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 defaultThemeVersion="124226"/>
  <bookViews>
    <workbookView xWindow="600" yWindow="105" windowWidth="14160" windowHeight="9120" tabRatio="821" activeTab="0"/>
  </bookViews>
  <sheets>
    <sheet name="표지" sheetId="16" r:id="rId1"/>
    <sheet name="총괄" sheetId="15" r:id="rId2"/>
    <sheet name="종류별 현황 " sheetId="20" r:id="rId3"/>
    <sheet name="주요내용" sheetId="17" r:id="rId4"/>
    <sheet name="XL4Poppy" sheetId="4" state="veryHidden" r:id="rId5"/>
  </sheets>
  <definedNames>
    <definedName name="Document_array" localSheetId="4">{"감사원 자료(공유재산 무,유상사용 현황)(2).xls","Sheet1"}</definedName>
  </definedNames>
  <calcPr calcId="145621"/>
</workbook>
</file>

<file path=xl/sharedStrings.xml><?xml version="1.0" encoding="utf-8"?>
<sst xmlns="http://schemas.openxmlformats.org/spreadsheetml/2006/main" count="106" uniqueCount="78">
  <si>
    <t>Sheet1</t>
  </si>
  <si>
    <t>감사원 자료(공유재산 무,유상사용 현황)(2).xls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</si>
  <si>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</si>
  <si>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</si>
  <si>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</si>
  <si>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</si>
  <si>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</si>
  <si>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</si>
  <si>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</si>
  <si>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</si>
  <si>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</si>
  <si>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</si>
  <si>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</si>
  <si>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1. 용도별 현황</t>
  </si>
  <si>
    <t>전년도말 현재액</t>
  </si>
  <si>
    <t>수    량</t>
  </si>
  <si>
    <t>가      격</t>
  </si>
  <si>
    <t>당해 연도말 현재액</t>
  </si>
  <si>
    <t>증</t>
  </si>
  <si>
    <t>감</t>
  </si>
  <si>
    <t>계</t>
  </si>
  <si>
    <t>공공용재산</t>
  </si>
  <si>
    <t>공용재산</t>
  </si>
  <si>
    <t>기업용재산</t>
  </si>
  <si>
    <t>보존재산</t>
  </si>
  <si>
    <t>일반재산</t>
  </si>
  <si>
    <t>당해연도 중 증감액</t>
  </si>
  <si>
    <t>행정
재산</t>
  </si>
  <si>
    <t>합       계</t>
  </si>
  <si>
    <t xml:space="preserve">          구분
용도별</t>
  </si>
  <si>
    <t>2. 종류별 현황</t>
  </si>
  <si>
    <t>소  계</t>
  </si>
  <si>
    <t>대</t>
  </si>
  <si>
    <t>전</t>
  </si>
  <si>
    <t>답</t>
  </si>
  <si>
    <t>임야</t>
  </si>
  <si>
    <t>기타</t>
  </si>
  <si>
    <t>토
지</t>
  </si>
  <si>
    <t>사무소</t>
  </si>
  <si>
    <t>주택</t>
  </si>
  <si>
    <t>건
물</t>
  </si>
  <si>
    <t>미등기</t>
  </si>
  <si>
    <t>등기</t>
  </si>
  <si>
    <t>구축물</t>
  </si>
  <si>
    <t>기계기구</t>
  </si>
  <si>
    <t>생산기계</t>
  </si>
  <si>
    <t>항 공 기</t>
  </si>
  <si>
    <t>지적재산권</t>
  </si>
  <si>
    <t>용익물권</t>
  </si>
  <si>
    <t>공작물</t>
  </si>
  <si>
    <t>회 원 권</t>
  </si>
  <si>
    <t>V. 공유재산 증감 및 현재액 보고서</t>
  </si>
  <si>
    <t xml:space="preserve">   </t>
  </si>
  <si>
    <t>입목죽
(단위:주)</t>
  </si>
  <si>
    <t>공작물
(단위:점)</t>
  </si>
  <si>
    <t>선    박(단위:척)</t>
  </si>
  <si>
    <t>유가증권(주식.출자)
(단위:주)</t>
  </si>
  <si>
    <t xml:space="preserve">(단위 : ㎡,원)
</t>
  </si>
  <si>
    <t>(단위 :천㎡,  원)</t>
  </si>
  <si>
    <t xml:space="preserve">  - 송도사유건물 점유대지 등 보존부적합 시유지 매각              3천㎡     426백만원,</t>
  </si>
  <si>
    <t xml:space="preserve">  - 연오랑세오녀 문화공원조성사업                     7천㎡          1,231백만원,</t>
  </si>
  <si>
    <t xml:space="preserve">□  2014년도 증가된 재산                     2,533천㎡,     110,939백만원의  주요내용은 </t>
  </si>
  <si>
    <t xml:space="preserve">□  2014년도 감소된 일반재산                2,365천㎡,    34,353백만원의  주요내용은 </t>
  </si>
  <si>
    <t xml:space="preserve">  - 환여지구 주거환경 개선사업                        1천㎡            123백만원,</t>
  </si>
  <si>
    <t xml:space="preserve">  - 초곡천 재해예방사업 하천공사 토지 보상           10천㎡            983백만원,</t>
  </si>
  <si>
    <t xml:space="preserve">  - 장기미집행 도시계획시설 편입토지 및 지장물 보상   1천㎡            693백만원,</t>
  </si>
  <si>
    <t xml:space="preserve">  - 해도공영주차장 조성사업 토지 매입                 1천㎡            608백만원,</t>
  </si>
  <si>
    <t xml:space="preserve">  - 죽도동사무소 부지 매입                            1천㎡            449백만원,</t>
  </si>
  <si>
    <t xml:space="preserve">  - 달전리 주상절리 등 문화재 편입 토지 매입         10천㎡            418백만원,</t>
  </si>
  <si>
    <t xml:space="preserve">  - 구룡포 구동분교 토지 건물 매입                    6천㎡            308백만원,</t>
  </si>
  <si>
    <t xml:space="preserve">  - 해도소공원조성 토지 매입                          1천㎡            290백만원,</t>
  </si>
  <si>
    <t xml:space="preserve">  - 쇠골천, 냉천고향의강, 송라방석천 정비사업         4천㎡            258백만원,</t>
  </si>
  <si>
    <t xml:space="preserve">  - 보경사 군립공원 조성 부지 매입                    1천㎡            191백만원,</t>
  </si>
  <si>
    <t xml:space="preserve">  - 동해중부선 철도사업 편입 시유지 손실보상 등                213천㎡,  1,803백만원,</t>
  </si>
  <si>
    <t xml:space="preserve">   2014년도말 현재 공유재산 현재액은
    ○ 토지  101,306천㎡      1,756,077,454,470원
    ○ 건물    1,143천㎡        387,360,809,290원
    ○ 기타     13,688건         87,486,539,810원
    ○        총              2,230,924,803,570원 상당이며
       그 내역은 다음과 같다.     </t>
  </si>
  <si>
    <t xml:space="preserve">  - 영일만 일반산업단지조성공사에 따른 구지번 폐쇄 등        2,149천㎡, 32,124백만원입니다.     </t>
  </si>
  <si>
    <t xml:space="preserve">  - 도시계획도로개설 등 공공용지 취득 등          2,490천㎡        105,387백만원</t>
  </si>
  <si>
    <t>(20) 공유재산 증감 및 현재액 보고서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</si>
</sst>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_ "/>
    <numFmt numFmtId="177" formatCode="_ * #,##0_ ;_ * \-#,##0_ ;_ * &quot;-&quot;_ ;_ @_ "/>
    <numFmt numFmtId="178" formatCode="_ * #,##0.00_ ;_ * \-#,##0.00_ ;_ * &quot;-&quot;??_ ;_ @_ "/>
    <numFmt numFmtId="179" formatCode="&quot;₩&quot;#,##0;&quot;₩&quot;&quot;₩&quot;\-#,##0"/>
    <numFmt numFmtId="180" formatCode="_ * #,##0.00_ ;_ * \-#,##0.00_ ;_ * &quot;-&quot;_ ;_ @_ "/>
    <numFmt numFmtId="181" formatCode="&quot;₩&quot;#,##0.00;&quot;₩&quot;\-#,##0.00"/>
  </numFmts>
  <fonts count="42">
    <font>
      <sz val="11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4"/>
      <name val="뼻뮝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ⓒoUAAA¨u"/>
      <family val="1"/>
    </font>
    <font>
      <sz val="11"/>
      <name val="￥i￠￢￠?o"/>
      <family val="3"/>
    </font>
    <font>
      <sz val="12"/>
      <name val="¹UAAA¼"/>
      <family val="3"/>
    </font>
    <font>
      <sz val="12"/>
      <name val="System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name val="Helv"/>
      <family val="2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돋움"/>
      <family val="3"/>
    </font>
    <font>
      <b/>
      <sz val="20"/>
      <name val="굴림체"/>
      <family val="3"/>
    </font>
    <font>
      <b/>
      <sz val="14"/>
      <name val="굴림체"/>
      <family val="3"/>
    </font>
    <font>
      <sz val="9"/>
      <name val="굴림체"/>
      <family val="3"/>
    </font>
    <font>
      <b/>
      <sz val="32"/>
      <name val="굴림체"/>
      <family val="3"/>
    </font>
    <font>
      <sz val="32"/>
      <name val="돋움"/>
      <family val="3"/>
    </font>
    <font>
      <sz val="12"/>
      <name val="굴림체"/>
      <family val="3"/>
    </font>
    <font>
      <b/>
      <sz val="12"/>
      <name val="굴림체"/>
      <family val="3"/>
    </font>
    <font>
      <sz val="9"/>
      <name val="돋움"/>
      <family val="3"/>
    </font>
    <font>
      <sz val="6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medium"/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 style="medium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</borders>
  <cellStyleXfs count="1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" fillId="2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6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9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1" borderId="0" applyNumberFormat="0" applyBorder="0" applyProtection="0">
      <alignment/>
    </xf>
    <xf numFmtId="0" fontId="4" fillId="12" borderId="0" applyNumberFormat="0" applyBorder="0" applyProtection="0">
      <alignment/>
    </xf>
    <xf numFmtId="0" fontId="4" fillId="9" borderId="0" applyNumberFormat="0" applyBorder="0" applyProtection="0">
      <alignment/>
    </xf>
    <xf numFmtId="0" fontId="4" fillId="10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18" borderId="0" applyNumberFormat="0" applyBorder="0" applyProtection="0">
      <alignment/>
    </xf>
    <xf numFmtId="0" fontId="4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4" fillId="19" borderId="0" applyNumberFormat="0" applyBorder="0" applyProtection="0">
      <alignment/>
    </xf>
    <xf numFmtId="0" fontId="5" fillId="0" borderId="0" applyNumberFormat="0" applyFill="0" applyBorder="0" applyProtection="0">
      <alignment/>
    </xf>
    <xf numFmtId="0" fontId="6" fillId="20" borderId="1" applyNumberFormat="0" applyProtection="0">
      <alignment/>
    </xf>
    <xf numFmtId="0" fontId="7" fillId="3" borderId="0" applyNumberFormat="0" applyBorder="0" applyProtection="0">
      <alignment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0" fillId="21" borderId="2" applyNumberFormat="0" applyFont="0" applyProtection="0">
      <alignment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22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Fill="0" applyBorder="0" applyProtection="0">
      <alignment/>
    </xf>
    <xf numFmtId="0" fontId="11" fillId="23" borderId="3" applyNumberFormat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12" fillId="0" borderId="4" applyNumberFormat="0" applyFill="0" applyProtection="0">
      <alignment/>
    </xf>
    <xf numFmtId="0" fontId="13" fillId="0" borderId="5" applyNumberFormat="0" applyFill="0" applyProtection="0">
      <alignment/>
    </xf>
    <xf numFmtId="0" fontId="14" fillId="7" borderId="1" applyNumberFormat="0" applyProtection="0">
      <alignment/>
    </xf>
    <xf numFmtId="0" fontId="15" fillId="0" borderId="0" applyNumberFormat="0" applyFill="0" applyBorder="0" applyProtection="0">
      <alignment/>
    </xf>
    <xf numFmtId="0" fontId="16" fillId="0" borderId="6" applyNumberFormat="0" applyFill="0" applyProtection="0">
      <alignment/>
    </xf>
    <xf numFmtId="0" fontId="17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8" fillId="0" borderId="0" applyNumberFormat="0" applyFill="0" applyBorder="0" applyProtection="0">
      <alignment/>
    </xf>
    <xf numFmtId="0" fontId="19" fillId="4" borderId="0" applyNumberFormat="0" applyBorder="0" applyProtection="0">
      <alignment/>
    </xf>
    <xf numFmtId="0" fontId="20" fillId="20" borderId="9" applyNumberFormat="0" applyProtection="0">
      <alignment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6" fillId="0" borderId="10" applyNumberFormat="0" applyProtection="0">
      <alignment/>
    </xf>
    <xf numFmtId="0" fontId="26" fillId="0" borderId="11">
      <alignment horizontal="left" vertical="center"/>
      <protection/>
    </xf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>
      <alignment/>
      <protection/>
    </xf>
    <xf numFmtId="10" fontId="1" fillId="0" borderId="0" applyFont="0" applyFill="0" applyBorder="0" applyAlignment="0" applyProtection="0"/>
    <xf numFmtId="0" fontId="28" fillId="0" borderId="0">
      <alignment/>
      <protection/>
    </xf>
    <xf numFmtId="0" fontId="1" fillId="0" borderId="12" applyNumberFormat="0" applyFont="0" applyFill="0" applyAlignment="0" applyProtection="0"/>
  </cellStyleXfs>
  <cellXfs count="101">
    <xf numFmtId="0" fontId="0" fillId="0" borderId="0" xfId="0" applyAlignment="1">
      <alignment vertical="center"/>
    </xf>
    <xf numFmtId="0" fontId="29" fillId="4" borderId="0" xfId="170" applyFont="1" applyFill="1">
      <alignment/>
      <protection/>
    </xf>
    <xf numFmtId="0" fontId="1" fillId="0" borderId="0" xfId="170">
      <alignment/>
      <protection/>
    </xf>
    <xf numFmtId="0" fontId="1" fillId="4" borderId="0" xfId="170" applyFill="1">
      <alignment/>
      <protection/>
    </xf>
    <xf numFmtId="0" fontId="1" fillId="22" borderId="13" xfId="170" applyFill="1" applyBorder="1">
      <alignment/>
      <protection/>
    </xf>
    <xf numFmtId="0" fontId="30" fillId="24" borderId="14" xfId="170" applyFont="1" applyFill="1" applyBorder="1" applyAlignment="1">
      <alignment horizontal="center"/>
      <protection/>
    </xf>
    <xf numFmtId="0" fontId="31" fillId="25" borderId="15" xfId="170" applyFont="1" applyFill="1" applyBorder="1" applyAlignment="1">
      <alignment horizontal="center"/>
      <protection/>
    </xf>
    <xf numFmtId="0" fontId="30" fillId="24" borderId="15" xfId="170" applyFont="1" applyFill="1" applyBorder="1" applyAlignment="1">
      <alignment horizontal="center"/>
      <protection/>
    </xf>
    <xf numFmtId="0" fontId="30" fillId="24" borderId="16" xfId="170" applyFont="1" applyFill="1" applyBorder="1" applyAlignment="1">
      <alignment horizontal="center"/>
      <protection/>
    </xf>
    <xf numFmtId="0" fontId="1" fillId="22" borderId="17" xfId="170" applyFill="1" applyBorder="1">
      <alignment/>
      <protection/>
    </xf>
    <xf numFmtId="0" fontId="1" fillId="22" borderId="18" xfId="170" applyFill="1" applyBorder="1">
      <alignment/>
      <protection/>
    </xf>
    <xf numFmtId="0" fontId="35" fillId="0" borderId="0" xfId="0" applyFont="1" applyAlignment="1">
      <alignment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41" fontId="0" fillId="0" borderId="0" xfId="57" applyAlignment="1">
      <alignment vertical="center"/>
    </xf>
    <xf numFmtId="176" fontId="35" fillId="0" borderId="19" xfId="0" applyNumberFormat="1" applyFont="1" applyBorder="1" applyAlignment="1">
      <alignment vertical="center"/>
    </xf>
    <xf numFmtId="176" fontId="35" fillId="0" borderId="20" xfId="0" applyNumberFormat="1" applyFont="1" applyBorder="1" applyAlignment="1">
      <alignment vertical="center"/>
    </xf>
    <xf numFmtId="176" fontId="35" fillId="0" borderId="18" xfId="0" applyNumberFormat="1" applyFont="1" applyBorder="1" applyAlignment="1">
      <alignment vertical="center"/>
    </xf>
    <xf numFmtId="176" fontId="35" fillId="0" borderId="21" xfId="0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41" fontId="0" fillId="0" borderId="0" xfId="57" applyFill="1" applyAlignment="1">
      <alignment vertical="center"/>
    </xf>
    <xf numFmtId="176" fontId="35" fillId="0" borderId="19" xfId="57" applyNumberFormat="1" applyFont="1" applyFill="1" applyBorder="1" applyAlignment="1">
      <alignment horizontal="right" vertical="center"/>
    </xf>
    <xf numFmtId="176" fontId="35" fillId="0" borderId="20" xfId="57" applyNumberFormat="1" applyFont="1" applyFill="1" applyBorder="1" applyAlignment="1">
      <alignment horizontal="right" vertical="center"/>
    </xf>
    <xf numFmtId="41" fontId="35" fillId="0" borderId="0" xfId="57" applyFont="1" applyFill="1" applyAlignment="1">
      <alignment vertical="center"/>
    </xf>
    <xf numFmtId="176" fontId="35" fillId="0" borderId="18" xfId="57" applyNumberFormat="1" applyFont="1" applyFill="1" applyBorder="1" applyAlignment="1">
      <alignment horizontal="right" vertical="center"/>
    </xf>
    <xf numFmtId="176" fontId="35" fillId="0" borderId="21" xfId="57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vertical="center"/>
    </xf>
    <xf numFmtId="176" fontId="35" fillId="0" borderId="22" xfId="57" applyNumberFormat="1" applyFont="1" applyFill="1" applyBorder="1" applyAlignment="1">
      <alignment horizontal="right" vertical="center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176" fontId="35" fillId="0" borderId="23" xfId="0" applyNumberFormat="1" applyFont="1" applyBorder="1" applyAlignment="1">
      <alignment vertical="center"/>
    </xf>
    <xf numFmtId="41" fontId="40" fillId="0" borderId="0" xfId="57" applyFont="1" applyAlignment="1">
      <alignment vertical="center"/>
    </xf>
    <xf numFmtId="0" fontId="35" fillId="0" borderId="23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right" vertical="center" wrapText="1"/>
    </xf>
    <xf numFmtId="41" fontId="35" fillId="0" borderId="19" xfId="57" applyFont="1" applyFill="1" applyBorder="1" applyAlignment="1">
      <alignment horizontal="center" vertical="center"/>
    </xf>
    <xf numFmtId="3" fontId="41" fillId="0" borderId="0" xfId="0" applyNumberFormat="1" applyFont="1" applyAlignment="1">
      <alignment vertical="center"/>
    </xf>
    <xf numFmtId="176" fontId="35" fillId="0" borderId="24" xfId="57" applyNumberFormat="1" applyFont="1" applyFill="1" applyBorder="1" applyAlignment="1">
      <alignment horizontal="right" vertical="center"/>
    </xf>
    <xf numFmtId="176" fontId="35" fillId="0" borderId="25" xfId="57" applyNumberFormat="1" applyFont="1" applyFill="1" applyBorder="1" applyAlignment="1">
      <alignment horizontal="right" vertical="center"/>
    </xf>
    <xf numFmtId="176" fontId="35" fillId="0" borderId="26" xfId="57" applyNumberFormat="1" applyFont="1" applyFill="1" applyBorder="1" applyAlignment="1">
      <alignment horizontal="right" vertical="center"/>
    </xf>
    <xf numFmtId="176" fontId="35" fillId="0" borderId="27" xfId="0" applyNumberFormat="1" applyFont="1" applyBorder="1" applyAlignment="1">
      <alignment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left"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1" fontId="34" fillId="0" borderId="28" xfId="57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5" fillId="0" borderId="30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left" vertical="center" wrapText="1"/>
    </xf>
    <xf numFmtId="0" fontId="35" fillId="0" borderId="32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0" fillId="0" borderId="0" xfId="0" applyBorder="1" applyAlignment="1">
      <alignment horizontal="right" vertical="center"/>
    </xf>
    <xf numFmtId="0" fontId="35" fillId="0" borderId="24" xfId="0" applyFont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vertical="center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41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4" fillId="0" borderId="0" xfId="0" applyFont="1" applyFill="1" applyAlignment="1">
      <alignment vertical="center"/>
    </xf>
    <xf numFmtId="0" fontId="35" fillId="0" borderId="31" xfId="0" applyFont="1" applyFill="1" applyBorder="1" applyAlignment="1">
      <alignment horizontal="left" vertical="center" wrapText="1"/>
    </xf>
    <xf numFmtId="0" fontId="35" fillId="0" borderId="32" xfId="0" applyFont="1" applyFill="1" applyBorder="1" applyAlignment="1">
      <alignment horizontal="left" vertical="center"/>
    </xf>
    <xf numFmtId="0" fontId="35" fillId="0" borderId="33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/>
    </xf>
    <xf numFmtId="0" fontId="35" fillId="0" borderId="40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45" xfId="0" applyFont="1" applyFill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shrinkToFit="1"/>
    </xf>
  </cellXfs>
  <cellStyles count="18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스타일 1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강조색1" xfId="27"/>
    <cellStyle name="40% - 강조색2" xfId="28"/>
    <cellStyle name="40% - 강조색3" xfId="29"/>
    <cellStyle name="40% - 강조색4" xfId="30"/>
    <cellStyle name="40% - 강조색5" xfId="31"/>
    <cellStyle name="40% - 강조색6" xfId="32"/>
    <cellStyle name="60% - 강조색1" xfId="33"/>
    <cellStyle name="60% - 강조색2" xfId="34"/>
    <cellStyle name="60% - 강조색3" xfId="35"/>
    <cellStyle name="60% - 강조색4" xfId="36"/>
    <cellStyle name="60% - 강조색5" xfId="37"/>
    <cellStyle name="60% - 강조색6" xfId="38"/>
    <cellStyle name="강조색1" xfId="39"/>
    <cellStyle name="강조색2" xfId="40"/>
    <cellStyle name="강조색3" xfId="41"/>
    <cellStyle name="강조색4" xfId="42"/>
    <cellStyle name="강조색5" xfId="43"/>
    <cellStyle name="강조색6" xfId="44"/>
    <cellStyle name="경고문" xfId="45"/>
    <cellStyle name="계산" xfId="46"/>
    <cellStyle name="나쁨" xfId="47"/>
    <cellStyle name="똿뗦먛귟 [0.00]_PRODUCT DETAIL Q1" xfId="48"/>
    <cellStyle name="똿뗦먛귟_PRODUCT DETAIL Q1" xfId="49"/>
    <cellStyle name="메모" xfId="50"/>
    <cellStyle name="믅됞 [0.00]_PRODUCT DETAIL Q1" xfId="51"/>
    <cellStyle name="믅됞_PRODUCT DETAIL Q1" xfId="52"/>
    <cellStyle name="보통" xfId="53"/>
    <cellStyle name="뷭?_BOOKSHIP" xfId="54"/>
    <cellStyle name="설명 텍스트" xfId="55"/>
    <cellStyle name="셀 확인" xfId="56"/>
    <cellStyle name="쉼표 [0]" xfId="57"/>
    <cellStyle name="쉼표 [0] 3" xfId="58"/>
    <cellStyle name="연결된 셀" xfId="59"/>
    <cellStyle name="요약" xfId="60"/>
    <cellStyle name="입력" xfId="61"/>
    <cellStyle name="제목" xfId="62"/>
    <cellStyle name="제목 1" xfId="63"/>
    <cellStyle name="제목 2" xfId="64"/>
    <cellStyle name="제목 3" xfId="65"/>
    <cellStyle name="제목 4" xfId="66"/>
    <cellStyle name="좋음" xfId="67"/>
    <cellStyle name="출력" xfId="68"/>
    <cellStyle name="콤마 [0]_ 견적기준 FLOW " xfId="69"/>
    <cellStyle name="콤마_ 견적기준 FLOW " xfId="70"/>
    <cellStyle name="표준 10" xfId="71"/>
    <cellStyle name="표준 100" xfId="72"/>
    <cellStyle name="표준 101" xfId="73"/>
    <cellStyle name="표준 11" xfId="74"/>
    <cellStyle name="표준 12" xfId="75"/>
    <cellStyle name="표준 13" xfId="76"/>
    <cellStyle name="표준 14" xfId="77"/>
    <cellStyle name="표준 15" xfId="78"/>
    <cellStyle name="표준 16" xfId="79"/>
    <cellStyle name="표준 17" xfId="80"/>
    <cellStyle name="표준 18" xfId="81"/>
    <cellStyle name="표준 19" xfId="82"/>
    <cellStyle name="표준 2" xfId="83"/>
    <cellStyle name="표준 20" xfId="84"/>
    <cellStyle name="표준 21" xfId="85"/>
    <cellStyle name="표준 22" xfId="86"/>
    <cellStyle name="표준 23" xfId="87"/>
    <cellStyle name="표준 24" xfId="88"/>
    <cellStyle name="표준 25" xfId="89"/>
    <cellStyle name="표준 26" xfId="90"/>
    <cellStyle name="표준 27" xfId="91"/>
    <cellStyle name="표준 28" xfId="92"/>
    <cellStyle name="표준 29" xfId="93"/>
    <cellStyle name="표준 3" xfId="94"/>
    <cellStyle name="표준 30" xfId="95"/>
    <cellStyle name="표준 31" xfId="96"/>
    <cellStyle name="표준 32" xfId="97"/>
    <cellStyle name="표준 33" xfId="98"/>
    <cellStyle name="표준 34" xfId="99"/>
    <cellStyle name="표준 35" xfId="100"/>
    <cellStyle name="표준 36" xfId="101"/>
    <cellStyle name="표준 37" xfId="102"/>
    <cellStyle name="표준 38" xfId="103"/>
    <cellStyle name="표준 39" xfId="104"/>
    <cellStyle name="표준 4" xfId="105"/>
    <cellStyle name="표준 40" xfId="106"/>
    <cellStyle name="표준 41" xfId="107"/>
    <cellStyle name="표준 42" xfId="108"/>
    <cellStyle name="표준 43" xfId="109"/>
    <cellStyle name="표준 44" xfId="110"/>
    <cellStyle name="표준 45" xfId="111"/>
    <cellStyle name="표준 46" xfId="112"/>
    <cellStyle name="표준 47" xfId="113"/>
    <cellStyle name="표준 48" xfId="114"/>
    <cellStyle name="표준 49" xfId="115"/>
    <cellStyle name="표준 5" xfId="116"/>
    <cellStyle name="표준 50" xfId="117"/>
    <cellStyle name="표준 51" xfId="118"/>
    <cellStyle name="표준 52" xfId="119"/>
    <cellStyle name="표준 53" xfId="120"/>
    <cellStyle name="표준 54" xfId="121"/>
    <cellStyle name="표준 55" xfId="122"/>
    <cellStyle name="표준 56" xfId="123"/>
    <cellStyle name="표준 57" xfId="124"/>
    <cellStyle name="표준 58" xfId="125"/>
    <cellStyle name="표준 59" xfId="126"/>
    <cellStyle name="표준 6" xfId="127"/>
    <cellStyle name="표준 60" xfId="128"/>
    <cellStyle name="표준 61" xfId="129"/>
    <cellStyle name="표준 62" xfId="130"/>
    <cellStyle name="표준 63" xfId="131"/>
    <cellStyle name="표준 64" xfId="132"/>
    <cellStyle name="표준 65" xfId="133"/>
    <cellStyle name="표준 66" xfId="134"/>
    <cellStyle name="표준 67" xfId="135"/>
    <cellStyle name="표준 68" xfId="136"/>
    <cellStyle name="표준 69" xfId="137"/>
    <cellStyle name="표준 7" xfId="138"/>
    <cellStyle name="표준 70" xfId="139"/>
    <cellStyle name="표준 71" xfId="140"/>
    <cellStyle name="표준 72" xfId="141"/>
    <cellStyle name="표준 73" xfId="142"/>
    <cellStyle name="표준 74" xfId="143"/>
    <cellStyle name="표준 75" xfId="144"/>
    <cellStyle name="표준 76" xfId="145"/>
    <cellStyle name="표준 77" xfId="146"/>
    <cellStyle name="표준 78" xfId="147"/>
    <cellStyle name="표준 79" xfId="148"/>
    <cellStyle name="표준 8" xfId="149"/>
    <cellStyle name="표준 80" xfId="150"/>
    <cellStyle name="표준 81" xfId="151"/>
    <cellStyle name="표준 82" xfId="152"/>
    <cellStyle name="표준 83" xfId="153"/>
    <cellStyle name="표준 84" xfId="154"/>
    <cellStyle name="표준 85" xfId="155"/>
    <cellStyle name="표준 86" xfId="156"/>
    <cellStyle name="표준 87" xfId="157"/>
    <cellStyle name="표준 88" xfId="158"/>
    <cellStyle name="표준 89" xfId="159"/>
    <cellStyle name="표준 9" xfId="160"/>
    <cellStyle name="표준 90" xfId="161"/>
    <cellStyle name="표준 91" xfId="162"/>
    <cellStyle name="표준 92" xfId="163"/>
    <cellStyle name="표준 93" xfId="164"/>
    <cellStyle name="표준 94" xfId="165"/>
    <cellStyle name="표준 95" xfId="166"/>
    <cellStyle name="표준 96" xfId="167"/>
    <cellStyle name="표준 97" xfId="168"/>
    <cellStyle name="표준 99" xfId="169"/>
    <cellStyle name="표준_kc-elec system check list" xfId="170"/>
    <cellStyle name="A¨­￠￢￠O [0]_INQUIRY ￠?￥i¨u¡AAⓒ￢Aⓒª " xfId="171"/>
    <cellStyle name="A¨­￠￢￠O_INQUIRY ￠?￥i¨u¡AAⓒ￢Aⓒª " xfId="172"/>
    <cellStyle name="AeE­ [0]_AMT " xfId="173"/>
    <cellStyle name="AeE­_AMT " xfId="174"/>
    <cellStyle name="AeE¡ⓒ [0]_INQUIRY ￠?￥i¨u¡AAⓒ￢Aⓒª " xfId="175"/>
    <cellStyle name="AeE¡ⓒ_INQUIRY ￠?￥i¨u¡AAⓒ￢Aⓒª " xfId="176"/>
    <cellStyle name="AÞ¸¶ [0]_AN°y(1.25) " xfId="177"/>
    <cellStyle name="AÞ¸¶_AN°y(1.25) " xfId="178"/>
    <cellStyle name="C¡IA¨ª_¡ic¨u¡A¨￢I¨￢¡Æ AN¡Æe " xfId="179"/>
    <cellStyle name="C￥AØ_¿μ¾÷CoE² " xfId="180"/>
    <cellStyle name="Comma [0]_ SG&amp;A Bridge " xfId="181"/>
    <cellStyle name="Comma_ SG&amp;A Bridge " xfId="182"/>
    <cellStyle name="Comma0" xfId="183"/>
    <cellStyle name="Curren?_x0012_퐀_x0017_?" xfId="184"/>
    <cellStyle name="Currency [0]_ SG&amp;A Bridge " xfId="185"/>
    <cellStyle name="Currency_ SG&amp;A Bridge " xfId="186"/>
    <cellStyle name="Currency0" xfId="187"/>
    <cellStyle name="Date" xfId="188"/>
    <cellStyle name="Fixed" xfId="189"/>
    <cellStyle name="Header1" xfId="190"/>
    <cellStyle name="Header2" xfId="191"/>
    <cellStyle name="Heading 1" xfId="192"/>
    <cellStyle name="Heading 2" xfId="193"/>
    <cellStyle name="Normal_ SG&amp;A Bridge " xfId="194"/>
    <cellStyle name="Percent [2]" xfId="195"/>
    <cellStyle name="subhead" xfId="196"/>
    <cellStyle name="Total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3:L11"/>
  <sheetViews>
    <sheetView tabSelected="1" workbookViewId="0" topLeftCell="A1">
      <selection activeCell="B5" sqref="B5"/>
    </sheetView>
  </sheetViews>
  <sheetFormatPr defaultColWidth="8.88671875" defaultRowHeight="13.5"/>
  <cols>
    <col min="2" max="2" width="6.6640625" style="0" customWidth="1"/>
    <col min="3" max="3" width="8.88671875" style="14" customWidth="1"/>
    <col min="8" max="8" width="11.3359375" style="0" customWidth="1"/>
    <col min="10" max="10" width="6.88671875" style="0" customWidth="1"/>
  </cols>
  <sheetData>
    <row r="1" ht="22.5" customHeight="1"/>
    <row r="2" ht="21.75" customHeight="1"/>
    <row r="3" spans="2:12" ht="40.5">
      <c r="B3" s="51" t="s">
        <v>77</v>
      </c>
      <c r="C3" s="52"/>
      <c r="D3" s="52"/>
      <c r="E3" s="52"/>
      <c r="F3" s="52"/>
      <c r="G3" s="52"/>
      <c r="H3" s="52"/>
      <c r="I3" s="52"/>
      <c r="J3" s="52"/>
      <c r="K3" s="52"/>
      <c r="L3" s="52"/>
    </row>
    <row r="4" ht="21" customHeight="1"/>
    <row r="5" ht="30.75" customHeight="1" thickBot="1"/>
    <row r="6" spans="3:10" ht="247.5" customHeight="1" thickBot="1">
      <c r="C6" s="53" t="s">
        <v>74</v>
      </c>
      <c r="D6" s="54"/>
      <c r="E6" s="54"/>
      <c r="F6" s="54"/>
      <c r="G6" s="54"/>
      <c r="H6" s="54"/>
      <c r="I6" s="54"/>
      <c r="J6" s="55"/>
    </row>
    <row r="8" ht="13.5">
      <c r="H8" s="38"/>
    </row>
    <row r="9" ht="13.5">
      <c r="H9" s="38"/>
    </row>
    <row r="10" ht="13.5">
      <c r="H10" s="38"/>
    </row>
    <row r="11" ht="13.5">
      <c r="H11" s="38"/>
    </row>
  </sheetData>
  <mergeCells count="2">
    <mergeCell ref="B3:L3"/>
    <mergeCell ref="C6:J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J19"/>
  <sheetViews>
    <sheetView workbookViewId="0" topLeftCell="A1">
      <selection activeCell="C5" sqref="C5:D6"/>
    </sheetView>
  </sheetViews>
  <sheetFormatPr defaultColWidth="8.88671875" defaultRowHeight="13.5"/>
  <cols>
    <col min="1" max="1" width="3.88671875" style="0" customWidth="1"/>
    <col min="2" max="2" width="7.3359375" style="0" customWidth="1"/>
    <col min="3" max="3" width="10.88671875" style="0" customWidth="1"/>
    <col min="4" max="4" width="13.5546875" style="0" customWidth="1"/>
    <col min="5" max="5" width="10.3359375" style="0" customWidth="1"/>
    <col min="6" max="6" width="13.77734375" style="0" customWidth="1"/>
    <col min="7" max="7" width="8.6640625" style="0" customWidth="1"/>
    <col min="8" max="8" width="12.10546875" style="0" customWidth="1"/>
    <col min="9" max="9" width="11.3359375" style="0" customWidth="1"/>
    <col min="10" max="10" width="15.3359375" style="0" customWidth="1"/>
    <col min="11" max="11" width="13.4453125" style="0" bestFit="1" customWidth="1"/>
  </cols>
  <sheetData>
    <row r="1" spans="1:10" ht="25.5">
      <c r="A1" s="65" t="s">
        <v>51</v>
      </c>
      <c r="B1" s="65"/>
      <c r="C1" s="65"/>
      <c r="D1" s="65"/>
      <c r="E1" s="65"/>
      <c r="F1" s="65"/>
      <c r="G1" s="65"/>
      <c r="H1" s="65"/>
      <c r="I1" s="65"/>
      <c r="J1" s="65"/>
    </row>
    <row r="3" spans="1:10" ht="18.75">
      <c r="A3" s="66" t="s">
        <v>13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4.25" thickBot="1">
      <c r="A4" s="67" t="s">
        <v>58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30" customHeight="1">
      <c r="A5" s="61" t="s">
        <v>29</v>
      </c>
      <c r="B5" s="62"/>
      <c r="C5" s="74" t="s">
        <v>14</v>
      </c>
      <c r="D5" s="75"/>
      <c r="E5" s="77" t="s">
        <v>26</v>
      </c>
      <c r="F5" s="77"/>
      <c r="G5" s="77"/>
      <c r="H5" s="78"/>
      <c r="I5" s="70" t="s">
        <v>17</v>
      </c>
      <c r="J5" s="71"/>
    </row>
    <row r="6" spans="1:10" ht="30" customHeight="1">
      <c r="A6" s="63"/>
      <c r="B6" s="64"/>
      <c r="C6" s="59"/>
      <c r="D6" s="76"/>
      <c r="E6" s="79" t="s">
        <v>18</v>
      </c>
      <c r="F6" s="80"/>
      <c r="G6" s="68" t="s">
        <v>19</v>
      </c>
      <c r="H6" s="69"/>
      <c r="I6" s="72"/>
      <c r="J6" s="73"/>
    </row>
    <row r="7" spans="1:10" ht="30" customHeight="1">
      <c r="A7" s="63"/>
      <c r="B7" s="64"/>
      <c r="C7" s="12" t="s">
        <v>15</v>
      </c>
      <c r="D7" s="13" t="s">
        <v>16</v>
      </c>
      <c r="E7" s="45" t="s">
        <v>15</v>
      </c>
      <c r="F7" s="12" t="s">
        <v>16</v>
      </c>
      <c r="G7" s="12" t="s">
        <v>15</v>
      </c>
      <c r="H7" s="13" t="s">
        <v>16</v>
      </c>
      <c r="I7" s="34" t="s">
        <v>15</v>
      </c>
      <c r="J7" s="13" t="s">
        <v>16</v>
      </c>
    </row>
    <row r="8" spans="1:10" ht="30" customHeight="1">
      <c r="A8" s="58" t="s">
        <v>28</v>
      </c>
      <c r="B8" s="59"/>
      <c r="C8" s="15">
        <v>102279</v>
      </c>
      <c r="D8" s="16">
        <v>2154338871424</v>
      </c>
      <c r="E8" s="32">
        <f>SUM(E9,E14)</f>
        <v>2553</v>
      </c>
      <c r="F8" s="15">
        <f>SUM(F9,F14)</f>
        <v>110938704469</v>
      </c>
      <c r="G8" s="15">
        <f>SUM(G9,G14)</f>
        <v>2365</v>
      </c>
      <c r="H8" s="16">
        <f>SUM(H9,H14)</f>
        <v>34352772321</v>
      </c>
      <c r="I8" s="32">
        <f>C8+E8-G8</f>
        <v>102467</v>
      </c>
      <c r="J8" s="16">
        <v>2230924803570</v>
      </c>
    </row>
    <row r="9" spans="1:10" ht="30" customHeight="1">
      <c r="A9" s="60" t="s">
        <v>27</v>
      </c>
      <c r="B9" s="12" t="s">
        <v>20</v>
      </c>
      <c r="C9" s="15">
        <v>43034</v>
      </c>
      <c r="D9" s="16">
        <v>1936574609715</v>
      </c>
      <c r="E9" s="15">
        <f>SUM(E10:E13)</f>
        <v>2536</v>
      </c>
      <c r="F9" s="15">
        <f>SUM(F10:F13)</f>
        <v>106031327329</v>
      </c>
      <c r="G9" s="15">
        <f>SUM(G10:G13)</f>
        <v>499</v>
      </c>
      <c r="H9" s="16">
        <f>SUM(H10:H13)</f>
        <v>31304277972</v>
      </c>
      <c r="I9" s="32">
        <f aca="true" t="shared" si="0" ref="I9:I14">C9+E9-G9</f>
        <v>45071</v>
      </c>
      <c r="J9" s="16">
        <v>2011301659070</v>
      </c>
    </row>
    <row r="10" spans="1:10" ht="30" customHeight="1">
      <c r="A10" s="58"/>
      <c r="B10" s="12" t="s">
        <v>22</v>
      </c>
      <c r="C10" s="15">
        <v>1391</v>
      </c>
      <c r="D10" s="16">
        <v>282377462332</v>
      </c>
      <c r="E10" s="32">
        <v>6</v>
      </c>
      <c r="F10" s="15">
        <v>6351796110</v>
      </c>
      <c r="G10" s="32">
        <v>2</v>
      </c>
      <c r="H10" s="16">
        <v>1436135110</v>
      </c>
      <c r="I10" s="32">
        <f t="shared" si="0"/>
        <v>1395</v>
      </c>
      <c r="J10" s="16">
        <v>287293123330</v>
      </c>
    </row>
    <row r="11" spans="1:10" ht="30" customHeight="1">
      <c r="A11" s="58"/>
      <c r="B11" s="46" t="s">
        <v>21</v>
      </c>
      <c r="C11" s="15">
        <v>41643</v>
      </c>
      <c r="D11" s="16">
        <v>1654197147383</v>
      </c>
      <c r="E11" s="32">
        <v>2529</v>
      </c>
      <c r="F11" s="15">
        <v>99672711219</v>
      </c>
      <c r="G11" s="32">
        <v>497</v>
      </c>
      <c r="H11" s="16">
        <v>29868142862</v>
      </c>
      <c r="I11" s="32">
        <f>C11+E11-G11</f>
        <v>43675</v>
      </c>
      <c r="J11" s="16">
        <f>D11+F11-H11</f>
        <v>1724001715740</v>
      </c>
    </row>
    <row r="12" spans="1:10" ht="30" customHeight="1">
      <c r="A12" s="58"/>
      <c r="B12" s="12" t="s">
        <v>23</v>
      </c>
      <c r="C12" s="15">
        <v>0</v>
      </c>
      <c r="D12" s="16">
        <v>0</v>
      </c>
      <c r="E12" s="32">
        <v>0</v>
      </c>
      <c r="F12" s="15">
        <v>0</v>
      </c>
      <c r="G12" s="32"/>
      <c r="H12" s="16"/>
      <c r="I12" s="32">
        <f t="shared" si="0"/>
        <v>0</v>
      </c>
      <c r="J12" s="16">
        <f aca="true" t="shared" si="1" ref="J12:J14">D12+F12-H12</f>
        <v>0</v>
      </c>
    </row>
    <row r="13" spans="1:10" ht="30" customHeight="1">
      <c r="A13" s="58"/>
      <c r="B13" s="12" t="s">
        <v>24</v>
      </c>
      <c r="C13" s="15">
        <v>0</v>
      </c>
      <c r="D13" s="16">
        <v>0</v>
      </c>
      <c r="E13" s="32">
        <v>1</v>
      </c>
      <c r="F13" s="15">
        <v>6820000</v>
      </c>
      <c r="G13" s="32"/>
      <c r="H13" s="16"/>
      <c r="I13" s="32">
        <f t="shared" si="0"/>
        <v>1</v>
      </c>
      <c r="J13" s="16">
        <f t="shared" si="1"/>
        <v>6820000</v>
      </c>
    </row>
    <row r="14" spans="1:10" ht="30" customHeight="1" thickBot="1">
      <c r="A14" s="56" t="s">
        <v>25</v>
      </c>
      <c r="B14" s="57"/>
      <c r="C14" s="17">
        <v>59245</v>
      </c>
      <c r="D14" s="18">
        <v>217764261709</v>
      </c>
      <c r="E14" s="42">
        <v>17</v>
      </c>
      <c r="F14" s="17">
        <v>4907377140</v>
      </c>
      <c r="G14" s="17">
        <v>1866</v>
      </c>
      <c r="H14" s="18">
        <v>3048494349</v>
      </c>
      <c r="I14" s="42">
        <f t="shared" si="0"/>
        <v>57396</v>
      </c>
      <c r="J14" s="18">
        <f t="shared" si="1"/>
        <v>219623144500</v>
      </c>
    </row>
    <row r="15" spans="1:10" ht="13.5">
      <c r="A15" s="11"/>
      <c r="B15" s="11"/>
      <c r="C15" s="11"/>
      <c r="D15" s="11"/>
      <c r="E15" s="11"/>
      <c r="F15" s="11"/>
      <c r="G15" s="11"/>
      <c r="H15" s="11"/>
      <c r="I15" s="11"/>
      <c r="J15" s="11"/>
    </row>
    <row r="17" ht="13.5">
      <c r="H17" s="33"/>
    </row>
    <row r="18" ht="13.5">
      <c r="H18" s="33"/>
    </row>
    <row r="19" ht="13.5">
      <c r="H19" s="33"/>
    </row>
    <row r="20" s="33" customFormat="1" ht="11.25"/>
  </sheetData>
  <mergeCells count="12">
    <mergeCell ref="A14:B14"/>
    <mergeCell ref="A8:B8"/>
    <mergeCell ref="A9:A13"/>
    <mergeCell ref="A5:B7"/>
    <mergeCell ref="A1:J1"/>
    <mergeCell ref="A3:J3"/>
    <mergeCell ref="A4:J4"/>
    <mergeCell ref="G6:H6"/>
    <mergeCell ref="I5:J6"/>
    <mergeCell ref="C5:D6"/>
    <mergeCell ref="E5:H5"/>
    <mergeCell ref="E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2:J33"/>
  <sheetViews>
    <sheetView workbookViewId="0" topLeftCell="A1">
      <selection activeCell="A2" sqref="A2:J2"/>
    </sheetView>
  </sheetViews>
  <sheetFormatPr defaultColWidth="8.88671875" defaultRowHeight="13.5"/>
  <cols>
    <col min="1" max="1" width="6.99609375" style="19" customWidth="1"/>
    <col min="2" max="2" width="7.3359375" style="19" customWidth="1"/>
    <col min="3" max="3" width="11.6640625" style="20" customWidth="1"/>
    <col min="4" max="4" width="13.5546875" style="19" customWidth="1"/>
    <col min="5" max="5" width="10.3359375" style="19" customWidth="1"/>
    <col min="6" max="6" width="13.77734375" style="19" customWidth="1"/>
    <col min="7" max="7" width="8.6640625" style="19" customWidth="1"/>
    <col min="8" max="8" width="12.10546875" style="19" customWidth="1"/>
    <col min="9" max="9" width="13.3359375" style="19" customWidth="1"/>
    <col min="10" max="10" width="14.4453125" style="19" customWidth="1"/>
    <col min="11" max="16384" width="8.88671875" style="19" customWidth="1"/>
  </cols>
  <sheetData>
    <row r="1" ht="5.25" customHeight="1"/>
    <row r="2" spans="1:10" ht="18.75">
      <c r="A2" s="81" t="s">
        <v>30</v>
      </c>
      <c r="B2" s="81"/>
      <c r="C2" s="81"/>
      <c r="D2" s="81"/>
      <c r="E2" s="81"/>
      <c r="F2" s="81"/>
      <c r="G2" s="81"/>
      <c r="H2" s="81"/>
      <c r="I2" s="81"/>
      <c r="J2" s="81"/>
    </row>
    <row r="3" spans="2:10" ht="18.75" customHeight="1" thickBot="1">
      <c r="B3" s="35"/>
      <c r="C3" s="35"/>
      <c r="D3" s="35"/>
      <c r="E3" s="35"/>
      <c r="F3" s="35"/>
      <c r="G3" s="35"/>
      <c r="H3" s="35"/>
      <c r="I3" s="35"/>
      <c r="J3" s="36" t="s">
        <v>57</v>
      </c>
    </row>
    <row r="4" spans="1:10" ht="14.45" customHeight="1">
      <c r="A4" s="82" t="s">
        <v>29</v>
      </c>
      <c r="B4" s="83"/>
      <c r="C4" s="86" t="s">
        <v>14</v>
      </c>
      <c r="D4" s="87"/>
      <c r="E4" s="90" t="s">
        <v>26</v>
      </c>
      <c r="F4" s="86"/>
      <c r="G4" s="86"/>
      <c r="H4" s="91"/>
      <c r="I4" s="90" t="s">
        <v>17</v>
      </c>
      <c r="J4" s="91"/>
    </row>
    <row r="5" spans="1:10" ht="14.45" customHeight="1">
      <c r="A5" s="84"/>
      <c r="B5" s="85"/>
      <c r="C5" s="88"/>
      <c r="D5" s="89"/>
      <c r="E5" s="92" t="s">
        <v>18</v>
      </c>
      <c r="F5" s="88"/>
      <c r="G5" s="88" t="s">
        <v>19</v>
      </c>
      <c r="H5" s="93"/>
      <c r="I5" s="92"/>
      <c r="J5" s="93"/>
    </row>
    <row r="6" spans="1:10" ht="14.45" customHeight="1">
      <c r="A6" s="84"/>
      <c r="B6" s="85"/>
      <c r="C6" s="37" t="s">
        <v>15</v>
      </c>
      <c r="D6" s="44" t="s">
        <v>16</v>
      </c>
      <c r="E6" s="49" t="s">
        <v>15</v>
      </c>
      <c r="F6" s="47" t="s">
        <v>16</v>
      </c>
      <c r="G6" s="47" t="s">
        <v>15</v>
      </c>
      <c r="H6" s="48" t="s">
        <v>16</v>
      </c>
      <c r="I6" s="49" t="s">
        <v>15</v>
      </c>
      <c r="J6" s="48" t="s">
        <v>16</v>
      </c>
    </row>
    <row r="7" spans="1:10" ht="14.25" customHeight="1">
      <c r="A7" s="92" t="s">
        <v>28</v>
      </c>
      <c r="B7" s="88"/>
      <c r="C7" s="21">
        <f>SUM(C8,C14,C18,C21,C24,C27,C28,C29,C30,C31,C32)</f>
        <v>102279138</v>
      </c>
      <c r="D7" s="21">
        <v>2154338871424</v>
      </c>
      <c r="E7" s="27">
        <f>SUM(E8,E14,E18,E21,E24,E27,E28,E29,E30,E31,E32)</f>
        <v>2553222</v>
      </c>
      <c r="F7" s="21">
        <f>SUM(F8,F14,F18,F21,F24,F27,F28,F29,F30,F31,F32)</f>
        <v>110938704469</v>
      </c>
      <c r="G7" s="21">
        <f aca="true" t="shared" si="0" ref="G7:H7">SUM(G8,G14,G18,G21,G24,G27,G28,G29,G30,G31,G32)</f>
        <v>2365009</v>
      </c>
      <c r="H7" s="22">
        <f t="shared" si="0"/>
        <v>34352772321</v>
      </c>
      <c r="I7" s="27">
        <f>C7+E7-G7</f>
        <v>102467351</v>
      </c>
      <c r="J7" s="22">
        <f>J8+J14+J18+J21+J24+J27+J28+J29+J30+J31+J32</f>
        <v>2230924803570</v>
      </c>
    </row>
    <row r="8" spans="1:10" ht="14.25" customHeight="1">
      <c r="A8" s="96" t="s">
        <v>37</v>
      </c>
      <c r="B8" s="43" t="s">
        <v>31</v>
      </c>
      <c r="C8" s="21">
        <f>SUM(C9:C13)</f>
        <v>101145113</v>
      </c>
      <c r="D8" s="39">
        <f>SUM(D9:D13)</f>
        <v>1731186670962</v>
      </c>
      <c r="E8" s="27">
        <f>SUM(E9:E13)</f>
        <v>2526044</v>
      </c>
      <c r="F8" s="21">
        <f>SUM(F9:F13)</f>
        <v>56003464699</v>
      </c>
      <c r="G8" s="21">
        <f>G9+G10+G11+G12+G13</f>
        <v>2364654</v>
      </c>
      <c r="H8" s="22">
        <f>H9+H10+H11+H12+H13</f>
        <v>31112681191</v>
      </c>
      <c r="I8" s="27">
        <f aca="true" t="shared" si="1" ref="I8:J32">C8+E8-G8</f>
        <v>101306503</v>
      </c>
      <c r="J8" s="22">
        <f t="shared" si="1"/>
        <v>1756077454470</v>
      </c>
    </row>
    <row r="9" spans="1:10" ht="14.25" customHeight="1">
      <c r="A9" s="92"/>
      <c r="B9" s="43" t="s">
        <v>32</v>
      </c>
      <c r="C9" s="21">
        <v>1025227</v>
      </c>
      <c r="D9" s="39">
        <v>274123756820</v>
      </c>
      <c r="E9" s="27">
        <v>536825</v>
      </c>
      <c r="F9" s="21">
        <v>8624023560</v>
      </c>
      <c r="G9" s="21">
        <v>14329</v>
      </c>
      <c r="H9" s="22">
        <v>5239160130</v>
      </c>
      <c r="I9" s="27">
        <f t="shared" si="1"/>
        <v>1547723</v>
      </c>
      <c r="J9" s="22">
        <f t="shared" si="1"/>
        <v>277508620250</v>
      </c>
    </row>
    <row r="10" spans="1:10" ht="14.25" customHeight="1">
      <c r="A10" s="92"/>
      <c r="B10" s="43" t="s">
        <v>33</v>
      </c>
      <c r="C10" s="21">
        <v>2164522</v>
      </c>
      <c r="D10" s="39">
        <v>100703692197</v>
      </c>
      <c r="E10" s="27">
        <v>1653907</v>
      </c>
      <c r="F10" s="21">
        <v>5166070980</v>
      </c>
      <c r="G10" s="21">
        <v>1810047</v>
      </c>
      <c r="H10" s="22">
        <v>8781101537</v>
      </c>
      <c r="I10" s="27">
        <f t="shared" si="1"/>
        <v>2008382</v>
      </c>
      <c r="J10" s="22">
        <f t="shared" si="1"/>
        <v>97088661640</v>
      </c>
    </row>
    <row r="11" spans="1:10" ht="14.25" customHeight="1">
      <c r="A11" s="92"/>
      <c r="B11" s="43" t="s">
        <v>34</v>
      </c>
      <c r="C11" s="21">
        <v>2936389</v>
      </c>
      <c r="D11" s="39">
        <v>172322146546</v>
      </c>
      <c r="E11" s="27">
        <v>86968</v>
      </c>
      <c r="F11" s="21">
        <v>13033253778</v>
      </c>
      <c r="G11" s="21">
        <v>148020</v>
      </c>
      <c r="H11" s="22">
        <v>11486476514</v>
      </c>
      <c r="I11" s="27">
        <f t="shared" si="1"/>
        <v>2875337</v>
      </c>
      <c r="J11" s="22">
        <f t="shared" si="1"/>
        <v>173868923810</v>
      </c>
    </row>
    <row r="12" spans="1:10" ht="14.25" customHeight="1">
      <c r="A12" s="92"/>
      <c r="B12" s="43" t="s">
        <v>35</v>
      </c>
      <c r="C12" s="21">
        <v>85583725</v>
      </c>
      <c r="D12" s="39">
        <v>177354892227</v>
      </c>
      <c r="E12" s="27">
        <v>41708</v>
      </c>
      <c r="F12" s="21">
        <v>1365709791</v>
      </c>
      <c r="G12" s="21">
        <v>368018</v>
      </c>
      <c r="H12" s="22">
        <v>3213705978</v>
      </c>
      <c r="I12" s="27">
        <f t="shared" si="1"/>
        <v>85257415</v>
      </c>
      <c r="J12" s="22">
        <f t="shared" si="1"/>
        <v>175506896040</v>
      </c>
    </row>
    <row r="13" spans="1:10" ht="14.25" customHeight="1">
      <c r="A13" s="92"/>
      <c r="B13" s="43" t="s">
        <v>36</v>
      </c>
      <c r="C13" s="21">
        <v>9435250</v>
      </c>
      <c r="D13" s="39">
        <v>1006682183172</v>
      </c>
      <c r="E13" s="27">
        <v>206636</v>
      </c>
      <c r="F13" s="21">
        <v>27814406590</v>
      </c>
      <c r="G13" s="21">
        <v>24240</v>
      </c>
      <c r="H13" s="22">
        <v>2392237032</v>
      </c>
      <c r="I13" s="27">
        <f t="shared" si="1"/>
        <v>9617646</v>
      </c>
      <c r="J13" s="22">
        <f t="shared" si="1"/>
        <v>1032104352730</v>
      </c>
    </row>
    <row r="14" spans="1:10" ht="14.25" customHeight="1">
      <c r="A14" s="96" t="s">
        <v>40</v>
      </c>
      <c r="B14" s="43" t="s">
        <v>31</v>
      </c>
      <c r="C14" s="21">
        <f>SUM(C15:C17)</f>
        <v>1120337</v>
      </c>
      <c r="D14" s="21">
        <f>SUM(D15:D17)</f>
        <v>373850931870</v>
      </c>
      <c r="E14" s="27">
        <f>SUM(E15:E17)</f>
        <v>23134</v>
      </c>
      <c r="F14" s="21">
        <f>SUM(F15:F17)</f>
        <v>13875589130</v>
      </c>
      <c r="G14" s="21">
        <f>G15+G16+G17</f>
        <v>353</v>
      </c>
      <c r="H14" s="22">
        <f>H15+H16+H17</f>
        <v>365711710</v>
      </c>
      <c r="I14" s="27">
        <f t="shared" si="1"/>
        <v>1143118</v>
      </c>
      <c r="J14" s="22">
        <f t="shared" si="1"/>
        <v>387360809290</v>
      </c>
    </row>
    <row r="15" spans="1:10" ht="14.25" customHeight="1">
      <c r="A15" s="97"/>
      <c r="B15" s="43" t="s">
        <v>38</v>
      </c>
      <c r="C15" s="21">
        <v>197168</v>
      </c>
      <c r="D15" s="39">
        <v>280435426840</v>
      </c>
      <c r="E15" s="27">
        <v>7403</v>
      </c>
      <c r="F15" s="21">
        <v>1807966070</v>
      </c>
      <c r="G15" s="21">
        <v>353</v>
      </c>
      <c r="H15" s="22">
        <v>365711710</v>
      </c>
      <c r="I15" s="27">
        <f t="shared" si="1"/>
        <v>204218</v>
      </c>
      <c r="J15" s="22">
        <f t="shared" si="1"/>
        <v>281877681200</v>
      </c>
    </row>
    <row r="16" spans="1:10" ht="14.25" customHeight="1">
      <c r="A16" s="97"/>
      <c r="B16" s="43" t="s">
        <v>39</v>
      </c>
      <c r="C16" s="21">
        <v>1082</v>
      </c>
      <c r="D16" s="39">
        <v>370473510</v>
      </c>
      <c r="E16" s="27">
        <v>0</v>
      </c>
      <c r="F16" s="21">
        <v>3400000</v>
      </c>
      <c r="G16" s="21"/>
      <c r="H16" s="22"/>
      <c r="I16" s="27">
        <f t="shared" si="1"/>
        <v>1082</v>
      </c>
      <c r="J16" s="22">
        <f t="shared" si="1"/>
        <v>373873510</v>
      </c>
    </row>
    <row r="17" spans="1:10" ht="14.25" customHeight="1">
      <c r="A17" s="97"/>
      <c r="B17" s="43" t="s">
        <v>36</v>
      </c>
      <c r="C17" s="21">
        <v>922087</v>
      </c>
      <c r="D17" s="39">
        <v>93045031520</v>
      </c>
      <c r="E17" s="27">
        <v>15731</v>
      </c>
      <c r="F17" s="21">
        <v>12064223060</v>
      </c>
      <c r="G17" s="21"/>
      <c r="H17" s="22"/>
      <c r="I17" s="27">
        <f t="shared" si="1"/>
        <v>937818</v>
      </c>
      <c r="J17" s="22">
        <f t="shared" si="1"/>
        <v>105109254580</v>
      </c>
    </row>
    <row r="18" spans="1:10" ht="14.25" customHeight="1">
      <c r="A18" s="96" t="s">
        <v>53</v>
      </c>
      <c r="B18" s="43" t="s">
        <v>31</v>
      </c>
      <c r="C18" s="21">
        <f aca="true" t="shared" si="2" ref="C18">C19+C20</f>
        <v>22</v>
      </c>
      <c r="D18" s="39">
        <v>2380107910</v>
      </c>
      <c r="E18" s="27">
        <f aca="true" t="shared" si="3" ref="E18:F18">E19+E20</f>
        <v>3754</v>
      </c>
      <c r="F18" s="21">
        <f t="shared" si="3"/>
        <v>594009110</v>
      </c>
      <c r="G18" s="21">
        <v>0</v>
      </c>
      <c r="H18" s="22">
        <f>H19+H20</f>
        <v>0</v>
      </c>
      <c r="I18" s="27">
        <f t="shared" si="1"/>
        <v>3776</v>
      </c>
      <c r="J18" s="22">
        <f t="shared" si="1"/>
        <v>2974117020</v>
      </c>
    </row>
    <row r="19" spans="1:10" ht="14.25" customHeight="1">
      <c r="A19" s="92"/>
      <c r="B19" s="43" t="s">
        <v>42</v>
      </c>
      <c r="C19" s="21">
        <v>0</v>
      </c>
      <c r="D19" s="39">
        <v>0</v>
      </c>
      <c r="E19" s="27">
        <v>0</v>
      </c>
      <c r="F19" s="21">
        <v>0</v>
      </c>
      <c r="G19" s="21">
        <v>0</v>
      </c>
      <c r="H19" s="22">
        <v>0</v>
      </c>
      <c r="I19" s="27">
        <f t="shared" si="1"/>
        <v>0</v>
      </c>
      <c r="J19" s="22">
        <f t="shared" si="1"/>
        <v>0</v>
      </c>
    </row>
    <row r="20" spans="1:10" ht="14.25" customHeight="1">
      <c r="A20" s="97"/>
      <c r="B20" s="43" t="s">
        <v>41</v>
      </c>
      <c r="C20" s="21">
        <v>22</v>
      </c>
      <c r="D20" s="39">
        <v>2380107910</v>
      </c>
      <c r="E20" s="27">
        <v>3754</v>
      </c>
      <c r="F20" s="21">
        <v>594009110</v>
      </c>
      <c r="G20" s="21">
        <v>0</v>
      </c>
      <c r="H20" s="22">
        <v>0</v>
      </c>
      <c r="I20" s="27">
        <f t="shared" si="1"/>
        <v>3776</v>
      </c>
      <c r="J20" s="22">
        <f t="shared" si="1"/>
        <v>2974117020</v>
      </c>
    </row>
    <row r="21" spans="1:10" ht="14.25" customHeight="1">
      <c r="A21" s="96" t="s">
        <v>54</v>
      </c>
      <c r="B21" s="43" t="s">
        <v>31</v>
      </c>
      <c r="C21" s="21">
        <f aca="true" t="shared" si="4" ref="C21">C22+C23</f>
        <v>432</v>
      </c>
      <c r="D21" s="39">
        <f>D22+D23</f>
        <v>46096582780</v>
      </c>
      <c r="E21" s="27">
        <f aca="true" t="shared" si="5" ref="E21:H21">E22+E23</f>
        <v>280</v>
      </c>
      <c r="F21" s="21">
        <f t="shared" si="5"/>
        <v>40425267280</v>
      </c>
      <c r="G21" s="21">
        <f t="shared" si="5"/>
        <v>2</v>
      </c>
      <c r="H21" s="22">
        <f t="shared" si="5"/>
        <v>2874379420</v>
      </c>
      <c r="I21" s="27">
        <f t="shared" si="1"/>
        <v>710</v>
      </c>
      <c r="J21" s="22">
        <f t="shared" si="1"/>
        <v>83647470640</v>
      </c>
    </row>
    <row r="22" spans="1:10" ht="14.25" customHeight="1">
      <c r="A22" s="92"/>
      <c r="B22" s="43" t="s">
        <v>49</v>
      </c>
      <c r="C22" s="21">
        <v>391</v>
      </c>
      <c r="D22" s="39">
        <v>36194198790</v>
      </c>
      <c r="E22" s="27">
        <v>192</v>
      </c>
      <c r="F22" s="21">
        <v>35144503920</v>
      </c>
      <c r="G22" s="21">
        <v>2</v>
      </c>
      <c r="H22" s="22">
        <v>2874379420</v>
      </c>
      <c r="I22" s="27">
        <f t="shared" si="1"/>
        <v>581</v>
      </c>
      <c r="J22" s="22">
        <f t="shared" si="1"/>
        <v>68464323290</v>
      </c>
    </row>
    <row r="23" spans="1:10" ht="14.25" customHeight="1">
      <c r="A23" s="97"/>
      <c r="B23" s="43" t="s">
        <v>43</v>
      </c>
      <c r="C23" s="21">
        <v>41</v>
      </c>
      <c r="D23" s="39">
        <v>9902383990</v>
      </c>
      <c r="E23" s="27">
        <v>88</v>
      </c>
      <c r="F23" s="21">
        <v>5280763360</v>
      </c>
      <c r="G23" s="21">
        <v>0</v>
      </c>
      <c r="H23" s="22">
        <v>0</v>
      </c>
      <c r="I23" s="27">
        <f t="shared" si="1"/>
        <v>129</v>
      </c>
      <c r="J23" s="22">
        <f t="shared" si="1"/>
        <v>15183147350</v>
      </c>
    </row>
    <row r="24" spans="1:10" ht="14.25" customHeight="1">
      <c r="A24" s="96" t="s">
        <v>44</v>
      </c>
      <c r="B24" s="43" t="s">
        <v>31</v>
      </c>
      <c r="C24" s="21">
        <f aca="true" t="shared" si="6" ref="C24">C25+C26</f>
        <v>0</v>
      </c>
      <c r="D24" s="39">
        <f>D25+D26</f>
        <v>0</v>
      </c>
      <c r="E24" s="27">
        <f aca="true" t="shared" si="7" ref="E24:H24">E25+E26</f>
        <v>0</v>
      </c>
      <c r="F24" s="21">
        <f t="shared" si="7"/>
        <v>0</v>
      </c>
      <c r="G24" s="21">
        <f t="shared" si="7"/>
        <v>0</v>
      </c>
      <c r="H24" s="22">
        <f t="shared" si="7"/>
        <v>0</v>
      </c>
      <c r="I24" s="27">
        <f t="shared" si="1"/>
        <v>0</v>
      </c>
      <c r="J24" s="22">
        <f t="shared" si="1"/>
        <v>0</v>
      </c>
    </row>
    <row r="25" spans="1:10" ht="14.25" customHeight="1">
      <c r="A25" s="92"/>
      <c r="B25" s="43" t="s">
        <v>44</v>
      </c>
      <c r="C25" s="21">
        <v>0</v>
      </c>
      <c r="D25" s="39">
        <v>0</v>
      </c>
      <c r="E25" s="27">
        <v>0</v>
      </c>
      <c r="F25" s="21">
        <v>0</v>
      </c>
      <c r="G25" s="21">
        <v>0</v>
      </c>
      <c r="H25" s="22">
        <v>0</v>
      </c>
      <c r="I25" s="27">
        <f t="shared" si="1"/>
        <v>0</v>
      </c>
      <c r="J25" s="22">
        <f t="shared" si="1"/>
        <v>0</v>
      </c>
    </row>
    <row r="26" spans="1:10" ht="14.25" customHeight="1">
      <c r="A26" s="97"/>
      <c r="B26" s="43" t="s">
        <v>45</v>
      </c>
      <c r="C26" s="21">
        <v>0</v>
      </c>
      <c r="D26" s="39">
        <v>0</v>
      </c>
      <c r="E26" s="27">
        <v>0</v>
      </c>
      <c r="F26" s="21">
        <v>0</v>
      </c>
      <c r="G26" s="21">
        <v>0</v>
      </c>
      <c r="H26" s="22">
        <v>0</v>
      </c>
      <c r="I26" s="27">
        <f t="shared" si="1"/>
        <v>0</v>
      </c>
      <c r="J26" s="22">
        <f t="shared" si="1"/>
        <v>0</v>
      </c>
    </row>
    <row r="27" spans="1:10" ht="14.25" customHeight="1">
      <c r="A27" s="92" t="s">
        <v>55</v>
      </c>
      <c r="B27" s="98"/>
      <c r="C27" s="21">
        <v>1</v>
      </c>
      <c r="D27" s="39">
        <v>499000000</v>
      </c>
      <c r="E27" s="27">
        <v>0</v>
      </c>
      <c r="F27" s="21">
        <v>0</v>
      </c>
      <c r="G27" s="21">
        <v>0</v>
      </c>
      <c r="H27" s="22">
        <v>0</v>
      </c>
      <c r="I27" s="27">
        <f t="shared" si="1"/>
        <v>1</v>
      </c>
      <c r="J27" s="22">
        <f t="shared" si="1"/>
        <v>499000000</v>
      </c>
    </row>
    <row r="28" spans="1:10" ht="14.25" customHeight="1">
      <c r="A28" s="92" t="s">
        <v>46</v>
      </c>
      <c r="B28" s="98"/>
      <c r="C28" s="21">
        <v>0</v>
      </c>
      <c r="D28" s="39">
        <v>0</v>
      </c>
      <c r="E28" s="27">
        <v>0</v>
      </c>
      <c r="F28" s="21">
        <v>0</v>
      </c>
      <c r="G28" s="21">
        <v>0</v>
      </c>
      <c r="H28" s="22">
        <v>0</v>
      </c>
      <c r="I28" s="27">
        <f aca="true" t="shared" si="8" ref="I28">C28+E28-G28</f>
        <v>0</v>
      </c>
      <c r="J28" s="22">
        <f t="shared" si="1"/>
        <v>0</v>
      </c>
    </row>
    <row r="29" spans="1:10" ht="14.25" customHeight="1">
      <c r="A29" s="92" t="s">
        <v>47</v>
      </c>
      <c r="B29" s="98"/>
      <c r="C29" s="21">
        <v>0</v>
      </c>
      <c r="D29" s="39">
        <f aca="true" t="shared" si="9" ref="D29">F29+H29-J29</f>
        <v>0</v>
      </c>
      <c r="E29" s="27">
        <v>10</v>
      </c>
      <c r="F29" s="21">
        <v>40374250</v>
      </c>
      <c r="G29" s="21">
        <v>0</v>
      </c>
      <c r="H29" s="22">
        <v>0</v>
      </c>
      <c r="I29" s="27">
        <f t="shared" si="1"/>
        <v>10</v>
      </c>
      <c r="J29" s="22">
        <v>40374250</v>
      </c>
    </row>
    <row r="30" spans="1:10" ht="26.25" customHeight="1">
      <c r="A30" s="99" t="s">
        <v>56</v>
      </c>
      <c r="B30" s="100"/>
      <c r="C30" s="21">
        <v>13233</v>
      </c>
      <c r="D30" s="39">
        <v>325577902</v>
      </c>
      <c r="E30" s="27">
        <v>0</v>
      </c>
      <c r="F30" s="21">
        <v>0</v>
      </c>
      <c r="G30" s="21">
        <v>0</v>
      </c>
      <c r="H30" s="22"/>
      <c r="I30" s="27">
        <f t="shared" si="1"/>
        <v>13233</v>
      </c>
      <c r="J30" s="22">
        <v>325577900</v>
      </c>
    </row>
    <row r="31" spans="1:10" ht="14.25" customHeight="1">
      <c r="A31" s="92" t="s">
        <v>48</v>
      </c>
      <c r="B31" s="98"/>
      <c r="C31" s="21">
        <v>0</v>
      </c>
      <c r="D31" s="39">
        <v>0</v>
      </c>
      <c r="E31" s="27">
        <v>0</v>
      </c>
      <c r="F31" s="21">
        <v>0</v>
      </c>
      <c r="G31" s="21">
        <v>0</v>
      </c>
      <c r="H31" s="22">
        <v>0</v>
      </c>
      <c r="I31" s="27">
        <f t="shared" si="1"/>
        <v>0</v>
      </c>
      <c r="J31" s="22">
        <f t="shared" si="1"/>
        <v>0</v>
      </c>
    </row>
    <row r="32" spans="1:10" ht="14.25" customHeight="1" thickBot="1">
      <c r="A32" s="94" t="s">
        <v>50</v>
      </c>
      <c r="B32" s="95"/>
      <c r="C32" s="24">
        <v>0</v>
      </c>
      <c r="D32" s="40">
        <v>0</v>
      </c>
      <c r="E32" s="41">
        <v>0</v>
      </c>
      <c r="F32" s="24">
        <v>0</v>
      </c>
      <c r="G32" s="24">
        <v>0</v>
      </c>
      <c r="H32" s="25">
        <v>0</v>
      </c>
      <c r="I32" s="41">
        <f t="shared" si="1"/>
        <v>0</v>
      </c>
      <c r="J32" s="25">
        <f t="shared" si="1"/>
        <v>0</v>
      </c>
    </row>
    <row r="33" spans="1:10" ht="13.5">
      <c r="A33" s="26"/>
      <c r="B33" s="26"/>
      <c r="C33" s="23"/>
      <c r="D33" s="26"/>
      <c r="E33" s="26"/>
      <c r="F33" s="26"/>
      <c r="G33" s="26"/>
      <c r="H33" s="26"/>
      <c r="I33" s="26"/>
      <c r="J33" s="26"/>
    </row>
  </sheetData>
  <mergeCells count="19">
    <mergeCell ref="A32:B32"/>
    <mergeCell ref="A7:B7"/>
    <mergeCell ref="A8:A13"/>
    <mergeCell ref="A14:A17"/>
    <mergeCell ref="A18:A20"/>
    <mergeCell ref="A21:A23"/>
    <mergeCell ref="A24:A26"/>
    <mergeCell ref="A27:B27"/>
    <mergeCell ref="A28:B28"/>
    <mergeCell ref="A29:B29"/>
    <mergeCell ref="A30:B30"/>
    <mergeCell ref="A31:B31"/>
    <mergeCell ref="A2:J2"/>
    <mergeCell ref="A4:B6"/>
    <mergeCell ref="C4:D5"/>
    <mergeCell ref="E4:H4"/>
    <mergeCell ref="I4:J5"/>
    <mergeCell ref="E5:F5"/>
    <mergeCell ref="G5:H5"/>
  </mergeCells>
  <printOptions horizontalCentered="1"/>
  <pageMargins left="0.7480314960629921" right="0.7480314960629921" top="0.7874015748031497" bottom="0.7086614173228347" header="0.5118110236220472" footer="0.5118110236220472"/>
  <pageSetup horizontalDpi="600" verticalDpi="600" orientation="landscape" paperSize="9" r:id="rId1"/>
  <ignoredErrors>
    <ignoredError sqref="D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H25"/>
  <sheetViews>
    <sheetView workbookViewId="0" topLeftCell="A1">
      <selection activeCell="B1" sqref="B1"/>
    </sheetView>
  </sheetViews>
  <sheetFormatPr defaultColWidth="8.88671875" defaultRowHeight="13.5"/>
  <cols>
    <col min="1" max="1" width="5.4453125" style="29" customWidth="1"/>
    <col min="2" max="2" width="89.10546875" style="29" customWidth="1"/>
    <col min="3" max="3" width="10.3359375" style="29" customWidth="1"/>
    <col min="4" max="4" width="13.77734375" style="29" customWidth="1"/>
    <col min="5" max="5" width="8.6640625" style="29" customWidth="1"/>
    <col min="6" max="6" width="12.10546875" style="29" customWidth="1"/>
    <col min="7" max="7" width="13.3359375" style="29" customWidth="1"/>
    <col min="8" max="8" width="16.3359375" style="29" customWidth="1"/>
    <col min="9" max="16384" width="8.88671875" style="29" customWidth="1"/>
  </cols>
  <sheetData>
    <row r="1" spans="1:8" ht="13.5">
      <c r="A1" s="28"/>
      <c r="B1" s="28"/>
      <c r="C1" s="28"/>
      <c r="D1" s="28"/>
      <c r="E1" s="28"/>
      <c r="F1" s="28"/>
      <c r="G1" s="28"/>
      <c r="H1" s="28"/>
    </row>
    <row r="3" s="30" customFormat="1" ht="14.25">
      <c r="B3" s="30" t="s">
        <v>61</v>
      </c>
    </row>
    <row r="4" s="31" customFormat="1" ht="14.25">
      <c r="B4" s="31" t="s">
        <v>52</v>
      </c>
    </row>
    <row r="5" s="50" customFormat="1" ht="18" customHeight="1">
      <c r="B5" s="50" t="s">
        <v>60</v>
      </c>
    </row>
    <row r="6" s="50" customFormat="1" ht="18" customHeight="1">
      <c r="B6" s="50" t="s">
        <v>64</v>
      </c>
    </row>
    <row r="7" s="50" customFormat="1" ht="18" customHeight="1">
      <c r="B7" s="50" t="s">
        <v>65</v>
      </c>
    </row>
    <row r="8" s="50" customFormat="1" ht="18" customHeight="1">
      <c r="B8" s="50" t="s">
        <v>66</v>
      </c>
    </row>
    <row r="9" s="50" customFormat="1" ht="18" customHeight="1">
      <c r="B9" s="50" t="s">
        <v>67</v>
      </c>
    </row>
    <row r="10" s="50" customFormat="1" ht="18" customHeight="1">
      <c r="B10" s="50" t="s">
        <v>68</v>
      </c>
    </row>
    <row r="11" s="50" customFormat="1" ht="18" customHeight="1">
      <c r="B11" s="50" t="s">
        <v>69</v>
      </c>
    </row>
    <row r="12" s="50" customFormat="1" ht="18" customHeight="1">
      <c r="B12" s="50" t="s">
        <v>70</v>
      </c>
    </row>
    <row r="13" s="50" customFormat="1" ht="18" customHeight="1">
      <c r="B13" s="50" t="s">
        <v>71</v>
      </c>
    </row>
    <row r="14" s="50" customFormat="1" ht="18" customHeight="1">
      <c r="B14" s="50" t="s">
        <v>63</v>
      </c>
    </row>
    <row r="15" s="50" customFormat="1" ht="18" customHeight="1">
      <c r="B15" s="50" t="s">
        <v>72</v>
      </c>
    </row>
    <row r="16" s="31" customFormat="1" ht="18" customHeight="1">
      <c r="B16" s="31" t="s">
        <v>76</v>
      </c>
    </row>
    <row r="17" s="31" customFormat="1" ht="18" customHeight="1"/>
    <row r="18" s="31" customFormat="1" ht="14.25"/>
    <row r="20" s="30" customFormat="1" ht="14.25">
      <c r="B20" s="30" t="s">
        <v>62</v>
      </c>
    </row>
    <row r="21" s="31" customFormat="1" ht="14.25">
      <c r="B21" s="31" t="s">
        <v>52</v>
      </c>
    </row>
    <row r="23" s="31" customFormat="1" ht="18" customHeight="1">
      <c r="B23" s="31" t="s">
        <v>59</v>
      </c>
    </row>
    <row r="24" s="31" customFormat="1" ht="18" customHeight="1">
      <c r="B24" s="31" t="s">
        <v>73</v>
      </c>
    </row>
    <row r="25" s="31" customFormat="1" ht="18" customHeight="1">
      <c r="B25" s="31" t="s">
        <v>75</v>
      </c>
    </row>
    <row r="26" s="31" customFormat="1" ht="18" customHeight="1"/>
    <row r="27" s="31" customFormat="1" ht="18" customHeight="1"/>
    <row r="28" s="31" customFormat="1" ht="18" customHeight="1"/>
    <row r="29" s="31" customFormat="1" ht="18" customHeight="1"/>
    <row r="30" s="31" customFormat="1" ht="18" customHeight="1"/>
    <row r="31" s="31" customFormat="1" ht="14.25"/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showFormulas="1" workbookViewId="0" topLeftCell="A1">
      <selection activeCell="C1" sqref="C1"/>
    </sheetView>
  </sheetViews>
  <sheetFormatPr defaultColWidth="7.10546875" defaultRowHeight="13.5"/>
  <cols>
    <col min="1" max="1" width="23.21484375" style="2" customWidth="1"/>
    <col min="2" max="2" width="0.9921875" style="2" customWidth="1"/>
    <col min="3" max="3" width="24.99609375" style="2" customWidth="1"/>
    <col min="4" max="16384" width="7.10546875" style="2" customWidth="1"/>
  </cols>
  <sheetData>
    <row r="1" ht="13.5">
      <c r="A1" s="1" t="s">
        <v>0</v>
      </c>
    </row>
    <row r="2" ht="13.5" thickBot="1">
      <c r="A2" s="1" t="s">
        <v>1</v>
      </c>
    </row>
    <row r="3" spans="1:3" ht="13.5" thickBot="1">
      <c r="A3" s="3" t="s">
        <v>2</v>
      </c>
      <c r="C3" s="4" t="s">
        <v>3</v>
      </c>
    </row>
    <row r="4" ht="13.5">
      <c r="A4" s="3" t="e">
        <v>#N/A</v>
      </c>
    </row>
    <row r="6" ht="13.5" thickBot="1"/>
    <row r="7" ht="13.5">
      <c r="A7" s="5" t="s">
        <v>4</v>
      </c>
    </row>
    <row r="8" ht="13.5">
      <c r="A8" s="6" t="s">
        <v>5</v>
      </c>
    </row>
    <row r="9" ht="13.5">
      <c r="A9" s="7" t="s">
        <v>6</v>
      </c>
    </row>
    <row r="10" ht="13.5">
      <c r="A10" s="6" t="s">
        <v>7</v>
      </c>
    </row>
    <row r="11" ht="13.5" thickBot="1">
      <c r="A11" s="8" t="s">
        <v>8</v>
      </c>
    </row>
    <row r="13" ht="13.5" thickBot="1"/>
    <row r="14" ht="13.5" thickBot="1">
      <c r="A14" s="4" t="s">
        <v>9</v>
      </c>
    </row>
    <row r="16" ht="13.5" thickBot="1"/>
    <row r="17" ht="13.5" thickBot="1">
      <c r="C17" s="4" t="s">
        <v>10</v>
      </c>
    </row>
    <row r="20" ht="13.5">
      <c r="A20" s="9" t="s">
        <v>11</v>
      </c>
    </row>
    <row r="26" ht="13.5" thickBot="1">
      <c r="C26" s="10" t="s">
        <v>12</v>
      </c>
    </row>
  </sheetData>
  <sheetProtection password="8863" sheet="1" object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user</cp:lastModifiedBy>
  <cp:lastPrinted>2015-05-08T06:49:43Z</cp:lastPrinted>
  <dcterms:created xsi:type="dcterms:W3CDTF">2010-03-31T00:38:05Z</dcterms:created>
  <dcterms:modified xsi:type="dcterms:W3CDTF">2015-05-14T12:13:13Z</dcterms:modified>
  <cp:category/>
  <cp:version/>
  <cp:contentType/>
  <cp:contentStatus/>
</cp:coreProperties>
</file>