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1760" windowHeight="6060" activeTab="0"/>
  </bookViews>
  <sheets>
    <sheet name="표지" sheetId="1" r:id="rId1"/>
    <sheet name="물품(증감현황)" sheetId="2" r:id="rId2"/>
  </sheets>
  <definedNames>
    <definedName name="_xlnm.Print_Area" localSheetId="1">'물품(증감현황)'!$A$1:$S$87</definedName>
    <definedName name="_xlnm.Print_Titles" localSheetId="1">'물품(증감현황)'!$6:$8</definedName>
  </definedNames>
  <calcPr fullCalcOnLoad="1"/>
</workbook>
</file>

<file path=xl/sharedStrings.xml><?xml version="1.0" encoding="utf-8"?>
<sst xmlns="http://schemas.openxmlformats.org/spreadsheetml/2006/main" count="187" uniqueCount="75">
  <si>
    <t>대</t>
  </si>
  <si>
    <t>연
번</t>
  </si>
  <si>
    <t>정부물품
분류번호</t>
  </si>
  <si>
    <t>단
위</t>
  </si>
  <si>
    <t>구분</t>
  </si>
  <si>
    <t xml:space="preserve">취             득  </t>
  </si>
  <si>
    <t>처         분</t>
  </si>
  <si>
    <t>정수</t>
  </si>
  <si>
    <t>전연도말
현 재 액</t>
  </si>
  <si>
    <t>당해연도물품 증·감실적</t>
  </si>
  <si>
    <t>당해연도말보유액</t>
  </si>
  <si>
    <t>구  매</t>
  </si>
  <si>
    <t>소  계</t>
  </si>
  <si>
    <t>매  각</t>
  </si>
  <si>
    <t>합       계</t>
  </si>
  <si>
    <t>관리전환</t>
  </si>
  <si>
    <t>(단위:개,원)</t>
  </si>
  <si>
    <t>수량</t>
  </si>
  <si>
    <t>금액</t>
  </si>
  <si>
    <t>내용연수</t>
  </si>
  <si>
    <t>품 명</t>
  </si>
  <si>
    <t>미니버스</t>
  </si>
  <si>
    <t>일반승용차</t>
  </si>
  <si>
    <t>개</t>
  </si>
  <si>
    <t>원으로</t>
  </si>
  <si>
    <t xml:space="preserve">○ 신규취득 등 </t>
  </si>
  <si>
    <t>원</t>
  </si>
  <si>
    <t>○ 매각∙폐기 등</t>
  </si>
  <si>
    <t>○ 당해연도말</t>
  </si>
  <si>
    <t>원으로</t>
  </si>
  <si>
    <t xml:space="preserve"> </t>
  </si>
  <si>
    <t>□ 물품증감 및 현재액 총보고서</t>
  </si>
  <si>
    <t>양 여</t>
  </si>
  <si>
    <t>기 타</t>
  </si>
  <si>
    <t>대</t>
  </si>
  <si>
    <t>개</t>
  </si>
  <si>
    <t>버스</t>
  </si>
  <si>
    <t>미니밴또는밴</t>
  </si>
  <si>
    <t>스포츠유틸리티차량</t>
  </si>
  <si>
    <t>덤프트럭</t>
  </si>
  <si>
    <t>화물트럭</t>
  </si>
  <si>
    <t>구급차</t>
  </si>
  <si>
    <t>살수차</t>
  </si>
  <si>
    <t>제설차</t>
  </si>
  <si>
    <t>노면청소차</t>
  </si>
  <si>
    <t>쓰레기수거용트럭</t>
  </si>
  <si>
    <t>탱크트럭</t>
  </si>
  <si>
    <t>전기자동차</t>
  </si>
  <si>
    <t>무정전전원장치</t>
  </si>
  <si>
    <t>냉방기</t>
  </si>
  <si>
    <t>항온항습기</t>
  </si>
  <si>
    <t>냉난방기</t>
  </si>
  <si>
    <t>미량원심분리기</t>
  </si>
  <si>
    <t>건조캐비닛 또는 오븐</t>
  </si>
  <si>
    <t>실체현미경</t>
  </si>
  <si>
    <t>신호발생기</t>
  </si>
  <si>
    <t>분광광도계</t>
  </si>
  <si>
    <t>기체크레마토그래프</t>
  </si>
  <si>
    <t>액체크레마토그래프</t>
  </si>
  <si>
    <t>고압증기멸균기또는소독기</t>
  </si>
  <si>
    <t>구내교환장비</t>
  </si>
  <si>
    <t>복사기</t>
  </si>
  <si>
    <t>다기능복사기</t>
  </si>
  <si>
    <t>비디오프로젝터</t>
  </si>
  <si>
    <t>구내방송장치</t>
  </si>
  <si>
    <t>비디오편집기</t>
  </si>
  <si>
    <t>영상정보디스플레이장치</t>
  </si>
  <si>
    <t>디지털캠코더또는비디오카메라</t>
  </si>
  <si>
    <t>디지털비디오레코더</t>
  </si>
  <si>
    <t>노트북컴퓨터</t>
  </si>
  <si>
    <t>실험용세척기</t>
  </si>
  <si>
    <t xml:space="preserve">* 물품 수 변경 : 총 31개 → 총 58개
    - 6개 품명(열펌프외 5종) 삭제, 33개 품명(미니밴또는밴 외32종) 신설
</t>
  </si>
  <si>
    <t xml:space="preserve">2013년도말 현재 물품현황은 </t>
  </si>
  <si>
    <t>그 내역은 다음과 같다.</t>
  </si>
  <si>
    <t xml:space="preserve">(21) 물품증감 및 현재액 보고서 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</si>
</sst>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#,##0;&quot;△&quot;#,##0"/>
    <numFmt numFmtId="187" formatCode="#,##0_);[Red]\(#,##0\)"/>
    <numFmt numFmtId="188" formatCode="#,##0_ ;[Red]\-#,##0\ "/>
    <numFmt numFmtId="189" formatCode="[$-412]yyyy&quot;년&quot;\ m&quot;월&quot;\ d&quot;일&quot;\ dddd"/>
    <numFmt numFmtId="190" formatCode="[$-412]AM/PM\ h:mm:ss"/>
    <numFmt numFmtId="191" formatCode="#,##0;&quot;△ &quot;#,##0"/>
    <numFmt numFmtId="192" formatCode="#,##0;&quot;△  &quot;#,##0"/>
    <numFmt numFmtId="193" formatCode="0_);[Red]\(0\)"/>
  </numFmts>
  <fonts count="58">
    <font>
      <sz val="11"/>
      <name val="돋움"/>
      <family val="3"/>
    </font>
    <font>
      <sz val="8"/>
      <name val="돋움"/>
      <family val="3"/>
    </font>
    <font>
      <sz val="11"/>
      <name val="Arial Narrow"/>
      <family val="2"/>
    </font>
    <font>
      <b/>
      <sz val="20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sz val="11"/>
      <name val="굴림체"/>
      <family val="3"/>
    </font>
    <font>
      <sz val="11"/>
      <name val="바탕체"/>
      <family val="1"/>
    </font>
    <font>
      <sz val="10"/>
      <name val="굴림체"/>
      <family val="3"/>
    </font>
    <font>
      <sz val="10"/>
      <name val="바탕체"/>
      <family val="1"/>
    </font>
    <font>
      <sz val="16"/>
      <name val="굴림"/>
      <family val="3"/>
    </font>
    <font>
      <sz val="11"/>
      <name val="굴림"/>
      <family val="3"/>
    </font>
    <font>
      <sz val="11"/>
      <color indexed="10"/>
      <name val="굴림체"/>
      <family val="3"/>
    </font>
    <font>
      <b/>
      <sz val="36"/>
      <name val="굴림"/>
      <family val="3"/>
    </font>
    <font>
      <b/>
      <sz val="36"/>
      <name val="돋움"/>
      <family val="3"/>
    </font>
    <font>
      <b/>
      <sz val="16"/>
      <name val="굴림"/>
      <family val="3"/>
    </font>
    <font>
      <b/>
      <sz val="11"/>
      <name val="굴림"/>
      <family val="3"/>
    </font>
    <font>
      <b/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8"/>
      <name val="Arial Narrow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3" fontId="8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2" fillId="0" borderId="11" xfId="0" applyNumberFormat="1" applyFont="1" applyBorder="1" applyAlignment="1">
      <alignment shrinkToFit="1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shrinkToFit="1"/>
    </xf>
    <xf numFmtId="3" fontId="2" fillId="0" borderId="15" xfId="0" applyNumberFormat="1" applyFont="1" applyBorder="1" applyAlignment="1">
      <alignment vertical="center" shrinkToFit="1"/>
    </xf>
    <xf numFmtId="3" fontId="8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shrinkToFit="1"/>
    </xf>
    <xf numFmtId="3" fontId="2" fillId="0" borderId="18" xfId="0" applyNumberFormat="1" applyFont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2" fillId="0" borderId="0" xfId="48" applyFont="1" applyBorder="1" applyAlignment="1">
      <alignment vertical="center" shrinkToFit="1"/>
    </xf>
    <xf numFmtId="192" fontId="2" fillId="0" borderId="0" xfId="48" applyNumberFormat="1" applyFont="1" applyBorder="1" applyAlignment="1">
      <alignment vertical="center" shrinkToFit="1"/>
    </xf>
    <xf numFmtId="0" fontId="2" fillId="0" borderId="0" xfId="48" applyNumberFormat="1" applyFont="1" applyBorder="1" applyAlignment="1">
      <alignment vertical="center" shrinkToFit="1"/>
    </xf>
    <xf numFmtId="186" fontId="2" fillId="0" borderId="0" xfId="48" applyNumberFormat="1" applyFont="1" applyBorder="1" applyAlignment="1">
      <alignment vertical="center" shrinkToFit="1"/>
    </xf>
    <xf numFmtId="41" fontId="2" fillId="0" borderId="0" xfId="48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2" fillId="33" borderId="14" xfId="0" applyNumberFormat="1" applyFont="1" applyFill="1" applyBorder="1" applyAlignment="1">
      <alignment vertical="center" shrinkToFit="1"/>
    </xf>
    <xf numFmtId="3" fontId="2" fillId="33" borderId="17" xfId="0" applyNumberFormat="1" applyFont="1" applyFill="1" applyBorder="1" applyAlignment="1">
      <alignment vertical="center" shrinkToFi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3" fontId="57" fillId="33" borderId="14" xfId="0" applyNumberFormat="1" applyFont="1" applyFill="1" applyBorder="1" applyAlignment="1">
      <alignment vertical="center" shrinkToFit="1"/>
    </xf>
    <xf numFmtId="3" fontId="57" fillId="33" borderId="17" xfId="0" applyNumberFormat="1" applyFont="1" applyFill="1" applyBorder="1" applyAlignment="1">
      <alignment vertical="center" shrinkToFit="1"/>
    </xf>
    <xf numFmtId="3" fontId="8" fillId="33" borderId="13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shrinkToFit="1"/>
    </xf>
    <xf numFmtId="3" fontId="2" fillId="33" borderId="15" xfId="0" applyNumberFormat="1" applyFont="1" applyFill="1" applyBorder="1" applyAlignment="1">
      <alignment vertical="center" shrinkToFit="1"/>
    </xf>
    <xf numFmtId="0" fontId="7" fillId="33" borderId="0" xfId="0" applyFont="1" applyFill="1" applyAlignment="1">
      <alignment vertical="center"/>
    </xf>
    <xf numFmtId="3" fontId="8" fillId="33" borderId="16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shrinkToFit="1"/>
    </xf>
    <xf numFmtId="3" fontId="2" fillId="33" borderId="18" xfId="0" applyNumberFormat="1" applyFont="1" applyFill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0" fillId="0" borderId="19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0" xfId="0" applyAlignment="1">
      <alignment horizontal="left"/>
    </xf>
    <xf numFmtId="3" fontId="2" fillId="0" borderId="2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right" vertical="top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vertical="center" shrinkToFit="1"/>
    </xf>
    <xf numFmtId="3" fontId="8" fillId="0" borderId="10" xfId="0" applyNumberFormat="1" applyFont="1" applyBorder="1" applyAlignment="1">
      <alignment vertical="center" shrinkToFit="1"/>
    </xf>
    <xf numFmtId="3" fontId="2" fillId="0" borderId="10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vertical="center" wrapText="1" shrinkToFit="1"/>
    </xf>
    <xf numFmtId="3" fontId="8" fillId="33" borderId="20" xfId="0" applyNumberFormat="1" applyFont="1" applyFill="1" applyBorder="1" applyAlignment="1">
      <alignment vertical="center" shrinkToFit="1"/>
    </xf>
    <xf numFmtId="3" fontId="8" fillId="33" borderId="10" xfId="0" applyNumberFormat="1" applyFont="1" applyFill="1" applyBorder="1" applyAlignment="1">
      <alignment vertical="center" shrinkToFit="1"/>
    </xf>
    <xf numFmtId="3" fontId="8" fillId="33" borderId="2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3" fontId="2" fillId="33" borderId="2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2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3</xdr:row>
      <xdr:rowOff>152400</xdr:rowOff>
    </xdr:from>
    <xdr:to>
      <xdr:col>7</xdr:col>
      <xdr:colOff>47625</xdr:colOff>
      <xdr:row>9</xdr:row>
      <xdr:rowOff>238125</xdr:rowOff>
    </xdr:to>
    <xdr:sp>
      <xdr:nvSpPr>
        <xdr:cNvPr id="1" name="AutoShape 6"/>
        <xdr:cNvSpPr>
          <a:spLocks/>
        </xdr:cNvSpPr>
      </xdr:nvSpPr>
      <xdr:spPr>
        <a:xfrm>
          <a:off x="2095500" y="2009775"/>
          <a:ext cx="5772150" cy="24860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1"/>
        <xdr:cNvSpPr>
          <a:spLocks/>
        </xdr:cNvSpPr>
      </xdr:nvSpPr>
      <xdr:spPr>
        <a:xfrm>
          <a:off x="0" y="0"/>
          <a:ext cx="752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2"/>
        <xdr:cNvSpPr>
          <a:spLocks/>
        </xdr:cNvSpPr>
      </xdr:nvSpPr>
      <xdr:spPr>
        <a:xfrm>
          <a:off x="0" y="0"/>
          <a:ext cx="752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552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552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zoomScalePageLayoutView="0" workbookViewId="0" topLeftCell="A1">
      <selection activeCell="A3" sqref="A3"/>
    </sheetView>
  </sheetViews>
  <sheetFormatPr defaultColWidth="8.88671875" defaultRowHeight="13.5"/>
  <cols>
    <col min="1" max="2" width="8.77734375" style="0" customWidth="1"/>
    <col min="3" max="4" width="10.21484375" style="0" customWidth="1"/>
    <col min="5" max="5" width="24.10546875" style="0" customWidth="1"/>
    <col min="6" max="6" width="18.88671875" style="0" customWidth="1"/>
    <col min="7" max="10" width="10.21484375" style="0" customWidth="1"/>
    <col min="11" max="11" width="9.77734375" style="0" customWidth="1"/>
    <col min="12" max="12" width="8.3359375" style="0" customWidth="1"/>
  </cols>
  <sheetData>
    <row r="1" ht="71.25" customHeight="1"/>
    <row r="2" spans="1:10" s="1" customFormat="1" ht="49.5" customHeight="1">
      <c r="A2" s="117" t="s">
        <v>74</v>
      </c>
      <c r="B2" s="62"/>
      <c r="C2" s="62"/>
      <c r="D2" s="62"/>
      <c r="E2" s="62"/>
      <c r="F2" s="62"/>
      <c r="G2" s="62"/>
      <c r="H2" s="62"/>
      <c r="I2" s="62"/>
      <c r="J2" s="35"/>
    </row>
    <row r="3" spans="1:10" s="1" customFormat="1" ht="25.5" customHeight="1">
      <c r="A3" s="24"/>
      <c r="B3" s="24"/>
      <c r="C3" s="24"/>
      <c r="D3" s="24"/>
      <c r="E3" s="24"/>
      <c r="F3" s="24"/>
      <c r="G3" s="24"/>
      <c r="H3" s="24"/>
      <c r="I3" s="24"/>
      <c r="J3" s="35"/>
    </row>
    <row r="4" s="2" customFormat="1" ht="27.75" customHeight="1"/>
    <row r="5" spans="4:10" ht="32.25" customHeight="1">
      <c r="D5" s="36" t="s">
        <v>72</v>
      </c>
      <c r="E5" s="37"/>
      <c r="F5" s="38">
        <v>15872212164</v>
      </c>
      <c r="G5" s="36" t="s">
        <v>24</v>
      </c>
      <c r="H5" s="34"/>
      <c r="I5" s="34"/>
      <c r="J5" s="33"/>
    </row>
    <row r="6" spans="1:10" s="11" customFormat="1" ht="32.25" customHeight="1">
      <c r="A6" s="32"/>
      <c r="B6" s="32"/>
      <c r="D6" s="36" t="s">
        <v>25</v>
      </c>
      <c r="E6" s="39"/>
      <c r="F6" s="40">
        <v>1089475875</v>
      </c>
      <c r="G6" s="36" t="s">
        <v>26</v>
      </c>
      <c r="H6" s="34"/>
      <c r="I6" s="34"/>
      <c r="J6" s="32"/>
    </row>
    <row r="7" spans="1:10" s="11" customFormat="1" ht="32.25" customHeight="1">
      <c r="A7" s="32"/>
      <c r="B7" s="32"/>
      <c r="D7" s="36" t="s">
        <v>27</v>
      </c>
      <c r="E7" s="39"/>
      <c r="F7" s="40">
        <v>668527740</v>
      </c>
      <c r="G7" s="36" t="s">
        <v>26</v>
      </c>
      <c r="H7" s="34"/>
      <c r="I7" s="34"/>
      <c r="J7" s="32"/>
    </row>
    <row r="8" spans="1:10" s="11" customFormat="1" ht="32.25" customHeight="1">
      <c r="A8" s="32"/>
      <c r="B8" s="32"/>
      <c r="D8" s="41" t="s">
        <v>28</v>
      </c>
      <c r="E8" s="39"/>
      <c r="F8" s="42">
        <v>16293160299</v>
      </c>
      <c r="G8" s="41" t="s">
        <v>29</v>
      </c>
      <c r="H8" s="34"/>
      <c r="I8" s="34"/>
      <c r="J8" s="32"/>
    </row>
    <row r="9" spans="1:10" s="12" customFormat="1" ht="32.25" customHeight="1">
      <c r="A9" s="25"/>
      <c r="B9" s="25"/>
      <c r="D9" s="41" t="s">
        <v>73</v>
      </c>
      <c r="E9" s="36"/>
      <c r="F9" s="36"/>
      <c r="G9" s="43"/>
      <c r="H9" s="34"/>
      <c r="I9" s="34"/>
      <c r="J9" s="26"/>
    </row>
    <row r="10" spans="1:10" s="12" customFormat="1" ht="32.25" customHeight="1">
      <c r="A10" s="25"/>
      <c r="B10" s="25"/>
      <c r="C10" s="34"/>
      <c r="D10" s="34"/>
      <c r="E10" s="34"/>
      <c r="F10" s="34"/>
      <c r="G10" s="34"/>
      <c r="H10" s="34"/>
      <c r="I10" s="34"/>
      <c r="J10" s="29"/>
    </row>
    <row r="11" spans="1:10" s="12" customFormat="1" ht="32.25" customHeight="1">
      <c r="A11" s="25"/>
      <c r="B11" s="25"/>
      <c r="C11" s="34"/>
      <c r="D11" s="34"/>
      <c r="E11" s="34"/>
      <c r="F11" s="34"/>
      <c r="G11" s="34"/>
      <c r="H11" s="34"/>
      <c r="I11" s="34"/>
      <c r="J11" s="29"/>
    </row>
    <row r="12" spans="1:10" s="12" customFormat="1" ht="32.25" customHeight="1">
      <c r="A12" s="31"/>
      <c r="B12" s="31"/>
      <c r="C12" s="34"/>
      <c r="D12" s="34"/>
      <c r="E12" s="34"/>
      <c r="F12" s="34"/>
      <c r="G12" s="34"/>
      <c r="H12" s="34"/>
      <c r="I12" s="34"/>
      <c r="J12" s="30"/>
    </row>
    <row r="13" spans="1:10" s="12" customFormat="1" ht="32.25" customHeight="1">
      <c r="A13" s="25"/>
      <c r="B13" s="25"/>
      <c r="C13" s="26"/>
      <c r="D13" s="26"/>
      <c r="E13" s="28"/>
      <c r="F13" s="26"/>
      <c r="G13" s="27"/>
      <c r="H13" s="27"/>
      <c r="I13" s="29"/>
      <c r="J13" s="29"/>
    </row>
    <row r="14" spans="1:2" ht="32.25" customHeight="1">
      <c r="A14" s="13"/>
      <c r="B14" s="13"/>
    </row>
  </sheetData>
  <sheetProtection/>
  <mergeCells count="1">
    <mergeCell ref="A2:I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7"/>
  <sheetViews>
    <sheetView zoomScaleSheetLayoutView="100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C96" sqref="C96"/>
    </sheetView>
  </sheetViews>
  <sheetFormatPr defaultColWidth="8.88671875" defaultRowHeight="13.5"/>
  <cols>
    <col min="1" max="1" width="3.4453125" style="0" customWidth="1"/>
    <col min="2" max="2" width="8.3359375" style="0" customWidth="1"/>
    <col min="3" max="3" width="12.10546875" style="0" customWidth="1"/>
    <col min="4" max="4" width="5.88671875" style="0" customWidth="1"/>
    <col min="5" max="5" width="5.3359375" style="0" customWidth="1"/>
    <col min="6" max="6" width="4.99609375" style="0" customWidth="1"/>
    <col min="7" max="7" width="4.10546875" style="0" customWidth="1"/>
    <col min="8" max="8" width="14.3359375" style="0" customWidth="1"/>
    <col min="9" max="11" width="10.21484375" style="46" customWidth="1"/>
    <col min="12" max="12" width="9.99609375" style="46" customWidth="1"/>
    <col min="13" max="13" width="10.5546875" style="46" customWidth="1"/>
    <col min="14" max="16" width="9.10546875" style="46" customWidth="1"/>
    <col min="17" max="17" width="9.77734375" style="46" customWidth="1"/>
    <col min="18" max="18" width="11.4453125" style="46" customWidth="1"/>
    <col min="19" max="19" width="10.6640625" style="0" customWidth="1"/>
  </cols>
  <sheetData>
    <row r="1" ht="7.5" customHeight="1"/>
    <row r="2" spans="1:18" s="3" customFormat="1" ht="25.5" customHeight="1">
      <c r="A2" s="3" t="s">
        <v>30</v>
      </c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9:18" s="2" customFormat="1" ht="7.5" customHeight="1"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10" customFormat="1" ht="21" customHeight="1">
      <c r="A4" s="7" t="s">
        <v>31</v>
      </c>
      <c r="B4" s="7"/>
      <c r="C4" s="8"/>
      <c r="D4" s="9"/>
      <c r="E4" s="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9" s="5" customFormat="1" ht="16.5" customHeight="1">
      <c r="A5" s="4"/>
      <c r="D5" s="6"/>
      <c r="E5" s="6"/>
      <c r="I5" s="50"/>
      <c r="J5" s="50"/>
      <c r="K5" s="50"/>
      <c r="L5" s="50"/>
      <c r="M5" s="50"/>
      <c r="N5" s="50"/>
      <c r="O5" s="50"/>
      <c r="P5" s="50"/>
      <c r="Q5" s="90" t="s">
        <v>16</v>
      </c>
      <c r="R5" s="90"/>
      <c r="S5" s="90"/>
    </row>
    <row r="6" spans="1:19" s="5" customFormat="1" ht="15" customHeight="1">
      <c r="A6" s="68" t="s">
        <v>1</v>
      </c>
      <c r="B6" s="68" t="s">
        <v>2</v>
      </c>
      <c r="C6" s="89" t="s">
        <v>20</v>
      </c>
      <c r="D6" s="68" t="s">
        <v>3</v>
      </c>
      <c r="E6" s="68" t="s">
        <v>7</v>
      </c>
      <c r="F6" s="68" t="s">
        <v>19</v>
      </c>
      <c r="G6" s="71" t="s">
        <v>4</v>
      </c>
      <c r="H6" s="74" t="s">
        <v>8</v>
      </c>
      <c r="I6" s="91" t="s">
        <v>9</v>
      </c>
      <c r="J6" s="92"/>
      <c r="K6" s="92"/>
      <c r="L6" s="92"/>
      <c r="M6" s="92"/>
      <c r="N6" s="92"/>
      <c r="O6" s="92"/>
      <c r="P6" s="92"/>
      <c r="Q6" s="92"/>
      <c r="R6" s="93"/>
      <c r="S6" s="74" t="s">
        <v>10</v>
      </c>
    </row>
    <row r="7" spans="1:19" s="5" customFormat="1" ht="15" customHeight="1">
      <c r="A7" s="77"/>
      <c r="B7" s="77"/>
      <c r="C7" s="77"/>
      <c r="D7" s="77"/>
      <c r="E7" s="77"/>
      <c r="F7" s="69"/>
      <c r="G7" s="72"/>
      <c r="H7" s="75"/>
      <c r="I7" s="96" t="s">
        <v>5</v>
      </c>
      <c r="J7" s="97"/>
      <c r="K7" s="97"/>
      <c r="L7" s="97"/>
      <c r="M7" s="98"/>
      <c r="N7" s="96" t="s">
        <v>6</v>
      </c>
      <c r="O7" s="97"/>
      <c r="P7" s="97"/>
      <c r="Q7" s="97"/>
      <c r="R7" s="98"/>
      <c r="S7" s="94"/>
    </row>
    <row r="8" spans="1:19" s="5" customFormat="1" ht="26.25" customHeight="1">
      <c r="A8" s="78"/>
      <c r="B8" s="78"/>
      <c r="C8" s="78"/>
      <c r="D8" s="78"/>
      <c r="E8" s="78"/>
      <c r="F8" s="70"/>
      <c r="G8" s="73"/>
      <c r="H8" s="76"/>
      <c r="I8" s="51" t="s">
        <v>11</v>
      </c>
      <c r="J8" s="51" t="s">
        <v>15</v>
      </c>
      <c r="K8" s="51" t="s">
        <v>32</v>
      </c>
      <c r="L8" s="52" t="s">
        <v>33</v>
      </c>
      <c r="M8" s="51" t="s">
        <v>12</v>
      </c>
      <c r="N8" s="51" t="s">
        <v>13</v>
      </c>
      <c r="O8" s="51" t="s">
        <v>15</v>
      </c>
      <c r="P8" s="51" t="s">
        <v>32</v>
      </c>
      <c r="Q8" s="52" t="s">
        <v>33</v>
      </c>
      <c r="R8" s="51" t="s">
        <v>12</v>
      </c>
      <c r="S8" s="95"/>
    </row>
    <row r="9" spans="1:19" s="15" customFormat="1" ht="18" customHeight="1">
      <c r="A9" s="79" t="s">
        <v>14</v>
      </c>
      <c r="B9" s="80"/>
      <c r="C9" s="81"/>
      <c r="D9" s="85"/>
      <c r="E9" s="87">
        <f>SUM(E11:E84)</f>
        <v>1564</v>
      </c>
      <c r="F9" s="66"/>
      <c r="G9" s="17" t="s">
        <v>17</v>
      </c>
      <c r="H9" s="16">
        <f>SUM(H11,H13,H15,H17,H19,H21,H23,H25,H27,H29,H31,H33,H35,H37,H39,H41,H43,H45,H47,H49,H51,H53,H55,H57,H59,H61,H63,H65,H67,H69)+H71+H73+H75+H77+H79+H81+H83</f>
        <v>1418</v>
      </c>
      <c r="I9" s="16">
        <f aca="true" t="shared" si="0" ref="I9:S9">SUM(I11,I13,I15,I17,I19,I21,I23,I25,I27,I29,I31,I33,I35,I37,I39,I41,I43,I45,I47,I49,I51,I53,I55,I57,I59,I61,I63,I65,I67,I69)+I71+I73+I75+I77+I79+I81+I83</f>
        <v>55</v>
      </c>
      <c r="J9" s="16">
        <f t="shared" si="0"/>
        <v>26</v>
      </c>
      <c r="K9" s="16">
        <f t="shared" si="0"/>
        <v>0</v>
      </c>
      <c r="L9" s="16">
        <f t="shared" si="0"/>
        <v>0</v>
      </c>
      <c r="M9" s="16">
        <f t="shared" si="0"/>
        <v>81</v>
      </c>
      <c r="N9" s="16">
        <f t="shared" si="0"/>
        <v>17</v>
      </c>
      <c r="O9" s="16">
        <f t="shared" si="0"/>
        <v>26</v>
      </c>
      <c r="P9" s="16">
        <f t="shared" si="0"/>
        <v>0</v>
      </c>
      <c r="Q9" s="16">
        <f t="shared" si="0"/>
        <v>129</v>
      </c>
      <c r="R9" s="16">
        <f t="shared" si="0"/>
        <v>172</v>
      </c>
      <c r="S9" s="16">
        <f t="shared" si="0"/>
        <v>1327</v>
      </c>
    </row>
    <row r="10" spans="1:19" s="15" customFormat="1" ht="18" customHeight="1">
      <c r="A10" s="82"/>
      <c r="B10" s="83"/>
      <c r="C10" s="84"/>
      <c r="D10" s="86"/>
      <c r="E10" s="88"/>
      <c r="F10" s="67"/>
      <c r="G10" s="14" t="s">
        <v>18</v>
      </c>
      <c r="H10" s="16">
        <f>SUM(H9,H12,H14,H16,H18,H20,H22,H24,H26,H28,H30,H32,H34,H36,H38,H40,H42,H44,H46,H48,H50,H52,H54,H56,H58,H60,H62,H64,H66,H68)+H70+H72+H74+H76+H78+H80+H82+H84</f>
        <v>15872212164</v>
      </c>
      <c r="I10" s="16">
        <f aca="true" t="shared" si="1" ref="I10:S10">SUM(I9,I12,I14,I16,I18,I20,I22,I24,I26,I28,I30,I32,I34,I36,I38,I40,I42,I44,I46,I48,I50,I52,I54,I56,I58,I60,I62,I64,I66,I68)+I70+I72+I74+I76+I78+I80+I82+I84</f>
        <v>1089475875</v>
      </c>
      <c r="J10" s="16">
        <f t="shared" si="1"/>
        <v>834085486</v>
      </c>
      <c r="K10" s="16">
        <f t="shared" si="1"/>
        <v>0</v>
      </c>
      <c r="L10" s="16">
        <f t="shared" si="1"/>
        <v>0</v>
      </c>
      <c r="M10" s="16">
        <f t="shared" si="1"/>
        <v>1923561361</v>
      </c>
      <c r="N10" s="16">
        <f t="shared" si="1"/>
        <v>383789527</v>
      </c>
      <c r="O10" s="16">
        <f t="shared" si="1"/>
        <v>834085486</v>
      </c>
      <c r="P10" s="16">
        <f t="shared" si="1"/>
        <v>0</v>
      </c>
      <c r="Q10" s="16">
        <f t="shared" si="1"/>
        <v>284738213</v>
      </c>
      <c r="R10" s="16">
        <f t="shared" si="1"/>
        <v>1502613226</v>
      </c>
      <c r="S10" s="16">
        <f t="shared" si="1"/>
        <v>16293160299</v>
      </c>
    </row>
    <row r="11" spans="1:19" s="15" customFormat="1" ht="18" customHeight="1">
      <c r="A11" s="99">
        <v>1</v>
      </c>
      <c r="B11" s="101">
        <v>25101501</v>
      </c>
      <c r="C11" s="103" t="s">
        <v>21</v>
      </c>
      <c r="D11" s="99" t="s">
        <v>0</v>
      </c>
      <c r="E11" s="87">
        <v>15</v>
      </c>
      <c r="F11" s="66">
        <v>8</v>
      </c>
      <c r="G11" s="18" t="s">
        <v>17</v>
      </c>
      <c r="H11" s="19">
        <v>24</v>
      </c>
      <c r="I11" s="44">
        <v>0</v>
      </c>
      <c r="J11" s="44">
        <v>0</v>
      </c>
      <c r="K11" s="44">
        <v>0</v>
      </c>
      <c r="L11" s="44">
        <v>0</v>
      </c>
      <c r="M11" s="44">
        <f>SUM(I11:L11)</f>
        <v>0</v>
      </c>
      <c r="N11" s="44">
        <v>2</v>
      </c>
      <c r="O11" s="44">
        <v>0</v>
      </c>
      <c r="P11" s="44">
        <v>0</v>
      </c>
      <c r="Q11" s="44">
        <v>0</v>
      </c>
      <c r="R11" s="44">
        <f>SUM(N11:Q11)</f>
        <v>2</v>
      </c>
      <c r="S11" s="20">
        <f>H11+M11-R11</f>
        <v>22</v>
      </c>
    </row>
    <row r="12" spans="1:19" s="15" customFormat="1" ht="18" customHeight="1">
      <c r="A12" s="100"/>
      <c r="B12" s="102"/>
      <c r="C12" s="104"/>
      <c r="D12" s="100"/>
      <c r="E12" s="105"/>
      <c r="F12" s="67"/>
      <c r="G12" s="21" t="s">
        <v>18</v>
      </c>
      <c r="H12" s="22">
        <v>496911000</v>
      </c>
      <c r="I12" s="45">
        <v>0</v>
      </c>
      <c r="J12" s="45">
        <v>0</v>
      </c>
      <c r="K12" s="45">
        <v>0</v>
      </c>
      <c r="L12" s="45">
        <v>0</v>
      </c>
      <c r="M12" s="44">
        <f aca="true" t="shared" si="2" ref="M12:M71">SUM(I12:L12)</f>
        <v>0</v>
      </c>
      <c r="N12" s="45">
        <v>15224000</v>
      </c>
      <c r="O12" s="45">
        <v>0</v>
      </c>
      <c r="P12" s="45">
        <v>0</v>
      </c>
      <c r="Q12" s="45">
        <v>0</v>
      </c>
      <c r="R12" s="44">
        <f aca="true" t="shared" si="3" ref="R12:R71">SUM(N12:Q12)</f>
        <v>15224000</v>
      </c>
      <c r="S12" s="23">
        <f>SUM(H12+M12)-R12</f>
        <v>481687000</v>
      </c>
    </row>
    <row r="13" spans="1:19" s="15" customFormat="1" ht="18" customHeight="1">
      <c r="A13" s="99">
        <v>2</v>
      </c>
      <c r="B13" s="101">
        <v>25101502</v>
      </c>
      <c r="C13" s="103" t="s">
        <v>36</v>
      </c>
      <c r="D13" s="99" t="s">
        <v>0</v>
      </c>
      <c r="E13" s="87">
        <v>4</v>
      </c>
      <c r="F13" s="66">
        <v>8</v>
      </c>
      <c r="G13" s="18" t="s">
        <v>17</v>
      </c>
      <c r="H13" s="19">
        <v>5</v>
      </c>
      <c r="I13" s="44">
        <v>0</v>
      </c>
      <c r="J13" s="44">
        <v>0</v>
      </c>
      <c r="K13" s="44">
        <v>0</v>
      </c>
      <c r="L13" s="44">
        <v>0</v>
      </c>
      <c r="M13" s="44">
        <f t="shared" si="2"/>
        <v>0</v>
      </c>
      <c r="N13" s="53"/>
      <c r="O13" s="44">
        <v>0</v>
      </c>
      <c r="P13" s="44">
        <v>0</v>
      </c>
      <c r="Q13" s="44">
        <v>0</v>
      </c>
      <c r="R13" s="44">
        <f t="shared" si="3"/>
        <v>0</v>
      </c>
      <c r="S13" s="20">
        <f>H13+M13-R13</f>
        <v>5</v>
      </c>
    </row>
    <row r="14" spans="1:19" s="15" customFormat="1" ht="18" customHeight="1">
      <c r="A14" s="100"/>
      <c r="B14" s="102"/>
      <c r="C14" s="104"/>
      <c r="D14" s="100"/>
      <c r="E14" s="105"/>
      <c r="F14" s="67"/>
      <c r="G14" s="21" t="s">
        <v>18</v>
      </c>
      <c r="H14" s="22">
        <v>638625750</v>
      </c>
      <c r="I14" s="45">
        <v>0</v>
      </c>
      <c r="J14" s="45">
        <v>0</v>
      </c>
      <c r="K14" s="45">
        <v>0</v>
      </c>
      <c r="L14" s="44">
        <v>0</v>
      </c>
      <c r="M14" s="44">
        <f t="shared" si="2"/>
        <v>0</v>
      </c>
      <c r="N14" s="54"/>
      <c r="O14" s="45">
        <v>0</v>
      </c>
      <c r="P14" s="45">
        <v>0</v>
      </c>
      <c r="Q14" s="44">
        <v>0</v>
      </c>
      <c r="R14" s="44">
        <f t="shared" si="3"/>
        <v>0</v>
      </c>
      <c r="S14" s="23">
        <f>SUM(H14+M14)-R14</f>
        <v>638625750</v>
      </c>
    </row>
    <row r="15" spans="1:19" s="15" customFormat="1" ht="18" customHeight="1">
      <c r="A15" s="99">
        <v>3</v>
      </c>
      <c r="B15" s="101">
        <v>25101503</v>
      </c>
      <c r="C15" s="103" t="s">
        <v>22</v>
      </c>
      <c r="D15" s="99" t="s">
        <v>0</v>
      </c>
      <c r="E15" s="87">
        <v>27</v>
      </c>
      <c r="F15" s="66">
        <v>8</v>
      </c>
      <c r="G15" s="18" t="s">
        <v>17</v>
      </c>
      <c r="H15" s="19">
        <v>49</v>
      </c>
      <c r="I15" s="44">
        <v>1</v>
      </c>
      <c r="J15" s="44">
        <v>0</v>
      </c>
      <c r="K15" s="44">
        <v>0</v>
      </c>
      <c r="L15" s="45">
        <v>0</v>
      </c>
      <c r="M15" s="44">
        <f t="shared" si="2"/>
        <v>1</v>
      </c>
      <c r="N15" s="53">
        <v>3</v>
      </c>
      <c r="O15" s="44">
        <v>0</v>
      </c>
      <c r="P15" s="44">
        <v>0</v>
      </c>
      <c r="Q15" s="45">
        <v>0</v>
      </c>
      <c r="R15" s="44">
        <f t="shared" si="3"/>
        <v>3</v>
      </c>
      <c r="S15" s="20">
        <f>H15+M15-R15</f>
        <v>47</v>
      </c>
    </row>
    <row r="16" spans="1:19" s="15" customFormat="1" ht="18" customHeight="1">
      <c r="A16" s="100"/>
      <c r="B16" s="102"/>
      <c r="C16" s="104"/>
      <c r="D16" s="100"/>
      <c r="E16" s="105"/>
      <c r="F16" s="67"/>
      <c r="G16" s="21" t="s">
        <v>18</v>
      </c>
      <c r="H16" s="22">
        <v>1479727330</v>
      </c>
      <c r="I16" s="45">
        <v>13174000</v>
      </c>
      <c r="J16" s="45">
        <v>0</v>
      </c>
      <c r="K16" s="45">
        <v>0</v>
      </c>
      <c r="L16" s="44">
        <v>0</v>
      </c>
      <c r="M16" s="44">
        <f t="shared" si="2"/>
        <v>13174000</v>
      </c>
      <c r="N16" s="54">
        <v>82469000</v>
      </c>
      <c r="O16" s="45">
        <v>0</v>
      </c>
      <c r="P16" s="45">
        <v>0</v>
      </c>
      <c r="Q16" s="44">
        <v>0</v>
      </c>
      <c r="R16" s="44">
        <f t="shared" si="3"/>
        <v>82469000</v>
      </c>
      <c r="S16" s="23">
        <f>SUM(H16+M16)-R16</f>
        <v>1410432330</v>
      </c>
    </row>
    <row r="17" spans="1:19" s="15" customFormat="1" ht="18" customHeight="1">
      <c r="A17" s="99">
        <v>4</v>
      </c>
      <c r="B17" s="101">
        <v>25101505</v>
      </c>
      <c r="C17" s="103" t="s">
        <v>37</v>
      </c>
      <c r="D17" s="99" t="s">
        <v>34</v>
      </c>
      <c r="E17" s="87">
        <v>4</v>
      </c>
      <c r="F17" s="66">
        <v>7</v>
      </c>
      <c r="G17" s="18" t="s">
        <v>17</v>
      </c>
      <c r="H17" s="19">
        <v>7</v>
      </c>
      <c r="I17" s="44">
        <v>0</v>
      </c>
      <c r="J17" s="44">
        <v>0</v>
      </c>
      <c r="K17" s="44">
        <v>0</v>
      </c>
      <c r="L17" s="44">
        <v>0</v>
      </c>
      <c r="M17" s="44">
        <f t="shared" si="2"/>
        <v>0</v>
      </c>
      <c r="N17" s="53"/>
      <c r="O17" s="44">
        <v>0</v>
      </c>
      <c r="P17" s="44">
        <v>0</v>
      </c>
      <c r="Q17" s="44">
        <v>1</v>
      </c>
      <c r="R17" s="44">
        <f t="shared" si="3"/>
        <v>1</v>
      </c>
      <c r="S17" s="20">
        <f>H17+M17-R17</f>
        <v>6</v>
      </c>
    </row>
    <row r="18" spans="1:19" s="15" customFormat="1" ht="18" customHeight="1">
      <c r="A18" s="100"/>
      <c r="B18" s="102"/>
      <c r="C18" s="104"/>
      <c r="D18" s="100"/>
      <c r="E18" s="105"/>
      <c r="F18" s="67"/>
      <c r="G18" s="21" t="s">
        <v>18</v>
      </c>
      <c r="H18" s="22">
        <v>90339963</v>
      </c>
      <c r="I18" s="45">
        <v>0</v>
      </c>
      <c r="J18" s="45">
        <v>0</v>
      </c>
      <c r="K18" s="45">
        <v>0</v>
      </c>
      <c r="L18" s="45">
        <v>0</v>
      </c>
      <c r="M18" s="44">
        <f t="shared" si="2"/>
        <v>0</v>
      </c>
      <c r="N18" s="54"/>
      <c r="O18" s="45">
        <v>0</v>
      </c>
      <c r="P18" s="45">
        <v>0</v>
      </c>
      <c r="Q18" s="45">
        <v>15017180</v>
      </c>
      <c r="R18" s="44">
        <f t="shared" si="3"/>
        <v>15017180</v>
      </c>
      <c r="S18" s="23">
        <f>SUM(H18+M18)-R18</f>
        <v>75322783</v>
      </c>
    </row>
    <row r="19" spans="1:19" s="15" customFormat="1" ht="18" customHeight="1">
      <c r="A19" s="99">
        <v>5</v>
      </c>
      <c r="B19" s="101">
        <v>25101507</v>
      </c>
      <c r="C19" s="103" t="s">
        <v>38</v>
      </c>
      <c r="D19" s="99" t="s">
        <v>34</v>
      </c>
      <c r="E19" s="87">
        <v>40</v>
      </c>
      <c r="F19" s="66">
        <v>7</v>
      </c>
      <c r="G19" s="18" t="s">
        <v>17</v>
      </c>
      <c r="H19" s="19">
        <v>44</v>
      </c>
      <c r="I19" s="44">
        <v>0</v>
      </c>
      <c r="J19" s="44">
        <v>0</v>
      </c>
      <c r="K19" s="44">
        <v>0</v>
      </c>
      <c r="L19" s="44">
        <v>0</v>
      </c>
      <c r="M19" s="44">
        <f t="shared" si="2"/>
        <v>0</v>
      </c>
      <c r="N19" s="53">
        <v>3</v>
      </c>
      <c r="O19" s="44">
        <v>0</v>
      </c>
      <c r="P19" s="44">
        <v>0</v>
      </c>
      <c r="Q19" s="44">
        <v>0</v>
      </c>
      <c r="R19" s="44">
        <f t="shared" si="3"/>
        <v>3</v>
      </c>
      <c r="S19" s="20">
        <f>H19+M19-R19</f>
        <v>41</v>
      </c>
    </row>
    <row r="20" spans="1:19" s="15" customFormat="1" ht="18" customHeight="1">
      <c r="A20" s="100"/>
      <c r="B20" s="102"/>
      <c r="C20" s="104"/>
      <c r="D20" s="100"/>
      <c r="E20" s="105"/>
      <c r="F20" s="67"/>
      <c r="G20" s="21" t="s">
        <v>18</v>
      </c>
      <c r="H20" s="22">
        <v>1015666510</v>
      </c>
      <c r="I20" s="44">
        <v>0</v>
      </c>
      <c r="J20" s="45">
        <v>0</v>
      </c>
      <c r="K20" s="45">
        <v>0</v>
      </c>
      <c r="L20" s="44">
        <v>0</v>
      </c>
      <c r="M20" s="44">
        <f t="shared" si="2"/>
        <v>0</v>
      </c>
      <c r="N20" s="54">
        <v>61628400</v>
      </c>
      <c r="O20" s="45">
        <v>0</v>
      </c>
      <c r="P20" s="45">
        <v>0</v>
      </c>
      <c r="Q20" s="45">
        <v>0</v>
      </c>
      <c r="R20" s="44">
        <f t="shared" si="3"/>
        <v>61628400</v>
      </c>
      <c r="S20" s="23">
        <f>SUM(H20+M20)-R20</f>
        <v>954038110</v>
      </c>
    </row>
    <row r="21" spans="1:19" s="15" customFormat="1" ht="18" customHeight="1">
      <c r="A21" s="99">
        <v>6</v>
      </c>
      <c r="B21" s="101">
        <v>25101601</v>
      </c>
      <c r="C21" s="103" t="s">
        <v>39</v>
      </c>
      <c r="D21" s="99" t="s">
        <v>34</v>
      </c>
      <c r="E21" s="87">
        <v>4</v>
      </c>
      <c r="F21" s="66">
        <v>7</v>
      </c>
      <c r="G21" s="18" t="s">
        <v>17</v>
      </c>
      <c r="H21" s="19">
        <v>4</v>
      </c>
      <c r="I21" s="45">
        <v>0</v>
      </c>
      <c r="J21" s="44">
        <v>0</v>
      </c>
      <c r="K21" s="44">
        <v>0</v>
      </c>
      <c r="L21" s="45">
        <v>0</v>
      </c>
      <c r="M21" s="44">
        <f t="shared" si="2"/>
        <v>0</v>
      </c>
      <c r="N21" s="53"/>
      <c r="O21" s="44">
        <v>0</v>
      </c>
      <c r="P21" s="44">
        <v>0</v>
      </c>
      <c r="Q21" s="44">
        <v>0</v>
      </c>
      <c r="R21" s="44">
        <f t="shared" si="3"/>
        <v>0</v>
      </c>
      <c r="S21" s="20">
        <f>H21+M21-R21</f>
        <v>4</v>
      </c>
    </row>
    <row r="22" spans="1:19" s="15" customFormat="1" ht="18" customHeight="1">
      <c r="A22" s="100"/>
      <c r="B22" s="102"/>
      <c r="C22" s="104"/>
      <c r="D22" s="100"/>
      <c r="E22" s="105"/>
      <c r="F22" s="67"/>
      <c r="G22" s="21" t="s">
        <v>18</v>
      </c>
      <c r="H22" s="22">
        <v>221470000</v>
      </c>
      <c r="I22" s="44">
        <v>0</v>
      </c>
      <c r="J22" s="45">
        <v>0</v>
      </c>
      <c r="K22" s="45">
        <v>0</v>
      </c>
      <c r="L22" s="44">
        <v>0</v>
      </c>
      <c r="M22" s="44">
        <f t="shared" si="2"/>
        <v>0</v>
      </c>
      <c r="N22" s="54"/>
      <c r="O22" s="45">
        <v>0</v>
      </c>
      <c r="P22" s="45">
        <v>0</v>
      </c>
      <c r="Q22" s="45">
        <v>0</v>
      </c>
      <c r="R22" s="44">
        <f t="shared" si="3"/>
        <v>0</v>
      </c>
      <c r="S22" s="23">
        <f>SUM(H22+M22)-R22</f>
        <v>221470000</v>
      </c>
    </row>
    <row r="23" spans="1:19" s="15" customFormat="1" ht="18" customHeight="1">
      <c r="A23" s="99">
        <v>7</v>
      </c>
      <c r="B23" s="101">
        <v>25101611</v>
      </c>
      <c r="C23" s="103" t="s">
        <v>40</v>
      </c>
      <c r="D23" s="99" t="s">
        <v>34</v>
      </c>
      <c r="E23" s="87">
        <v>64</v>
      </c>
      <c r="F23" s="66">
        <v>7</v>
      </c>
      <c r="G23" s="18" t="s">
        <v>17</v>
      </c>
      <c r="H23" s="19">
        <v>78</v>
      </c>
      <c r="I23" s="44">
        <v>4</v>
      </c>
      <c r="J23" s="44">
        <v>0</v>
      </c>
      <c r="K23" s="44">
        <v>0</v>
      </c>
      <c r="L23" s="44">
        <v>0</v>
      </c>
      <c r="M23" s="44">
        <f t="shared" si="2"/>
        <v>4</v>
      </c>
      <c r="N23" s="53">
        <v>7</v>
      </c>
      <c r="O23" s="44">
        <v>0</v>
      </c>
      <c r="P23" s="44">
        <v>0</v>
      </c>
      <c r="Q23" s="44">
        <v>0</v>
      </c>
      <c r="R23" s="44">
        <f t="shared" si="3"/>
        <v>7</v>
      </c>
      <c r="S23" s="20">
        <f>H23+M23-R23</f>
        <v>75</v>
      </c>
    </row>
    <row r="24" spans="1:19" s="15" customFormat="1" ht="18" customHeight="1">
      <c r="A24" s="100"/>
      <c r="B24" s="102"/>
      <c r="C24" s="104"/>
      <c r="D24" s="100"/>
      <c r="E24" s="105"/>
      <c r="F24" s="67"/>
      <c r="G24" s="21" t="s">
        <v>18</v>
      </c>
      <c r="H24" s="22">
        <v>1566301160</v>
      </c>
      <c r="I24" s="45">
        <v>79818690</v>
      </c>
      <c r="J24" s="45">
        <v>0</v>
      </c>
      <c r="K24" s="45">
        <v>0</v>
      </c>
      <c r="L24" s="45">
        <v>0</v>
      </c>
      <c r="M24" s="44">
        <f t="shared" si="2"/>
        <v>79818690</v>
      </c>
      <c r="N24" s="54">
        <v>102110110</v>
      </c>
      <c r="O24" s="45">
        <v>0</v>
      </c>
      <c r="P24" s="45">
        <v>0</v>
      </c>
      <c r="Q24" s="45">
        <v>0</v>
      </c>
      <c r="R24" s="44">
        <f t="shared" si="3"/>
        <v>102110110</v>
      </c>
      <c r="S24" s="23">
        <f>SUM(H24+M24)-R24</f>
        <v>1544009740</v>
      </c>
    </row>
    <row r="25" spans="1:19" s="15" customFormat="1" ht="18" customHeight="1">
      <c r="A25" s="99">
        <v>8</v>
      </c>
      <c r="B25" s="101">
        <v>25101703</v>
      </c>
      <c r="C25" s="103" t="s">
        <v>41</v>
      </c>
      <c r="D25" s="99" t="s">
        <v>34</v>
      </c>
      <c r="E25" s="87">
        <v>1</v>
      </c>
      <c r="F25" s="66">
        <v>5</v>
      </c>
      <c r="G25" s="18" t="s">
        <v>17</v>
      </c>
      <c r="H25" s="19">
        <v>2</v>
      </c>
      <c r="I25" s="44">
        <v>0</v>
      </c>
      <c r="J25" s="44">
        <v>0</v>
      </c>
      <c r="K25" s="44">
        <v>0</v>
      </c>
      <c r="L25" s="44">
        <v>0</v>
      </c>
      <c r="M25" s="44">
        <f t="shared" si="2"/>
        <v>0</v>
      </c>
      <c r="N25" s="53"/>
      <c r="O25" s="44">
        <v>0</v>
      </c>
      <c r="P25" s="44">
        <v>0</v>
      </c>
      <c r="Q25" s="44">
        <v>0</v>
      </c>
      <c r="R25" s="44">
        <f t="shared" si="3"/>
        <v>0</v>
      </c>
      <c r="S25" s="20">
        <f>H25+M25-R25</f>
        <v>2</v>
      </c>
    </row>
    <row r="26" spans="1:19" s="15" customFormat="1" ht="18" customHeight="1">
      <c r="A26" s="100"/>
      <c r="B26" s="102"/>
      <c r="C26" s="104"/>
      <c r="D26" s="100"/>
      <c r="E26" s="105"/>
      <c r="F26" s="67"/>
      <c r="G26" s="21" t="s">
        <v>18</v>
      </c>
      <c r="H26" s="22">
        <v>60785420</v>
      </c>
      <c r="I26" s="45">
        <v>0</v>
      </c>
      <c r="J26" s="45">
        <v>0</v>
      </c>
      <c r="K26" s="45">
        <v>0</v>
      </c>
      <c r="L26" s="44">
        <v>0</v>
      </c>
      <c r="M26" s="44">
        <f t="shared" si="2"/>
        <v>0</v>
      </c>
      <c r="N26" s="54"/>
      <c r="O26" s="45">
        <v>0</v>
      </c>
      <c r="P26" s="45">
        <v>0</v>
      </c>
      <c r="Q26" s="45">
        <v>0</v>
      </c>
      <c r="R26" s="44">
        <f t="shared" si="3"/>
        <v>0</v>
      </c>
      <c r="S26" s="23">
        <f>SUM(H26+M26)-R26</f>
        <v>60785420</v>
      </c>
    </row>
    <row r="27" spans="1:19" s="15" customFormat="1" ht="18" customHeight="1">
      <c r="A27" s="99">
        <v>20</v>
      </c>
      <c r="B27" s="101">
        <v>25101910</v>
      </c>
      <c r="C27" s="103" t="s">
        <v>42</v>
      </c>
      <c r="D27" s="99" t="s">
        <v>0</v>
      </c>
      <c r="E27" s="87">
        <v>3</v>
      </c>
      <c r="F27" s="66">
        <v>8</v>
      </c>
      <c r="G27" s="18" t="s">
        <v>17</v>
      </c>
      <c r="H27" s="19">
        <v>2</v>
      </c>
      <c r="I27" s="44">
        <v>0</v>
      </c>
      <c r="J27" s="44">
        <v>0</v>
      </c>
      <c r="K27" s="44">
        <v>0</v>
      </c>
      <c r="L27" s="45">
        <v>0</v>
      </c>
      <c r="M27" s="44">
        <f t="shared" si="2"/>
        <v>0</v>
      </c>
      <c r="N27" s="53"/>
      <c r="O27" s="44">
        <v>0</v>
      </c>
      <c r="P27" s="44">
        <v>0</v>
      </c>
      <c r="Q27" s="44">
        <v>0</v>
      </c>
      <c r="R27" s="44">
        <f t="shared" si="3"/>
        <v>0</v>
      </c>
      <c r="S27" s="20">
        <f>H27+M27-R27</f>
        <v>2</v>
      </c>
    </row>
    <row r="28" spans="1:19" s="15" customFormat="1" ht="18" customHeight="1">
      <c r="A28" s="100"/>
      <c r="B28" s="102"/>
      <c r="C28" s="104"/>
      <c r="D28" s="100"/>
      <c r="E28" s="105"/>
      <c r="F28" s="67"/>
      <c r="G28" s="21" t="s">
        <v>18</v>
      </c>
      <c r="H28" s="22">
        <v>99600000</v>
      </c>
      <c r="I28" s="44">
        <v>0</v>
      </c>
      <c r="J28" s="45">
        <v>0</v>
      </c>
      <c r="K28" s="45">
        <v>0</v>
      </c>
      <c r="L28" s="44">
        <v>0</v>
      </c>
      <c r="M28" s="44">
        <f t="shared" si="2"/>
        <v>0</v>
      </c>
      <c r="N28" s="54"/>
      <c r="O28" s="45">
        <v>0</v>
      </c>
      <c r="P28" s="45">
        <v>0</v>
      </c>
      <c r="Q28" s="45">
        <v>0</v>
      </c>
      <c r="R28" s="44">
        <f t="shared" si="3"/>
        <v>0</v>
      </c>
      <c r="S28" s="23">
        <f>SUM(H28+M28)-R28</f>
        <v>99600000</v>
      </c>
    </row>
    <row r="29" spans="1:19" s="15" customFormat="1" ht="18" customHeight="1">
      <c r="A29" s="99">
        <v>22</v>
      </c>
      <c r="B29" s="101">
        <v>25101926</v>
      </c>
      <c r="C29" s="103" t="s">
        <v>43</v>
      </c>
      <c r="D29" s="99" t="s">
        <v>0</v>
      </c>
      <c r="E29" s="87">
        <v>0</v>
      </c>
      <c r="F29" s="66">
        <v>8</v>
      </c>
      <c r="G29" s="18" t="s">
        <v>17</v>
      </c>
      <c r="H29" s="19">
        <v>1</v>
      </c>
      <c r="I29" s="45">
        <v>0</v>
      </c>
      <c r="J29" s="44">
        <v>0</v>
      </c>
      <c r="K29" s="44">
        <v>0</v>
      </c>
      <c r="L29" s="44">
        <v>0</v>
      </c>
      <c r="M29" s="44">
        <f t="shared" si="2"/>
        <v>0</v>
      </c>
      <c r="N29" s="53"/>
      <c r="O29" s="44">
        <v>0</v>
      </c>
      <c r="P29" s="44">
        <v>0</v>
      </c>
      <c r="Q29" s="44">
        <v>0</v>
      </c>
      <c r="R29" s="44">
        <f t="shared" si="3"/>
        <v>0</v>
      </c>
      <c r="S29" s="20">
        <f>H29+M29-R29</f>
        <v>1</v>
      </c>
    </row>
    <row r="30" spans="1:19" s="15" customFormat="1" ht="18" customHeight="1">
      <c r="A30" s="100"/>
      <c r="B30" s="102"/>
      <c r="C30" s="104"/>
      <c r="D30" s="100"/>
      <c r="E30" s="105"/>
      <c r="F30" s="67"/>
      <c r="G30" s="21" t="s">
        <v>18</v>
      </c>
      <c r="H30" s="22">
        <v>8964080</v>
      </c>
      <c r="I30" s="44">
        <v>0</v>
      </c>
      <c r="J30" s="45">
        <v>0</v>
      </c>
      <c r="K30" s="44">
        <v>0</v>
      </c>
      <c r="L30" s="45">
        <v>0</v>
      </c>
      <c r="M30" s="44">
        <f t="shared" si="2"/>
        <v>0</v>
      </c>
      <c r="N30" s="45"/>
      <c r="O30" s="45">
        <v>0</v>
      </c>
      <c r="P30" s="45">
        <v>0</v>
      </c>
      <c r="Q30" s="45">
        <v>0</v>
      </c>
      <c r="R30" s="44">
        <f t="shared" si="3"/>
        <v>0</v>
      </c>
      <c r="S30" s="23">
        <f>SUM(H30+M30)-R30</f>
        <v>8964080</v>
      </c>
    </row>
    <row r="31" spans="1:19" s="15" customFormat="1" ht="18" customHeight="1">
      <c r="A31" s="99">
        <v>26</v>
      </c>
      <c r="B31" s="101">
        <v>25101963</v>
      </c>
      <c r="C31" s="103" t="s">
        <v>44</v>
      </c>
      <c r="D31" s="99" t="s">
        <v>0</v>
      </c>
      <c r="E31" s="87">
        <v>4</v>
      </c>
      <c r="F31" s="66">
        <v>7</v>
      </c>
      <c r="G31" s="18" t="s">
        <v>17</v>
      </c>
      <c r="H31" s="19">
        <v>4</v>
      </c>
      <c r="I31" s="44">
        <v>0</v>
      </c>
      <c r="J31" s="44">
        <v>0</v>
      </c>
      <c r="K31" s="45">
        <v>0</v>
      </c>
      <c r="L31" s="44">
        <v>0</v>
      </c>
      <c r="M31" s="44">
        <f t="shared" si="2"/>
        <v>0</v>
      </c>
      <c r="N31" s="44"/>
      <c r="O31" s="44">
        <v>0</v>
      </c>
      <c r="P31" s="44">
        <v>0</v>
      </c>
      <c r="Q31" s="44">
        <v>0</v>
      </c>
      <c r="R31" s="44">
        <f t="shared" si="3"/>
        <v>0</v>
      </c>
      <c r="S31" s="20">
        <f>H31+M31-R31</f>
        <v>4</v>
      </c>
    </row>
    <row r="32" spans="1:19" s="15" customFormat="1" ht="18" customHeight="1">
      <c r="A32" s="100"/>
      <c r="B32" s="102"/>
      <c r="C32" s="104"/>
      <c r="D32" s="100"/>
      <c r="E32" s="105"/>
      <c r="F32" s="67"/>
      <c r="G32" s="21" t="s">
        <v>18</v>
      </c>
      <c r="H32" s="22">
        <v>761565350</v>
      </c>
      <c r="I32" s="45">
        <v>0</v>
      </c>
      <c r="J32" s="45">
        <v>0</v>
      </c>
      <c r="K32" s="44">
        <v>0</v>
      </c>
      <c r="L32" s="44">
        <v>0</v>
      </c>
      <c r="M32" s="44">
        <f t="shared" si="2"/>
        <v>0</v>
      </c>
      <c r="N32" s="45"/>
      <c r="O32" s="45">
        <v>0</v>
      </c>
      <c r="P32" s="45">
        <v>0</v>
      </c>
      <c r="Q32" s="45">
        <v>0</v>
      </c>
      <c r="R32" s="44">
        <f t="shared" si="3"/>
        <v>0</v>
      </c>
      <c r="S32" s="23">
        <f>SUM(H32+M32)-R32</f>
        <v>761565350</v>
      </c>
    </row>
    <row r="33" spans="1:19" s="15" customFormat="1" ht="18" customHeight="1">
      <c r="A33" s="99">
        <v>30</v>
      </c>
      <c r="B33" s="101">
        <v>25101990</v>
      </c>
      <c r="C33" s="103" t="s">
        <v>45</v>
      </c>
      <c r="D33" s="99" t="s">
        <v>0</v>
      </c>
      <c r="E33" s="87">
        <v>43</v>
      </c>
      <c r="F33" s="66">
        <v>7</v>
      </c>
      <c r="G33" s="18" t="s">
        <v>17</v>
      </c>
      <c r="H33" s="19">
        <v>44</v>
      </c>
      <c r="I33" s="44">
        <v>2</v>
      </c>
      <c r="J33" s="44">
        <v>1</v>
      </c>
      <c r="K33" s="45">
        <v>0</v>
      </c>
      <c r="L33" s="45">
        <v>0</v>
      </c>
      <c r="M33" s="44">
        <f t="shared" si="2"/>
        <v>3</v>
      </c>
      <c r="N33" s="44">
        <v>2</v>
      </c>
      <c r="O33" s="44">
        <v>1</v>
      </c>
      <c r="P33" s="44">
        <v>0</v>
      </c>
      <c r="Q33" s="44">
        <v>0</v>
      </c>
      <c r="R33" s="44">
        <f t="shared" si="3"/>
        <v>3</v>
      </c>
      <c r="S33" s="20">
        <f>H33+M33-R33</f>
        <v>44</v>
      </c>
    </row>
    <row r="34" spans="1:19" s="15" customFormat="1" ht="18" customHeight="1">
      <c r="A34" s="100"/>
      <c r="B34" s="102"/>
      <c r="C34" s="104"/>
      <c r="D34" s="100"/>
      <c r="E34" s="105"/>
      <c r="F34" s="67"/>
      <c r="G34" s="21" t="s">
        <v>18</v>
      </c>
      <c r="H34" s="22">
        <v>2764468201</v>
      </c>
      <c r="I34" s="45">
        <v>173059490</v>
      </c>
      <c r="J34" s="45">
        <v>62857600</v>
      </c>
      <c r="K34" s="44">
        <v>0</v>
      </c>
      <c r="L34" s="44">
        <v>0</v>
      </c>
      <c r="M34" s="44">
        <f t="shared" si="2"/>
        <v>235917090</v>
      </c>
      <c r="N34" s="45">
        <v>122358000</v>
      </c>
      <c r="O34" s="45">
        <v>62857600</v>
      </c>
      <c r="P34" s="45">
        <v>0</v>
      </c>
      <c r="Q34" s="45">
        <v>0</v>
      </c>
      <c r="R34" s="44">
        <f t="shared" si="3"/>
        <v>185215600</v>
      </c>
      <c r="S34" s="23">
        <f>SUM(H34+M34)-R34</f>
        <v>2815169691</v>
      </c>
    </row>
    <row r="35" spans="1:19" s="15" customFormat="1" ht="18" customHeight="1">
      <c r="A35" s="99">
        <v>31</v>
      </c>
      <c r="B35" s="101">
        <v>25101994</v>
      </c>
      <c r="C35" s="103" t="s">
        <v>46</v>
      </c>
      <c r="D35" s="99" t="s">
        <v>0</v>
      </c>
      <c r="E35" s="87">
        <v>6</v>
      </c>
      <c r="F35" s="66">
        <v>8</v>
      </c>
      <c r="G35" s="18" t="s">
        <v>17</v>
      </c>
      <c r="H35" s="19">
        <v>3</v>
      </c>
      <c r="I35" s="44">
        <v>2</v>
      </c>
      <c r="J35" s="44">
        <v>1</v>
      </c>
      <c r="K35" s="45">
        <v>0</v>
      </c>
      <c r="L35" s="44">
        <v>0</v>
      </c>
      <c r="M35" s="44">
        <f t="shared" si="2"/>
        <v>3</v>
      </c>
      <c r="N35" s="44"/>
      <c r="O35" s="44">
        <v>1</v>
      </c>
      <c r="P35" s="44">
        <v>0</v>
      </c>
      <c r="Q35" s="44">
        <v>0</v>
      </c>
      <c r="R35" s="44">
        <f t="shared" si="3"/>
        <v>1</v>
      </c>
      <c r="S35" s="20">
        <f>H35+M35-R35</f>
        <v>5</v>
      </c>
    </row>
    <row r="36" spans="1:19" s="15" customFormat="1" ht="18" customHeight="1">
      <c r="A36" s="100"/>
      <c r="B36" s="102"/>
      <c r="C36" s="104"/>
      <c r="D36" s="100"/>
      <c r="E36" s="105"/>
      <c r="F36" s="67"/>
      <c r="G36" s="21" t="s">
        <v>18</v>
      </c>
      <c r="H36" s="22">
        <v>107590790</v>
      </c>
      <c r="I36" s="45">
        <v>42407770</v>
      </c>
      <c r="J36" s="45">
        <v>41357770</v>
      </c>
      <c r="K36" s="44">
        <v>0</v>
      </c>
      <c r="L36" s="45">
        <v>0</v>
      </c>
      <c r="M36" s="44">
        <f t="shared" si="2"/>
        <v>83765540</v>
      </c>
      <c r="N36" s="45"/>
      <c r="O36" s="45">
        <v>41357770</v>
      </c>
      <c r="P36" s="45">
        <v>0</v>
      </c>
      <c r="Q36" s="44">
        <v>0</v>
      </c>
      <c r="R36" s="44">
        <f t="shared" si="3"/>
        <v>41357770</v>
      </c>
      <c r="S36" s="23">
        <f>SUM(H36+M36)-R36</f>
        <v>149998560</v>
      </c>
    </row>
    <row r="37" spans="1:19" s="15" customFormat="1" ht="18" customHeight="1">
      <c r="A37" s="99">
        <v>33</v>
      </c>
      <c r="B37" s="101">
        <v>25101999</v>
      </c>
      <c r="C37" s="103" t="s">
        <v>47</v>
      </c>
      <c r="D37" s="99" t="s">
        <v>0</v>
      </c>
      <c r="E37" s="87">
        <v>44</v>
      </c>
      <c r="F37" s="66">
        <v>7</v>
      </c>
      <c r="G37" s="18" t="s">
        <v>17</v>
      </c>
      <c r="H37" s="19">
        <v>16</v>
      </c>
      <c r="I37" s="44">
        <v>17</v>
      </c>
      <c r="J37" s="44">
        <v>17</v>
      </c>
      <c r="K37" s="45">
        <v>0</v>
      </c>
      <c r="L37" s="44">
        <v>0</v>
      </c>
      <c r="M37" s="44">
        <f t="shared" si="2"/>
        <v>34</v>
      </c>
      <c r="N37" s="44"/>
      <c r="O37" s="44">
        <v>17</v>
      </c>
      <c r="P37" s="44">
        <v>0</v>
      </c>
      <c r="Q37" s="45">
        <v>0</v>
      </c>
      <c r="R37" s="44">
        <f t="shared" si="3"/>
        <v>17</v>
      </c>
      <c r="S37" s="20">
        <f>H37+M37-R37</f>
        <v>33</v>
      </c>
    </row>
    <row r="38" spans="1:19" s="15" customFormat="1" ht="18" customHeight="1">
      <c r="A38" s="100"/>
      <c r="B38" s="102"/>
      <c r="C38" s="104"/>
      <c r="D38" s="100"/>
      <c r="E38" s="105"/>
      <c r="F38" s="67"/>
      <c r="G38" s="21" t="s">
        <v>18</v>
      </c>
      <c r="H38" s="22">
        <v>723888000</v>
      </c>
      <c r="I38" s="45">
        <v>721575580</v>
      </c>
      <c r="J38" s="45">
        <v>721575580</v>
      </c>
      <c r="K38" s="44">
        <v>0</v>
      </c>
      <c r="L38" s="44">
        <v>0</v>
      </c>
      <c r="M38" s="44">
        <f t="shared" si="2"/>
        <v>1443151160</v>
      </c>
      <c r="N38" s="45"/>
      <c r="O38" s="45">
        <v>721575580</v>
      </c>
      <c r="P38" s="45">
        <v>0</v>
      </c>
      <c r="Q38" s="44">
        <v>0</v>
      </c>
      <c r="R38" s="44">
        <f t="shared" si="3"/>
        <v>721575580</v>
      </c>
      <c r="S38" s="23">
        <f>SUM(H38+M38)-R38</f>
        <v>1445463580</v>
      </c>
    </row>
    <row r="39" spans="1:19" s="15" customFormat="1" ht="18" customHeight="1">
      <c r="A39" s="99">
        <v>34</v>
      </c>
      <c r="B39" s="101">
        <v>39121011</v>
      </c>
      <c r="C39" s="106" t="s">
        <v>48</v>
      </c>
      <c r="D39" s="99" t="s">
        <v>0</v>
      </c>
      <c r="E39" s="87">
        <v>33</v>
      </c>
      <c r="F39" s="66">
        <v>10</v>
      </c>
      <c r="G39" s="18" t="s">
        <v>17</v>
      </c>
      <c r="H39" s="19">
        <v>37</v>
      </c>
      <c r="I39" s="44">
        <v>2</v>
      </c>
      <c r="J39" s="44">
        <v>0</v>
      </c>
      <c r="K39" s="45">
        <v>0</v>
      </c>
      <c r="L39" s="45">
        <v>0</v>
      </c>
      <c r="M39" s="44">
        <f t="shared" si="2"/>
        <v>2</v>
      </c>
      <c r="N39" s="44"/>
      <c r="O39" s="44">
        <v>0</v>
      </c>
      <c r="P39" s="44">
        <v>0</v>
      </c>
      <c r="Q39" s="45">
        <v>0</v>
      </c>
      <c r="R39" s="44">
        <f t="shared" si="3"/>
        <v>0</v>
      </c>
      <c r="S39" s="20">
        <f>H39+M39-R39</f>
        <v>39</v>
      </c>
    </row>
    <row r="40" spans="1:19" s="15" customFormat="1" ht="18" customHeight="1">
      <c r="A40" s="100"/>
      <c r="B40" s="102"/>
      <c r="C40" s="104"/>
      <c r="D40" s="100"/>
      <c r="E40" s="105"/>
      <c r="F40" s="67"/>
      <c r="G40" s="21" t="s">
        <v>18</v>
      </c>
      <c r="H40" s="22">
        <v>135315000</v>
      </c>
      <c r="I40" s="45">
        <v>17083180</v>
      </c>
      <c r="J40" s="45">
        <v>0</v>
      </c>
      <c r="K40" s="44">
        <v>0</v>
      </c>
      <c r="L40" s="44">
        <v>0</v>
      </c>
      <c r="M40" s="44">
        <f t="shared" si="2"/>
        <v>17083180</v>
      </c>
      <c r="N40" s="45"/>
      <c r="O40" s="45">
        <v>0</v>
      </c>
      <c r="P40" s="45">
        <v>0</v>
      </c>
      <c r="Q40" s="44">
        <v>0</v>
      </c>
      <c r="R40" s="44">
        <f t="shared" si="3"/>
        <v>0</v>
      </c>
      <c r="S40" s="23">
        <f>SUM(H40+M40)-R40</f>
        <v>152398180</v>
      </c>
    </row>
    <row r="41" spans="1:19" s="15" customFormat="1" ht="18" customHeight="1">
      <c r="A41" s="99">
        <v>35</v>
      </c>
      <c r="B41" s="101">
        <v>40101701</v>
      </c>
      <c r="C41" s="103" t="s">
        <v>49</v>
      </c>
      <c r="D41" s="99" t="s">
        <v>34</v>
      </c>
      <c r="E41" s="87">
        <v>188</v>
      </c>
      <c r="F41" s="66">
        <v>10</v>
      </c>
      <c r="G41" s="18" t="s">
        <v>17</v>
      </c>
      <c r="H41" s="19">
        <v>246</v>
      </c>
      <c r="I41" s="44">
        <v>1</v>
      </c>
      <c r="J41" s="44">
        <v>0</v>
      </c>
      <c r="K41" s="45">
        <v>0</v>
      </c>
      <c r="L41" s="44">
        <v>0</v>
      </c>
      <c r="M41" s="44">
        <f t="shared" si="2"/>
        <v>1</v>
      </c>
      <c r="N41" s="44"/>
      <c r="O41" s="44">
        <v>0</v>
      </c>
      <c r="P41" s="44">
        <v>0</v>
      </c>
      <c r="Q41" s="44">
        <v>24</v>
      </c>
      <c r="R41" s="44">
        <f t="shared" si="3"/>
        <v>24</v>
      </c>
      <c r="S41" s="20">
        <f>H41+M41-R41</f>
        <v>223</v>
      </c>
    </row>
    <row r="42" spans="1:19" s="15" customFormat="1" ht="18" customHeight="1">
      <c r="A42" s="100"/>
      <c r="B42" s="102"/>
      <c r="C42" s="104"/>
      <c r="D42" s="100"/>
      <c r="E42" s="105"/>
      <c r="F42" s="67"/>
      <c r="G42" s="21" t="s">
        <v>18</v>
      </c>
      <c r="H42" s="22">
        <v>461331420</v>
      </c>
      <c r="I42" s="45">
        <v>1571640</v>
      </c>
      <c r="J42" s="45">
        <v>0</v>
      </c>
      <c r="K42" s="44">
        <v>0</v>
      </c>
      <c r="L42" s="45">
        <v>0</v>
      </c>
      <c r="M42" s="44">
        <f t="shared" si="2"/>
        <v>1571640</v>
      </c>
      <c r="N42" s="45"/>
      <c r="O42" s="45">
        <v>0</v>
      </c>
      <c r="P42" s="45">
        <v>0</v>
      </c>
      <c r="Q42" s="45">
        <v>63367930</v>
      </c>
      <c r="R42" s="44">
        <f t="shared" si="3"/>
        <v>63367930</v>
      </c>
      <c r="S42" s="23">
        <f>SUM(H42+M42)-R42</f>
        <v>399535130</v>
      </c>
    </row>
    <row r="43" spans="1:19" s="15" customFormat="1" ht="18" customHeight="1">
      <c r="A43" s="99">
        <v>36</v>
      </c>
      <c r="B43" s="101">
        <v>40101715</v>
      </c>
      <c r="C43" s="103" t="s">
        <v>50</v>
      </c>
      <c r="D43" s="99" t="s">
        <v>0</v>
      </c>
      <c r="E43" s="87">
        <v>8</v>
      </c>
      <c r="F43" s="66">
        <v>9</v>
      </c>
      <c r="G43" s="18" t="s">
        <v>17</v>
      </c>
      <c r="H43" s="19">
        <v>2</v>
      </c>
      <c r="I43" s="44">
        <v>0</v>
      </c>
      <c r="J43" s="44">
        <v>0</v>
      </c>
      <c r="K43" s="45">
        <v>0</v>
      </c>
      <c r="L43" s="44">
        <v>0</v>
      </c>
      <c r="M43" s="44">
        <f t="shared" si="2"/>
        <v>0</v>
      </c>
      <c r="N43" s="44"/>
      <c r="O43" s="44">
        <v>0</v>
      </c>
      <c r="P43" s="44">
        <v>0</v>
      </c>
      <c r="Q43" s="44">
        <v>0</v>
      </c>
      <c r="R43" s="44">
        <f t="shared" si="3"/>
        <v>0</v>
      </c>
      <c r="S43" s="20">
        <f>H43+M43-R43</f>
        <v>2</v>
      </c>
    </row>
    <row r="44" spans="1:19" s="15" customFormat="1" ht="18" customHeight="1">
      <c r="A44" s="100"/>
      <c r="B44" s="102"/>
      <c r="C44" s="104"/>
      <c r="D44" s="100"/>
      <c r="E44" s="105"/>
      <c r="F44" s="67"/>
      <c r="G44" s="21" t="s">
        <v>18</v>
      </c>
      <c r="H44" s="22">
        <v>25836030</v>
      </c>
      <c r="I44" s="45">
        <v>0</v>
      </c>
      <c r="J44" s="45">
        <v>0</v>
      </c>
      <c r="K44" s="44">
        <v>0</v>
      </c>
      <c r="L44" s="44">
        <v>0</v>
      </c>
      <c r="M44" s="44">
        <f t="shared" si="2"/>
        <v>0</v>
      </c>
      <c r="N44" s="45"/>
      <c r="O44" s="45">
        <v>0</v>
      </c>
      <c r="P44" s="45">
        <v>0</v>
      </c>
      <c r="Q44" s="45">
        <v>0</v>
      </c>
      <c r="R44" s="44">
        <f t="shared" si="3"/>
        <v>0</v>
      </c>
      <c r="S44" s="23">
        <f>SUM(H44+M44)-R44</f>
        <v>25836030</v>
      </c>
    </row>
    <row r="45" spans="1:19" s="15" customFormat="1" ht="18" customHeight="1">
      <c r="A45" s="99">
        <v>37</v>
      </c>
      <c r="B45" s="101">
        <v>40101787</v>
      </c>
      <c r="C45" s="103" t="s">
        <v>51</v>
      </c>
      <c r="D45" s="99" t="s">
        <v>0</v>
      </c>
      <c r="E45" s="87">
        <v>427</v>
      </c>
      <c r="F45" s="66">
        <v>9</v>
      </c>
      <c r="G45" s="18" t="s">
        <v>17</v>
      </c>
      <c r="H45" s="19">
        <v>63</v>
      </c>
      <c r="I45" s="44">
        <v>14</v>
      </c>
      <c r="J45" s="44">
        <v>4</v>
      </c>
      <c r="K45" s="45">
        <v>0</v>
      </c>
      <c r="L45" s="45">
        <v>0</v>
      </c>
      <c r="M45" s="44">
        <f t="shared" si="2"/>
        <v>18</v>
      </c>
      <c r="N45" s="44"/>
      <c r="O45" s="44">
        <v>4</v>
      </c>
      <c r="P45" s="44">
        <v>0</v>
      </c>
      <c r="Q45" s="44">
        <v>14</v>
      </c>
      <c r="R45" s="44">
        <f t="shared" si="3"/>
        <v>18</v>
      </c>
      <c r="S45" s="20">
        <f>H45+M45-R45</f>
        <v>63</v>
      </c>
    </row>
    <row r="46" spans="1:19" s="15" customFormat="1" ht="18" customHeight="1">
      <c r="A46" s="100"/>
      <c r="B46" s="102"/>
      <c r="C46" s="104"/>
      <c r="D46" s="100"/>
      <c r="E46" s="105"/>
      <c r="F46" s="67"/>
      <c r="G46" s="21" t="s">
        <v>18</v>
      </c>
      <c r="H46" s="22">
        <v>160066000</v>
      </c>
      <c r="I46" s="45">
        <v>28517930</v>
      </c>
      <c r="J46" s="45">
        <v>6889260</v>
      </c>
      <c r="K46" s="44">
        <v>0</v>
      </c>
      <c r="L46" s="44">
        <v>0</v>
      </c>
      <c r="M46" s="44">
        <f t="shared" si="2"/>
        <v>35407190</v>
      </c>
      <c r="N46" s="45"/>
      <c r="O46" s="45">
        <v>6889260</v>
      </c>
      <c r="P46" s="45">
        <v>0</v>
      </c>
      <c r="Q46" s="45">
        <v>29941300</v>
      </c>
      <c r="R46" s="44">
        <f t="shared" si="3"/>
        <v>36830560</v>
      </c>
      <c r="S46" s="23">
        <f>SUM(H46+M46)-R46</f>
        <v>158642630</v>
      </c>
    </row>
    <row r="47" spans="1:19" s="15" customFormat="1" ht="18" customHeight="1">
      <c r="A47" s="99">
        <v>38</v>
      </c>
      <c r="B47" s="101">
        <v>41103202</v>
      </c>
      <c r="C47" s="103" t="s">
        <v>70</v>
      </c>
      <c r="D47" s="99" t="s">
        <v>0</v>
      </c>
      <c r="E47" s="87">
        <v>2</v>
      </c>
      <c r="F47" s="66">
        <v>10</v>
      </c>
      <c r="G47" s="18" t="s">
        <v>17</v>
      </c>
      <c r="H47" s="19">
        <v>3</v>
      </c>
      <c r="I47" s="44">
        <v>0</v>
      </c>
      <c r="J47" s="44">
        <v>0</v>
      </c>
      <c r="K47" s="45">
        <v>0</v>
      </c>
      <c r="L47" s="44">
        <v>0</v>
      </c>
      <c r="M47" s="44">
        <f t="shared" si="2"/>
        <v>0</v>
      </c>
      <c r="N47" s="44"/>
      <c r="O47" s="44">
        <v>0</v>
      </c>
      <c r="P47" s="44">
        <v>0</v>
      </c>
      <c r="Q47" s="44">
        <v>1</v>
      </c>
      <c r="R47" s="44">
        <f t="shared" si="3"/>
        <v>1</v>
      </c>
      <c r="S47" s="20">
        <f>H47+M47-R47</f>
        <v>2</v>
      </c>
    </row>
    <row r="48" spans="1:19" s="15" customFormat="1" ht="18" customHeight="1">
      <c r="A48" s="100"/>
      <c r="B48" s="102"/>
      <c r="C48" s="104"/>
      <c r="D48" s="100"/>
      <c r="E48" s="105"/>
      <c r="F48" s="67"/>
      <c r="G48" s="21" t="s">
        <v>18</v>
      </c>
      <c r="H48" s="22">
        <v>6418000</v>
      </c>
      <c r="I48" s="45">
        <v>0</v>
      </c>
      <c r="J48" s="45">
        <v>0</v>
      </c>
      <c r="K48" s="44">
        <v>0</v>
      </c>
      <c r="L48" s="45">
        <v>0</v>
      </c>
      <c r="M48" s="44">
        <f t="shared" si="2"/>
        <v>0</v>
      </c>
      <c r="N48" s="45"/>
      <c r="O48" s="45">
        <v>0</v>
      </c>
      <c r="P48" s="45">
        <v>0</v>
      </c>
      <c r="Q48" s="45">
        <v>1078000</v>
      </c>
      <c r="R48" s="44">
        <f t="shared" si="3"/>
        <v>1078000</v>
      </c>
      <c r="S48" s="23">
        <f>SUM(H48+M48)-R48</f>
        <v>5340000</v>
      </c>
    </row>
    <row r="49" spans="1:19" s="15" customFormat="1" ht="18" customHeight="1">
      <c r="A49" s="99">
        <v>39</v>
      </c>
      <c r="B49" s="101">
        <v>41103901</v>
      </c>
      <c r="C49" s="103" t="s">
        <v>52</v>
      </c>
      <c r="D49" s="99" t="s">
        <v>0</v>
      </c>
      <c r="E49" s="87">
        <v>3</v>
      </c>
      <c r="F49" s="66">
        <v>10</v>
      </c>
      <c r="G49" s="18" t="s">
        <v>17</v>
      </c>
      <c r="H49" s="19">
        <v>7</v>
      </c>
      <c r="I49" s="44">
        <v>1</v>
      </c>
      <c r="J49" s="44">
        <v>0</v>
      </c>
      <c r="K49" s="45">
        <v>0</v>
      </c>
      <c r="L49" s="44">
        <v>0</v>
      </c>
      <c r="M49" s="44">
        <f t="shared" si="2"/>
        <v>1</v>
      </c>
      <c r="N49" s="44"/>
      <c r="O49" s="44">
        <v>0</v>
      </c>
      <c r="P49" s="44">
        <v>0</v>
      </c>
      <c r="Q49" s="44">
        <v>0</v>
      </c>
      <c r="R49" s="44">
        <f t="shared" si="3"/>
        <v>0</v>
      </c>
      <c r="S49" s="20">
        <f>H49+M49-R49</f>
        <v>8</v>
      </c>
    </row>
    <row r="50" spans="1:19" s="15" customFormat="1" ht="18" customHeight="1">
      <c r="A50" s="100"/>
      <c r="B50" s="102"/>
      <c r="C50" s="104"/>
      <c r="D50" s="100"/>
      <c r="E50" s="105"/>
      <c r="F50" s="67"/>
      <c r="G50" s="21" t="s">
        <v>18</v>
      </c>
      <c r="H50" s="22">
        <v>10340000</v>
      </c>
      <c r="I50" s="45">
        <v>1760000</v>
      </c>
      <c r="J50" s="44">
        <v>0</v>
      </c>
      <c r="K50" s="44">
        <v>0</v>
      </c>
      <c r="L50" s="44">
        <v>0</v>
      </c>
      <c r="M50" s="44">
        <f t="shared" si="2"/>
        <v>1760000</v>
      </c>
      <c r="N50" s="45"/>
      <c r="O50" s="45">
        <v>0</v>
      </c>
      <c r="P50" s="45">
        <v>0</v>
      </c>
      <c r="Q50" s="45">
        <v>0</v>
      </c>
      <c r="R50" s="44">
        <f t="shared" si="3"/>
        <v>0</v>
      </c>
      <c r="S50" s="23">
        <f>SUM(H50+M50)-R50</f>
        <v>12100000</v>
      </c>
    </row>
    <row r="51" spans="1:19" s="15" customFormat="1" ht="18" customHeight="1">
      <c r="A51" s="99">
        <v>40</v>
      </c>
      <c r="B51" s="101">
        <v>41104510</v>
      </c>
      <c r="C51" s="103" t="s">
        <v>53</v>
      </c>
      <c r="D51" s="99" t="s">
        <v>0</v>
      </c>
      <c r="E51" s="87">
        <v>4</v>
      </c>
      <c r="F51" s="66">
        <v>10</v>
      </c>
      <c r="G51" s="18" t="s">
        <v>17</v>
      </c>
      <c r="H51" s="19">
        <v>4</v>
      </c>
      <c r="I51" s="44">
        <v>0</v>
      </c>
      <c r="J51" s="45">
        <v>0</v>
      </c>
      <c r="K51" s="45">
        <v>0</v>
      </c>
      <c r="L51" s="45">
        <v>0</v>
      </c>
      <c r="M51" s="44">
        <f t="shared" si="2"/>
        <v>0</v>
      </c>
      <c r="N51" s="44"/>
      <c r="O51" s="44">
        <v>0</v>
      </c>
      <c r="P51" s="44">
        <v>0</v>
      </c>
      <c r="Q51" s="44">
        <v>0</v>
      </c>
      <c r="R51" s="44">
        <f t="shared" si="3"/>
        <v>0</v>
      </c>
      <c r="S51" s="20">
        <f>H51+M51-R51</f>
        <v>4</v>
      </c>
    </row>
    <row r="52" spans="1:19" s="15" customFormat="1" ht="18" customHeight="1">
      <c r="A52" s="100"/>
      <c r="B52" s="102"/>
      <c r="C52" s="104"/>
      <c r="D52" s="100"/>
      <c r="E52" s="105"/>
      <c r="F52" s="67"/>
      <c r="G52" s="21" t="s">
        <v>18</v>
      </c>
      <c r="H52" s="22">
        <v>7606000</v>
      </c>
      <c r="I52" s="45">
        <v>0</v>
      </c>
      <c r="J52" s="44">
        <v>0</v>
      </c>
      <c r="K52" s="44">
        <v>0</v>
      </c>
      <c r="L52" s="44">
        <v>0</v>
      </c>
      <c r="M52" s="44">
        <f t="shared" si="2"/>
        <v>0</v>
      </c>
      <c r="N52" s="45"/>
      <c r="O52" s="44">
        <v>0</v>
      </c>
      <c r="P52" s="45">
        <v>0</v>
      </c>
      <c r="Q52" s="45">
        <v>0</v>
      </c>
      <c r="R52" s="44">
        <f t="shared" si="3"/>
        <v>0</v>
      </c>
      <c r="S52" s="23">
        <f>SUM(H52+M52)-R52</f>
        <v>7606000</v>
      </c>
    </row>
    <row r="53" spans="1:19" s="15" customFormat="1" ht="18" customHeight="1">
      <c r="A53" s="99">
        <v>41</v>
      </c>
      <c r="B53" s="101">
        <v>41111703</v>
      </c>
      <c r="C53" s="103" t="s">
        <v>54</v>
      </c>
      <c r="D53" s="99" t="s">
        <v>0</v>
      </c>
      <c r="E53" s="87">
        <v>6</v>
      </c>
      <c r="F53" s="66">
        <v>11</v>
      </c>
      <c r="G53" s="18" t="s">
        <v>17</v>
      </c>
      <c r="H53" s="19">
        <v>8</v>
      </c>
      <c r="I53" s="44">
        <v>0</v>
      </c>
      <c r="J53" s="44">
        <v>0</v>
      </c>
      <c r="K53" s="45">
        <v>0</v>
      </c>
      <c r="L53" s="44">
        <v>0</v>
      </c>
      <c r="M53" s="44">
        <f t="shared" si="2"/>
        <v>0</v>
      </c>
      <c r="N53" s="44"/>
      <c r="O53" s="45">
        <v>0</v>
      </c>
      <c r="P53" s="44">
        <v>0</v>
      </c>
      <c r="Q53" s="44">
        <v>0</v>
      </c>
      <c r="R53" s="44">
        <f t="shared" si="3"/>
        <v>0</v>
      </c>
      <c r="S53" s="20">
        <f>H53+M53-R53</f>
        <v>8</v>
      </c>
    </row>
    <row r="54" spans="1:19" s="15" customFormat="1" ht="18" customHeight="1">
      <c r="A54" s="100"/>
      <c r="B54" s="102"/>
      <c r="C54" s="104"/>
      <c r="D54" s="100"/>
      <c r="E54" s="105"/>
      <c r="F54" s="67"/>
      <c r="G54" s="21" t="s">
        <v>18</v>
      </c>
      <c r="H54" s="22">
        <v>50818000</v>
      </c>
      <c r="I54" s="44">
        <v>0</v>
      </c>
      <c r="J54" s="45">
        <v>0</v>
      </c>
      <c r="K54" s="44">
        <v>0</v>
      </c>
      <c r="L54" s="45">
        <v>0</v>
      </c>
      <c r="M54" s="44">
        <f t="shared" si="2"/>
        <v>0</v>
      </c>
      <c r="N54" s="45"/>
      <c r="O54" s="44">
        <v>0</v>
      </c>
      <c r="P54" s="45">
        <v>0</v>
      </c>
      <c r="Q54" s="45">
        <v>0</v>
      </c>
      <c r="R54" s="44">
        <f t="shared" si="3"/>
        <v>0</v>
      </c>
      <c r="S54" s="23">
        <f>SUM(H54+M54)-R54</f>
        <v>50818000</v>
      </c>
    </row>
    <row r="55" spans="1:19" s="15" customFormat="1" ht="18" customHeight="1">
      <c r="A55" s="99">
        <v>43</v>
      </c>
      <c r="B55" s="101">
        <v>41115320</v>
      </c>
      <c r="C55" s="103" t="s">
        <v>55</v>
      </c>
      <c r="D55" s="99" t="s">
        <v>35</v>
      </c>
      <c r="E55" s="87">
        <v>2</v>
      </c>
      <c r="F55" s="66">
        <v>10</v>
      </c>
      <c r="G55" s="18" t="s">
        <v>17</v>
      </c>
      <c r="H55" s="19">
        <v>3</v>
      </c>
      <c r="I55" s="45">
        <v>0</v>
      </c>
      <c r="J55" s="44">
        <v>0</v>
      </c>
      <c r="K55" s="44">
        <v>0</v>
      </c>
      <c r="L55" s="44">
        <v>0</v>
      </c>
      <c r="M55" s="44">
        <f t="shared" si="2"/>
        <v>0</v>
      </c>
      <c r="N55" s="44"/>
      <c r="O55" s="45">
        <v>0</v>
      </c>
      <c r="P55" s="44">
        <v>0</v>
      </c>
      <c r="Q55" s="44">
        <v>0</v>
      </c>
      <c r="R55" s="44">
        <f t="shared" si="3"/>
        <v>0</v>
      </c>
      <c r="S55" s="20">
        <f>H55+M55-R55</f>
        <v>3</v>
      </c>
    </row>
    <row r="56" spans="1:19" s="15" customFormat="1" ht="18" customHeight="1">
      <c r="A56" s="100"/>
      <c r="B56" s="102"/>
      <c r="C56" s="104"/>
      <c r="D56" s="100"/>
      <c r="E56" s="105"/>
      <c r="F56" s="67"/>
      <c r="G56" s="21" t="s">
        <v>18</v>
      </c>
      <c r="H56" s="22">
        <v>2070000</v>
      </c>
      <c r="I56" s="44">
        <v>0</v>
      </c>
      <c r="J56" s="44">
        <v>0</v>
      </c>
      <c r="K56" s="45">
        <v>0</v>
      </c>
      <c r="L56" s="44">
        <v>0</v>
      </c>
      <c r="M56" s="44">
        <f t="shared" si="2"/>
        <v>0</v>
      </c>
      <c r="N56" s="45"/>
      <c r="O56" s="44">
        <v>0</v>
      </c>
      <c r="P56" s="45">
        <v>0</v>
      </c>
      <c r="Q56" s="45">
        <v>0</v>
      </c>
      <c r="R56" s="44">
        <f t="shared" si="3"/>
        <v>0</v>
      </c>
      <c r="S56" s="23">
        <f>SUM(H56+M56)-R56</f>
        <v>2070000</v>
      </c>
    </row>
    <row r="57" spans="1:19" s="15" customFormat="1" ht="18" customHeight="1">
      <c r="A57" s="99">
        <v>44</v>
      </c>
      <c r="B57" s="101">
        <v>41115406</v>
      </c>
      <c r="C57" s="103" t="s">
        <v>56</v>
      </c>
      <c r="D57" s="99" t="s">
        <v>0</v>
      </c>
      <c r="E57" s="87">
        <v>2</v>
      </c>
      <c r="F57" s="66">
        <v>10</v>
      </c>
      <c r="G57" s="18" t="s">
        <v>17</v>
      </c>
      <c r="H57" s="19">
        <v>6</v>
      </c>
      <c r="I57" s="44">
        <v>0</v>
      </c>
      <c r="J57" s="45">
        <v>0</v>
      </c>
      <c r="K57" s="44">
        <v>0</v>
      </c>
      <c r="L57" s="45">
        <v>0</v>
      </c>
      <c r="M57" s="44">
        <f t="shared" si="2"/>
        <v>0</v>
      </c>
      <c r="N57" s="44"/>
      <c r="O57" s="44">
        <v>0</v>
      </c>
      <c r="P57" s="44">
        <v>0</v>
      </c>
      <c r="Q57" s="44">
        <v>0</v>
      </c>
      <c r="R57" s="44">
        <f t="shared" si="3"/>
        <v>0</v>
      </c>
      <c r="S57" s="20">
        <f>H57+M57-R57</f>
        <v>6</v>
      </c>
    </row>
    <row r="58" spans="1:19" s="15" customFormat="1" ht="18" customHeight="1">
      <c r="A58" s="100"/>
      <c r="B58" s="102"/>
      <c r="C58" s="104"/>
      <c r="D58" s="100"/>
      <c r="E58" s="105"/>
      <c r="F58" s="67"/>
      <c r="G58" s="21" t="s">
        <v>18</v>
      </c>
      <c r="H58" s="22">
        <v>118455000</v>
      </c>
      <c r="I58" s="45">
        <v>0</v>
      </c>
      <c r="J58" s="44">
        <v>0</v>
      </c>
      <c r="K58" s="45">
        <v>0</v>
      </c>
      <c r="L58" s="44">
        <v>0</v>
      </c>
      <c r="M58" s="44">
        <f t="shared" si="2"/>
        <v>0</v>
      </c>
      <c r="N58" s="45"/>
      <c r="O58" s="45">
        <v>0</v>
      </c>
      <c r="P58" s="45">
        <v>0</v>
      </c>
      <c r="Q58" s="45">
        <v>0</v>
      </c>
      <c r="R58" s="44">
        <f t="shared" si="3"/>
        <v>0</v>
      </c>
      <c r="S58" s="23">
        <f>SUM(H58+M58)-R58</f>
        <v>118455000</v>
      </c>
    </row>
    <row r="59" spans="1:19" s="15" customFormat="1" ht="18" customHeight="1">
      <c r="A59" s="99">
        <v>45</v>
      </c>
      <c r="B59" s="101">
        <v>41115703</v>
      </c>
      <c r="C59" s="103" t="s">
        <v>57</v>
      </c>
      <c r="D59" s="99" t="s">
        <v>35</v>
      </c>
      <c r="E59" s="87">
        <v>0</v>
      </c>
      <c r="F59" s="66">
        <v>10</v>
      </c>
      <c r="G59" s="18" t="s">
        <v>17</v>
      </c>
      <c r="H59" s="19">
        <v>5</v>
      </c>
      <c r="I59" s="44">
        <v>0</v>
      </c>
      <c r="J59" s="44">
        <v>0</v>
      </c>
      <c r="K59" s="44">
        <v>0</v>
      </c>
      <c r="L59" s="44">
        <v>0</v>
      </c>
      <c r="M59" s="44">
        <f t="shared" si="2"/>
        <v>0</v>
      </c>
      <c r="N59" s="44"/>
      <c r="O59" s="44">
        <v>0</v>
      </c>
      <c r="P59" s="44">
        <v>0</v>
      </c>
      <c r="Q59" s="44">
        <v>0</v>
      </c>
      <c r="R59" s="44">
        <f t="shared" si="3"/>
        <v>0</v>
      </c>
      <c r="S59" s="20">
        <f>H59+M59-R59</f>
        <v>5</v>
      </c>
    </row>
    <row r="60" spans="1:19" s="15" customFormat="1" ht="18" customHeight="1">
      <c r="A60" s="100"/>
      <c r="B60" s="102"/>
      <c r="C60" s="104"/>
      <c r="D60" s="100"/>
      <c r="E60" s="105"/>
      <c r="F60" s="67"/>
      <c r="G60" s="21" t="s">
        <v>18</v>
      </c>
      <c r="H60" s="22">
        <v>342465000</v>
      </c>
      <c r="I60" s="44">
        <v>0</v>
      </c>
      <c r="J60" s="45">
        <v>0</v>
      </c>
      <c r="K60" s="45">
        <v>0</v>
      </c>
      <c r="L60" s="45">
        <v>0</v>
      </c>
      <c r="M60" s="44">
        <f t="shared" si="2"/>
        <v>0</v>
      </c>
      <c r="N60" s="45"/>
      <c r="O60" s="45">
        <v>0</v>
      </c>
      <c r="P60" s="45">
        <v>0</v>
      </c>
      <c r="Q60" s="45">
        <v>0</v>
      </c>
      <c r="R60" s="44">
        <f t="shared" si="3"/>
        <v>0</v>
      </c>
      <c r="S60" s="23">
        <f>SUM(H60+M60)-R60</f>
        <v>342465000</v>
      </c>
    </row>
    <row r="61" spans="1:19" s="15" customFormat="1" ht="18" customHeight="1">
      <c r="A61" s="99">
        <v>46</v>
      </c>
      <c r="B61" s="101">
        <v>41115705</v>
      </c>
      <c r="C61" s="103" t="s">
        <v>58</v>
      </c>
      <c r="D61" s="99" t="s">
        <v>23</v>
      </c>
      <c r="E61" s="87">
        <v>0</v>
      </c>
      <c r="F61" s="66">
        <v>10</v>
      </c>
      <c r="G61" s="18" t="s">
        <v>17</v>
      </c>
      <c r="H61" s="19">
        <v>4</v>
      </c>
      <c r="I61" s="45">
        <v>0</v>
      </c>
      <c r="J61" s="44">
        <v>0</v>
      </c>
      <c r="K61" s="44">
        <v>0</v>
      </c>
      <c r="L61" s="44">
        <v>0</v>
      </c>
      <c r="M61" s="44">
        <f t="shared" si="2"/>
        <v>0</v>
      </c>
      <c r="N61" s="44"/>
      <c r="O61" s="44">
        <v>0</v>
      </c>
      <c r="P61" s="44">
        <v>0</v>
      </c>
      <c r="Q61" s="44">
        <v>0</v>
      </c>
      <c r="R61" s="44">
        <f t="shared" si="3"/>
        <v>0</v>
      </c>
      <c r="S61" s="20">
        <f>H61+M61-R61</f>
        <v>4</v>
      </c>
    </row>
    <row r="62" spans="1:19" s="15" customFormat="1" ht="18" customHeight="1">
      <c r="A62" s="100"/>
      <c r="B62" s="102"/>
      <c r="C62" s="104"/>
      <c r="D62" s="100"/>
      <c r="E62" s="105"/>
      <c r="F62" s="67"/>
      <c r="G62" s="21" t="s">
        <v>18</v>
      </c>
      <c r="H62" s="22">
        <v>305581000</v>
      </c>
      <c r="I62" s="44">
        <v>0</v>
      </c>
      <c r="J62" s="44">
        <v>0</v>
      </c>
      <c r="K62" s="45">
        <v>0</v>
      </c>
      <c r="L62" s="44">
        <v>0</v>
      </c>
      <c r="M62" s="44">
        <f t="shared" si="2"/>
        <v>0</v>
      </c>
      <c r="N62" s="45"/>
      <c r="O62" s="44">
        <v>0</v>
      </c>
      <c r="P62" s="45">
        <v>0</v>
      </c>
      <c r="Q62" s="45">
        <v>0</v>
      </c>
      <c r="R62" s="44">
        <f t="shared" si="3"/>
        <v>0</v>
      </c>
      <c r="S62" s="23">
        <f>SUM(H62+M62)-R62</f>
        <v>305581000</v>
      </c>
    </row>
    <row r="63" spans="1:19" s="15" customFormat="1" ht="18" customHeight="1">
      <c r="A63" s="99">
        <v>47</v>
      </c>
      <c r="B63" s="101">
        <v>42281508</v>
      </c>
      <c r="C63" s="103" t="s">
        <v>59</v>
      </c>
      <c r="D63" s="99" t="s">
        <v>0</v>
      </c>
      <c r="E63" s="87">
        <v>16</v>
      </c>
      <c r="F63" s="66">
        <v>10</v>
      </c>
      <c r="G63" s="18" t="s">
        <v>17</v>
      </c>
      <c r="H63" s="19">
        <v>25</v>
      </c>
      <c r="I63" s="44">
        <v>0</v>
      </c>
      <c r="J63" s="45">
        <v>0</v>
      </c>
      <c r="K63" s="44">
        <v>0</v>
      </c>
      <c r="L63" s="45">
        <v>0</v>
      </c>
      <c r="M63" s="44">
        <f t="shared" si="2"/>
        <v>0</v>
      </c>
      <c r="N63" s="44"/>
      <c r="O63" s="45">
        <v>0</v>
      </c>
      <c r="P63" s="44">
        <v>0</v>
      </c>
      <c r="Q63" s="44">
        <v>0</v>
      </c>
      <c r="R63" s="44">
        <f t="shared" si="3"/>
        <v>0</v>
      </c>
      <c r="S63" s="20">
        <f>H63+M63-R63</f>
        <v>25</v>
      </c>
    </row>
    <row r="64" spans="1:19" s="15" customFormat="1" ht="18" customHeight="1">
      <c r="A64" s="100"/>
      <c r="B64" s="102"/>
      <c r="C64" s="104"/>
      <c r="D64" s="100"/>
      <c r="E64" s="105"/>
      <c r="F64" s="67"/>
      <c r="G64" s="21" t="s">
        <v>18</v>
      </c>
      <c r="H64" s="22">
        <v>1051718000</v>
      </c>
      <c r="I64" s="45">
        <v>0</v>
      </c>
      <c r="J64" s="44">
        <v>0</v>
      </c>
      <c r="K64" s="45">
        <v>0</v>
      </c>
      <c r="L64" s="44">
        <v>0</v>
      </c>
      <c r="M64" s="44">
        <f t="shared" si="2"/>
        <v>0</v>
      </c>
      <c r="N64" s="45"/>
      <c r="O64" s="44">
        <v>0</v>
      </c>
      <c r="P64" s="45">
        <v>0</v>
      </c>
      <c r="Q64" s="45">
        <v>0</v>
      </c>
      <c r="R64" s="44">
        <f t="shared" si="3"/>
        <v>0</v>
      </c>
      <c r="S64" s="23">
        <f>SUM(H64+M64)-R64</f>
        <v>1051718000</v>
      </c>
    </row>
    <row r="65" spans="1:19" s="15" customFormat="1" ht="18" customHeight="1">
      <c r="A65" s="99">
        <v>48</v>
      </c>
      <c r="B65" s="101">
        <v>4321503</v>
      </c>
      <c r="C65" s="103" t="s">
        <v>69</v>
      </c>
      <c r="D65" s="99" t="s">
        <v>0</v>
      </c>
      <c r="E65" s="87">
        <v>243</v>
      </c>
      <c r="F65" s="66">
        <v>6</v>
      </c>
      <c r="G65" s="18" t="s">
        <v>17</v>
      </c>
      <c r="H65" s="19">
        <v>225</v>
      </c>
      <c r="I65" s="44">
        <v>3</v>
      </c>
      <c r="J65" s="44">
        <v>0</v>
      </c>
      <c r="K65" s="44">
        <v>0</v>
      </c>
      <c r="L65" s="44">
        <v>0</v>
      </c>
      <c r="M65" s="44">
        <f t="shared" si="2"/>
        <v>3</v>
      </c>
      <c r="N65" s="44"/>
      <c r="O65" s="45">
        <v>0</v>
      </c>
      <c r="P65" s="44">
        <v>0</v>
      </c>
      <c r="Q65" s="44">
        <v>59</v>
      </c>
      <c r="R65" s="44">
        <f t="shared" si="3"/>
        <v>59</v>
      </c>
      <c r="S65" s="20">
        <f>H65+M65-R65</f>
        <v>169</v>
      </c>
    </row>
    <row r="66" spans="1:19" s="15" customFormat="1" ht="18" customHeight="1">
      <c r="A66" s="100"/>
      <c r="B66" s="102"/>
      <c r="C66" s="104"/>
      <c r="D66" s="100"/>
      <c r="E66" s="105"/>
      <c r="F66" s="67"/>
      <c r="G66" s="21" t="s">
        <v>18</v>
      </c>
      <c r="H66" s="22">
        <v>395612670</v>
      </c>
      <c r="I66" s="45">
        <v>3388190</v>
      </c>
      <c r="J66" s="45">
        <v>0</v>
      </c>
      <c r="K66" s="45">
        <v>0</v>
      </c>
      <c r="L66" s="45">
        <v>0</v>
      </c>
      <c r="M66" s="44">
        <f t="shared" si="2"/>
        <v>3388190</v>
      </c>
      <c r="N66" s="45"/>
      <c r="O66" s="44">
        <v>0</v>
      </c>
      <c r="P66" s="45">
        <v>0</v>
      </c>
      <c r="Q66" s="45">
        <v>56219930</v>
      </c>
      <c r="R66" s="44">
        <f t="shared" si="3"/>
        <v>56219930</v>
      </c>
      <c r="S66" s="23">
        <f>SUM(H66+M66)-R66</f>
        <v>342780930</v>
      </c>
    </row>
    <row r="67" spans="1:19" s="15" customFormat="1" ht="18" customHeight="1">
      <c r="A67" s="99">
        <v>49</v>
      </c>
      <c r="B67" s="101">
        <v>43222805</v>
      </c>
      <c r="C67" s="103" t="s">
        <v>60</v>
      </c>
      <c r="D67" s="99" t="s">
        <v>0</v>
      </c>
      <c r="E67" s="87">
        <v>8</v>
      </c>
      <c r="F67" s="66">
        <v>10</v>
      </c>
      <c r="G67" s="18" t="s">
        <v>17</v>
      </c>
      <c r="H67" s="19">
        <v>8</v>
      </c>
      <c r="I67" s="44">
        <v>0</v>
      </c>
      <c r="J67" s="44">
        <v>0</v>
      </c>
      <c r="K67" s="44">
        <v>0</v>
      </c>
      <c r="L67" s="44">
        <v>0</v>
      </c>
      <c r="M67" s="44">
        <f t="shared" si="2"/>
        <v>0</v>
      </c>
      <c r="N67" s="44"/>
      <c r="O67" s="45">
        <v>0</v>
      </c>
      <c r="P67" s="44">
        <v>0</v>
      </c>
      <c r="Q67" s="44">
        <v>0</v>
      </c>
      <c r="R67" s="44">
        <f t="shared" si="3"/>
        <v>0</v>
      </c>
      <c r="S67" s="20">
        <f>H67+M67-R67</f>
        <v>8</v>
      </c>
    </row>
    <row r="68" spans="1:19" s="15" customFormat="1" ht="18" customHeight="1">
      <c r="A68" s="100"/>
      <c r="B68" s="102"/>
      <c r="C68" s="104"/>
      <c r="D68" s="100"/>
      <c r="E68" s="105"/>
      <c r="F68" s="67"/>
      <c r="G68" s="21" t="s">
        <v>18</v>
      </c>
      <c r="H68" s="22">
        <v>401161137</v>
      </c>
      <c r="I68" s="45">
        <v>0</v>
      </c>
      <c r="J68" s="44">
        <v>0</v>
      </c>
      <c r="K68" s="44">
        <v>0</v>
      </c>
      <c r="L68" s="44">
        <v>0</v>
      </c>
      <c r="M68" s="44">
        <f t="shared" si="2"/>
        <v>0</v>
      </c>
      <c r="N68" s="45"/>
      <c r="O68" s="44">
        <v>0</v>
      </c>
      <c r="P68" s="45">
        <v>0</v>
      </c>
      <c r="Q68" s="45">
        <v>0</v>
      </c>
      <c r="R68" s="44">
        <f t="shared" si="3"/>
        <v>0</v>
      </c>
      <c r="S68" s="23">
        <f>SUM(H68+M68)-R68</f>
        <v>401161137</v>
      </c>
    </row>
    <row r="69" spans="1:19" s="15" customFormat="1" ht="18" customHeight="1">
      <c r="A69" s="99">
        <v>50</v>
      </c>
      <c r="B69" s="101">
        <v>44101501</v>
      </c>
      <c r="C69" s="103" t="s">
        <v>61</v>
      </c>
      <c r="D69" s="99" t="s">
        <v>34</v>
      </c>
      <c r="E69" s="87">
        <v>130</v>
      </c>
      <c r="F69" s="66">
        <v>6</v>
      </c>
      <c r="G69" s="18" t="s">
        <v>17</v>
      </c>
      <c r="H69" s="19">
        <v>177</v>
      </c>
      <c r="I69" s="44">
        <v>0</v>
      </c>
      <c r="J69" s="45">
        <v>0</v>
      </c>
      <c r="K69" s="45">
        <v>0</v>
      </c>
      <c r="L69" s="45">
        <v>0</v>
      </c>
      <c r="M69" s="44">
        <f t="shared" si="2"/>
        <v>0</v>
      </c>
      <c r="N69" s="44"/>
      <c r="O69" s="44">
        <v>0</v>
      </c>
      <c r="P69" s="44">
        <v>0</v>
      </c>
      <c r="Q69" s="44">
        <v>16</v>
      </c>
      <c r="R69" s="44">
        <f t="shared" si="3"/>
        <v>16</v>
      </c>
      <c r="S69" s="20">
        <f>H69+M69-R69</f>
        <v>161</v>
      </c>
    </row>
    <row r="70" spans="1:19" s="15" customFormat="1" ht="18" customHeight="1">
      <c r="A70" s="100"/>
      <c r="B70" s="102"/>
      <c r="C70" s="104"/>
      <c r="D70" s="100"/>
      <c r="E70" s="105"/>
      <c r="F70" s="67"/>
      <c r="G70" s="21" t="s">
        <v>18</v>
      </c>
      <c r="H70" s="22">
        <v>786294000</v>
      </c>
      <c r="I70" s="45">
        <v>0</v>
      </c>
      <c r="J70" s="44">
        <v>0</v>
      </c>
      <c r="K70" s="44">
        <v>0</v>
      </c>
      <c r="L70" s="44">
        <v>0</v>
      </c>
      <c r="M70" s="44">
        <f t="shared" si="2"/>
        <v>0</v>
      </c>
      <c r="N70" s="45"/>
      <c r="O70" s="45">
        <v>0</v>
      </c>
      <c r="P70" s="45">
        <v>0</v>
      </c>
      <c r="Q70" s="45">
        <v>60298834</v>
      </c>
      <c r="R70" s="44">
        <f t="shared" si="3"/>
        <v>60298834</v>
      </c>
      <c r="S70" s="23">
        <f>SUM(H70+M70)-R70</f>
        <v>725995166</v>
      </c>
    </row>
    <row r="71" spans="1:19" s="58" customFormat="1" ht="18" customHeight="1">
      <c r="A71" s="109">
        <v>51</v>
      </c>
      <c r="B71" s="111">
        <v>44101503</v>
      </c>
      <c r="C71" s="107" t="s">
        <v>62</v>
      </c>
      <c r="D71" s="109" t="s">
        <v>34</v>
      </c>
      <c r="E71" s="113">
        <v>73</v>
      </c>
      <c r="F71" s="115">
        <v>6</v>
      </c>
      <c r="G71" s="55" t="s">
        <v>17</v>
      </c>
      <c r="H71" s="56">
        <v>99</v>
      </c>
      <c r="I71" s="44">
        <v>3</v>
      </c>
      <c r="J71" s="44">
        <v>3</v>
      </c>
      <c r="K71" s="45">
        <v>0</v>
      </c>
      <c r="L71" s="44">
        <v>0</v>
      </c>
      <c r="M71" s="44">
        <f t="shared" si="2"/>
        <v>6</v>
      </c>
      <c r="N71" s="44"/>
      <c r="O71" s="44">
        <v>3</v>
      </c>
      <c r="P71" s="44">
        <v>0</v>
      </c>
      <c r="Q71" s="44">
        <v>7</v>
      </c>
      <c r="R71" s="44">
        <f t="shared" si="3"/>
        <v>10</v>
      </c>
      <c r="S71" s="57">
        <f>H71+M71-R71</f>
        <v>95</v>
      </c>
    </row>
    <row r="72" spans="1:19" s="58" customFormat="1" ht="18" customHeight="1">
      <c r="A72" s="110"/>
      <c r="B72" s="112"/>
      <c r="C72" s="108"/>
      <c r="D72" s="110"/>
      <c r="E72" s="114"/>
      <c r="F72" s="116"/>
      <c r="G72" s="59" t="s">
        <v>18</v>
      </c>
      <c r="H72" s="60">
        <v>252056555</v>
      </c>
      <c r="I72" s="45">
        <v>1405250</v>
      </c>
      <c r="J72" s="45">
        <v>1405250</v>
      </c>
      <c r="K72" s="44">
        <v>0</v>
      </c>
      <c r="L72" s="45">
        <v>0</v>
      </c>
      <c r="M72" s="44">
        <f aca="true" t="shared" si="4" ref="M72:M84">SUM(I72:L72)</f>
        <v>2810500</v>
      </c>
      <c r="N72" s="45"/>
      <c r="O72" s="45">
        <v>1405250</v>
      </c>
      <c r="P72" s="45">
        <v>0</v>
      </c>
      <c r="Q72" s="45">
        <v>36427000</v>
      </c>
      <c r="R72" s="44">
        <f aca="true" t="shared" si="5" ref="R72:R84">SUM(N72:Q72)</f>
        <v>37832250</v>
      </c>
      <c r="S72" s="61">
        <f>SUM(H72+M72)-R72</f>
        <v>217034805</v>
      </c>
    </row>
    <row r="73" spans="1:19" s="15" customFormat="1" ht="18" customHeight="1">
      <c r="A73" s="99">
        <v>52</v>
      </c>
      <c r="B73" s="101">
        <v>45111616</v>
      </c>
      <c r="C73" s="103" t="s">
        <v>63</v>
      </c>
      <c r="D73" s="99" t="s">
        <v>23</v>
      </c>
      <c r="E73" s="87">
        <v>93</v>
      </c>
      <c r="F73" s="66">
        <v>8</v>
      </c>
      <c r="G73" s="18" t="s">
        <v>17</v>
      </c>
      <c r="H73" s="19">
        <v>117</v>
      </c>
      <c r="I73" s="44">
        <v>4</v>
      </c>
      <c r="J73" s="44">
        <v>0</v>
      </c>
      <c r="K73" s="45">
        <v>0</v>
      </c>
      <c r="L73" s="44">
        <v>0</v>
      </c>
      <c r="M73" s="44">
        <f t="shared" si="4"/>
        <v>4</v>
      </c>
      <c r="N73" s="44"/>
      <c r="O73" s="44">
        <v>0</v>
      </c>
      <c r="P73" s="44">
        <v>0</v>
      </c>
      <c r="Q73" s="44">
        <v>3</v>
      </c>
      <c r="R73" s="44">
        <f t="shared" si="5"/>
        <v>3</v>
      </c>
      <c r="S73" s="20">
        <f>H73+M73-R73</f>
        <v>118</v>
      </c>
    </row>
    <row r="74" spans="1:19" s="15" customFormat="1" ht="18" customHeight="1">
      <c r="A74" s="100"/>
      <c r="B74" s="102"/>
      <c r="C74" s="104"/>
      <c r="D74" s="100"/>
      <c r="E74" s="105"/>
      <c r="F74" s="67"/>
      <c r="G74" s="21" t="s">
        <v>18</v>
      </c>
      <c r="H74" s="22">
        <v>485855620</v>
      </c>
      <c r="I74" s="45">
        <v>4578000</v>
      </c>
      <c r="J74" s="45">
        <v>0</v>
      </c>
      <c r="K74" s="44">
        <v>0</v>
      </c>
      <c r="L74" s="44">
        <v>0</v>
      </c>
      <c r="M74" s="44">
        <f t="shared" si="4"/>
        <v>4578000</v>
      </c>
      <c r="N74" s="45"/>
      <c r="O74" s="45">
        <v>0</v>
      </c>
      <c r="P74" s="45">
        <v>0</v>
      </c>
      <c r="Q74" s="45">
        <v>9846910</v>
      </c>
      <c r="R74" s="44">
        <f t="shared" si="5"/>
        <v>9846910</v>
      </c>
      <c r="S74" s="23">
        <f>SUM(H74+M74)-R74</f>
        <v>480586710</v>
      </c>
    </row>
    <row r="75" spans="1:19" s="15" customFormat="1" ht="18" customHeight="1">
      <c r="A75" s="99">
        <v>53</v>
      </c>
      <c r="B75" s="101">
        <v>45111705</v>
      </c>
      <c r="C75" s="103" t="s">
        <v>64</v>
      </c>
      <c r="D75" s="99" t="s">
        <v>0</v>
      </c>
      <c r="E75" s="87">
        <v>10</v>
      </c>
      <c r="F75" s="66">
        <v>10</v>
      </c>
      <c r="G75" s="18" t="s">
        <v>17</v>
      </c>
      <c r="H75" s="19">
        <v>11</v>
      </c>
      <c r="I75" s="44">
        <v>0</v>
      </c>
      <c r="J75" s="44">
        <v>0</v>
      </c>
      <c r="K75" s="45">
        <v>0</v>
      </c>
      <c r="L75" s="45">
        <v>0</v>
      </c>
      <c r="M75" s="44">
        <f t="shared" si="4"/>
        <v>0</v>
      </c>
      <c r="N75" s="44"/>
      <c r="O75" s="44">
        <v>0</v>
      </c>
      <c r="P75" s="44">
        <v>0</v>
      </c>
      <c r="Q75" s="44">
        <v>0</v>
      </c>
      <c r="R75" s="44">
        <f t="shared" si="5"/>
        <v>0</v>
      </c>
      <c r="S75" s="20">
        <f>H75+M75-R75</f>
        <v>11</v>
      </c>
    </row>
    <row r="76" spans="1:19" s="15" customFormat="1" ht="18" customHeight="1">
      <c r="A76" s="100"/>
      <c r="B76" s="102"/>
      <c r="C76" s="104"/>
      <c r="D76" s="100"/>
      <c r="E76" s="105"/>
      <c r="F76" s="67"/>
      <c r="G76" s="21" t="s">
        <v>18</v>
      </c>
      <c r="H76" s="22">
        <v>133947600</v>
      </c>
      <c r="I76" s="45">
        <v>0</v>
      </c>
      <c r="J76" s="44">
        <v>0</v>
      </c>
      <c r="K76" s="44">
        <v>0</v>
      </c>
      <c r="L76" s="44">
        <v>0</v>
      </c>
      <c r="M76" s="44">
        <f t="shared" si="4"/>
        <v>0</v>
      </c>
      <c r="N76" s="45"/>
      <c r="O76" s="45">
        <v>0</v>
      </c>
      <c r="P76" s="45">
        <v>0</v>
      </c>
      <c r="Q76" s="45">
        <v>0</v>
      </c>
      <c r="R76" s="44">
        <f t="shared" si="5"/>
        <v>0</v>
      </c>
      <c r="S76" s="23">
        <f aca="true" t="shared" si="6" ref="S76:S84">SUM(H76+M76)-R76</f>
        <v>133947600</v>
      </c>
    </row>
    <row r="77" spans="1:19" s="15" customFormat="1" ht="18" customHeight="1">
      <c r="A77" s="99">
        <v>54</v>
      </c>
      <c r="B77" s="101">
        <v>45111805</v>
      </c>
      <c r="C77" s="103" t="s">
        <v>65</v>
      </c>
      <c r="D77" s="99" t="s">
        <v>0</v>
      </c>
      <c r="E77" s="87">
        <v>3</v>
      </c>
      <c r="F77" s="66">
        <v>9</v>
      </c>
      <c r="G77" s="21" t="s">
        <v>18</v>
      </c>
      <c r="H77" s="22">
        <v>5</v>
      </c>
      <c r="I77" s="45">
        <v>0</v>
      </c>
      <c r="J77" s="45">
        <v>0</v>
      </c>
      <c r="K77" s="45">
        <v>0</v>
      </c>
      <c r="L77" s="44">
        <v>0</v>
      </c>
      <c r="M77" s="44">
        <f t="shared" si="4"/>
        <v>0</v>
      </c>
      <c r="N77" s="45"/>
      <c r="O77" s="44">
        <v>0</v>
      </c>
      <c r="P77" s="44">
        <v>0</v>
      </c>
      <c r="Q77" s="45">
        <v>0</v>
      </c>
      <c r="R77" s="44">
        <f t="shared" si="5"/>
        <v>0</v>
      </c>
      <c r="S77" s="23">
        <f t="shared" si="6"/>
        <v>5</v>
      </c>
    </row>
    <row r="78" spans="1:19" s="15" customFormat="1" ht="18" customHeight="1">
      <c r="A78" s="100"/>
      <c r="B78" s="102"/>
      <c r="C78" s="104"/>
      <c r="D78" s="100"/>
      <c r="E78" s="105"/>
      <c r="F78" s="67"/>
      <c r="G78" s="21" t="s">
        <v>18</v>
      </c>
      <c r="H78" s="22">
        <v>124368000</v>
      </c>
      <c r="I78" s="45">
        <v>0</v>
      </c>
      <c r="J78" s="44">
        <v>0</v>
      </c>
      <c r="K78" s="44">
        <v>0</v>
      </c>
      <c r="L78" s="45">
        <v>0</v>
      </c>
      <c r="M78" s="44">
        <f t="shared" si="4"/>
        <v>0</v>
      </c>
      <c r="N78" s="45"/>
      <c r="O78" s="45">
        <v>0</v>
      </c>
      <c r="P78" s="45">
        <v>0</v>
      </c>
      <c r="Q78" s="45">
        <v>0</v>
      </c>
      <c r="R78" s="44">
        <f t="shared" si="5"/>
        <v>0</v>
      </c>
      <c r="S78" s="23">
        <f t="shared" si="6"/>
        <v>124368000</v>
      </c>
    </row>
    <row r="79" spans="1:19" s="15" customFormat="1" ht="18" customHeight="1">
      <c r="A79" s="99">
        <v>55</v>
      </c>
      <c r="B79" s="101">
        <v>45111893</v>
      </c>
      <c r="C79" s="103" t="s">
        <v>66</v>
      </c>
      <c r="D79" s="99" t="s">
        <v>0</v>
      </c>
      <c r="E79" s="87">
        <v>32</v>
      </c>
      <c r="F79" s="66">
        <v>5</v>
      </c>
      <c r="G79" s="21" t="s">
        <v>18</v>
      </c>
      <c r="H79" s="22">
        <v>41</v>
      </c>
      <c r="I79" s="45">
        <v>0</v>
      </c>
      <c r="J79" s="44">
        <v>0</v>
      </c>
      <c r="K79" s="45">
        <v>0</v>
      </c>
      <c r="L79" s="44">
        <v>0</v>
      </c>
      <c r="M79" s="44">
        <f t="shared" si="4"/>
        <v>0</v>
      </c>
      <c r="N79" s="45"/>
      <c r="O79" s="44">
        <v>0</v>
      </c>
      <c r="P79" s="44">
        <v>0</v>
      </c>
      <c r="Q79" s="45">
        <v>1</v>
      </c>
      <c r="R79" s="44">
        <f t="shared" si="5"/>
        <v>1</v>
      </c>
      <c r="S79" s="23">
        <f t="shared" si="6"/>
        <v>40</v>
      </c>
    </row>
    <row r="80" spans="1:19" s="15" customFormat="1" ht="18" customHeight="1">
      <c r="A80" s="100"/>
      <c r="B80" s="102"/>
      <c r="C80" s="104"/>
      <c r="D80" s="100"/>
      <c r="E80" s="105"/>
      <c r="F80" s="67"/>
      <c r="G80" s="21" t="s">
        <v>18</v>
      </c>
      <c r="H80" s="22">
        <v>492012160</v>
      </c>
      <c r="I80" s="45">
        <v>0</v>
      </c>
      <c r="J80" s="45">
        <v>0</v>
      </c>
      <c r="K80" s="44">
        <v>0</v>
      </c>
      <c r="L80" s="44">
        <v>0</v>
      </c>
      <c r="M80" s="44">
        <f t="shared" si="4"/>
        <v>0</v>
      </c>
      <c r="N80" s="45"/>
      <c r="O80" s="45">
        <v>0</v>
      </c>
      <c r="P80" s="45">
        <v>0</v>
      </c>
      <c r="Q80" s="45">
        <v>4235000</v>
      </c>
      <c r="R80" s="44">
        <f t="shared" si="5"/>
        <v>4235000</v>
      </c>
      <c r="S80" s="23">
        <f t="shared" si="6"/>
        <v>487777160</v>
      </c>
    </row>
    <row r="81" spans="1:19" s="15" customFormat="1" ht="18" customHeight="1">
      <c r="A81" s="99">
        <v>56</v>
      </c>
      <c r="B81" s="101">
        <v>45121516</v>
      </c>
      <c r="C81" s="103" t="s">
        <v>67</v>
      </c>
      <c r="D81" s="99" t="s">
        <v>0</v>
      </c>
      <c r="E81" s="87">
        <v>20</v>
      </c>
      <c r="F81" s="66">
        <v>9</v>
      </c>
      <c r="G81" s="21" t="s">
        <v>18</v>
      </c>
      <c r="H81" s="22">
        <v>35</v>
      </c>
      <c r="I81" s="45">
        <v>1</v>
      </c>
      <c r="J81" s="44">
        <v>0</v>
      </c>
      <c r="K81" s="45">
        <v>0</v>
      </c>
      <c r="L81" s="45">
        <v>0</v>
      </c>
      <c r="M81" s="44">
        <f t="shared" si="4"/>
        <v>1</v>
      </c>
      <c r="N81" s="45"/>
      <c r="O81" s="44">
        <v>0</v>
      </c>
      <c r="P81" s="44">
        <v>0</v>
      </c>
      <c r="Q81" s="45">
        <v>3</v>
      </c>
      <c r="R81" s="44">
        <f t="shared" si="5"/>
        <v>3</v>
      </c>
      <c r="S81" s="23">
        <f t="shared" si="6"/>
        <v>33</v>
      </c>
    </row>
    <row r="82" spans="1:19" s="15" customFormat="1" ht="18" customHeight="1">
      <c r="A82" s="100"/>
      <c r="B82" s="102"/>
      <c r="C82" s="104"/>
      <c r="D82" s="100"/>
      <c r="E82" s="105"/>
      <c r="F82" s="67"/>
      <c r="G82" s="21" t="s">
        <v>18</v>
      </c>
      <c r="H82" s="22">
        <v>82240000</v>
      </c>
      <c r="I82" s="45">
        <v>1136100</v>
      </c>
      <c r="J82" s="44">
        <v>0</v>
      </c>
      <c r="K82" s="44">
        <v>0</v>
      </c>
      <c r="L82" s="44">
        <v>0</v>
      </c>
      <c r="M82" s="44">
        <f t="shared" si="4"/>
        <v>1136100</v>
      </c>
      <c r="N82" s="45"/>
      <c r="O82" s="45">
        <v>0</v>
      </c>
      <c r="P82" s="45">
        <v>0</v>
      </c>
      <c r="Q82" s="45">
        <v>8306000</v>
      </c>
      <c r="R82" s="44">
        <f t="shared" si="5"/>
        <v>8306000</v>
      </c>
      <c r="S82" s="23">
        <f t="shared" si="6"/>
        <v>75070100</v>
      </c>
    </row>
    <row r="83" spans="1:19" s="15" customFormat="1" ht="18" customHeight="1">
      <c r="A83" s="99">
        <v>58</v>
      </c>
      <c r="B83" s="101">
        <v>52161545</v>
      </c>
      <c r="C83" s="103" t="s">
        <v>68</v>
      </c>
      <c r="D83" s="99" t="s">
        <v>34</v>
      </c>
      <c r="E83" s="87">
        <v>2</v>
      </c>
      <c r="F83" s="66">
        <v>6</v>
      </c>
      <c r="G83" s="21" t="s">
        <v>18</v>
      </c>
      <c r="H83" s="22">
        <v>4</v>
      </c>
      <c r="I83" s="45">
        <v>0</v>
      </c>
      <c r="J83" s="45">
        <v>0</v>
      </c>
      <c r="K83" s="44">
        <v>0</v>
      </c>
      <c r="L83" s="44">
        <v>0</v>
      </c>
      <c r="M83" s="44">
        <f t="shared" si="4"/>
        <v>0</v>
      </c>
      <c r="N83" s="45"/>
      <c r="O83" s="44">
        <v>0</v>
      </c>
      <c r="P83" s="44">
        <v>0</v>
      </c>
      <c r="Q83" s="45">
        <v>0</v>
      </c>
      <c r="R83" s="44">
        <f t="shared" si="5"/>
        <v>0</v>
      </c>
      <c r="S83" s="23">
        <f t="shared" si="6"/>
        <v>4</v>
      </c>
    </row>
    <row r="84" spans="1:19" s="15" customFormat="1" ht="18" customHeight="1">
      <c r="A84" s="100"/>
      <c r="B84" s="102"/>
      <c r="C84" s="104"/>
      <c r="D84" s="100"/>
      <c r="E84" s="105"/>
      <c r="F84" s="67"/>
      <c r="G84" s="21" t="s">
        <v>18</v>
      </c>
      <c r="H84" s="22">
        <v>4740000</v>
      </c>
      <c r="I84" s="45">
        <v>0</v>
      </c>
      <c r="J84" s="44">
        <v>0</v>
      </c>
      <c r="K84" s="45">
        <v>0</v>
      </c>
      <c r="L84" s="45">
        <v>0</v>
      </c>
      <c r="M84" s="44">
        <f t="shared" si="4"/>
        <v>0</v>
      </c>
      <c r="N84" s="45"/>
      <c r="O84" s="45">
        <v>0</v>
      </c>
      <c r="P84" s="45">
        <v>0</v>
      </c>
      <c r="Q84" s="45">
        <v>0</v>
      </c>
      <c r="R84" s="44">
        <f t="shared" si="5"/>
        <v>0</v>
      </c>
      <c r="S84" s="23">
        <f t="shared" si="6"/>
        <v>4740000</v>
      </c>
    </row>
    <row r="85" spans="1:19" ht="18" customHeight="1">
      <c r="A85" s="63" t="s">
        <v>71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</row>
    <row r="86" spans="1:19" ht="18" customHeight="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87" spans="1:19" ht="18" customHeight="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</row>
  </sheetData>
  <sheetProtection/>
  <mergeCells count="240">
    <mergeCell ref="C47:C48"/>
    <mergeCell ref="D47:D48"/>
    <mergeCell ref="E47:E48"/>
    <mergeCell ref="F47:F48"/>
    <mergeCell ref="A65:A66"/>
    <mergeCell ref="B65:B66"/>
    <mergeCell ref="C65:C66"/>
    <mergeCell ref="D65:D66"/>
    <mergeCell ref="E65:E66"/>
    <mergeCell ref="F65:F66"/>
    <mergeCell ref="A77:A78"/>
    <mergeCell ref="B77:B78"/>
    <mergeCell ref="C77:C78"/>
    <mergeCell ref="D77:D78"/>
    <mergeCell ref="E77:E78"/>
    <mergeCell ref="F77:F78"/>
    <mergeCell ref="A81:A82"/>
    <mergeCell ref="B81:B82"/>
    <mergeCell ref="C81:C82"/>
    <mergeCell ref="D81:D82"/>
    <mergeCell ref="E81:E82"/>
    <mergeCell ref="F81:F82"/>
    <mergeCell ref="A79:A80"/>
    <mergeCell ref="B79:B80"/>
    <mergeCell ref="C79:C80"/>
    <mergeCell ref="D79:D80"/>
    <mergeCell ref="E79:E80"/>
    <mergeCell ref="F79:F80"/>
    <mergeCell ref="A75:A76"/>
    <mergeCell ref="B75:B76"/>
    <mergeCell ref="C75:C76"/>
    <mergeCell ref="D75:D76"/>
    <mergeCell ref="E75:E76"/>
    <mergeCell ref="F75:F76"/>
    <mergeCell ref="A13:A14"/>
    <mergeCell ref="B13:B14"/>
    <mergeCell ref="C13:C14"/>
    <mergeCell ref="D13:D14"/>
    <mergeCell ref="E13:E14"/>
    <mergeCell ref="F13:F14"/>
    <mergeCell ref="C33:C34"/>
    <mergeCell ref="D33:D34"/>
    <mergeCell ref="C25:C26"/>
    <mergeCell ref="D25:D26"/>
    <mergeCell ref="C29:C30"/>
    <mergeCell ref="D29:D30"/>
    <mergeCell ref="A33:A34"/>
    <mergeCell ref="B33:B34"/>
    <mergeCell ref="A29:A30"/>
    <mergeCell ref="B29:B30"/>
    <mergeCell ref="A31:A32"/>
    <mergeCell ref="B31:B32"/>
    <mergeCell ref="A19:A20"/>
    <mergeCell ref="B19:B20"/>
    <mergeCell ref="C19:C20"/>
    <mergeCell ref="D19:D20"/>
    <mergeCell ref="A25:A26"/>
    <mergeCell ref="B25:B26"/>
    <mergeCell ref="E73:E74"/>
    <mergeCell ref="F73:F74"/>
    <mergeCell ref="E23:E24"/>
    <mergeCell ref="F23:F24"/>
    <mergeCell ref="E25:E26"/>
    <mergeCell ref="F25:F26"/>
    <mergeCell ref="E71:E72"/>
    <mergeCell ref="F71:F72"/>
    <mergeCell ref="E67:E68"/>
    <mergeCell ref="F67:F68"/>
    <mergeCell ref="E83:E84"/>
    <mergeCell ref="F83:F84"/>
    <mergeCell ref="A83:A84"/>
    <mergeCell ref="B83:B84"/>
    <mergeCell ref="C83:C84"/>
    <mergeCell ref="D83:D84"/>
    <mergeCell ref="C71:C72"/>
    <mergeCell ref="D71:D72"/>
    <mergeCell ref="A71:A72"/>
    <mergeCell ref="B71:B72"/>
    <mergeCell ref="A73:A74"/>
    <mergeCell ref="B73:B74"/>
    <mergeCell ref="C73:C74"/>
    <mergeCell ref="D73:D74"/>
    <mergeCell ref="C67:C68"/>
    <mergeCell ref="D67:D68"/>
    <mergeCell ref="C69:C70"/>
    <mergeCell ref="D69:D70"/>
    <mergeCell ref="E69:E70"/>
    <mergeCell ref="F69:F70"/>
    <mergeCell ref="E63:E64"/>
    <mergeCell ref="F63:F64"/>
    <mergeCell ref="C61:C62"/>
    <mergeCell ref="D61:D62"/>
    <mergeCell ref="C59:C60"/>
    <mergeCell ref="D59:D60"/>
    <mergeCell ref="E59:E60"/>
    <mergeCell ref="F59:F60"/>
    <mergeCell ref="E61:E62"/>
    <mergeCell ref="F61:F62"/>
    <mergeCell ref="A63:A64"/>
    <mergeCell ref="B63:B64"/>
    <mergeCell ref="C63:C64"/>
    <mergeCell ref="D63:D64"/>
    <mergeCell ref="A61:A62"/>
    <mergeCell ref="B61:B62"/>
    <mergeCell ref="A59:A60"/>
    <mergeCell ref="B59:B60"/>
    <mergeCell ref="E57:E58"/>
    <mergeCell ref="F57:F58"/>
    <mergeCell ref="C57:C58"/>
    <mergeCell ref="D57:D58"/>
    <mergeCell ref="A57:A58"/>
    <mergeCell ref="B57:B58"/>
    <mergeCell ref="A69:A70"/>
    <mergeCell ref="B69:B70"/>
    <mergeCell ref="A67:A68"/>
    <mergeCell ref="B67:B68"/>
    <mergeCell ref="E17:E18"/>
    <mergeCell ref="F17:F18"/>
    <mergeCell ref="E21:E22"/>
    <mergeCell ref="F21:F22"/>
    <mergeCell ref="E19:E20"/>
    <mergeCell ref="F19:F20"/>
    <mergeCell ref="A17:A18"/>
    <mergeCell ref="B17:B18"/>
    <mergeCell ref="C17:C18"/>
    <mergeCell ref="D17:D18"/>
    <mergeCell ref="C15:C16"/>
    <mergeCell ref="D15:D16"/>
    <mergeCell ref="E11:E12"/>
    <mergeCell ref="F11:F12"/>
    <mergeCell ref="E15:E16"/>
    <mergeCell ref="F15:F16"/>
    <mergeCell ref="A11:A12"/>
    <mergeCell ref="B11:B12"/>
    <mergeCell ref="C11:C12"/>
    <mergeCell ref="D11:D12"/>
    <mergeCell ref="A15:A16"/>
    <mergeCell ref="B15:B16"/>
    <mergeCell ref="E31:E32"/>
    <mergeCell ref="F31:F32"/>
    <mergeCell ref="C31:C32"/>
    <mergeCell ref="D31:D32"/>
    <mergeCell ref="C23:C24"/>
    <mergeCell ref="D23:D24"/>
    <mergeCell ref="E27:E28"/>
    <mergeCell ref="F27:F28"/>
    <mergeCell ref="A27:A28"/>
    <mergeCell ref="B27:B28"/>
    <mergeCell ref="C27:C28"/>
    <mergeCell ref="D27:D28"/>
    <mergeCell ref="C21:C22"/>
    <mergeCell ref="D21:D22"/>
    <mergeCell ref="A21:A22"/>
    <mergeCell ref="B21:B22"/>
    <mergeCell ref="A23:A24"/>
    <mergeCell ref="B23:B24"/>
    <mergeCell ref="A39:A40"/>
    <mergeCell ref="B39:B40"/>
    <mergeCell ref="E29:E30"/>
    <mergeCell ref="F29:F30"/>
    <mergeCell ref="C39:C40"/>
    <mergeCell ref="D39:D40"/>
    <mergeCell ref="C37:C38"/>
    <mergeCell ref="D37:D38"/>
    <mergeCell ref="E33:E34"/>
    <mergeCell ref="F33:F34"/>
    <mergeCell ref="A35:A36"/>
    <mergeCell ref="B35:B36"/>
    <mergeCell ref="C35:C36"/>
    <mergeCell ref="D35:D36"/>
    <mergeCell ref="A37:A38"/>
    <mergeCell ref="B37:B38"/>
    <mergeCell ref="E49:E50"/>
    <mergeCell ref="F49:F50"/>
    <mergeCell ref="A45:A46"/>
    <mergeCell ref="B45:B46"/>
    <mergeCell ref="A49:A50"/>
    <mergeCell ref="B49:B50"/>
    <mergeCell ref="C49:C50"/>
    <mergeCell ref="D49:D50"/>
    <mergeCell ref="E45:E46"/>
    <mergeCell ref="F45:F46"/>
    <mergeCell ref="E43:E44"/>
    <mergeCell ref="F43:F44"/>
    <mergeCell ref="E37:E38"/>
    <mergeCell ref="F37:F38"/>
    <mergeCell ref="E35:E36"/>
    <mergeCell ref="F35:F36"/>
    <mergeCell ref="E39:E40"/>
    <mergeCell ref="F39:F40"/>
    <mergeCell ref="A41:A42"/>
    <mergeCell ref="B41:B42"/>
    <mergeCell ref="C41:C42"/>
    <mergeCell ref="D41:D42"/>
    <mergeCell ref="E41:E42"/>
    <mergeCell ref="F41:F42"/>
    <mergeCell ref="A43:A44"/>
    <mergeCell ref="B43:B44"/>
    <mergeCell ref="C43:C44"/>
    <mergeCell ref="D43:D44"/>
    <mergeCell ref="A51:A52"/>
    <mergeCell ref="B51:B52"/>
    <mergeCell ref="C45:C46"/>
    <mergeCell ref="D45:D46"/>
    <mergeCell ref="A47:A48"/>
    <mergeCell ref="B47:B48"/>
    <mergeCell ref="C53:C54"/>
    <mergeCell ref="D53:D54"/>
    <mergeCell ref="C51:C52"/>
    <mergeCell ref="D51:D52"/>
    <mergeCell ref="E55:E56"/>
    <mergeCell ref="F55:F56"/>
    <mergeCell ref="A55:A56"/>
    <mergeCell ref="B55:B56"/>
    <mergeCell ref="C55:C56"/>
    <mergeCell ref="D55:D56"/>
    <mergeCell ref="E51:E52"/>
    <mergeCell ref="F51:F52"/>
    <mergeCell ref="A53:A54"/>
    <mergeCell ref="B53:B54"/>
    <mergeCell ref="E53:E54"/>
    <mergeCell ref="F53:F54"/>
    <mergeCell ref="B6:B8"/>
    <mergeCell ref="C6:C8"/>
    <mergeCell ref="D6:D8"/>
    <mergeCell ref="Q5:S5"/>
    <mergeCell ref="I6:R6"/>
    <mergeCell ref="S6:S8"/>
    <mergeCell ref="I7:M7"/>
    <mergeCell ref="N7:R7"/>
    <mergeCell ref="A85:S87"/>
    <mergeCell ref="F9:F10"/>
    <mergeCell ref="F6:F8"/>
    <mergeCell ref="G6:G8"/>
    <mergeCell ref="H6:H8"/>
    <mergeCell ref="E6:E8"/>
    <mergeCell ref="A9:C10"/>
    <mergeCell ref="D9:D10"/>
    <mergeCell ref="E9:E10"/>
    <mergeCell ref="A6:A8"/>
  </mergeCells>
  <printOptions/>
  <pageMargins left="0.3937007874015748" right="0.3937007874015748" top="0.8267716535433072" bottom="0.3937007874015748" header="0.5118110236220472" footer="0.3937007874015748"/>
  <pageSetup horizontalDpi="600" verticalDpi="600" orientation="landscape" paperSize="9" scale="70" r:id="rId2"/>
  <rowBreaks count="1" manualBreakCount="1">
    <brk id="58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축산과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이기우</dc:creator>
  <cp:keywords/>
  <dc:description/>
  <cp:lastModifiedBy>user</cp:lastModifiedBy>
  <cp:lastPrinted>2015-04-16T09:00:54Z</cp:lastPrinted>
  <dcterms:created xsi:type="dcterms:W3CDTF">2003-02-18T08:35:08Z</dcterms:created>
  <dcterms:modified xsi:type="dcterms:W3CDTF">2015-05-14T12:12:19Z</dcterms:modified>
  <cp:category/>
  <cp:version/>
  <cp:contentType/>
  <cp:contentStatus/>
</cp:coreProperties>
</file>