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15" yWindow="65311" windowWidth="12495" windowHeight="12450" tabRatio="834" activeTab="0"/>
  </bookViews>
  <sheets>
    <sheet name="토지조서" sheetId="1" r:id="rId1"/>
  </sheets>
  <definedNames>
    <definedName name="_xlnm.Print_Area" localSheetId="0">'토지조서'!$A$1:$M$43</definedName>
    <definedName name="_xlnm.Print_Titles" localSheetId="0">'토지조서'!$1:$5</definedName>
  </definedNames>
  <calcPr fullCalcOnLoad="1"/>
</workbook>
</file>

<file path=xl/sharedStrings.xml><?xml version="1.0" encoding="utf-8"?>
<sst xmlns="http://schemas.openxmlformats.org/spreadsheetml/2006/main" count="207" uniqueCount="97">
  <si>
    <t>소유자</t>
  </si>
  <si>
    <t>이해관계인</t>
  </si>
  <si>
    <t>비고</t>
  </si>
  <si>
    <t>단가</t>
  </si>
  <si>
    <t>금액</t>
  </si>
  <si>
    <t>성명</t>
  </si>
  <si>
    <t>주소</t>
  </si>
  <si>
    <t>면 적(㎡)</t>
  </si>
  <si>
    <t>사업시행자제시액(원)</t>
  </si>
  <si>
    <t>당초</t>
  </si>
  <si>
    <t>편입</t>
  </si>
  <si>
    <t>사업시행자 제시액 조서[토지]</t>
  </si>
  <si>
    <t>&lt;별지1&gt;</t>
  </si>
  <si>
    <r>
      <t xml:space="preserve">소재지
</t>
    </r>
    <r>
      <rPr>
        <b/>
        <sz val="9"/>
        <rFont val="굴림체"/>
        <family val="3"/>
      </rPr>
      <t>(김천시)</t>
    </r>
  </si>
  <si>
    <t>전
전</t>
  </si>
  <si>
    <t>편성현</t>
  </si>
  <si>
    <t>답
답</t>
  </si>
  <si>
    <t>김광태</t>
  </si>
  <si>
    <t>김천시 어모면 다남2길 242</t>
  </si>
  <si>
    <t>양병규</t>
  </si>
  <si>
    <t>박희열</t>
  </si>
  <si>
    <t>이준경</t>
  </si>
  <si>
    <t>김정자</t>
  </si>
  <si>
    <t>이성순</t>
  </si>
  <si>
    <t>김동기</t>
  </si>
  <si>
    <t>오상봉</t>
  </si>
  <si>
    <t>오상철</t>
  </si>
  <si>
    <t>김천시 개령면 덕촌리 307</t>
  </si>
  <si>
    <t>오남수</t>
  </si>
  <si>
    <t>김천시 개령면 덕촌리 398</t>
  </si>
  <si>
    <t>오상인</t>
  </si>
  <si>
    <t>오상룡</t>
  </si>
  <si>
    <t>김천시 개령면 덕촌리 296</t>
  </si>
  <si>
    <t>오상원</t>
  </si>
  <si>
    <t>김효남</t>
  </si>
  <si>
    <t>여상남</t>
  </si>
  <si>
    <t>합   계</t>
  </si>
  <si>
    <t>소  계</t>
  </si>
  <si>
    <t>1필지</t>
  </si>
  <si>
    <t>3필지</t>
  </si>
  <si>
    <t>임
과</t>
  </si>
  <si>
    <t>편성현</t>
  </si>
  <si>
    <t>891*1/3</t>
  </si>
  <si>
    <r>
      <t>276
*</t>
    </r>
    <r>
      <rPr>
        <sz val="9"/>
        <rFont val="굴림체"/>
        <family val="3"/>
      </rPr>
      <t>984/1484</t>
    </r>
  </si>
  <si>
    <t>15*1/6</t>
  </si>
  <si>
    <t>거주지확인불가</t>
  </si>
  <si>
    <t>2필지</t>
  </si>
  <si>
    <t>새김천농업협동조합</t>
  </si>
  <si>
    <t>김천시 어모면 중왕리 808-5</t>
  </si>
  <si>
    <t>소  계</t>
  </si>
  <si>
    <t>김천시 개령면 덕촌리295</t>
  </si>
  <si>
    <t>김천시 개령면 덕촌리 292</t>
  </si>
  <si>
    <t>김천시 개령면 덕촌리 287</t>
  </si>
  <si>
    <t>협의불응</t>
  </si>
  <si>
    <t>16필지</t>
  </si>
  <si>
    <t>&lt;김천1 일반산업단지 진입도로 개설공사&gt;</t>
  </si>
  <si>
    <t>번호</t>
  </si>
  <si>
    <t>답
과</t>
  </si>
  <si>
    <t>어모면
다남리</t>
  </si>
  <si>
    <t>개령면
신룡리</t>
  </si>
  <si>
    <t>개령면
덕촌리</t>
  </si>
  <si>
    <t>547-6
547-6</t>
  </si>
  <si>
    <t>547-7
547-7</t>
  </si>
  <si>
    <t>547-3
547-3</t>
  </si>
  <si>
    <t>544-3
544-3</t>
  </si>
  <si>
    <t>277-10
277-10</t>
  </si>
  <si>
    <t>266-11
266-11</t>
  </si>
  <si>
    <t>265-9
265-9</t>
  </si>
  <si>
    <t>252-12
252-12</t>
  </si>
  <si>
    <t>247-2
247-2</t>
  </si>
  <si>
    <t>245-1
245-1</t>
  </si>
  <si>
    <t>산85-1
산85-1</t>
  </si>
  <si>
    <t>산85-3
산85-3</t>
  </si>
  <si>
    <t>986-7
986-7</t>
  </si>
  <si>
    <t>986-6
986-6</t>
  </si>
  <si>
    <t>도
과</t>
  </si>
  <si>
    <t>새김천농업협동조합</t>
  </si>
  <si>
    <t>김천시 어모면 중왕리 808-5</t>
  </si>
  <si>
    <t>김천시 어모면 다남리 78
(김천시 어모면 다남5길26-8)</t>
  </si>
  <si>
    <t>근저당
설정</t>
  </si>
  <si>
    <t>보상가
불만</t>
  </si>
  <si>
    <t>소유자
사망</t>
  </si>
  <si>
    <t>보상가
불만</t>
  </si>
  <si>
    <r>
      <t xml:space="preserve">김천시 어모면 다남리 707
</t>
    </r>
    <r>
      <rPr>
        <sz val="8"/>
        <rFont val="굴림체"/>
        <family val="3"/>
      </rPr>
      <t>(김천시 어모면 다남2길160-12)</t>
    </r>
  </si>
  <si>
    <t>985-9
985-9</t>
  </si>
  <si>
    <t>985-10
985-10</t>
  </si>
  <si>
    <t>공부
지목</t>
  </si>
  <si>
    <t>실제
이용</t>
  </si>
  <si>
    <t>당초
지번</t>
  </si>
  <si>
    <t>편입
지번</t>
  </si>
  <si>
    <t>서울시 종로구 신문로 1가 56-4
(서울시 서대문구 통일로319,
101동301호(홍제동,홍제삼성래미안아파트))</t>
  </si>
  <si>
    <t>대구시 북구 산격동 500-1 산격대우아파트 110-1701
(대구시 수성구 수성로412,101동307호(수성동4가,수성보성타운))</t>
  </si>
  <si>
    <t>김천시 개령면 신룡리 326
(김천시 개령면 오룡길 109)</t>
  </si>
  <si>
    <t>김천시 개령면 신룡리 364
(영천시 괴연2길42)</t>
  </si>
  <si>
    <t>대구 달서구 상인동 42보성은하아파트 106-905
(구미시 도봉로10,103동1202호(봉곡동,현진에버빌))</t>
  </si>
  <si>
    <t>김천시 개령면 신룡리 336
(김천시 충효길 89,가동301호(성내동,삼원맨션))</t>
  </si>
  <si>
    <t>김천시 개령면 신룡리 323
(김천시 개령면 오룡길 117)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</si>
</sst>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mm&quot;월&quot;\ dd&quot;일&quot;"/>
    <numFmt numFmtId="181" formatCode="_-* #,##0.0_-;\-* #,##0.0_-;_-* &quot;-&quot;_-;_-@_-"/>
    <numFmt numFmtId="182" formatCode="_-* #,##0.00_-;\-* #,##0.00_-;_-* &quot;-&quot;_-;_-@_-"/>
    <numFmt numFmtId="183" formatCode="&quot;₩&quot;#,##0_);[Red]\(&quot;₩&quot;#,##0\)"/>
    <numFmt numFmtId="184" formatCode="@\ \ &quot;(인)&quot;"/>
    <numFmt numFmtId="185" formatCode="@&quot;인&quot;"/>
    <numFmt numFmtId="186" formatCode="###&quot;(인)&quot;"/>
    <numFmt numFmtId="187" formatCode="yyyy&quot;년&quot;\ m&quot;월&quot;\ d&quot;일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토&quot;&quot;지&quot;&quot;소&quot;&quot;유&quot;&quot;자&quot;\ \ \ \ \ @\ \ \ &quot; (인) &quot;"/>
    <numFmt numFmtId="193" formatCode="&quot;물&quot;&quot;건&quot;&quot;소&quot;&quot;유&quot;&quot;자&quot;\ \ \ \ \ @\ \ \ &quot; (인) &quot;"/>
    <numFmt numFmtId="194" formatCode="0_);[Red]\(0\)"/>
    <numFmt numFmtId="195" formatCode="0.0_);[Red]\(0.0\)"/>
    <numFmt numFmtId="196" formatCode="[$-412]yyyy&quot;년&quot;\ m&quot;월&quot;\ d&quot;일&quot;\ dddd"/>
    <numFmt numFmtId="197" formatCode="[$-412]AM/PM\ h:mm:ss"/>
    <numFmt numFmtId="198" formatCode="0_ "/>
    <numFmt numFmtId="199" formatCode="#,##0.0_);[Red]\(#,##0.0\)"/>
    <numFmt numFmtId="200" formatCode="#,##0_);\(#,##0\)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name val="굴림체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b/>
      <sz val="24"/>
      <name val="HY헤드라인M"/>
      <family val="1"/>
    </font>
    <font>
      <sz val="24"/>
      <name val="굴림체"/>
      <family val="3"/>
    </font>
    <font>
      <sz val="12"/>
      <name val="HY헤드라인M"/>
      <family val="1"/>
    </font>
    <font>
      <b/>
      <sz val="10"/>
      <name val="굴림체"/>
      <family val="3"/>
    </font>
    <font>
      <sz val="14"/>
      <name val="HY견명조"/>
      <family val="1"/>
    </font>
    <font>
      <b/>
      <sz val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right" vertical="top" shrinkToFit="1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179" fontId="7" fillId="0" borderId="10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11" fillId="34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99" fontId="7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199" fontId="7" fillId="0" borderId="15" xfId="0" applyNumberFormat="1" applyFont="1" applyFill="1" applyBorder="1" applyAlignment="1">
      <alignment horizontal="right" vertical="center" wrapText="1"/>
    </xf>
    <xf numFmtId="179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179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left" vertical="center" wrapText="1" shrinkToFit="1"/>
    </xf>
    <xf numFmtId="0" fontId="7" fillId="33" borderId="19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wrapText="1"/>
    </xf>
    <xf numFmtId="199" fontId="7" fillId="0" borderId="20" xfId="0" applyNumberFormat="1" applyFont="1" applyFill="1" applyBorder="1" applyAlignment="1">
      <alignment horizontal="right" vertical="center" wrapText="1"/>
    </xf>
    <xf numFmtId="179" fontId="7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/>
    </xf>
    <xf numFmtId="199" fontId="5" fillId="35" borderId="22" xfId="0" applyNumberFormat="1" applyFont="1" applyFill="1" applyBorder="1" applyAlignment="1">
      <alignment horizontal="right" vertical="center"/>
    </xf>
    <xf numFmtId="179" fontId="11" fillId="35" borderId="22" xfId="0" applyNumberFormat="1" applyFont="1" applyFill="1" applyBorder="1" applyAlignment="1">
      <alignment horizontal="right" vertical="center"/>
    </xf>
    <xf numFmtId="179" fontId="11" fillId="35" borderId="22" xfId="49" applyNumberFormat="1" applyFont="1" applyFill="1" applyBorder="1" applyAlignment="1">
      <alignment horizontal="right" vertical="center"/>
    </xf>
    <xf numFmtId="0" fontId="11" fillId="35" borderId="22" xfId="0" applyFont="1" applyFill="1" applyBorder="1" applyAlignment="1">
      <alignment horizontal="center" vertical="center" wrapText="1" shrinkToFit="1"/>
    </xf>
    <xf numFmtId="0" fontId="11" fillId="35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 shrinkToFit="1"/>
    </xf>
    <xf numFmtId="0" fontId="6" fillId="33" borderId="11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0" fontId="6" fillId="0" borderId="15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9" xfId="0" applyFont="1" applyFill="1" applyBorder="1" applyAlignment="1" quotePrefix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1" fillId="34" borderId="24" xfId="0" applyFont="1" applyFill="1" applyBorder="1" applyAlignment="1">
      <alignment horizontal="center" vertical="center" wrapText="1" shrinkToFit="1"/>
    </xf>
    <xf numFmtId="179" fontId="11" fillId="34" borderId="32" xfId="0" applyNumberFormat="1" applyFont="1" applyFill="1" applyBorder="1" applyAlignment="1">
      <alignment horizontal="center" vertical="center"/>
    </xf>
    <xf numFmtId="179" fontId="11" fillId="34" borderId="33" xfId="0" applyNumberFormat="1" applyFont="1" applyFill="1" applyBorder="1" applyAlignment="1">
      <alignment horizontal="center" vertical="center"/>
    </xf>
    <xf numFmtId="176" fontId="11" fillId="34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5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8.88671875" defaultRowHeight="21" customHeight="1"/>
  <cols>
    <col min="1" max="1" width="3.5546875" style="3" customWidth="1"/>
    <col min="2" max="2" width="6.5546875" style="4" customWidth="1"/>
    <col min="3" max="3" width="6.4453125" style="3" customWidth="1"/>
    <col min="4" max="4" width="5.3359375" style="3" customWidth="1"/>
    <col min="5" max="5" width="7.6640625" style="23" customWidth="1"/>
    <col min="6" max="6" width="7.88671875" style="23" customWidth="1"/>
    <col min="7" max="7" width="7.21484375" style="10" customWidth="1"/>
    <col min="8" max="8" width="12.77734375" style="5" customWidth="1"/>
    <col min="9" max="9" width="6.77734375" style="6" customWidth="1"/>
    <col min="10" max="10" width="20.3359375" style="7" customWidth="1"/>
    <col min="11" max="11" width="7.6640625" style="6" customWidth="1"/>
    <col min="12" max="12" width="10.3359375" style="6" customWidth="1"/>
    <col min="13" max="13" width="6.99609375" style="4" customWidth="1"/>
    <col min="14" max="16384" width="8.88671875" style="1" customWidth="1"/>
  </cols>
  <sheetData>
    <row r="1" spans="1:13" s="8" customFormat="1" ht="22.5" customHeight="1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8" customFormat="1" ht="32.25" customHeight="1">
      <c r="A2" s="83" t="s">
        <v>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8" customFormat="1" ht="28.5" customHeight="1" thickBot="1">
      <c r="A3" s="76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9" customFormat="1" ht="31.5" customHeight="1">
      <c r="A4" s="86" t="s">
        <v>56</v>
      </c>
      <c r="B4" s="88" t="s">
        <v>13</v>
      </c>
      <c r="C4" s="52" t="s">
        <v>88</v>
      </c>
      <c r="D4" s="52" t="s">
        <v>86</v>
      </c>
      <c r="E4" s="80" t="s">
        <v>7</v>
      </c>
      <c r="F4" s="81"/>
      <c r="G4" s="82" t="s">
        <v>8</v>
      </c>
      <c r="H4" s="82"/>
      <c r="I4" s="79" t="s">
        <v>0</v>
      </c>
      <c r="J4" s="79"/>
      <c r="K4" s="79" t="s">
        <v>1</v>
      </c>
      <c r="L4" s="79"/>
      <c r="M4" s="84" t="s">
        <v>2</v>
      </c>
    </row>
    <row r="5" spans="1:13" s="9" customFormat="1" ht="31.5" customHeight="1" thickBot="1">
      <c r="A5" s="87"/>
      <c r="B5" s="89"/>
      <c r="C5" s="53" t="s">
        <v>89</v>
      </c>
      <c r="D5" s="53" t="s">
        <v>87</v>
      </c>
      <c r="E5" s="22" t="s">
        <v>9</v>
      </c>
      <c r="F5" s="22" t="s">
        <v>10</v>
      </c>
      <c r="G5" s="15" t="s">
        <v>3</v>
      </c>
      <c r="H5" s="14" t="s">
        <v>4</v>
      </c>
      <c r="I5" s="16" t="s">
        <v>5</v>
      </c>
      <c r="J5" s="16" t="s">
        <v>6</v>
      </c>
      <c r="K5" s="16" t="s">
        <v>5</v>
      </c>
      <c r="L5" s="16" t="s">
        <v>6</v>
      </c>
      <c r="M5" s="85"/>
    </row>
    <row r="6" spans="1:13" s="9" customFormat="1" ht="31.5" customHeight="1" thickBot="1">
      <c r="A6" s="74" t="s">
        <v>36</v>
      </c>
      <c r="B6" s="75"/>
      <c r="C6" s="45" t="s">
        <v>54</v>
      </c>
      <c r="D6" s="46"/>
      <c r="E6" s="47">
        <v>9100</v>
      </c>
      <c r="F6" s="47">
        <v>9100</v>
      </c>
      <c r="G6" s="48"/>
      <c r="H6" s="49">
        <f>SUM(H7:H240)/2</f>
        <v>604692370</v>
      </c>
      <c r="I6" s="50"/>
      <c r="J6" s="50"/>
      <c r="K6" s="50"/>
      <c r="L6" s="50"/>
      <c r="M6" s="51"/>
    </row>
    <row r="7" spans="1:13" s="2" customFormat="1" ht="31.5" customHeight="1">
      <c r="A7" s="71">
        <v>1</v>
      </c>
      <c r="B7" s="58" t="s">
        <v>58</v>
      </c>
      <c r="C7" s="68" t="s">
        <v>84</v>
      </c>
      <c r="D7" s="40" t="s">
        <v>57</v>
      </c>
      <c r="E7" s="41">
        <v>1189</v>
      </c>
      <c r="F7" s="41">
        <v>1189</v>
      </c>
      <c r="G7" s="42">
        <v>54450</v>
      </c>
      <c r="H7" s="42">
        <v>64741050</v>
      </c>
      <c r="I7" s="43" t="s">
        <v>17</v>
      </c>
      <c r="J7" s="56" t="s">
        <v>18</v>
      </c>
      <c r="K7" s="64" t="s">
        <v>76</v>
      </c>
      <c r="L7" s="66" t="s">
        <v>77</v>
      </c>
      <c r="M7" s="44" t="s">
        <v>79</v>
      </c>
    </row>
    <row r="8" spans="1:13" s="2" customFormat="1" ht="31.5" customHeight="1">
      <c r="A8" s="72"/>
      <c r="B8" s="59" t="s">
        <v>58</v>
      </c>
      <c r="C8" s="61" t="s">
        <v>85</v>
      </c>
      <c r="D8" s="12" t="s">
        <v>57</v>
      </c>
      <c r="E8" s="24">
        <v>472.7</v>
      </c>
      <c r="F8" s="24">
        <v>472.7</v>
      </c>
      <c r="G8" s="11">
        <v>54450</v>
      </c>
      <c r="H8" s="11">
        <v>25738510</v>
      </c>
      <c r="I8" s="13" t="s">
        <v>17</v>
      </c>
      <c r="J8" s="54" t="s">
        <v>18</v>
      </c>
      <c r="K8" s="65" t="s">
        <v>47</v>
      </c>
      <c r="L8" s="67" t="s">
        <v>48</v>
      </c>
      <c r="M8" s="21" t="s">
        <v>79</v>
      </c>
    </row>
    <row r="9" spans="1:13" s="2" customFormat="1" ht="31.5" customHeight="1" thickBot="1">
      <c r="A9" s="69" t="s">
        <v>37</v>
      </c>
      <c r="B9" s="70"/>
      <c r="C9" s="32" t="s">
        <v>46</v>
      </c>
      <c r="D9" s="33"/>
      <c r="E9" s="34"/>
      <c r="F9" s="34"/>
      <c r="G9" s="34"/>
      <c r="H9" s="34">
        <f>H8+H7</f>
        <v>90479560</v>
      </c>
      <c r="I9" s="35" t="s">
        <v>17</v>
      </c>
      <c r="J9" s="55"/>
      <c r="K9" s="36"/>
      <c r="L9" s="37"/>
      <c r="M9" s="38" t="s">
        <v>80</v>
      </c>
    </row>
    <row r="10" spans="1:13" s="2" customFormat="1" ht="31.5" customHeight="1">
      <c r="A10" s="18">
        <v>2</v>
      </c>
      <c r="B10" s="59" t="s">
        <v>58</v>
      </c>
      <c r="C10" s="61" t="s">
        <v>74</v>
      </c>
      <c r="D10" s="59" t="s">
        <v>16</v>
      </c>
      <c r="E10" s="20" t="s">
        <v>43</v>
      </c>
      <c r="F10" s="20" t="s">
        <v>43</v>
      </c>
      <c r="G10" s="11">
        <v>53150</v>
      </c>
      <c r="H10" s="11">
        <v>9726870</v>
      </c>
      <c r="I10" s="13" t="s">
        <v>19</v>
      </c>
      <c r="J10" s="54" t="s">
        <v>78</v>
      </c>
      <c r="K10" s="13"/>
      <c r="L10" s="17"/>
      <c r="M10" s="21"/>
    </row>
    <row r="11" spans="1:13" s="2" customFormat="1" ht="31.5" customHeight="1" thickBot="1">
      <c r="A11" s="69" t="s">
        <v>37</v>
      </c>
      <c r="B11" s="70"/>
      <c r="C11" s="32" t="s">
        <v>38</v>
      </c>
      <c r="D11" s="63"/>
      <c r="E11" s="34"/>
      <c r="F11" s="34"/>
      <c r="G11" s="34"/>
      <c r="H11" s="34">
        <f>SUM(H10:H10)</f>
        <v>9726870</v>
      </c>
      <c r="I11" s="35" t="s">
        <v>19</v>
      </c>
      <c r="J11" s="55"/>
      <c r="K11" s="36"/>
      <c r="L11" s="37"/>
      <c r="M11" s="38" t="s">
        <v>81</v>
      </c>
    </row>
    <row r="12" spans="1:13" s="2" customFormat="1" ht="31.5" customHeight="1">
      <c r="A12" s="25">
        <v>3</v>
      </c>
      <c r="B12" s="60" t="s">
        <v>58</v>
      </c>
      <c r="C12" s="62" t="s">
        <v>73</v>
      </c>
      <c r="D12" s="60" t="s">
        <v>16</v>
      </c>
      <c r="E12" s="26">
        <v>2699.3</v>
      </c>
      <c r="F12" s="26">
        <v>2699.3</v>
      </c>
      <c r="G12" s="27">
        <v>53150</v>
      </c>
      <c r="H12" s="27">
        <v>143467790</v>
      </c>
      <c r="I12" s="28" t="s">
        <v>20</v>
      </c>
      <c r="J12" s="57" t="s">
        <v>83</v>
      </c>
      <c r="K12" s="28"/>
      <c r="L12" s="29"/>
      <c r="M12" s="30"/>
    </row>
    <row r="13" spans="1:13" s="2" customFormat="1" ht="31.5" customHeight="1" thickBot="1">
      <c r="A13" s="69" t="s">
        <v>37</v>
      </c>
      <c r="B13" s="70"/>
      <c r="C13" s="32" t="s">
        <v>38</v>
      </c>
      <c r="D13" s="63"/>
      <c r="E13" s="34"/>
      <c r="F13" s="34"/>
      <c r="G13" s="34"/>
      <c r="H13" s="34">
        <f>SUM(H12:H12)</f>
        <v>143467790</v>
      </c>
      <c r="I13" s="35" t="s">
        <v>20</v>
      </c>
      <c r="J13" s="55"/>
      <c r="K13" s="36"/>
      <c r="L13" s="37"/>
      <c r="M13" s="38" t="s">
        <v>80</v>
      </c>
    </row>
    <row r="14" spans="1:13" s="31" customFormat="1" ht="53.25" customHeight="1">
      <c r="A14" s="73">
        <v>4</v>
      </c>
      <c r="B14" s="59" t="s">
        <v>59</v>
      </c>
      <c r="C14" s="59" t="s">
        <v>70</v>
      </c>
      <c r="D14" s="59" t="s">
        <v>14</v>
      </c>
      <c r="E14" s="20">
        <v>370</v>
      </c>
      <c r="F14" s="20">
        <v>370</v>
      </c>
      <c r="G14" s="11">
        <v>84650</v>
      </c>
      <c r="H14" s="11">
        <v>31320500</v>
      </c>
      <c r="I14" s="13" t="s">
        <v>15</v>
      </c>
      <c r="J14" s="54" t="s">
        <v>90</v>
      </c>
      <c r="K14" s="13"/>
      <c r="L14" s="17"/>
      <c r="M14" s="21"/>
    </row>
    <row r="15" spans="1:13" s="2" customFormat="1" ht="54" customHeight="1">
      <c r="A15" s="71"/>
      <c r="B15" s="59" t="s">
        <v>60</v>
      </c>
      <c r="C15" s="59" t="s">
        <v>71</v>
      </c>
      <c r="D15" s="59" t="s">
        <v>40</v>
      </c>
      <c r="E15" s="20">
        <v>845</v>
      </c>
      <c r="F15" s="20">
        <v>845</v>
      </c>
      <c r="G15" s="11">
        <v>91150</v>
      </c>
      <c r="H15" s="11">
        <v>77021750</v>
      </c>
      <c r="I15" s="13" t="s">
        <v>15</v>
      </c>
      <c r="J15" s="54" t="s">
        <v>90</v>
      </c>
      <c r="K15" s="13"/>
      <c r="L15" s="17"/>
      <c r="M15" s="21"/>
    </row>
    <row r="16" spans="1:13" s="2" customFormat="1" ht="64.5" customHeight="1">
      <c r="A16" s="72"/>
      <c r="B16" s="59" t="s">
        <v>60</v>
      </c>
      <c r="C16" s="59" t="s">
        <v>72</v>
      </c>
      <c r="D16" s="59" t="s">
        <v>75</v>
      </c>
      <c r="E16" s="20">
        <v>295</v>
      </c>
      <c r="F16" s="20">
        <v>295</v>
      </c>
      <c r="G16" s="11">
        <v>81450</v>
      </c>
      <c r="H16" s="11">
        <v>24027750</v>
      </c>
      <c r="I16" s="13" t="s">
        <v>15</v>
      </c>
      <c r="J16" s="54" t="s">
        <v>90</v>
      </c>
      <c r="K16" s="13"/>
      <c r="L16" s="17"/>
      <c r="M16" s="21"/>
    </row>
    <row r="17" spans="1:13" s="2" customFormat="1" ht="31.5" customHeight="1" thickBot="1">
      <c r="A17" s="69" t="s">
        <v>37</v>
      </c>
      <c r="B17" s="70"/>
      <c r="C17" s="32" t="s">
        <v>39</v>
      </c>
      <c r="D17" s="63"/>
      <c r="E17" s="34"/>
      <c r="F17" s="34"/>
      <c r="G17" s="34"/>
      <c r="H17" s="34">
        <f>H16+H15+H14</f>
        <v>132370000</v>
      </c>
      <c r="I17" s="35" t="s">
        <v>41</v>
      </c>
      <c r="J17" s="55"/>
      <c r="K17" s="36"/>
      <c r="L17" s="37"/>
      <c r="M17" s="38" t="s">
        <v>80</v>
      </c>
    </row>
    <row r="18" spans="1:13" s="2" customFormat="1" ht="31.5" customHeight="1">
      <c r="A18" s="18">
        <v>5</v>
      </c>
      <c r="B18" s="59" t="s">
        <v>59</v>
      </c>
      <c r="C18" s="61" t="s">
        <v>69</v>
      </c>
      <c r="D18" s="59" t="s">
        <v>14</v>
      </c>
      <c r="E18" s="20">
        <v>113</v>
      </c>
      <c r="F18" s="20">
        <v>113</v>
      </c>
      <c r="G18" s="11">
        <v>51450</v>
      </c>
      <c r="H18" s="11">
        <v>5813850</v>
      </c>
      <c r="I18" s="13" t="s">
        <v>21</v>
      </c>
      <c r="J18" s="54" t="s">
        <v>96</v>
      </c>
      <c r="K18" s="19"/>
      <c r="L18" s="17"/>
      <c r="M18" s="21"/>
    </row>
    <row r="19" spans="1:13" s="2" customFormat="1" ht="31.5" customHeight="1" thickBot="1">
      <c r="A19" s="69" t="s">
        <v>37</v>
      </c>
      <c r="B19" s="70"/>
      <c r="C19" s="32" t="s">
        <v>38</v>
      </c>
      <c r="D19" s="63"/>
      <c r="E19" s="34"/>
      <c r="F19" s="34"/>
      <c r="G19" s="34"/>
      <c r="H19" s="34">
        <f>SUM(H18:H18)</f>
        <v>5813850</v>
      </c>
      <c r="I19" s="35" t="s">
        <v>21</v>
      </c>
      <c r="J19" s="55"/>
      <c r="K19" s="36"/>
      <c r="L19" s="37"/>
      <c r="M19" s="38" t="s">
        <v>53</v>
      </c>
    </row>
    <row r="20" spans="1:13" s="2" customFormat="1" ht="65.25" customHeight="1">
      <c r="A20" s="18">
        <v>6</v>
      </c>
      <c r="B20" s="59" t="s">
        <v>59</v>
      </c>
      <c r="C20" s="61" t="s">
        <v>68</v>
      </c>
      <c r="D20" s="59" t="s">
        <v>16</v>
      </c>
      <c r="E20" s="20">
        <v>767</v>
      </c>
      <c r="F20" s="20">
        <v>767</v>
      </c>
      <c r="G20" s="11">
        <v>54300</v>
      </c>
      <c r="H20" s="11">
        <v>41648100</v>
      </c>
      <c r="I20" s="13" t="s">
        <v>22</v>
      </c>
      <c r="J20" s="54" t="s">
        <v>91</v>
      </c>
      <c r="K20" s="19"/>
      <c r="L20" s="17"/>
      <c r="M20" s="21"/>
    </row>
    <row r="21" spans="1:13" s="2" customFormat="1" ht="31.5" customHeight="1" thickBot="1">
      <c r="A21" s="69" t="s">
        <v>37</v>
      </c>
      <c r="B21" s="70"/>
      <c r="C21" s="32" t="s">
        <v>38</v>
      </c>
      <c r="D21" s="63"/>
      <c r="E21" s="34"/>
      <c r="F21" s="34"/>
      <c r="G21" s="34"/>
      <c r="H21" s="34">
        <f>SUM(H20:H20)</f>
        <v>41648100</v>
      </c>
      <c r="I21" s="35" t="s">
        <v>22</v>
      </c>
      <c r="J21" s="55"/>
      <c r="K21" s="36"/>
      <c r="L21" s="37"/>
      <c r="M21" s="38" t="s">
        <v>80</v>
      </c>
    </row>
    <row r="22" spans="1:13" s="2" customFormat="1" ht="31.5" customHeight="1">
      <c r="A22" s="18">
        <v>7</v>
      </c>
      <c r="B22" s="59" t="s">
        <v>59</v>
      </c>
      <c r="C22" s="61" t="s">
        <v>67</v>
      </c>
      <c r="D22" s="59" t="s">
        <v>16</v>
      </c>
      <c r="E22" s="20" t="s">
        <v>42</v>
      </c>
      <c r="F22" s="20" t="s">
        <v>42</v>
      </c>
      <c r="G22" s="11">
        <v>54300</v>
      </c>
      <c r="H22" s="11">
        <v>16127100</v>
      </c>
      <c r="I22" s="13" t="s">
        <v>23</v>
      </c>
      <c r="J22" s="54" t="s">
        <v>92</v>
      </c>
      <c r="K22" s="13"/>
      <c r="L22" s="17"/>
      <c r="M22" s="21"/>
    </row>
    <row r="23" spans="1:13" s="2" customFormat="1" ht="31.5" customHeight="1" thickBot="1">
      <c r="A23" s="69" t="s">
        <v>37</v>
      </c>
      <c r="B23" s="70"/>
      <c r="C23" s="32" t="s">
        <v>38</v>
      </c>
      <c r="D23" s="63"/>
      <c r="E23" s="34"/>
      <c r="F23" s="34"/>
      <c r="G23" s="34"/>
      <c r="H23" s="34">
        <f>SUM(H22:H22)</f>
        <v>16127100</v>
      </c>
      <c r="I23" s="35" t="str">
        <f>I22</f>
        <v>이성순</v>
      </c>
      <c r="J23" s="55"/>
      <c r="K23" s="36"/>
      <c r="L23" s="37"/>
      <c r="M23" s="38" t="s">
        <v>81</v>
      </c>
    </row>
    <row r="24" spans="1:13" s="2" customFormat="1" ht="31.5" customHeight="1">
      <c r="A24" s="18">
        <v>8</v>
      </c>
      <c r="B24" s="59" t="s">
        <v>59</v>
      </c>
      <c r="C24" s="61" t="s">
        <v>66</v>
      </c>
      <c r="D24" s="59" t="s">
        <v>16</v>
      </c>
      <c r="E24" s="20">
        <v>133</v>
      </c>
      <c r="F24" s="20">
        <v>133</v>
      </c>
      <c r="G24" s="11">
        <v>53500</v>
      </c>
      <c r="H24" s="11">
        <v>7115500</v>
      </c>
      <c r="I24" s="13" t="s">
        <v>24</v>
      </c>
      <c r="J24" s="54" t="s">
        <v>93</v>
      </c>
      <c r="K24" s="13"/>
      <c r="L24" s="17"/>
      <c r="M24" s="21"/>
    </row>
    <row r="25" spans="1:13" s="2" customFormat="1" ht="31.5" customHeight="1" thickBot="1">
      <c r="A25" s="69" t="s">
        <v>37</v>
      </c>
      <c r="B25" s="70"/>
      <c r="C25" s="32" t="s">
        <v>38</v>
      </c>
      <c r="D25" s="63"/>
      <c r="E25" s="34"/>
      <c r="F25" s="34"/>
      <c r="G25" s="34"/>
      <c r="H25" s="34">
        <f>SUM(H24:H24)</f>
        <v>7115500</v>
      </c>
      <c r="I25" s="35" t="str">
        <f>I24</f>
        <v>김동기</v>
      </c>
      <c r="J25" s="55"/>
      <c r="K25" s="36"/>
      <c r="L25" s="37"/>
      <c r="M25" s="38" t="s">
        <v>45</v>
      </c>
    </row>
    <row r="26" spans="1:13" s="2" customFormat="1" ht="31.5" customHeight="1">
      <c r="A26" s="18">
        <v>9</v>
      </c>
      <c r="B26" s="59" t="s">
        <v>59</v>
      </c>
      <c r="C26" s="61" t="s">
        <v>65</v>
      </c>
      <c r="D26" s="59" t="s">
        <v>16</v>
      </c>
      <c r="E26" s="20" t="s">
        <v>44</v>
      </c>
      <c r="F26" s="20" t="s">
        <v>44</v>
      </c>
      <c r="G26" s="11">
        <v>52200</v>
      </c>
      <c r="H26" s="11">
        <v>130500</v>
      </c>
      <c r="I26" s="13" t="s">
        <v>25</v>
      </c>
      <c r="J26" s="54" t="s">
        <v>50</v>
      </c>
      <c r="K26" s="13"/>
      <c r="L26" s="17"/>
      <c r="M26" s="21"/>
    </row>
    <row r="27" spans="1:13" s="2" customFormat="1" ht="31.5" customHeight="1" thickBot="1">
      <c r="A27" s="69" t="s">
        <v>37</v>
      </c>
      <c r="B27" s="70"/>
      <c r="C27" s="32" t="s">
        <v>38</v>
      </c>
      <c r="D27" s="63"/>
      <c r="E27" s="34"/>
      <c r="F27" s="34"/>
      <c r="G27" s="34"/>
      <c r="H27" s="34">
        <f>SUM(H26:H26)</f>
        <v>130500</v>
      </c>
      <c r="I27" s="35" t="str">
        <f>I26</f>
        <v>오상봉</v>
      </c>
      <c r="J27" s="55"/>
      <c r="K27" s="36"/>
      <c r="L27" s="37"/>
      <c r="M27" s="38" t="s">
        <v>81</v>
      </c>
    </row>
    <row r="28" spans="1:13" s="2" customFormat="1" ht="31.5" customHeight="1">
      <c r="A28" s="18">
        <v>10</v>
      </c>
      <c r="B28" s="59" t="s">
        <v>59</v>
      </c>
      <c r="C28" s="61" t="s">
        <v>65</v>
      </c>
      <c r="D28" s="59" t="s">
        <v>16</v>
      </c>
      <c r="E28" s="20" t="s">
        <v>44</v>
      </c>
      <c r="F28" s="20" t="s">
        <v>44</v>
      </c>
      <c r="G28" s="11">
        <v>52200</v>
      </c>
      <c r="H28" s="11">
        <v>130500</v>
      </c>
      <c r="I28" s="13" t="s">
        <v>26</v>
      </c>
      <c r="J28" s="54" t="s">
        <v>27</v>
      </c>
      <c r="K28" s="13"/>
      <c r="L28" s="17"/>
      <c r="M28" s="21"/>
    </row>
    <row r="29" spans="1:13" s="2" customFormat="1" ht="31.5" customHeight="1" thickBot="1">
      <c r="A29" s="69" t="s">
        <v>49</v>
      </c>
      <c r="B29" s="70"/>
      <c r="C29" s="32" t="s">
        <v>38</v>
      </c>
      <c r="D29" s="63"/>
      <c r="E29" s="34"/>
      <c r="F29" s="34"/>
      <c r="G29" s="34"/>
      <c r="H29" s="34">
        <f>SUM(H28:H28)</f>
        <v>130500</v>
      </c>
      <c r="I29" s="35" t="str">
        <f>I28</f>
        <v>오상철</v>
      </c>
      <c r="J29" s="55"/>
      <c r="K29" s="36"/>
      <c r="L29" s="37"/>
      <c r="M29" s="38" t="s">
        <v>81</v>
      </c>
    </row>
    <row r="30" spans="1:13" s="2" customFormat="1" ht="31.5" customHeight="1">
      <c r="A30" s="18">
        <v>11</v>
      </c>
      <c r="B30" s="59" t="s">
        <v>59</v>
      </c>
      <c r="C30" s="61" t="s">
        <v>65</v>
      </c>
      <c r="D30" s="59" t="s">
        <v>16</v>
      </c>
      <c r="E30" s="20" t="s">
        <v>44</v>
      </c>
      <c r="F30" s="20" t="s">
        <v>44</v>
      </c>
      <c r="G30" s="11">
        <v>52200</v>
      </c>
      <c r="H30" s="11">
        <v>130500</v>
      </c>
      <c r="I30" s="13" t="s">
        <v>28</v>
      </c>
      <c r="J30" s="54" t="s">
        <v>29</v>
      </c>
      <c r="K30" s="13"/>
      <c r="L30" s="17"/>
      <c r="M30" s="21"/>
    </row>
    <row r="31" spans="1:13" s="2" customFormat="1" ht="31.5" customHeight="1" thickBot="1">
      <c r="A31" s="69" t="s">
        <v>37</v>
      </c>
      <c r="B31" s="70"/>
      <c r="C31" s="32" t="s">
        <v>38</v>
      </c>
      <c r="D31" s="63"/>
      <c r="E31" s="34"/>
      <c r="F31" s="34"/>
      <c r="G31" s="34"/>
      <c r="H31" s="34">
        <f>SUM(H30:H30)</f>
        <v>130500</v>
      </c>
      <c r="I31" s="35" t="str">
        <f>I30</f>
        <v>오남수</v>
      </c>
      <c r="J31" s="55"/>
      <c r="K31" s="36"/>
      <c r="L31" s="37"/>
      <c r="M31" s="38" t="s">
        <v>81</v>
      </c>
    </row>
    <row r="32" spans="1:13" s="2" customFormat="1" ht="31.5" customHeight="1">
      <c r="A32" s="18">
        <v>12</v>
      </c>
      <c r="B32" s="12" t="s">
        <v>59</v>
      </c>
      <c r="C32" s="61" t="s">
        <v>65</v>
      </c>
      <c r="D32" s="59" t="s">
        <v>16</v>
      </c>
      <c r="E32" s="20" t="s">
        <v>44</v>
      </c>
      <c r="F32" s="20" t="s">
        <v>44</v>
      </c>
      <c r="G32" s="11">
        <v>52200</v>
      </c>
      <c r="H32" s="11">
        <v>130500</v>
      </c>
      <c r="I32" s="13" t="s">
        <v>30</v>
      </c>
      <c r="J32" s="54" t="s">
        <v>52</v>
      </c>
      <c r="K32" s="13"/>
      <c r="L32" s="17"/>
      <c r="M32" s="21"/>
    </row>
    <row r="33" spans="1:13" s="2" customFormat="1" ht="31.5" customHeight="1" thickBot="1">
      <c r="A33" s="69" t="s">
        <v>37</v>
      </c>
      <c r="B33" s="70"/>
      <c r="C33" s="32" t="s">
        <v>38</v>
      </c>
      <c r="D33" s="63"/>
      <c r="E33" s="34"/>
      <c r="F33" s="34"/>
      <c r="G33" s="34"/>
      <c r="H33" s="34">
        <f>SUM(H32:H32)</f>
        <v>130500</v>
      </c>
      <c r="I33" s="35" t="str">
        <f>I32</f>
        <v>오상인</v>
      </c>
      <c r="J33" s="55"/>
      <c r="K33" s="36"/>
      <c r="L33" s="37"/>
      <c r="M33" s="38" t="s">
        <v>81</v>
      </c>
    </row>
    <row r="34" spans="1:13" s="2" customFormat="1" ht="31.5" customHeight="1">
      <c r="A34" s="18">
        <v>13</v>
      </c>
      <c r="B34" s="59" t="s">
        <v>59</v>
      </c>
      <c r="C34" s="61" t="s">
        <v>65</v>
      </c>
      <c r="D34" s="59" t="s">
        <v>16</v>
      </c>
      <c r="E34" s="20" t="s">
        <v>44</v>
      </c>
      <c r="F34" s="20" t="s">
        <v>44</v>
      </c>
      <c r="G34" s="11">
        <v>52200</v>
      </c>
      <c r="H34" s="11">
        <v>130500</v>
      </c>
      <c r="I34" s="13" t="s">
        <v>31</v>
      </c>
      <c r="J34" s="54" t="s">
        <v>32</v>
      </c>
      <c r="K34" s="13"/>
      <c r="L34" s="17"/>
      <c r="M34" s="21"/>
    </row>
    <row r="35" spans="1:13" s="2" customFormat="1" ht="31.5" customHeight="1" thickBot="1">
      <c r="A35" s="69" t="s">
        <v>37</v>
      </c>
      <c r="B35" s="70"/>
      <c r="C35" s="32" t="s">
        <v>38</v>
      </c>
      <c r="D35" s="63"/>
      <c r="E35" s="34"/>
      <c r="F35" s="34"/>
      <c r="G35" s="34"/>
      <c r="H35" s="34">
        <f>SUM(H34:H34)</f>
        <v>130500</v>
      </c>
      <c r="I35" s="35" t="str">
        <f>I34</f>
        <v>오상룡</v>
      </c>
      <c r="J35" s="55"/>
      <c r="K35" s="36"/>
      <c r="L35" s="37"/>
      <c r="M35" s="38" t="s">
        <v>81</v>
      </c>
    </row>
    <row r="36" spans="1:13" s="2" customFormat="1" ht="31.5" customHeight="1">
      <c r="A36" s="18">
        <v>14</v>
      </c>
      <c r="B36" s="59" t="s">
        <v>59</v>
      </c>
      <c r="C36" s="61" t="s">
        <v>65</v>
      </c>
      <c r="D36" s="59" t="s">
        <v>16</v>
      </c>
      <c r="E36" s="20" t="s">
        <v>44</v>
      </c>
      <c r="F36" s="20" t="s">
        <v>44</v>
      </c>
      <c r="G36" s="11">
        <v>52200</v>
      </c>
      <c r="H36" s="11">
        <v>130500</v>
      </c>
      <c r="I36" s="13" t="s">
        <v>33</v>
      </c>
      <c r="J36" s="54" t="s">
        <v>51</v>
      </c>
      <c r="K36" s="13"/>
      <c r="L36" s="17"/>
      <c r="M36" s="21"/>
    </row>
    <row r="37" spans="1:13" s="2" customFormat="1" ht="31.5" customHeight="1" thickBot="1">
      <c r="A37" s="69" t="s">
        <v>37</v>
      </c>
      <c r="B37" s="70"/>
      <c r="C37" s="32" t="s">
        <v>38</v>
      </c>
      <c r="D37" s="63"/>
      <c r="E37" s="34"/>
      <c r="F37" s="34"/>
      <c r="G37" s="34"/>
      <c r="H37" s="34">
        <f>SUM(H36:H36)</f>
        <v>130500</v>
      </c>
      <c r="I37" s="35" t="str">
        <f>I36</f>
        <v>오상원</v>
      </c>
      <c r="J37" s="55"/>
      <c r="K37" s="36"/>
      <c r="L37" s="37"/>
      <c r="M37" s="38" t="s">
        <v>81</v>
      </c>
    </row>
    <row r="38" spans="1:13" s="2" customFormat="1" ht="56.25" customHeight="1">
      <c r="A38" s="18">
        <v>15</v>
      </c>
      <c r="B38" s="59" t="s">
        <v>60</v>
      </c>
      <c r="C38" s="61" t="s">
        <v>64</v>
      </c>
      <c r="D38" s="59" t="s">
        <v>14</v>
      </c>
      <c r="E38" s="20">
        <v>1197</v>
      </c>
      <c r="F38" s="20">
        <v>1197</v>
      </c>
      <c r="G38" s="11">
        <v>90550</v>
      </c>
      <c r="H38" s="11">
        <v>108388350</v>
      </c>
      <c r="I38" s="13" t="s">
        <v>34</v>
      </c>
      <c r="J38" s="54" t="s">
        <v>94</v>
      </c>
      <c r="K38" s="13"/>
      <c r="L38" s="17"/>
      <c r="M38" s="21"/>
    </row>
    <row r="39" spans="1:13" s="2" customFormat="1" ht="31.5" customHeight="1" thickBot="1">
      <c r="A39" s="69" t="s">
        <v>37</v>
      </c>
      <c r="B39" s="70"/>
      <c r="C39" s="32" t="s">
        <v>38</v>
      </c>
      <c r="D39" s="63"/>
      <c r="E39" s="34"/>
      <c r="F39" s="34"/>
      <c r="G39" s="34"/>
      <c r="H39" s="34">
        <f>SUM(H38:H38)</f>
        <v>108388350</v>
      </c>
      <c r="I39" s="35" t="str">
        <f>I38</f>
        <v>김효남</v>
      </c>
      <c r="J39" s="55"/>
      <c r="K39" s="36"/>
      <c r="L39" s="37"/>
      <c r="M39" s="38" t="s">
        <v>80</v>
      </c>
    </row>
    <row r="40" spans="1:13" s="2" customFormat="1" ht="44.25" customHeight="1">
      <c r="A40" s="73">
        <v>16</v>
      </c>
      <c r="B40" s="59" t="s">
        <v>60</v>
      </c>
      <c r="C40" s="61" t="s">
        <v>61</v>
      </c>
      <c r="D40" s="59" t="s">
        <v>14</v>
      </c>
      <c r="E40" s="20">
        <v>181</v>
      </c>
      <c r="F40" s="20">
        <v>181</v>
      </c>
      <c r="G40" s="11">
        <v>94400</v>
      </c>
      <c r="H40" s="11">
        <v>17086400</v>
      </c>
      <c r="I40" s="13" t="s">
        <v>35</v>
      </c>
      <c r="J40" s="54" t="s">
        <v>95</v>
      </c>
      <c r="K40" s="13"/>
      <c r="L40" s="17"/>
      <c r="M40" s="21"/>
    </row>
    <row r="41" spans="1:13" s="2" customFormat="1" ht="63.75" customHeight="1">
      <c r="A41" s="71"/>
      <c r="B41" s="59" t="s">
        <v>60</v>
      </c>
      <c r="C41" s="61" t="s">
        <v>62</v>
      </c>
      <c r="D41" s="59" t="s">
        <v>14</v>
      </c>
      <c r="E41" s="20">
        <v>60</v>
      </c>
      <c r="F41" s="20">
        <v>60</v>
      </c>
      <c r="G41" s="11">
        <v>94400</v>
      </c>
      <c r="H41" s="11">
        <v>5664000</v>
      </c>
      <c r="I41" s="13" t="s">
        <v>35</v>
      </c>
      <c r="J41" s="54" t="s">
        <v>95</v>
      </c>
      <c r="K41" s="13"/>
      <c r="L41" s="17"/>
      <c r="M41" s="21"/>
    </row>
    <row r="42" spans="1:13" s="2" customFormat="1" ht="52.5" customHeight="1">
      <c r="A42" s="72"/>
      <c r="B42" s="59" t="s">
        <v>60</v>
      </c>
      <c r="C42" s="61" t="s">
        <v>63</v>
      </c>
      <c r="D42" s="59" t="s">
        <v>14</v>
      </c>
      <c r="E42" s="20">
        <v>283</v>
      </c>
      <c r="F42" s="20">
        <v>283</v>
      </c>
      <c r="G42" s="11">
        <v>91950</v>
      </c>
      <c r="H42" s="11">
        <v>26021850</v>
      </c>
      <c r="I42" s="13" t="s">
        <v>35</v>
      </c>
      <c r="J42" s="54" t="s">
        <v>95</v>
      </c>
      <c r="K42" s="13"/>
      <c r="L42" s="17"/>
      <c r="M42" s="21"/>
    </row>
    <row r="43" spans="1:13" s="2" customFormat="1" ht="31.5" customHeight="1" thickBot="1">
      <c r="A43" s="69" t="s">
        <v>37</v>
      </c>
      <c r="B43" s="70"/>
      <c r="C43" s="32" t="s">
        <v>39</v>
      </c>
      <c r="D43" s="63"/>
      <c r="E43" s="34"/>
      <c r="F43" s="34"/>
      <c r="G43" s="34"/>
      <c r="H43" s="34">
        <f>H42+H41+H40</f>
        <v>48772250</v>
      </c>
      <c r="I43" s="35" t="s">
        <v>35</v>
      </c>
      <c r="J43" s="55"/>
      <c r="K43" s="36"/>
      <c r="L43" s="37"/>
      <c r="M43" s="38" t="s">
        <v>82</v>
      </c>
    </row>
    <row r="45" ht="21" customHeight="1">
      <c r="E45" s="39" t="e">
        <f>E42+E41+E40+E38+E24+E20+E18+E16+E15+E14+E12+E8+E7+#REF!</f>
        <v>#REF!</v>
      </c>
    </row>
    <row r="46" ht="21" customHeight="1">
      <c r="E46" s="39">
        <v>15</v>
      </c>
    </row>
    <row r="47" ht="21" customHeight="1">
      <c r="E47" s="39">
        <v>297</v>
      </c>
    </row>
    <row r="48" spans="5:6" ht="37.5" customHeight="1">
      <c r="E48" s="20" t="s">
        <v>43</v>
      </c>
      <c r="F48" s="23">
        <f>276*984/1484</f>
        <v>183.00808625336927</v>
      </c>
    </row>
    <row r="49" ht="13.5">
      <c r="E49" s="24">
        <v>988.1</v>
      </c>
    </row>
    <row r="51" ht="21" customHeight="1">
      <c r="E51" s="39" t="e">
        <f>E49+F48+E47+E46+E45</f>
        <v>#REF!</v>
      </c>
    </row>
  </sheetData>
  <sheetProtection/>
  <mergeCells count="30">
    <mergeCell ref="A1:M1"/>
    <mergeCell ref="I4:J4"/>
    <mergeCell ref="K4:L4"/>
    <mergeCell ref="E4:F4"/>
    <mergeCell ref="G4:H4"/>
    <mergeCell ref="A21:B21"/>
    <mergeCell ref="A2:M2"/>
    <mergeCell ref="M4:M5"/>
    <mergeCell ref="A4:A5"/>
    <mergeCell ref="B4:B5"/>
    <mergeCell ref="A6:B6"/>
    <mergeCell ref="A9:B9"/>
    <mergeCell ref="A3:M3"/>
    <mergeCell ref="A37:B37"/>
    <mergeCell ref="A39:B39"/>
    <mergeCell ref="A33:B33"/>
    <mergeCell ref="A35:B35"/>
    <mergeCell ref="A11:B11"/>
    <mergeCell ref="A13:B13"/>
    <mergeCell ref="A23:B23"/>
    <mergeCell ref="A43:B43"/>
    <mergeCell ref="A7:A8"/>
    <mergeCell ref="A14:A16"/>
    <mergeCell ref="A40:A42"/>
    <mergeCell ref="A25:B25"/>
    <mergeCell ref="A27:B27"/>
    <mergeCell ref="A29:B29"/>
    <mergeCell ref="A31:B31"/>
    <mergeCell ref="A17:B17"/>
    <mergeCell ref="A19:B19"/>
  </mergeCells>
  <printOptions/>
  <pageMargins left="0.4724409448818898" right="0.2755905511811024" top="0.31" bottom="0" header="0.2362204724409449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2014-05-10T08:22:54Z</cp:lastPrinted>
  <dcterms:created xsi:type="dcterms:W3CDTF">2011-09-26T12:08:10Z</dcterms:created>
  <dcterms:modified xsi:type="dcterms:W3CDTF">2014-05-15T01:51:37Z</dcterms:modified>
  <cp:category/>
  <cp:version/>
  <cp:contentType/>
  <cp:contentStatus/>
</cp:coreProperties>
</file>