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9260" windowHeight="6660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<sst xmlns="http://schemas.openxmlformats.org/spreadsheetml/2006/main" count="82" uniqueCount="59">
  <si>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증감(B)-(A)</t>
  </si>
  <si>
    <t>액수</t>
  </si>
  <si>
    <t>비율(%)</t>
  </si>
  <si>
    <t>시설비</t>
  </si>
  <si>
    <t>(단위:천원)</t>
  </si>
  <si>
    <t>구   분</t>
  </si>
  <si>
    <t>구    분</t>
  </si>
  <si>
    <t>2012년 예산(A)</t>
  </si>
  <si>
    <t>2013년 예산(B)</t>
  </si>
  <si>
    <t>사   무   비</t>
  </si>
  <si>
    <t>사업비</t>
  </si>
  <si>
    <r>
      <t>1. 세입</t>
    </r>
    <r>
      <rPr>
        <b/>
        <sz val="14"/>
        <rFont val="맑은 고딕"/>
        <family val="3"/>
      </rPr>
      <t>·</t>
    </r>
    <r>
      <rPr>
        <b/>
        <sz val="14"/>
        <rFont val="돋움"/>
        <family val="3"/>
      </rPr>
      <t>세출 총괄</t>
    </r>
  </si>
  <si>
    <t>수용비 및
수수료</t>
  </si>
  <si>
    <t>합 계</t>
  </si>
  <si>
    <t>사업수입</t>
  </si>
  <si>
    <t>소 계</t>
  </si>
  <si>
    <t>농산물사업수입</t>
  </si>
  <si>
    <t>인건비</t>
  </si>
  <si>
    <t>소계</t>
  </si>
  <si>
    <t>임가공사업수입</t>
  </si>
  <si>
    <t>급여</t>
  </si>
  <si>
    <t>보조금수입</t>
  </si>
  <si>
    <t>제수당</t>
  </si>
  <si>
    <t>경상보조금</t>
  </si>
  <si>
    <t>퇴직적립금</t>
  </si>
  <si>
    <t>사회보험부담비용</t>
  </si>
  <si>
    <t>후원금수입</t>
  </si>
  <si>
    <t>기타후생경비</t>
  </si>
  <si>
    <t>지정후원금</t>
  </si>
  <si>
    <t>기관운영비</t>
  </si>
  <si>
    <t>회의비</t>
  </si>
  <si>
    <t>운영비</t>
  </si>
  <si>
    <t>잡수입</t>
  </si>
  <si>
    <t>여비</t>
  </si>
  <si>
    <t>기타잡수입</t>
  </si>
  <si>
    <t>공공요금</t>
  </si>
  <si>
    <t>제세공과금</t>
  </si>
  <si>
    <t>차량비</t>
  </si>
  <si>
    <t>재산조성비</t>
  </si>
  <si>
    <t>자산취득비</t>
  </si>
  <si>
    <t>생계비</t>
  </si>
  <si>
    <t>수용기관경비</t>
  </si>
  <si>
    <t>피복비</t>
  </si>
  <si>
    <t>의료비</t>
  </si>
  <si>
    <t>특별급식비</t>
  </si>
  <si>
    <t>연료비</t>
  </si>
  <si>
    <t>사업비</t>
  </si>
  <si>
    <t>예비비 및 기타</t>
  </si>
  <si>
    <t>세       입</t>
  </si>
  <si>
    <t>세      출</t>
  </si>
  <si>
    <t>업무
추진비</t>
  </si>
  <si>
    <t>비지정
후원금</t>
  </si>
  <si>
    <t>예금이자
수입</t>
  </si>
  <si>
    <t>시설장비
유지비</t>
  </si>
  <si>
    <t>직업재활
시업비</t>
  </si>
  <si>
    <t>생산활동
사업비</t>
  </si>
  <si>
    <t>예비비 및
기타</t>
  </si>
  <si>
    <t>차량지원
사업비</t>
  </si>
  <si>
    <t>2012년 포항나누우리터 세입 · 세출 예산서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</si>
</sst>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mm&quot;월&quot;\ dd&quot;일&quot;"/>
    <numFmt numFmtId="183" formatCode="0_ "/>
    <numFmt numFmtId="184" formatCode="&quot;₩&quot;#,##0;[Red]&quot;₩&quot;#,##0"/>
    <numFmt numFmtId="185" formatCode="[$-412]AM/PM\ h:mm:ss"/>
    <numFmt numFmtId="186" formatCode="[$-412]yyyy&quot;년&quot;\ m&quot;월&quot;\ d&quot;일&quot;\ dddd"/>
    <numFmt numFmtId="187" formatCode="0.0_ "/>
    <numFmt numFmtId="188" formatCode="#,##0_ "/>
    <numFmt numFmtId="189" formatCode="#,##0.0_ "/>
    <numFmt numFmtId="190" formatCode="0.0_);[Red]\(0.0\)"/>
    <numFmt numFmtId="191" formatCode="0_);[Red]\(0\)"/>
  </numFmts>
  <fonts count="42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14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88" fontId="6" fillId="0" borderId="10" xfId="0" applyNumberFormat="1" applyFont="1" applyBorder="1" applyAlignment="1">
      <alignment horizontal="right" vertical="center"/>
    </xf>
    <xf numFmtId="188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189" fontId="2" fillId="0" borderId="12" xfId="0" applyNumberFormat="1" applyFont="1" applyBorder="1" applyAlignment="1">
      <alignment horizontal="center" vertical="center"/>
    </xf>
    <xf numFmtId="189" fontId="2" fillId="0" borderId="15" xfId="0" applyNumberFormat="1" applyFont="1" applyBorder="1" applyAlignment="1">
      <alignment horizontal="center" vertical="center"/>
    </xf>
    <xf numFmtId="188" fontId="6" fillId="0" borderId="10" xfId="48" applyNumberFormat="1" applyFont="1" applyBorder="1" applyAlignment="1">
      <alignment horizontal="right" vertical="center"/>
    </xf>
    <xf numFmtId="188" fontId="2" fillId="0" borderId="10" xfId="48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justify" wrapText="1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188" fontId="2" fillId="0" borderId="0" xfId="48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center" vertical="center"/>
    </xf>
    <xf numFmtId="18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 wrapText="1"/>
    </xf>
    <xf numFmtId="0" fontId="2" fillId="0" borderId="14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distributed" vertical="top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 wrapText="1"/>
    </xf>
    <xf numFmtId="0" fontId="2" fillId="0" borderId="18" xfId="0" applyFont="1" applyBorder="1" applyAlignment="1">
      <alignment horizontal="distributed" vertical="top"/>
    </xf>
    <xf numFmtId="0" fontId="2" fillId="0" borderId="25" xfId="0" applyFont="1" applyBorder="1" applyAlignment="1">
      <alignment horizontal="distributed" vertical="top"/>
    </xf>
    <xf numFmtId="0" fontId="2" fillId="0" borderId="26" xfId="0" applyFont="1" applyBorder="1" applyAlignment="1">
      <alignment horizontal="distributed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top"/>
    </xf>
    <xf numFmtId="0" fontId="2" fillId="0" borderId="33" xfId="0" applyFont="1" applyBorder="1" applyAlignment="1">
      <alignment horizontal="distributed" vertical="top"/>
    </xf>
    <xf numFmtId="0" fontId="2" fillId="0" borderId="25" xfId="0" applyFont="1" applyBorder="1" applyAlignment="1">
      <alignment horizontal="distributed" vertical="top" wrapText="1"/>
    </xf>
    <xf numFmtId="0" fontId="2" fillId="0" borderId="34" xfId="0" applyFont="1" applyBorder="1" applyAlignment="1">
      <alignment horizontal="distributed" vertical="top" wrapText="1"/>
    </xf>
    <xf numFmtId="0" fontId="2" fillId="0" borderId="35" xfId="0" applyFont="1" applyBorder="1" applyAlignment="1">
      <alignment horizontal="distributed" vertical="top" wrapText="1"/>
    </xf>
    <xf numFmtId="0" fontId="6" fillId="0" borderId="12" xfId="0" applyFont="1" applyBorder="1" applyAlignment="1">
      <alignment horizontal="distributed" vertical="top"/>
    </xf>
    <xf numFmtId="0" fontId="6" fillId="0" borderId="36" xfId="0" applyFont="1" applyBorder="1" applyAlignment="1">
      <alignment horizontal="distributed" vertical="top"/>
    </xf>
    <xf numFmtId="0" fontId="2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36" xfId="0" applyFont="1" applyBorder="1" applyAlignment="1">
      <alignment vertical="top"/>
    </xf>
    <xf numFmtId="0" fontId="2" fillId="0" borderId="36" xfId="0" applyFont="1" applyBorder="1" applyAlignment="1">
      <alignment horizontal="distributed" vertical="top"/>
    </xf>
    <xf numFmtId="0" fontId="2" fillId="0" borderId="0" xfId="0" applyFont="1" applyBorder="1" applyAlignment="1">
      <alignment vertical="top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89" fontId="2" fillId="0" borderId="3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40" xfId="0" applyFont="1" applyBorder="1" applyAlignment="1">
      <alignment horizontal="distributed" vertical="top"/>
    </xf>
    <xf numFmtId="0" fontId="2" fillId="0" borderId="1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">
      <selection activeCell="G14" sqref="G14"/>
    </sheetView>
  </sheetViews>
  <sheetFormatPr defaultColWidth="8.88671875" defaultRowHeight="13.5"/>
  <cols>
    <col min="1" max="2" width="8.3359375" style="1" customWidth="1"/>
    <col min="3" max="3" width="8.4453125" style="1" customWidth="1"/>
    <col min="4" max="7" width="8.3359375" style="1" customWidth="1"/>
    <col min="8" max="8" width="7.88671875" style="10" customWidth="1"/>
    <col min="9" max="9" width="7.21484375" style="10" customWidth="1"/>
    <col min="10" max="10" width="9.5546875" style="10" customWidth="1"/>
    <col min="11" max="11" width="9.10546875" style="1" customWidth="1"/>
    <col min="12" max="12" width="9.21484375" style="1" customWidth="1"/>
    <col min="13" max="13" width="8.4453125" style="1" customWidth="1"/>
    <col min="14" max="14" width="8.77734375" style="1" customWidth="1"/>
    <col min="15" max="16384" width="8.88671875" style="1" customWidth="1"/>
  </cols>
  <sheetData>
    <row r="1" spans="1:14" ht="29.25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7.5" customHeight="1">
      <c r="A2" s="5"/>
      <c r="B2" s="5"/>
      <c r="C2" s="5"/>
      <c r="D2" s="5"/>
      <c r="E2" s="5"/>
      <c r="F2" s="5"/>
      <c r="G2" s="5"/>
      <c r="H2" s="9"/>
      <c r="I2" s="9"/>
      <c r="J2" s="9"/>
      <c r="K2" s="5"/>
      <c r="L2" s="5"/>
      <c r="M2" s="5"/>
      <c r="N2" s="5"/>
    </row>
    <row r="3" spans="1:14" ht="18" customHeight="1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" customHeight="1" thickBot="1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25.5" customHeight="1">
      <c r="A5" s="53" t="s">
        <v>48</v>
      </c>
      <c r="B5" s="54"/>
      <c r="C5" s="54"/>
      <c r="D5" s="55"/>
      <c r="E5" s="55"/>
      <c r="F5" s="54"/>
      <c r="G5" s="56"/>
      <c r="H5" s="53" t="s">
        <v>49</v>
      </c>
      <c r="I5" s="54"/>
      <c r="J5" s="54"/>
      <c r="K5" s="55"/>
      <c r="L5" s="55"/>
      <c r="M5" s="54"/>
      <c r="N5" s="57"/>
    </row>
    <row r="6" spans="1:14" ht="19.5" customHeight="1">
      <c r="A6" s="37" t="s">
        <v>5</v>
      </c>
      <c r="B6" s="38"/>
      <c r="C6" s="39"/>
      <c r="D6" s="45" t="s">
        <v>7</v>
      </c>
      <c r="E6" s="45" t="s">
        <v>8</v>
      </c>
      <c r="F6" s="43" t="s">
        <v>0</v>
      </c>
      <c r="G6" s="44"/>
      <c r="H6" s="37" t="s">
        <v>6</v>
      </c>
      <c r="I6" s="38"/>
      <c r="J6" s="39"/>
      <c r="K6" s="45" t="s">
        <v>7</v>
      </c>
      <c r="L6" s="45" t="s">
        <v>8</v>
      </c>
      <c r="M6" s="44" t="s">
        <v>0</v>
      </c>
      <c r="N6" s="59"/>
    </row>
    <row r="7" spans="1:14" ht="19.5" customHeight="1">
      <c r="A7" s="40"/>
      <c r="B7" s="41"/>
      <c r="C7" s="42"/>
      <c r="D7" s="45"/>
      <c r="E7" s="45"/>
      <c r="F7" s="2" t="s">
        <v>1</v>
      </c>
      <c r="G7" s="8" t="s">
        <v>2</v>
      </c>
      <c r="H7" s="40"/>
      <c r="I7" s="41"/>
      <c r="J7" s="42"/>
      <c r="K7" s="45"/>
      <c r="L7" s="45"/>
      <c r="M7" s="3" t="s">
        <v>1</v>
      </c>
      <c r="N7" s="11" t="s">
        <v>2</v>
      </c>
    </row>
    <row r="8" spans="1:14" ht="24" customHeight="1">
      <c r="A8" s="35" t="s">
        <v>13</v>
      </c>
      <c r="B8" s="36"/>
      <c r="C8" s="36"/>
      <c r="D8" s="6">
        <f>D9+D12+D14+D17</f>
        <v>600685</v>
      </c>
      <c r="E8" s="6">
        <f>E9+E12+E14+E17</f>
        <v>468393</v>
      </c>
      <c r="F8" s="6">
        <f aca="true" t="shared" si="0" ref="F8:F13">E8-D8</f>
        <v>-132292</v>
      </c>
      <c r="G8" s="13">
        <f aca="true" t="shared" si="1" ref="G8:G13">F8/E8*100</f>
        <v>-28.24380381431832</v>
      </c>
      <c r="H8" s="35" t="s">
        <v>13</v>
      </c>
      <c r="I8" s="36"/>
      <c r="J8" s="36"/>
      <c r="K8" s="6">
        <f>K9+K25+K28+K40</f>
        <v>600685</v>
      </c>
      <c r="L8" s="6">
        <f>L9+L25+L28+L40</f>
        <v>468393</v>
      </c>
      <c r="M8" s="6">
        <f aca="true" t="shared" si="2" ref="M8:M27">L8-K8</f>
        <v>-132292</v>
      </c>
      <c r="N8" s="14">
        <f aca="true" t="shared" si="3" ref="N8:N15">M8/L8*100</f>
        <v>-28.24380381431832</v>
      </c>
    </row>
    <row r="9" spans="1:14" ht="24.75" customHeight="1">
      <c r="A9" s="62" t="s">
        <v>14</v>
      </c>
      <c r="B9" s="34" t="s">
        <v>15</v>
      </c>
      <c r="C9" s="34"/>
      <c r="D9" s="6">
        <f>D10+D11</f>
        <v>279600</v>
      </c>
      <c r="E9" s="6">
        <f>E10+E11</f>
        <v>253200</v>
      </c>
      <c r="F9" s="6">
        <f t="shared" si="0"/>
        <v>-26400</v>
      </c>
      <c r="G9" s="13">
        <f t="shared" si="1"/>
        <v>-10.42654028436019</v>
      </c>
      <c r="H9" s="48" t="s">
        <v>9</v>
      </c>
      <c r="I9" s="34" t="s">
        <v>15</v>
      </c>
      <c r="J9" s="34"/>
      <c r="K9" s="6">
        <f>K10+K16+K19</f>
        <v>339205</v>
      </c>
      <c r="L9" s="6">
        <f>L10+L16+L19</f>
        <v>246653</v>
      </c>
      <c r="M9" s="6">
        <f t="shared" si="2"/>
        <v>-92552</v>
      </c>
      <c r="N9" s="14">
        <f t="shared" si="3"/>
        <v>-37.523160066976686</v>
      </c>
    </row>
    <row r="10" spans="1:14" ht="24.75" customHeight="1">
      <c r="A10" s="63"/>
      <c r="B10" s="60" t="s">
        <v>14</v>
      </c>
      <c r="C10" s="30" t="s">
        <v>16</v>
      </c>
      <c r="D10" s="7">
        <v>263600</v>
      </c>
      <c r="E10" s="7">
        <v>253200</v>
      </c>
      <c r="F10" s="7">
        <f t="shared" si="0"/>
        <v>-10400</v>
      </c>
      <c r="G10" s="15">
        <f t="shared" si="1"/>
        <v>-4.107424960505529</v>
      </c>
      <c r="H10" s="48"/>
      <c r="I10" s="46" t="s">
        <v>17</v>
      </c>
      <c r="J10" s="30" t="s">
        <v>18</v>
      </c>
      <c r="K10" s="7">
        <f>SUM(K11:K15)</f>
        <v>257050</v>
      </c>
      <c r="L10" s="7">
        <f>SUM(L11:L15)</f>
        <v>165945</v>
      </c>
      <c r="M10" s="7">
        <f t="shared" si="2"/>
        <v>-91105</v>
      </c>
      <c r="N10" s="16">
        <f t="shared" si="3"/>
        <v>-54.90072011811142</v>
      </c>
    </row>
    <row r="11" spans="1:14" ht="24.75" customHeight="1">
      <c r="A11" s="64"/>
      <c r="B11" s="61"/>
      <c r="C11" s="30" t="s">
        <v>19</v>
      </c>
      <c r="D11" s="7">
        <v>16000</v>
      </c>
      <c r="E11" s="7">
        <v>0</v>
      </c>
      <c r="F11" s="7">
        <f t="shared" si="0"/>
        <v>-16000</v>
      </c>
      <c r="G11" s="15" t="e">
        <f t="shared" si="1"/>
        <v>#DIV/0!</v>
      </c>
      <c r="H11" s="48"/>
      <c r="I11" s="46"/>
      <c r="J11" s="30" t="s">
        <v>20</v>
      </c>
      <c r="K11" s="7">
        <v>146016</v>
      </c>
      <c r="L11" s="7">
        <v>99063</v>
      </c>
      <c r="M11" s="7">
        <f t="shared" si="2"/>
        <v>-46953</v>
      </c>
      <c r="N11" s="16">
        <f t="shared" si="3"/>
        <v>-47.39711092940856</v>
      </c>
    </row>
    <row r="12" spans="1:14" ht="24.75" customHeight="1">
      <c r="A12" s="82" t="s">
        <v>21</v>
      </c>
      <c r="B12" s="65" t="s">
        <v>15</v>
      </c>
      <c r="C12" s="66"/>
      <c r="D12" s="6">
        <f>D13</f>
        <v>276594</v>
      </c>
      <c r="E12" s="6">
        <f>E13</f>
        <v>183772</v>
      </c>
      <c r="F12" s="6">
        <f t="shared" si="0"/>
        <v>-92822</v>
      </c>
      <c r="G12" s="13">
        <f t="shared" si="1"/>
        <v>-50.50932677448142</v>
      </c>
      <c r="H12" s="48"/>
      <c r="I12" s="46"/>
      <c r="J12" s="30" t="s">
        <v>22</v>
      </c>
      <c r="K12" s="7">
        <v>68947</v>
      </c>
      <c r="L12" s="7">
        <v>39390</v>
      </c>
      <c r="M12" s="7">
        <f t="shared" si="2"/>
        <v>-29557</v>
      </c>
      <c r="N12" s="16">
        <f t="shared" si="3"/>
        <v>-75.03681137344503</v>
      </c>
    </row>
    <row r="13" spans="1:14" ht="24.75" customHeight="1">
      <c r="A13" s="83"/>
      <c r="B13" s="67" t="s">
        <v>21</v>
      </c>
      <c r="C13" s="30" t="s">
        <v>23</v>
      </c>
      <c r="D13" s="7">
        <v>276594</v>
      </c>
      <c r="E13" s="7">
        <v>183772</v>
      </c>
      <c r="F13" s="7">
        <f t="shared" si="0"/>
        <v>-92822</v>
      </c>
      <c r="G13" s="15">
        <f t="shared" si="1"/>
        <v>-50.50932677448142</v>
      </c>
      <c r="H13" s="48"/>
      <c r="I13" s="46"/>
      <c r="J13" s="30" t="s">
        <v>24</v>
      </c>
      <c r="K13" s="7">
        <v>17914</v>
      </c>
      <c r="L13" s="7">
        <v>11537</v>
      </c>
      <c r="M13" s="7">
        <f t="shared" si="2"/>
        <v>-6377</v>
      </c>
      <c r="N13" s="16">
        <f t="shared" si="3"/>
        <v>-55.27433474906821</v>
      </c>
    </row>
    <row r="14" spans="1:14" ht="24.75" customHeight="1">
      <c r="A14" s="76" t="s">
        <v>26</v>
      </c>
      <c r="B14" s="68" t="s">
        <v>15</v>
      </c>
      <c r="C14" s="69"/>
      <c r="D14" s="17">
        <f>D15+D16</f>
        <v>38000</v>
      </c>
      <c r="E14" s="17">
        <f>E15+E16</f>
        <v>24000</v>
      </c>
      <c r="F14" s="6">
        <f>E14-D14</f>
        <v>-14000</v>
      </c>
      <c r="G14" s="13">
        <f>F14/E14*100</f>
        <v>-58.333333333333336</v>
      </c>
      <c r="H14" s="48"/>
      <c r="I14" s="46"/>
      <c r="J14" s="30" t="s">
        <v>25</v>
      </c>
      <c r="K14" s="7">
        <v>23873</v>
      </c>
      <c r="L14" s="7">
        <v>15755</v>
      </c>
      <c r="M14" s="7">
        <f t="shared" si="2"/>
        <v>-8118</v>
      </c>
      <c r="N14" s="16">
        <f t="shared" si="3"/>
        <v>-51.526499523960645</v>
      </c>
    </row>
    <row r="15" spans="1:14" ht="24.75" customHeight="1">
      <c r="A15" s="77"/>
      <c r="B15" s="80" t="s">
        <v>26</v>
      </c>
      <c r="C15" s="30" t="s">
        <v>28</v>
      </c>
      <c r="D15" s="18">
        <v>20000</v>
      </c>
      <c r="E15" s="18">
        <v>12000</v>
      </c>
      <c r="F15" s="7">
        <f>E15-D15</f>
        <v>-8000</v>
      </c>
      <c r="G15" s="15">
        <f>F15/E15*100</f>
        <v>-66.66666666666666</v>
      </c>
      <c r="H15" s="48"/>
      <c r="I15" s="46"/>
      <c r="J15" s="30" t="s">
        <v>27</v>
      </c>
      <c r="K15" s="7">
        <v>300</v>
      </c>
      <c r="L15" s="7">
        <v>200</v>
      </c>
      <c r="M15" s="7">
        <f t="shared" si="2"/>
        <v>-100</v>
      </c>
      <c r="N15" s="16">
        <f t="shared" si="3"/>
        <v>-50</v>
      </c>
    </row>
    <row r="16" spans="1:14" ht="24.75" customHeight="1">
      <c r="A16" s="78"/>
      <c r="B16" s="81"/>
      <c r="C16" s="32" t="s">
        <v>51</v>
      </c>
      <c r="D16" s="18">
        <v>18000</v>
      </c>
      <c r="E16" s="18">
        <v>12000</v>
      </c>
      <c r="F16" s="7">
        <f>E16-D16</f>
        <v>-6000</v>
      </c>
      <c r="G16" s="15">
        <f>F16/E16*100</f>
        <v>-50</v>
      </c>
      <c r="H16" s="48"/>
      <c r="I16" s="47" t="s">
        <v>50</v>
      </c>
      <c r="J16" s="30" t="s">
        <v>18</v>
      </c>
      <c r="K16" s="7">
        <f>SUM(K17:K18)</f>
        <v>4100</v>
      </c>
      <c r="L16" s="7">
        <f>SUM(L17:L18)</f>
        <v>2600</v>
      </c>
      <c r="M16" s="7">
        <f t="shared" si="2"/>
        <v>-1500</v>
      </c>
      <c r="N16" s="16">
        <f aca="true" t="shared" si="4" ref="N16:N30">M16/L16*100</f>
        <v>-57.692307692307686</v>
      </c>
    </row>
    <row r="17" spans="1:14" ht="24.75" customHeight="1">
      <c r="A17" s="76" t="s">
        <v>32</v>
      </c>
      <c r="B17" s="68" t="s">
        <v>15</v>
      </c>
      <c r="C17" s="69"/>
      <c r="D17" s="6">
        <f>D18+D19</f>
        <v>6491</v>
      </c>
      <c r="E17" s="6">
        <f>E18+E19</f>
        <v>7421</v>
      </c>
      <c r="F17" s="6">
        <f>E17-D17</f>
        <v>930</v>
      </c>
      <c r="G17" s="13">
        <f>F17/E17*100</f>
        <v>12.532003773076406</v>
      </c>
      <c r="H17" s="48"/>
      <c r="I17" s="46"/>
      <c r="J17" s="30" t="s">
        <v>29</v>
      </c>
      <c r="K17" s="7">
        <v>3000</v>
      </c>
      <c r="L17" s="7">
        <v>1500</v>
      </c>
      <c r="M17" s="7">
        <f t="shared" si="2"/>
        <v>-1500</v>
      </c>
      <c r="N17" s="16">
        <f>M17/L17*100</f>
        <v>-100</v>
      </c>
    </row>
    <row r="18" spans="1:14" ht="24.75" customHeight="1">
      <c r="A18" s="77"/>
      <c r="B18" s="80" t="s">
        <v>32</v>
      </c>
      <c r="C18" s="32" t="s">
        <v>52</v>
      </c>
      <c r="D18" s="7">
        <v>1600</v>
      </c>
      <c r="E18" s="7">
        <v>149</v>
      </c>
      <c r="F18" s="7">
        <f>E18-D18</f>
        <v>-1451</v>
      </c>
      <c r="G18" s="15">
        <f>F18/E18*100</f>
        <v>-973.8255033557048</v>
      </c>
      <c r="H18" s="48"/>
      <c r="I18" s="46"/>
      <c r="J18" s="30" t="s">
        <v>30</v>
      </c>
      <c r="K18" s="7">
        <v>1100</v>
      </c>
      <c r="L18" s="7">
        <v>1100</v>
      </c>
      <c r="M18" s="7">
        <f t="shared" si="2"/>
        <v>0</v>
      </c>
      <c r="N18" s="16">
        <f>M18/L18*100</f>
        <v>0</v>
      </c>
    </row>
    <row r="19" spans="1:14" ht="24.75" customHeight="1" thickBot="1">
      <c r="A19" s="84"/>
      <c r="B19" s="85"/>
      <c r="C19" s="31" t="s">
        <v>34</v>
      </c>
      <c r="D19" s="12">
        <v>4891</v>
      </c>
      <c r="E19" s="12">
        <v>7272</v>
      </c>
      <c r="F19" s="12">
        <f>E19-D19</f>
        <v>2381</v>
      </c>
      <c r="G19" s="19">
        <f>F19/E19*100</f>
        <v>32.74202420242025</v>
      </c>
      <c r="H19" s="48"/>
      <c r="I19" s="46" t="s">
        <v>31</v>
      </c>
      <c r="J19" s="30" t="s">
        <v>18</v>
      </c>
      <c r="K19" s="7">
        <f>SUM(K20:K24)</f>
        <v>78055</v>
      </c>
      <c r="L19" s="7">
        <f>SUM(L20:L24)</f>
        <v>78108</v>
      </c>
      <c r="M19" s="7">
        <f t="shared" si="2"/>
        <v>53</v>
      </c>
      <c r="N19" s="16">
        <f t="shared" si="4"/>
        <v>0.06785476519690685</v>
      </c>
    </row>
    <row r="20" spans="1:14" ht="24.75" customHeight="1">
      <c r="A20" s="72"/>
      <c r="B20" s="72"/>
      <c r="C20" s="72"/>
      <c r="D20" s="72"/>
      <c r="E20" s="72"/>
      <c r="F20" s="72"/>
      <c r="G20" s="73"/>
      <c r="H20" s="48"/>
      <c r="I20" s="46"/>
      <c r="J20" s="30" t="s">
        <v>33</v>
      </c>
      <c r="K20" s="7">
        <v>6080</v>
      </c>
      <c r="L20" s="7">
        <v>2880</v>
      </c>
      <c r="M20" s="7">
        <f t="shared" si="2"/>
        <v>-3200</v>
      </c>
      <c r="N20" s="16">
        <f>M20/L20*100</f>
        <v>-111.11111111111111</v>
      </c>
    </row>
    <row r="21" spans="1:14" ht="24.75" customHeight="1">
      <c r="A21" s="4"/>
      <c r="B21" s="4"/>
      <c r="C21" s="4"/>
      <c r="D21" s="4"/>
      <c r="E21" s="4"/>
      <c r="F21" s="4"/>
      <c r="G21" s="74"/>
      <c r="H21" s="48"/>
      <c r="I21" s="46"/>
      <c r="J21" s="32" t="s">
        <v>12</v>
      </c>
      <c r="K21" s="7">
        <v>13230</v>
      </c>
      <c r="L21" s="7">
        <v>19230</v>
      </c>
      <c r="M21" s="7">
        <f t="shared" si="2"/>
        <v>6000</v>
      </c>
      <c r="N21" s="16">
        <f>M21/L21*100</f>
        <v>31.201248049921997</v>
      </c>
    </row>
    <row r="22" spans="1:14" ht="24.75" customHeight="1">
      <c r="A22" s="71"/>
      <c r="B22" s="71"/>
      <c r="C22" s="24"/>
      <c r="D22" s="27"/>
      <c r="E22" s="27"/>
      <c r="F22" s="27"/>
      <c r="G22" s="75"/>
      <c r="H22" s="70"/>
      <c r="I22" s="46"/>
      <c r="J22" s="30" t="s">
        <v>35</v>
      </c>
      <c r="K22" s="7">
        <v>32160</v>
      </c>
      <c r="L22" s="7">
        <v>22560</v>
      </c>
      <c r="M22" s="7">
        <f t="shared" si="2"/>
        <v>-9600</v>
      </c>
      <c r="N22" s="16">
        <f>M22/L22*100</f>
        <v>-42.5531914893617</v>
      </c>
    </row>
    <row r="23" spans="1:14" ht="24.75" customHeight="1">
      <c r="A23" s="20"/>
      <c r="B23" s="21"/>
      <c r="C23" s="21"/>
      <c r="D23" s="22"/>
      <c r="E23" s="22"/>
      <c r="F23" s="22"/>
      <c r="G23" s="23"/>
      <c r="H23" s="48"/>
      <c r="I23" s="46"/>
      <c r="J23" s="30" t="s">
        <v>36</v>
      </c>
      <c r="K23" s="7">
        <v>5585</v>
      </c>
      <c r="L23" s="7">
        <v>7260</v>
      </c>
      <c r="M23" s="7">
        <f t="shared" si="2"/>
        <v>1675</v>
      </c>
      <c r="N23" s="16">
        <f>M23/L23*100</f>
        <v>23.07162534435262</v>
      </c>
    </row>
    <row r="24" spans="1:14" ht="24.75" customHeight="1">
      <c r="A24" s="20"/>
      <c r="B24" s="21"/>
      <c r="C24" s="21"/>
      <c r="D24" s="22"/>
      <c r="E24" s="22"/>
      <c r="F24" s="22"/>
      <c r="G24" s="23"/>
      <c r="H24" s="48"/>
      <c r="I24" s="46"/>
      <c r="J24" s="30" t="s">
        <v>37</v>
      </c>
      <c r="K24" s="7">
        <v>21000</v>
      </c>
      <c r="L24" s="7">
        <v>26178</v>
      </c>
      <c r="M24" s="7">
        <f t="shared" si="2"/>
        <v>5178</v>
      </c>
      <c r="N24" s="16">
        <f>M24/L24*100</f>
        <v>19.779967911987164</v>
      </c>
    </row>
    <row r="25" spans="1:14" ht="24.75" customHeight="1">
      <c r="A25" s="20"/>
      <c r="B25" s="4"/>
      <c r="C25" s="4"/>
      <c r="D25" s="4"/>
      <c r="E25" s="4"/>
      <c r="F25" s="4"/>
      <c r="G25" s="4"/>
      <c r="H25" s="48" t="s">
        <v>38</v>
      </c>
      <c r="I25" s="34" t="s">
        <v>15</v>
      </c>
      <c r="J25" s="34"/>
      <c r="K25" s="6">
        <f>K26+K27</f>
        <v>13500</v>
      </c>
      <c r="L25" s="6">
        <f>L26+L27</f>
        <v>13500</v>
      </c>
      <c r="M25" s="6">
        <f t="shared" si="2"/>
        <v>0</v>
      </c>
      <c r="N25" s="14">
        <f t="shared" si="4"/>
        <v>0</v>
      </c>
    </row>
    <row r="26" spans="1:14" ht="24.75" customHeight="1">
      <c r="A26" s="4"/>
      <c r="B26" s="4"/>
      <c r="C26" s="4"/>
      <c r="D26" s="4"/>
      <c r="E26" s="4"/>
      <c r="F26" s="4"/>
      <c r="G26" s="4"/>
      <c r="H26" s="48"/>
      <c r="I26" s="46" t="s">
        <v>3</v>
      </c>
      <c r="J26" s="32" t="s">
        <v>39</v>
      </c>
      <c r="K26" s="7">
        <v>12000</v>
      </c>
      <c r="L26" s="7">
        <v>12000</v>
      </c>
      <c r="M26" s="7">
        <f t="shared" si="2"/>
        <v>0</v>
      </c>
      <c r="N26" s="16">
        <f t="shared" si="4"/>
        <v>0</v>
      </c>
    </row>
    <row r="27" spans="1:14" ht="24.75" customHeight="1">
      <c r="A27" s="4"/>
      <c r="B27" s="4"/>
      <c r="C27" s="4"/>
      <c r="D27" s="4"/>
      <c r="E27" s="4"/>
      <c r="F27" s="4"/>
      <c r="G27" s="4"/>
      <c r="H27" s="48"/>
      <c r="I27" s="46"/>
      <c r="J27" s="32" t="s">
        <v>53</v>
      </c>
      <c r="K27" s="7">
        <v>1500</v>
      </c>
      <c r="L27" s="7">
        <v>1500</v>
      </c>
      <c r="M27" s="7">
        <f t="shared" si="2"/>
        <v>0</v>
      </c>
      <c r="N27" s="16">
        <f t="shared" si="4"/>
        <v>0</v>
      </c>
    </row>
    <row r="28" spans="1:14" ht="24.75" customHeight="1">
      <c r="A28" s="4"/>
      <c r="B28" s="4"/>
      <c r="C28" s="4"/>
      <c r="D28" s="4"/>
      <c r="E28" s="4"/>
      <c r="F28" s="4"/>
      <c r="G28" s="4"/>
      <c r="H28" s="76" t="s">
        <v>10</v>
      </c>
      <c r="I28" s="34" t="s">
        <v>15</v>
      </c>
      <c r="J28" s="34"/>
      <c r="K28" s="6">
        <f>K29+K36</f>
        <v>245980</v>
      </c>
      <c r="L28" s="6">
        <f>L29+L36</f>
        <v>206240</v>
      </c>
      <c r="M28" s="6">
        <f aca="true" t="shared" si="5" ref="M28:M41">L28-K28</f>
        <v>-39740</v>
      </c>
      <c r="N28" s="14">
        <f t="shared" si="4"/>
        <v>-19.268813033359194</v>
      </c>
    </row>
    <row r="29" spans="1:14" ht="24.75" customHeight="1">
      <c r="A29" s="24"/>
      <c r="B29" s="24"/>
      <c r="C29" s="25"/>
      <c r="D29" s="26"/>
      <c r="E29" s="26"/>
      <c r="F29" s="27"/>
      <c r="G29" s="28"/>
      <c r="H29" s="77"/>
      <c r="I29" s="46" t="s">
        <v>31</v>
      </c>
      <c r="J29" s="30" t="s">
        <v>18</v>
      </c>
      <c r="K29" s="7">
        <f>SUM(K30:K35)</f>
        <v>17820</v>
      </c>
      <c r="L29" s="7">
        <f>SUM(L30:L35)</f>
        <v>17410</v>
      </c>
      <c r="M29" s="7">
        <f>L29-K29</f>
        <v>-410</v>
      </c>
      <c r="N29" s="16">
        <f>M29/L29*100</f>
        <v>-2.3549684089603677</v>
      </c>
    </row>
    <row r="30" spans="1:14" ht="24.75" customHeight="1">
      <c r="A30" s="4"/>
      <c r="B30" s="4"/>
      <c r="C30" s="4"/>
      <c r="D30" s="4"/>
      <c r="E30" s="4"/>
      <c r="F30" s="4"/>
      <c r="G30" s="4"/>
      <c r="H30" s="77"/>
      <c r="I30" s="46"/>
      <c r="J30" s="30" t="s">
        <v>40</v>
      </c>
      <c r="K30" s="7">
        <v>11520</v>
      </c>
      <c r="L30" s="7">
        <v>11160</v>
      </c>
      <c r="M30" s="7">
        <f t="shared" si="5"/>
        <v>-360</v>
      </c>
      <c r="N30" s="16">
        <f t="shared" si="4"/>
        <v>-3.225806451612903</v>
      </c>
    </row>
    <row r="31" spans="8:14" ht="24.75" customHeight="1">
      <c r="H31" s="77"/>
      <c r="I31" s="46"/>
      <c r="J31" s="30" t="s">
        <v>41</v>
      </c>
      <c r="K31" s="7">
        <v>2160</v>
      </c>
      <c r="L31" s="7">
        <v>2160</v>
      </c>
      <c r="M31" s="7">
        <f t="shared" si="5"/>
        <v>0</v>
      </c>
      <c r="N31" s="16">
        <f aca="true" t="shared" si="6" ref="N31:N39">M31/L31*100</f>
        <v>0</v>
      </c>
    </row>
    <row r="32" spans="8:14" ht="24.75" customHeight="1">
      <c r="H32" s="77"/>
      <c r="I32" s="46"/>
      <c r="J32" s="32" t="s">
        <v>42</v>
      </c>
      <c r="K32" s="7">
        <v>1600</v>
      </c>
      <c r="L32" s="7">
        <v>1550</v>
      </c>
      <c r="M32" s="7">
        <f t="shared" si="5"/>
        <v>-50</v>
      </c>
      <c r="N32" s="16">
        <f t="shared" si="6"/>
        <v>-3.225806451612903</v>
      </c>
    </row>
    <row r="33" spans="8:14" ht="24.75" customHeight="1">
      <c r="H33" s="77"/>
      <c r="I33" s="46"/>
      <c r="J33" s="32" t="s">
        <v>43</v>
      </c>
      <c r="K33" s="7">
        <v>200</v>
      </c>
      <c r="L33" s="7">
        <v>200</v>
      </c>
      <c r="M33" s="7">
        <f t="shared" si="5"/>
        <v>0</v>
      </c>
      <c r="N33" s="16">
        <f t="shared" si="6"/>
        <v>0</v>
      </c>
    </row>
    <row r="34" spans="8:14" ht="24.75" customHeight="1">
      <c r="H34" s="77"/>
      <c r="I34" s="46"/>
      <c r="J34" s="32" t="s">
        <v>44</v>
      </c>
      <c r="K34" s="7">
        <v>540</v>
      </c>
      <c r="L34" s="7">
        <v>540</v>
      </c>
      <c r="M34" s="7">
        <f t="shared" si="5"/>
        <v>0</v>
      </c>
      <c r="N34" s="16">
        <f t="shared" si="6"/>
        <v>0</v>
      </c>
    </row>
    <row r="35" spans="8:14" ht="24.75" customHeight="1">
      <c r="H35" s="77"/>
      <c r="I35" s="46"/>
      <c r="J35" s="32" t="s">
        <v>45</v>
      </c>
      <c r="K35" s="7">
        <v>1800</v>
      </c>
      <c r="L35" s="7">
        <v>1800</v>
      </c>
      <c r="M35" s="7">
        <f>L35-K35</f>
        <v>0</v>
      </c>
      <c r="N35" s="16">
        <f>M35/L35*100</f>
        <v>0</v>
      </c>
    </row>
    <row r="36" spans="8:14" ht="24.75" customHeight="1">
      <c r="H36" s="77"/>
      <c r="I36" s="60" t="s">
        <v>46</v>
      </c>
      <c r="J36" s="32" t="s">
        <v>18</v>
      </c>
      <c r="K36" s="7">
        <f>K37+K38+K39</f>
        <v>228160</v>
      </c>
      <c r="L36" s="7">
        <f>L37+L38+L39</f>
        <v>188830</v>
      </c>
      <c r="M36" s="7">
        <f>L36-K36</f>
        <v>-39330</v>
      </c>
      <c r="N36" s="16">
        <f>M36/L36*100</f>
        <v>-20.828258221680876</v>
      </c>
    </row>
    <row r="37" spans="8:14" ht="24.75" customHeight="1">
      <c r="H37" s="77"/>
      <c r="I37" s="79"/>
      <c r="J37" s="32" t="s">
        <v>54</v>
      </c>
      <c r="K37" s="7">
        <v>139760</v>
      </c>
      <c r="L37" s="7">
        <v>138830</v>
      </c>
      <c r="M37" s="7">
        <f>L37-K37</f>
        <v>-930</v>
      </c>
      <c r="N37" s="16">
        <f>M37/L37*100</f>
        <v>-0.6698840308290716</v>
      </c>
    </row>
    <row r="38" spans="8:14" ht="24.75" customHeight="1">
      <c r="H38" s="77"/>
      <c r="I38" s="79"/>
      <c r="J38" s="32" t="s">
        <v>55</v>
      </c>
      <c r="K38" s="7">
        <v>62400</v>
      </c>
      <c r="L38" s="7">
        <v>50000</v>
      </c>
      <c r="M38" s="7">
        <f t="shared" si="5"/>
        <v>-12400</v>
      </c>
      <c r="N38" s="16">
        <f t="shared" si="6"/>
        <v>-24.8</v>
      </c>
    </row>
    <row r="39" spans="8:14" ht="24.75" customHeight="1">
      <c r="H39" s="78"/>
      <c r="I39" s="61"/>
      <c r="J39" s="32" t="s">
        <v>57</v>
      </c>
      <c r="K39" s="7">
        <v>26000</v>
      </c>
      <c r="L39" s="7">
        <v>0</v>
      </c>
      <c r="M39" s="7">
        <f t="shared" si="5"/>
        <v>-26000</v>
      </c>
      <c r="N39" s="16" t="e">
        <f t="shared" si="6"/>
        <v>#DIV/0!</v>
      </c>
    </row>
    <row r="40" spans="8:14" ht="24.75" customHeight="1">
      <c r="H40" s="49" t="s">
        <v>47</v>
      </c>
      <c r="I40" s="34" t="s">
        <v>15</v>
      </c>
      <c r="J40" s="34"/>
      <c r="K40" s="6">
        <f>K41</f>
        <v>2000</v>
      </c>
      <c r="L40" s="6">
        <f>L41</f>
        <v>2000</v>
      </c>
      <c r="M40" s="6">
        <f t="shared" si="5"/>
        <v>0</v>
      </c>
      <c r="N40" s="14">
        <f>M40/L40*100</f>
        <v>0</v>
      </c>
    </row>
    <row r="41" spans="8:14" ht="24.75" customHeight="1" thickBot="1">
      <c r="H41" s="50"/>
      <c r="I41" s="31" t="s">
        <v>47</v>
      </c>
      <c r="J41" s="33" t="s">
        <v>56</v>
      </c>
      <c r="K41" s="12">
        <v>2000</v>
      </c>
      <c r="L41" s="12">
        <v>2000</v>
      </c>
      <c r="M41" s="12">
        <f t="shared" si="5"/>
        <v>0</v>
      </c>
      <c r="N41" s="29">
        <f>M41/L41*100</f>
        <v>0</v>
      </c>
    </row>
    <row r="42" ht="15" customHeight="1">
      <c r="A42" s="4"/>
    </row>
    <row r="43" ht="18" customHeight="1"/>
  </sheetData>
  <sheetProtection/>
  <mergeCells count="38">
    <mergeCell ref="H28:H39"/>
    <mergeCell ref="I36:I39"/>
    <mergeCell ref="A14:A16"/>
    <mergeCell ref="B15:B16"/>
    <mergeCell ref="A12:A13"/>
    <mergeCell ref="A17:A19"/>
    <mergeCell ref="B18:B19"/>
    <mergeCell ref="B12:C12"/>
    <mergeCell ref="I29:I35"/>
    <mergeCell ref="B10:B11"/>
    <mergeCell ref="A9:A11"/>
    <mergeCell ref="I28:J28"/>
    <mergeCell ref="I40:J40"/>
    <mergeCell ref="H25:H27"/>
    <mergeCell ref="H40:H41"/>
    <mergeCell ref="A1:N1"/>
    <mergeCell ref="A4:N4"/>
    <mergeCell ref="A5:G5"/>
    <mergeCell ref="H5:N5"/>
    <mergeCell ref="A3:N3"/>
    <mergeCell ref="M6:N6"/>
    <mergeCell ref="K6:K7"/>
    <mergeCell ref="L6:L7"/>
    <mergeCell ref="H6:J7"/>
    <mergeCell ref="H8:J8"/>
    <mergeCell ref="I26:I27"/>
    <mergeCell ref="H9:H24"/>
    <mergeCell ref="I9:J9"/>
    <mergeCell ref="B9:C9"/>
    <mergeCell ref="A8:C8"/>
    <mergeCell ref="A6:C7"/>
    <mergeCell ref="I25:J25"/>
    <mergeCell ref="F6:G6"/>
    <mergeCell ref="D6:D7"/>
    <mergeCell ref="E6:E7"/>
    <mergeCell ref="I10:I15"/>
    <mergeCell ref="I19:I24"/>
    <mergeCell ref="I16:I18"/>
  </mergeCells>
  <printOptions/>
  <pageMargins left="0.7086614173228347" right="0.4724409448818898" top="0.5905511811023623" bottom="0.3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2013-01-10T02:56:37Z</cp:lastPrinted>
  <dcterms:created xsi:type="dcterms:W3CDTF">2007-04-18T08:01:50Z</dcterms:created>
  <dcterms:modified xsi:type="dcterms:W3CDTF">2013-01-18T07:02:20Z</dcterms:modified>
  <cp:category/>
  <cp:version/>
  <cp:contentType/>
  <cp:contentStatus/>
</cp:coreProperties>
</file>