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30" windowWidth="15480" windowHeight="11640" tabRatio="657" activeTab="0"/>
  </bookViews>
  <sheets>
    <sheet name="결산 총괄" sheetId="1" r:id="rId1"/>
    <sheet name="세입 세출 결산" sheetId="2" r:id="rId2"/>
  </sheets>
  <definedNames>
    <definedName name="_xlnm.Print_Area" localSheetId="1">'세입 세출 결산'!$A$1:$H$132</definedName>
  </definedNames>
  <calcPr fullCalcOnLoad="1"/>
</workbook>
</file>

<file path=xl/sharedStrings.xml><?xml version="1.0" encoding="utf-8"?>
<sst xmlns="http://schemas.openxmlformats.org/spreadsheetml/2006/main" count="210" uniqueCount="182">
  <si>
    <t>02.사업수입</t>
  </si>
  <si>
    <t>관 별</t>
  </si>
  <si>
    <t>합    계</t>
  </si>
  <si>
    <t>사 무 비</t>
  </si>
  <si>
    <t>사 업 비</t>
  </si>
  <si>
    <t>상 환 금</t>
  </si>
  <si>
    <t>잡 지 출</t>
  </si>
  <si>
    <t>잡 수 입</t>
  </si>
  <si>
    <t>항</t>
  </si>
  <si>
    <t>목</t>
  </si>
  <si>
    <t>합           계</t>
  </si>
  <si>
    <t xml:space="preserve">01.입소자부담금수입  </t>
  </si>
  <si>
    <t>11.입소비용수입</t>
  </si>
  <si>
    <t>111.입소비용수입</t>
  </si>
  <si>
    <t>21.사업수입</t>
  </si>
  <si>
    <t>03.과년도수입</t>
  </si>
  <si>
    <t>31.과년도수입</t>
  </si>
  <si>
    <t>311.과년도수입</t>
  </si>
  <si>
    <t>04.보조금수입</t>
  </si>
  <si>
    <t>합             계</t>
  </si>
  <si>
    <t xml:space="preserve">01.사무비  </t>
  </si>
  <si>
    <t>11.인건비</t>
  </si>
  <si>
    <t>111.급여</t>
  </si>
  <si>
    <t>112.상여금</t>
  </si>
  <si>
    <t>113.일용잡급</t>
  </si>
  <si>
    <t>114.제수당</t>
  </si>
  <si>
    <t>12.업무추진비</t>
  </si>
  <si>
    <t>121.기관운영비</t>
  </si>
  <si>
    <t>122.직책보조비</t>
  </si>
  <si>
    <t>123.회의비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</si>
  <si>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</si>
  <si>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</si>
  <si>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</si>
  <si>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</si>
  <si>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</si>
  <si>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</si>
  <si>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211.시설비</t>
  </si>
  <si>
    <t>212.자산취득비</t>
  </si>
  <si>
    <t>213.시설장비유지비</t>
  </si>
  <si>
    <t>03.사업비</t>
  </si>
  <si>
    <t>311.생계비</t>
  </si>
  <si>
    <t>312.수용기관 경비</t>
  </si>
  <si>
    <t>313.피복비</t>
  </si>
  <si>
    <t>314.의료비</t>
  </si>
  <si>
    <t>315.장의비</t>
  </si>
  <si>
    <t>  </t>
  </si>
  <si>
    <t>32.교육비</t>
  </si>
  <si>
    <t>33.사업비</t>
  </si>
  <si>
    <t>04.전출금</t>
  </si>
  <si>
    <t>41.전출금</t>
  </si>
  <si>
    <t>411.법인회계전출금</t>
  </si>
  <si>
    <t>05.과년도지출</t>
  </si>
  <si>
    <t>51.과년도지출</t>
  </si>
  <si>
    <t>511.과년도지출</t>
  </si>
  <si>
    <t>06.상환금</t>
  </si>
  <si>
    <t>61.부채상환금</t>
  </si>
  <si>
    <t>611.원금상환금</t>
  </si>
  <si>
    <t>612.이자지불금</t>
  </si>
  <si>
    <t>07.잡지출</t>
  </si>
  <si>
    <t>71.잡지출</t>
  </si>
  <si>
    <t>711.잡지출</t>
  </si>
  <si>
    <t>08.예비비</t>
  </si>
  <si>
    <t>081.예비비</t>
  </si>
  <si>
    <t>811.예비비</t>
  </si>
  <si>
    <t>재    산
조 성 비</t>
  </si>
  <si>
    <t>보 조 금
수    입</t>
  </si>
  <si>
    <t>입 소 자
부담금수입</t>
  </si>
  <si>
    <t>포 항 원 광 보 은 의 집</t>
  </si>
  <si>
    <t>112.본인부담금수입</t>
  </si>
  <si>
    <t>113.식재료비수입</t>
  </si>
  <si>
    <t>114.상급침실이용료</t>
  </si>
  <si>
    <t>115.이미용비</t>
  </si>
  <si>
    <t>116.기타 비급여수입</t>
  </si>
  <si>
    <t>211.자활사업수입</t>
  </si>
  <si>
    <t>212.기타사업수입</t>
  </si>
  <si>
    <t>115.퇴직금및퇴직적금</t>
  </si>
  <si>
    <t>116.사회보험부담비용</t>
  </si>
  <si>
    <t>117.기타후생 경비</t>
  </si>
  <si>
    <t>132.수용비 및 수수료</t>
  </si>
  <si>
    <t>136.기타운영비</t>
  </si>
  <si>
    <t>214.시설장비
      유지적립금</t>
  </si>
  <si>
    <t>316.직업재활비</t>
  </si>
  <si>
    <t>318.특별급식비</t>
  </si>
  <si>
    <t>319.연료비</t>
  </si>
  <si>
    <t>331.의료재활비</t>
  </si>
  <si>
    <t>332.프로그램사업비</t>
  </si>
  <si>
    <t>333.기타</t>
  </si>
  <si>
    <t>613.가지급 
    원금상환적립금</t>
  </si>
  <si>
    <t xml:space="preserve">                                                                                                                                                                                                 (단위:        원)</t>
  </si>
  <si>
    <t>세       입</t>
  </si>
  <si>
    <t>세       출</t>
  </si>
  <si>
    <t xml:space="preserve">액   수 </t>
  </si>
  <si>
    <t>증감(B-A)</t>
  </si>
  <si>
    <t>비율(%)</t>
  </si>
  <si>
    <t>후 원 금
수    입</t>
  </si>
  <si>
    <t>요양급여
수    입</t>
  </si>
  <si>
    <t>예 비 비</t>
  </si>
  <si>
    <t>증감(B)-(A)</t>
  </si>
  <si>
    <t>액수</t>
  </si>
  <si>
    <t>411.경상보조금수입</t>
  </si>
  <si>
    <t>412.자본보조금수입</t>
  </si>
  <si>
    <t>413.기타보조금수입</t>
  </si>
  <si>
    <t>41.보조금수입</t>
  </si>
  <si>
    <t>05.후원금수입</t>
  </si>
  <si>
    <t>51.후원금수입</t>
  </si>
  <si>
    <t>511.지정후원금수입</t>
  </si>
  <si>
    <t>512.비지정후원금수입</t>
  </si>
  <si>
    <t>06.요양급여수입</t>
  </si>
  <si>
    <t>61.요양급여수입</t>
  </si>
  <si>
    <t>61.장기요양급여수입</t>
  </si>
  <si>
    <t>07.차입금</t>
  </si>
  <si>
    <t>71.차입금</t>
  </si>
  <si>
    <t>711.금융기관차입금</t>
  </si>
  <si>
    <t>712.기타차입금</t>
  </si>
  <si>
    <t>08.전입금</t>
  </si>
  <si>
    <t>81.전입금</t>
  </si>
  <si>
    <t>811.법인전입금</t>
  </si>
  <si>
    <t>09.이월금</t>
  </si>
  <si>
    <t>91.이월금</t>
  </si>
  <si>
    <t>911.전년도이월금</t>
  </si>
  <si>
    <t>912.이월사업비</t>
  </si>
  <si>
    <t>10.잡수입</t>
  </si>
  <si>
    <t>101.잡수입</t>
  </si>
  <si>
    <t>1011.불용품매각대</t>
  </si>
  <si>
    <t>1012.기타예금이자수입</t>
  </si>
  <si>
    <t>1013.기타잡수입</t>
  </si>
  <si>
    <t>(2) 세입내역                                                                                    (단위: 원)</t>
  </si>
  <si>
    <t>관</t>
  </si>
  <si>
    <t>13.운영비</t>
  </si>
  <si>
    <t>31.운영비</t>
  </si>
  <si>
    <t>09.적립금</t>
  </si>
  <si>
    <t>91.운영충당적립금</t>
  </si>
  <si>
    <t>911.운영충당적립금</t>
  </si>
  <si>
    <t>10.준비금</t>
  </si>
  <si>
    <t>101.환경개선준비금</t>
  </si>
  <si>
    <t>1011.시설환경 
     개선준비금</t>
  </si>
  <si>
    <t>비  고</t>
  </si>
  <si>
    <r>
      <t xml:space="preserve">(3) 세출내역 </t>
    </r>
    <r>
      <rPr>
        <b/>
        <sz val="12"/>
        <color indexed="8"/>
        <rFont val="굴림체"/>
        <family val="3"/>
      </rPr>
      <t xml:space="preserve">                         </t>
    </r>
    <r>
      <rPr>
        <b/>
        <sz val="10"/>
        <color indexed="8"/>
        <rFont val="굴림체"/>
        <family val="3"/>
      </rPr>
      <t>                                                      (단위: 원)</t>
    </r>
  </si>
  <si>
    <t>11.반환금</t>
  </si>
  <si>
    <t>111.보조금반환금</t>
  </si>
  <si>
    <t>1111.보조금반환금</t>
  </si>
  <si>
    <t>12.이월금</t>
  </si>
  <si>
    <t>121.이월금</t>
  </si>
  <si>
    <t>1211.이월금</t>
  </si>
  <si>
    <t>적 립 금</t>
  </si>
  <si>
    <t>준 비 금</t>
  </si>
  <si>
    <t>반 환 금</t>
  </si>
  <si>
    <t>이 월 금</t>
  </si>
  <si>
    <t>317.특별위로금</t>
  </si>
  <si>
    <t>* 직원회식 및 단체복 
* 직원및 직원자녀 해외연수지원</t>
  </si>
  <si>
    <t>* 직원교육 및 연수비
* 어르신 부의금</t>
  </si>
  <si>
    <t>* 종사자수당,생계비, 효도관광비</t>
  </si>
  <si>
    <t>* 2인실 사용료</t>
  </si>
  <si>
    <t>* 어르신 간식비</t>
  </si>
  <si>
    <t>* 운영위원회 및 팀장회의</t>
  </si>
  <si>
    <t>* 직원연수(교육) 및 각종회의 여비</t>
  </si>
  <si>
    <t>* 사무용품구입 및 소규모수선비</t>
  </si>
  <si>
    <t>* 전기,전화,상수도료</t>
  </si>
  <si>
    <t>* 보험 및 각종 협회가입비</t>
  </si>
  <si>
    <t>* 차량주유 및 수리비</t>
  </si>
  <si>
    <t>* 에어컨, 사무용컴퓨터 구입</t>
  </si>
  <si>
    <t>* 식당 주부식</t>
  </si>
  <si>
    <t>* 엘리베이터 컨트롤박스교체외</t>
  </si>
  <si>
    <t>* 기저귀외</t>
  </si>
  <si>
    <t>* 혈당측정검사지 및 의료소모품</t>
  </si>
  <si>
    <t>* 어르신 간식비용</t>
  </si>
  <si>
    <t>* 난방비</t>
  </si>
  <si>
    <t>* 생신잔치외</t>
  </si>
  <si>
    <t>* 어르신 안전사고로 인한 
  병원비 및 간병비지출</t>
  </si>
  <si>
    <r>
      <t xml:space="preserve">(1) 세입 세출 총괄  </t>
    </r>
    <r>
      <rPr>
        <sz val="11"/>
        <color indexed="8"/>
        <rFont val="굴림"/>
        <family val="3"/>
      </rPr>
      <t xml:space="preserve">    </t>
    </r>
  </si>
  <si>
    <t>2012년
추경예산(A)</t>
  </si>
  <si>
    <t>2012년
결산(B)</t>
  </si>
  <si>
    <t> 2012년
추경예산(A)</t>
  </si>
  <si>
    <t xml:space="preserve">2012년
결산(B) </t>
  </si>
  <si>
    <t>* 12월 장기요양급여수입 누락</t>
  </si>
  <si>
    <r>
      <t xml:space="preserve">  1. 사회복지법인 삼동회 포항원광보은의집 </t>
    </r>
    <r>
      <rPr>
        <sz val="11"/>
        <rFont val="돋움"/>
        <family val="3"/>
      </rPr>
      <t>2</t>
    </r>
    <r>
      <rPr>
        <sz val="11"/>
        <rFont val="돋움"/>
        <family val="3"/>
      </rPr>
      <t>012년도 결산 총 세입액은  1,331,621,834원 이며
      총 세출액은   1,331,621,834원이다.</t>
    </r>
  </si>
  <si>
    <t xml:space="preserve">  2. 회계연도는 2012년 1월 1일부터 2012년 12월 31일까지 1년으로 한다. </t>
  </si>
  <si>
    <t xml:space="preserve">2013.  01. 28 </t>
  </si>
  <si>
    <t>차입금</t>
  </si>
  <si>
    <t>전입금</t>
  </si>
  <si>
    <t xml:space="preserve">* 배상보험료 및 사회복지실습비 </t>
  </si>
  <si>
    <t>2012년도 세입·세출 결산 총괄표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</si>
</sst>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"/>
    <numFmt numFmtId="177" formatCode="000."/>
    <numFmt numFmtId="178" formatCode="#,##0_ "/>
    <numFmt numFmtId="179" formatCode="0.0"/>
    <numFmt numFmtId="180" formatCode="0_);\(0\)"/>
    <numFmt numFmtId="181" formatCode="0.0%"/>
    <numFmt numFmtId="182" formatCode="[$-412]AM/PM\ h:mm:ss"/>
    <numFmt numFmtId="183" formatCode="[$-412]yyyy&quot;년&quot;\ m&quot;월&quot;\ d&quot;일&quot;\ dddd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&quot;월&quot;\ dd&quot;일&quot;"/>
    <numFmt numFmtId="190" formatCode="0.000"/>
    <numFmt numFmtId="191" formatCode="0.0000"/>
    <numFmt numFmtId="192" formatCode="#,##0;&quot;△&quot;#,##0"/>
    <numFmt numFmtId="193" formatCode="#,##0;[Red]&quot;△&quot;#,##0"/>
    <numFmt numFmtId="194" formatCode="0.000%"/>
    <numFmt numFmtId="195" formatCode="#,##0.0_);[Red]\(#,##0.0\)"/>
    <numFmt numFmtId="196" formatCode="#,##0.00_);[Red]\(#,##0.00\)"/>
    <numFmt numFmtId="197" formatCode="0_);[Red]\(0\)"/>
    <numFmt numFmtId="198" formatCode="m&quot;/&quot;d;@"/>
  </numFmts>
  <fonts count="5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4"/>
      <name val="굴림체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b/>
      <sz val="12"/>
      <color indexed="8"/>
      <name val="굴림체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20"/>
      <color indexed="8"/>
      <name val="굴림"/>
      <family val="3"/>
    </font>
    <font>
      <sz val="12"/>
      <color indexed="8"/>
      <name val="굴림체"/>
      <family val="3"/>
    </font>
    <font>
      <sz val="11"/>
      <color indexed="12"/>
      <name val="돋움"/>
      <family val="3"/>
    </font>
    <font>
      <sz val="9"/>
      <color indexed="8"/>
      <name val="굴림체"/>
      <family val="3"/>
    </font>
    <font>
      <b/>
      <sz val="18"/>
      <color indexed="8"/>
      <name val="굴림"/>
      <family val="3"/>
    </font>
    <font>
      <b/>
      <sz val="11"/>
      <color indexed="8"/>
      <name val="굴림"/>
      <family val="3"/>
    </font>
    <font>
      <b/>
      <sz val="11"/>
      <color indexed="8"/>
      <name val="굴림체"/>
      <family val="3"/>
    </font>
    <font>
      <b/>
      <sz val="10"/>
      <color indexed="10"/>
      <name val="굴림체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92" fontId="10" fillId="0" borderId="12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 wrapText="1" indent="1"/>
    </xf>
    <xf numFmtId="184" fontId="6" fillId="0" borderId="10" xfId="0" applyNumberFormat="1" applyFont="1" applyBorder="1" applyAlignment="1">
      <alignment horizontal="right" vertical="center" wrapText="1" indent="1"/>
    </xf>
    <xf numFmtId="184" fontId="4" fillId="0" borderId="10" xfId="0" applyNumberFormat="1" applyFont="1" applyBorder="1" applyAlignment="1">
      <alignment horizontal="right" vertical="center" wrapText="1" indent="1"/>
    </xf>
    <xf numFmtId="184" fontId="4" fillId="33" borderId="10" xfId="0" applyNumberFormat="1" applyFont="1" applyFill="1" applyBorder="1" applyAlignment="1">
      <alignment horizontal="right" vertical="center" wrapText="1" indent="1"/>
    </xf>
    <xf numFmtId="184" fontId="0" fillId="0" borderId="0" xfId="0" applyNumberFormat="1" applyAlignment="1">
      <alignment vertical="center"/>
    </xf>
    <xf numFmtId="184" fontId="4" fillId="34" borderId="10" xfId="0" applyNumberFormat="1" applyFont="1" applyFill="1" applyBorder="1" applyAlignment="1">
      <alignment horizontal="right" vertical="center" wrapText="1" indent="1"/>
    </xf>
    <xf numFmtId="184" fontId="13" fillId="0" borderId="0" xfId="0" applyNumberFormat="1" applyFont="1" applyAlignment="1">
      <alignment vertical="center"/>
    </xf>
    <xf numFmtId="184" fontId="4" fillId="34" borderId="17" xfId="0" applyNumberFormat="1" applyFont="1" applyFill="1" applyBorder="1" applyAlignment="1">
      <alignment horizontal="right" vertical="center" wrapText="1" indent="1"/>
    </xf>
    <xf numFmtId="184" fontId="4" fillId="33" borderId="17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right" vertical="center" wrapText="1" indent="1"/>
    </xf>
    <xf numFmtId="184" fontId="4" fillId="0" borderId="10" xfId="0" applyNumberFormat="1" applyFont="1" applyFill="1" applyBorder="1" applyAlignment="1">
      <alignment horizontal="right" vertical="center" wrapText="1" indent="1"/>
    </xf>
    <xf numFmtId="0" fontId="14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84" fontId="10" fillId="0" borderId="19" xfId="0" applyNumberFormat="1" applyFont="1" applyBorder="1" applyAlignment="1">
      <alignment horizontal="center" vertical="center" wrapText="1"/>
    </xf>
    <xf numFmtId="184" fontId="10" fillId="0" borderId="2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right" vertical="center" wrapText="1" indent="1"/>
    </xf>
    <xf numFmtId="184" fontId="6" fillId="0" borderId="10" xfId="0" applyNumberFormat="1" applyFont="1" applyFill="1" applyBorder="1" applyAlignment="1">
      <alignment horizontal="right" vertical="center" wrapText="1" indent="1"/>
    </xf>
    <xf numFmtId="0" fontId="6" fillId="0" borderId="21" xfId="0" applyFont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right" vertical="center" wrapText="1" indent="1"/>
    </xf>
    <xf numFmtId="184" fontId="6" fillId="0" borderId="22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84" fontId="10" fillId="33" borderId="17" xfId="0" applyNumberFormat="1" applyFont="1" applyFill="1" applyBorder="1" applyAlignment="1">
      <alignment horizontal="right" vertical="center" wrapText="1" indent="1"/>
    </xf>
    <xf numFmtId="197" fontId="10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92" fontId="10" fillId="0" borderId="11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 wrapText="1"/>
    </xf>
    <xf numFmtId="184" fontId="10" fillId="0" borderId="24" xfId="0" applyNumberFormat="1" applyFont="1" applyBorder="1" applyAlignment="1">
      <alignment horizontal="center" vertical="center"/>
    </xf>
    <xf numFmtId="192" fontId="10" fillId="0" borderId="2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9" fontId="4" fillId="0" borderId="16" xfId="43" applyFont="1" applyBorder="1" applyAlignment="1">
      <alignment horizontal="left" vertical="center" wrapText="1"/>
    </xf>
    <xf numFmtId="41" fontId="6" fillId="0" borderId="16" xfId="48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84" fontId="6" fillId="0" borderId="16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10" fontId="0" fillId="0" borderId="14" xfId="43" applyNumberFormat="1" applyFont="1" applyBorder="1" applyAlignment="1">
      <alignment vertical="center"/>
    </xf>
    <xf numFmtId="10" fontId="10" fillId="0" borderId="26" xfId="43" applyNumberFormat="1" applyFont="1" applyBorder="1" applyAlignment="1">
      <alignment horizontal="right" vertical="center"/>
    </xf>
    <xf numFmtId="10" fontId="10" fillId="0" borderId="27" xfId="43" applyNumberFormat="1" applyFont="1" applyBorder="1" applyAlignment="1">
      <alignment horizontal="right" vertical="center"/>
    </xf>
    <xf numFmtId="10" fontId="10" fillId="0" borderId="28" xfId="43" applyNumberFormat="1" applyFont="1" applyBorder="1" applyAlignment="1">
      <alignment horizontal="right" vertical="center"/>
    </xf>
    <xf numFmtId="184" fontId="18" fillId="0" borderId="21" xfId="0" applyNumberFormat="1" applyFont="1" applyFill="1" applyBorder="1" applyAlignment="1">
      <alignment horizontal="left" vertical="center" wrapText="1"/>
    </xf>
    <xf numFmtId="10" fontId="0" fillId="0" borderId="17" xfId="43" applyNumberFormat="1" applyFont="1" applyBorder="1" applyAlignment="1">
      <alignment vertical="center"/>
    </xf>
    <xf numFmtId="10" fontId="0" fillId="0" borderId="10" xfId="43" applyNumberFormat="1" applyFont="1" applyBorder="1" applyAlignment="1">
      <alignment vertical="center"/>
    </xf>
    <xf numFmtId="0" fontId="4" fillId="0" borderId="29" xfId="0" applyFont="1" applyBorder="1" applyAlignment="1">
      <alignment horizontal="justify" vertical="center" wrapText="1"/>
    </xf>
    <xf numFmtId="10" fontId="0" fillId="0" borderId="29" xfId="43" applyNumberFormat="1" applyFont="1" applyBorder="1" applyAlignment="1">
      <alignment vertical="center"/>
    </xf>
    <xf numFmtId="184" fontId="10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19" fillId="0" borderId="25" xfId="0" applyNumberFormat="1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84" fontId="10" fillId="0" borderId="33" xfId="0" applyNumberFormat="1" applyFont="1" applyBorder="1" applyAlignment="1">
      <alignment horizontal="center" vertical="center" wrapText="1"/>
    </xf>
    <xf numFmtId="184" fontId="10" fillId="0" borderId="35" xfId="0" applyNumberFormat="1" applyFont="1" applyBorder="1" applyAlignment="1">
      <alignment horizontal="center" vertical="center" wrapText="1"/>
    </xf>
    <xf numFmtId="184" fontId="10" fillId="0" borderId="30" xfId="0" applyNumberFormat="1" applyFont="1" applyBorder="1" applyAlignment="1">
      <alignment horizontal="center" vertical="center" wrapText="1"/>
    </xf>
    <xf numFmtId="184" fontId="10" fillId="0" borderId="19" xfId="0" applyNumberFormat="1" applyFont="1" applyBorder="1" applyAlignment="1">
      <alignment horizontal="center" vertical="center" wrapText="1"/>
    </xf>
    <xf numFmtId="184" fontId="10" fillId="0" borderId="36" xfId="0" applyNumberFormat="1" applyFont="1" applyBorder="1" applyAlignment="1">
      <alignment horizontal="center" vertical="center"/>
    </xf>
    <xf numFmtId="184" fontId="10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38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84" fontId="10" fillId="0" borderId="37" xfId="0" applyNumberFormat="1" applyFont="1" applyBorder="1" applyAlignment="1">
      <alignment horizontal="center" vertical="center"/>
    </xf>
    <xf numFmtId="184" fontId="10" fillId="0" borderId="38" xfId="0" applyNumberFormat="1" applyFont="1" applyBorder="1" applyAlignment="1">
      <alignment horizontal="center" vertical="center"/>
    </xf>
    <xf numFmtId="184" fontId="10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6" fontId="5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184" fontId="12" fillId="0" borderId="44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4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horizontal="justify" vertical="center"/>
    </xf>
    <xf numFmtId="0" fontId="0" fillId="0" borderId="43" xfId="0" applyBorder="1" applyAlignment="1">
      <alignment horizontal="justify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3"/>
  <sheetViews>
    <sheetView tabSelected="1" zoomScale="80" zoomScaleNormal="80" zoomScalePageLayoutView="0" workbookViewId="0" topLeftCell="A1">
      <selection activeCell="A3" sqref="A3:L3"/>
    </sheetView>
  </sheetViews>
  <sheetFormatPr defaultColWidth="8.88671875" defaultRowHeight="13.5"/>
  <cols>
    <col min="1" max="1" width="4.10546875" style="0" customWidth="1"/>
    <col min="2" max="2" width="10.10546875" style="0" bestFit="1" customWidth="1"/>
    <col min="3" max="4" width="13.99609375" style="0" bestFit="1" customWidth="1"/>
    <col min="5" max="5" width="11.10546875" style="0" bestFit="1" customWidth="1"/>
    <col min="6" max="6" width="8.3359375" style="0" bestFit="1" customWidth="1"/>
    <col min="7" max="7" width="4.10546875" style="0" bestFit="1" customWidth="1"/>
    <col min="8" max="8" width="8.3359375" style="0" bestFit="1" customWidth="1"/>
    <col min="9" max="10" width="13.99609375" style="0" bestFit="1" customWidth="1"/>
    <col min="11" max="11" width="12.10546875" style="0" bestFit="1" customWidth="1"/>
    <col min="12" max="12" width="8.3359375" style="0" bestFit="1" customWidth="1"/>
  </cols>
  <sheetData>
    <row r="1" spans="1:12" ht="30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7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3" customFormat="1" ht="36.75" customHeight="1">
      <c r="A3" s="113" t="s">
        <v>175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3" customFormat="1" ht="36.75" customHeight="1">
      <c r="A4" s="87" t="s">
        <v>169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22.5" customHeight="1">
      <c r="A5" s="103" t="s">
        <v>88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30" customHeight="1">
      <c r="A6" s="107" t="s">
        <v>89</v>
      </c>
      <c r="B6" s="108"/>
      <c r="C6" s="108"/>
      <c r="D6" s="108"/>
      <c r="E6" s="108"/>
      <c r="F6" s="109"/>
      <c r="G6" s="110" t="s">
        <v>90</v>
      </c>
      <c r="H6" s="111"/>
      <c r="I6" s="111"/>
      <c r="J6" s="111"/>
      <c r="K6" s="111"/>
      <c r="L6" s="112"/>
    </row>
    <row r="7" spans="1:12" ht="19.5" customHeight="1">
      <c r="A7" s="91" t="s">
        <v>1</v>
      </c>
      <c r="B7" s="92"/>
      <c r="C7" s="95" t="s">
        <v>170</v>
      </c>
      <c r="D7" s="97" t="s">
        <v>171</v>
      </c>
      <c r="E7" s="89" t="s">
        <v>92</v>
      </c>
      <c r="F7" s="90"/>
      <c r="G7" s="91" t="s">
        <v>1</v>
      </c>
      <c r="H7" s="92"/>
      <c r="I7" s="95" t="s">
        <v>170</v>
      </c>
      <c r="J7" s="97" t="s">
        <v>171</v>
      </c>
      <c r="K7" s="89" t="s">
        <v>92</v>
      </c>
      <c r="L7" s="90"/>
    </row>
    <row r="8" spans="1:12" ht="19.5" customHeight="1" thickBot="1">
      <c r="A8" s="93"/>
      <c r="B8" s="94"/>
      <c r="C8" s="96"/>
      <c r="D8" s="98"/>
      <c r="E8" s="37" t="s">
        <v>91</v>
      </c>
      <c r="F8" s="38" t="s">
        <v>93</v>
      </c>
      <c r="G8" s="93"/>
      <c r="H8" s="94"/>
      <c r="I8" s="96"/>
      <c r="J8" s="98"/>
      <c r="K8" s="37" t="s">
        <v>91</v>
      </c>
      <c r="L8" s="38" t="s">
        <v>93</v>
      </c>
    </row>
    <row r="9" spans="1:12" ht="30" customHeight="1" thickTop="1">
      <c r="A9" s="117" t="s">
        <v>2</v>
      </c>
      <c r="B9" s="118"/>
      <c r="C9" s="5">
        <f>SUM(C10:C19)</f>
        <v>1361832563</v>
      </c>
      <c r="D9" s="5">
        <f>SUM(D10:D19)</f>
        <v>1331621834</v>
      </c>
      <c r="E9" s="53">
        <f aca="true" t="shared" si="0" ref="E9:E17">D9-C9</f>
        <v>-30210729</v>
      </c>
      <c r="F9" s="70">
        <f aca="true" t="shared" si="1" ref="F9:F17">IF(C9=0,0,E9/C9)</f>
        <v>-0.022183879149906917</v>
      </c>
      <c r="G9" s="99" t="s">
        <v>2</v>
      </c>
      <c r="H9" s="100"/>
      <c r="I9" s="5">
        <f>SUM(I10:I19)</f>
        <v>1361832563</v>
      </c>
      <c r="J9" s="5">
        <f>SUM(J10:J19)</f>
        <v>1331621834</v>
      </c>
      <c r="K9" s="53">
        <f aca="true" t="shared" si="2" ref="K9:K19">J9-I9</f>
        <v>-30210729</v>
      </c>
      <c r="L9" s="70">
        <f aca="true" t="shared" si="3" ref="L9:L19">IF(I9=0,0,K9/I9)</f>
        <v>-0.022183879149906917</v>
      </c>
    </row>
    <row r="10" spans="1:12" ht="30" customHeight="1">
      <c r="A10" s="51">
        <v>1</v>
      </c>
      <c r="B10" s="52" t="s">
        <v>66</v>
      </c>
      <c r="C10" s="6">
        <f>'세입 세출 결산'!D7</f>
        <v>322661490</v>
      </c>
      <c r="D10" s="6">
        <f>'세입 세출 결산'!E7</f>
        <v>322469770</v>
      </c>
      <c r="E10" s="18">
        <f t="shared" si="0"/>
        <v>-191720</v>
      </c>
      <c r="F10" s="71">
        <f t="shared" si="1"/>
        <v>-0.0005941830864290622</v>
      </c>
      <c r="G10" s="54">
        <v>1</v>
      </c>
      <c r="H10" s="55" t="s">
        <v>3</v>
      </c>
      <c r="I10" s="7">
        <f>'세입 세출 결산'!D57</f>
        <v>1047205821</v>
      </c>
      <c r="J10" s="7">
        <f>'세입 세출 결산'!E57</f>
        <v>1017398218</v>
      </c>
      <c r="K10" s="18">
        <f t="shared" si="2"/>
        <v>-29807603</v>
      </c>
      <c r="L10" s="71">
        <f t="shared" si="3"/>
        <v>-0.02846393937300316</v>
      </c>
    </row>
    <row r="11" spans="1:12" ht="30" customHeight="1">
      <c r="A11" s="51">
        <v>2</v>
      </c>
      <c r="B11" s="52" t="s">
        <v>65</v>
      </c>
      <c r="C11" s="6">
        <f>'세입 세출 결산'!D22</f>
        <v>62375000</v>
      </c>
      <c r="D11" s="6">
        <f>'세입 세출 결산'!E22</f>
        <v>62030820</v>
      </c>
      <c r="E11" s="18">
        <f t="shared" si="0"/>
        <v>-344180</v>
      </c>
      <c r="F11" s="71">
        <f t="shared" si="1"/>
        <v>-0.005517915831663327</v>
      </c>
      <c r="G11" s="54">
        <v>2</v>
      </c>
      <c r="H11" s="56" t="s">
        <v>64</v>
      </c>
      <c r="I11" s="7">
        <f>'세입 세출 결산'!D77</f>
        <v>21088550</v>
      </c>
      <c r="J11" s="7">
        <f>'세입 세출 결산'!E77</f>
        <v>14460010</v>
      </c>
      <c r="K11" s="18">
        <f t="shared" si="2"/>
        <v>-6628540</v>
      </c>
      <c r="L11" s="71">
        <f t="shared" si="3"/>
        <v>-0.3143193818446503</v>
      </c>
    </row>
    <row r="12" spans="1:12" ht="30" customHeight="1">
      <c r="A12" s="51">
        <v>3</v>
      </c>
      <c r="B12" s="52" t="s">
        <v>94</v>
      </c>
      <c r="C12" s="6">
        <f>'세입 세출 결산'!D27</f>
        <v>13891445</v>
      </c>
      <c r="D12" s="6">
        <f>'세입 세출 결산'!E27</f>
        <v>15331562</v>
      </c>
      <c r="E12" s="18">
        <f t="shared" si="0"/>
        <v>1440117</v>
      </c>
      <c r="F12" s="71">
        <f t="shared" si="1"/>
        <v>0.10366934469380255</v>
      </c>
      <c r="G12" s="54">
        <v>3</v>
      </c>
      <c r="H12" s="55" t="s">
        <v>4</v>
      </c>
      <c r="I12" s="7">
        <f>'세입 세출 결산'!D88</f>
        <v>223051002</v>
      </c>
      <c r="J12" s="7">
        <f>'세입 세출 결산'!E88</f>
        <v>213541073</v>
      </c>
      <c r="K12" s="18">
        <f t="shared" si="2"/>
        <v>-9509929</v>
      </c>
      <c r="L12" s="71">
        <f t="shared" si="3"/>
        <v>-0.042635670383583395</v>
      </c>
    </row>
    <row r="13" spans="1:12" ht="30" customHeight="1">
      <c r="A13" s="51">
        <v>4</v>
      </c>
      <c r="B13" s="52" t="s">
        <v>95</v>
      </c>
      <c r="C13" s="6">
        <f>'세입 세출 결산'!D31</f>
        <v>901613540</v>
      </c>
      <c r="D13" s="6">
        <f>'세입 세출 결산'!E31</f>
        <v>827168700</v>
      </c>
      <c r="E13" s="18">
        <f t="shared" si="0"/>
        <v>-74444840</v>
      </c>
      <c r="F13" s="71">
        <f t="shared" si="1"/>
        <v>-0.08256845832195465</v>
      </c>
      <c r="G13" s="54">
        <v>4</v>
      </c>
      <c r="H13" s="55" t="s">
        <v>5</v>
      </c>
      <c r="I13" s="7">
        <f>'세입 세출 결산'!D110</f>
        <v>0</v>
      </c>
      <c r="J13" s="7">
        <f>'세입 세출 결산'!E110</f>
        <v>0</v>
      </c>
      <c r="K13" s="18">
        <f t="shared" si="2"/>
        <v>0</v>
      </c>
      <c r="L13" s="71">
        <f t="shared" si="3"/>
        <v>0</v>
      </c>
    </row>
    <row r="14" spans="1:12" ht="30" customHeight="1">
      <c r="A14" s="51">
        <v>5</v>
      </c>
      <c r="B14" s="85" t="s">
        <v>178</v>
      </c>
      <c r="C14" s="86">
        <f>'세입 세출 결산'!D34</f>
        <v>0</v>
      </c>
      <c r="D14" s="86">
        <f>'세입 세출 결산'!E34</f>
        <v>40000000</v>
      </c>
      <c r="E14" s="18">
        <f t="shared" si="0"/>
        <v>40000000</v>
      </c>
      <c r="F14" s="71">
        <f t="shared" si="1"/>
        <v>0</v>
      </c>
      <c r="G14" s="54">
        <v>5</v>
      </c>
      <c r="H14" s="55" t="s">
        <v>6</v>
      </c>
      <c r="I14" s="7">
        <f>'세입 세출 결산'!D115</f>
        <v>8487190</v>
      </c>
      <c r="J14" s="7">
        <f>'세입 세출 결산'!E115</f>
        <v>6787190</v>
      </c>
      <c r="K14" s="18">
        <f t="shared" si="2"/>
        <v>-1700000</v>
      </c>
      <c r="L14" s="71">
        <f t="shared" si="3"/>
        <v>-0.20030186669557298</v>
      </c>
    </row>
    <row r="15" spans="1:12" ht="30" customHeight="1">
      <c r="A15" s="51">
        <v>6</v>
      </c>
      <c r="B15" s="85" t="s">
        <v>179</v>
      </c>
      <c r="C15" s="86">
        <f>'세입 세출 결산'!D38</f>
        <v>1000000</v>
      </c>
      <c r="D15" s="86">
        <f>'세입 세출 결산'!E38</f>
        <v>1000000</v>
      </c>
      <c r="E15" s="18">
        <f t="shared" si="0"/>
        <v>0</v>
      </c>
      <c r="F15" s="71">
        <f t="shared" si="1"/>
        <v>0</v>
      </c>
      <c r="G15" s="54">
        <v>6</v>
      </c>
      <c r="H15" s="55" t="s">
        <v>96</v>
      </c>
      <c r="I15" s="7">
        <f>'세입 세출 결산'!D118</f>
        <v>10000000</v>
      </c>
      <c r="J15" s="7">
        <f>'세입 세출 결산'!E118</f>
        <v>0</v>
      </c>
      <c r="K15" s="18">
        <f t="shared" si="2"/>
        <v>-10000000</v>
      </c>
      <c r="L15" s="71">
        <f t="shared" si="3"/>
        <v>-1</v>
      </c>
    </row>
    <row r="16" spans="1:12" ht="30" customHeight="1">
      <c r="A16" s="51">
        <v>7</v>
      </c>
      <c r="B16" s="52" t="s">
        <v>147</v>
      </c>
      <c r="C16" s="6">
        <f>'세입 세출 결산'!D42</f>
        <v>28495991</v>
      </c>
      <c r="D16" s="6">
        <f>'세입 세출 결산'!E41</f>
        <v>28495991</v>
      </c>
      <c r="E16" s="18">
        <f t="shared" si="0"/>
        <v>0</v>
      </c>
      <c r="F16" s="71">
        <f t="shared" si="1"/>
        <v>0</v>
      </c>
      <c r="G16" s="54">
        <v>7</v>
      </c>
      <c r="H16" s="55" t="s">
        <v>144</v>
      </c>
      <c r="I16" s="7">
        <f>'세입 세출 결산'!D121</f>
        <v>0</v>
      </c>
      <c r="J16" s="7">
        <f>'세입 세출 결산'!E121</f>
        <v>6000000</v>
      </c>
      <c r="K16" s="18">
        <f t="shared" si="2"/>
        <v>6000000</v>
      </c>
      <c r="L16" s="71">
        <f t="shared" si="3"/>
        <v>0</v>
      </c>
    </row>
    <row r="17" spans="1:12" ht="30" customHeight="1">
      <c r="A17" s="51">
        <v>8</v>
      </c>
      <c r="B17" s="52" t="s">
        <v>7</v>
      </c>
      <c r="C17" s="6">
        <f>'세입 세출 결산'!D45</f>
        <v>31795097</v>
      </c>
      <c r="D17" s="6">
        <f>'세입 세출 결산'!E45</f>
        <v>35124991</v>
      </c>
      <c r="E17" s="18">
        <f t="shared" si="0"/>
        <v>3329894</v>
      </c>
      <c r="F17" s="71">
        <f t="shared" si="1"/>
        <v>0.1047297952888774</v>
      </c>
      <c r="G17" s="54">
        <v>8</v>
      </c>
      <c r="H17" s="55" t="s">
        <v>145</v>
      </c>
      <c r="I17" s="7">
        <f>'세입 세출 결산'!D124</f>
        <v>52000000</v>
      </c>
      <c r="J17" s="7">
        <f>'세입 세출 결산'!E124</f>
        <v>38500000</v>
      </c>
      <c r="K17" s="18">
        <f t="shared" si="2"/>
        <v>-13500000</v>
      </c>
      <c r="L17" s="71">
        <f t="shared" si="3"/>
        <v>-0.25961538461538464</v>
      </c>
    </row>
    <row r="18" spans="1:12" ht="30" customHeight="1">
      <c r="A18" s="51">
        <v>9</v>
      </c>
      <c r="B18" s="81"/>
      <c r="C18" s="81"/>
      <c r="D18" s="81"/>
      <c r="E18" s="81"/>
      <c r="F18" s="82"/>
      <c r="G18" s="54">
        <v>9</v>
      </c>
      <c r="H18" s="55" t="s">
        <v>146</v>
      </c>
      <c r="I18" s="7">
        <v>0</v>
      </c>
      <c r="J18" s="7">
        <f>'세입 세출 결산'!E127</f>
        <v>0</v>
      </c>
      <c r="K18" s="18">
        <f t="shared" si="2"/>
        <v>0</v>
      </c>
      <c r="L18" s="71">
        <f t="shared" si="3"/>
        <v>0</v>
      </c>
    </row>
    <row r="19" spans="1:12" ht="30" customHeight="1">
      <c r="A19" s="51">
        <v>10</v>
      </c>
      <c r="B19" s="79"/>
      <c r="C19" s="79"/>
      <c r="D19" s="79"/>
      <c r="E19" s="79"/>
      <c r="F19" s="80"/>
      <c r="G19" s="57">
        <v>10</v>
      </c>
      <c r="H19" s="78" t="s">
        <v>147</v>
      </c>
      <c r="I19" s="83">
        <v>0</v>
      </c>
      <c r="J19" s="84">
        <f>'세입 세출 결산'!E130</f>
        <v>34935343</v>
      </c>
      <c r="K19" s="58">
        <f t="shared" si="2"/>
        <v>34935343</v>
      </c>
      <c r="L19" s="72">
        <f t="shared" si="3"/>
        <v>0</v>
      </c>
    </row>
    <row r="20" spans="1:11" ht="9" customHeight="1">
      <c r="A20" s="114"/>
      <c r="B20" s="115"/>
      <c r="C20" s="115"/>
      <c r="D20" s="115"/>
      <c r="E20" s="115"/>
      <c r="F20" s="116"/>
      <c r="G20" s="116"/>
      <c r="H20" s="116"/>
      <c r="I20" s="116"/>
      <c r="J20" s="116"/>
      <c r="K20" s="116"/>
    </row>
    <row r="21" spans="1:12" ht="13.5">
      <c r="A21" s="105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3.5">
      <c r="A22" s="106" t="s">
        <v>176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16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3.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3.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ht="13.5">
      <c r="A26" s="101" t="s">
        <v>45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13.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ht="13.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3.5">
      <c r="A29" s="101" t="s">
        <v>177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t="13.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25.5">
      <c r="A31" s="102" t="s">
        <v>67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1" ht="13.5">
      <c r="A32" s="9"/>
      <c r="B32" s="10"/>
      <c r="C32" s="10"/>
      <c r="D32" s="10"/>
      <c r="E32" s="11"/>
      <c r="F32" s="11"/>
      <c r="G32" s="10"/>
      <c r="H32" s="10"/>
      <c r="I32" s="10"/>
      <c r="J32" s="10"/>
      <c r="K32" s="10"/>
    </row>
    <row r="33" spans="1:11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/>
  <mergeCells count="26">
    <mergeCell ref="A2:L2"/>
    <mergeCell ref="A1:L1"/>
    <mergeCell ref="A21:L21"/>
    <mergeCell ref="A22:L23"/>
    <mergeCell ref="A6:F6"/>
    <mergeCell ref="G6:L6"/>
    <mergeCell ref="A5:L5"/>
    <mergeCell ref="A3:L3"/>
    <mergeCell ref="A20:K20"/>
    <mergeCell ref="A9:B9"/>
    <mergeCell ref="G9:H9"/>
    <mergeCell ref="A24:L24"/>
    <mergeCell ref="A31:L31"/>
    <mergeCell ref="A25:L25"/>
    <mergeCell ref="A26:L28"/>
    <mergeCell ref="A29:L29"/>
    <mergeCell ref="A30:L30"/>
    <mergeCell ref="A4:L4"/>
    <mergeCell ref="E7:F7"/>
    <mergeCell ref="A7:B8"/>
    <mergeCell ref="C7:C8"/>
    <mergeCell ref="D7:D8"/>
    <mergeCell ref="G7:H8"/>
    <mergeCell ref="I7:I8"/>
    <mergeCell ref="J7:J8"/>
    <mergeCell ref="K7:L7"/>
  </mergeCells>
  <printOptions horizontalCentered="1"/>
  <pageMargins left="0.15748031496062992" right="0.1968503937007874" top="1.1811023622047245" bottom="0.9448818897637796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477"/>
  <sheetViews>
    <sheetView zoomScale="85" zoomScaleNormal="85" zoomScalePageLayoutView="0" workbookViewId="0" topLeftCell="A1">
      <selection activeCell="D9" sqref="D9"/>
    </sheetView>
  </sheetViews>
  <sheetFormatPr defaultColWidth="8.88671875" defaultRowHeight="13.5"/>
  <cols>
    <col min="1" max="2" width="3.3359375" style="0" bestFit="1" customWidth="1"/>
    <col min="3" max="3" width="19.4453125" style="0" bestFit="1" customWidth="1"/>
    <col min="4" max="4" width="17.4453125" style="0" bestFit="1" customWidth="1"/>
    <col min="5" max="5" width="17.4453125" style="35" bestFit="1" customWidth="1"/>
    <col min="6" max="6" width="13.21484375" style="0" bestFit="1" customWidth="1"/>
    <col min="7" max="7" width="9.10546875" style="0" bestFit="1" customWidth="1"/>
    <col min="8" max="8" width="27.5546875" style="0" bestFit="1" customWidth="1"/>
    <col min="9" max="9" width="14.5546875" style="0" bestFit="1" customWidth="1"/>
    <col min="10" max="10" width="12.77734375" style="0" bestFit="1" customWidth="1"/>
  </cols>
  <sheetData>
    <row r="1" spans="1:8" s="2" customFormat="1" ht="30" customHeight="1">
      <c r="A1" s="128" t="s">
        <v>126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133" t="s">
        <v>127</v>
      </c>
      <c r="B2" s="133" t="s">
        <v>8</v>
      </c>
      <c r="C2" s="133" t="s">
        <v>9</v>
      </c>
      <c r="D2" s="132" t="s">
        <v>172</v>
      </c>
      <c r="E2" s="130" t="s">
        <v>173</v>
      </c>
      <c r="F2" s="133" t="s">
        <v>97</v>
      </c>
      <c r="G2" s="133"/>
      <c r="H2" s="133" t="s">
        <v>136</v>
      </c>
    </row>
    <row r="3" spans="1:8" ht="15" customHeight="1">
      <c r="A3" s="133"/>
      <c r="B3" s="133"/>
      <c r="C3" s="133"/>
      <c r="D3" s="132"/>
      <c r="E3" s="130"/>
      <c r="F3" s="133"/>
      <c r="G3" s="133"/>
      <c r="H3" s="133"/>
    </row>
    <row r="4" spans="1:8" ht="15" customHeight="1">
      <c r="A4" s="133"/>
      <c r="B4" s="133"/>
      <c r="C4" s="133"/>
      <c r="D4" s="132"/>
      <c r="E4" s="131"/>
      <c r="F4" s="127" t="s">
        <v>98</v>
      </c>
      <c r="G4" s="127" t="s">
        <v>93</v>
      </c>
      <c r="H4" s="133"/>
    </row>
    <row r="5" spans="1:8" ht="15" customHeight="1">
      <c r="A5" s="133"/>
      <c r="B5" s="133"/>
      <c r="C5" s="133"/>
      <c r="D5" s="132"/>
      <c r="E5" s="131"/>
      <c r="F5" s="127"/>
      <c r="G5" s="127"/>
      <c r="H5" s="133"/>
    </row>
    <row r="6" spans="1:8" s="2" customFormat="1" ht="27" customHeight="1">
      <c r="A6" s="125" t="s">
        <v>10</v>
      </c>
      <c r="B6" s="126"/>
      <c r="C6" s="126"/>
      <c r="D6" s="19">
        <f>D7+D15+D19+D22+D27+D31+D34+D38+D41+D45</f>
        <v>1361832563</v>
      </c>
      <c r="E6" s="19">
        <f>E7+E15+E19+E22+E27+E31+E34+E38+E41+E45</f>
        <v>1331621834</v>
      </c>
      <c r="F6" s="45">
        <f aca="true" t="shared" si="0" ref="F6:F49">E6-D6</f>
        <v>-30210729</v>
      </c>
      <c r="G6" s="69">
        <f>IF(D6=0,0,F6/D6)</f>
        <v>-0.022183879149906917</v>
      </c>
      <c r="H6" s="43"/>
    </row>
    <row r="7" spans="1:9" s="2" customFormat="1" ht="27" customHeight="1">
      <c r="A7" s="123" t="s">
        <v>11</v>
      </c>
      <c r="B7" s="124"/>
      <c r="C7" s="124"/>
      <c r="D7" s="20">
        <f>D8</f>
        <v>322661490</v>
      </c>
      <c r="E7" s="42">
        <f>E8</f>
        <v>322469770</v>
      </c>
      <c r="F7" s="39">
        <f t="shared" si="0"/>
        <v>-191720</v>
      </c>
      <c r="G7" s="69">
        <f aca="true" t="shared" si="1" ref="G7:G49">IF(D7=0,0,F7/D7)</f>
        <v>-0.0005941830864290622</v>
      </c>
      <c r="H7" s="15"/>
      <c r="I7"/>
    </row>
    <row r="8" spans="1:9" ht="27" customHeight="1">
      <c r="A8" s="135"/>
      <c r="B8" s="121" t="s">
        <v>12</v>
      </c>
      <c r="C8" s="122"/>
      <c r="D8" s="21">
        <f>SUM(D9:D14)</f>
        <v>322661490</v>
      </c>
      <c r="E8" s="32">
        <f>SUM(E9:E14)</f>
        <v>322469770</v>
      </c>
      <c r="F8" s="39">
        <f t="shared" si="0"/>
        <v>-191720</v>
      </c>
      <c r="G8" s="69">
        <f t="shared" si="1"/>
        <v>-0.0005941830864290622</v>
      </c>
      <c r="H8" s="16"/>
      <c r="I8" s="23"/>
    </row>
    <row r="9" spans="1:8" ht="27" customHeight="1">
      <c r="A9" s="136"/>
      <c r="B9" s="134"/>
      <c r="C9" s="1" t="s">
        <v>13</v>
      </c>
      <c r="D9" s="24">
        <v>0</v>
      </c>
      <c r="E9" s="22">
        <v>0</v>
      </c>
      <c r="F9" s="39">
        <f t="shared" si="0"/>
        <v>0</v>
      </c>
      <c r="G9" s="69">
        <f t="shared" si="1"/>
        <v>0</v>
      </c>
      <c r="H9" s="16"/>
    </row>
    <row r="10" spans="1:9" ht="27" customHeight="1">
      <c r="A10" s="136"/>
      <c r="B10" s="134"/>
      <c r="C10" s="1" t="s">
        <v>68</v>
      </c>
      <c r="D10" s="24">
        <v>187747370</v>
      </c>
      <c r="E10" s="22">
        <v>187433950</v>
      </c>
      <c r="F10" s="39">
        <f t="shared" si="0"/>
        <v>-313420</v>
      </c>
      <c r="G10" s="69">
        <f t="shared" si="1"/>
        <v>-0.0016693709211479234</v>
      </c>
      <c r="H10" s="16"/>
      <c r="I10" s="25"/>
    </row>
    <row r="11" spans="1:9" ht="27" customHeight="1">
      <c r="A11" s="136"/>
      <c r="B11" s="134"/>
      <c r="C11" s="1" t="s">
        <v>69</v>
      </c>
      <c r="D11" s="24">
        <v>109187320</v>
      </c>
      <c r="E11" s="22">
        <v>109243840</v>
      </c>
      <c r="F11" s="39">
        <f t="shared" si="0"/>
        <v>56520</v>
      </c>
      <c r="G11" s="69">
        <f t="shared" si="1"/>
        <v>0.0005176425247913403</v>
      </c>
      <c r="H11" s="16"/>
      <c r="I11" s="25"/>
    </row>
    <row r="12" spans="1:9" ht="27" customHeight="1">
      <c r="A12" s="136"/>
      <c r="B12" s="134"/>
      <c r="C12" s="1" t="s">
        <v>70</v>
      </c>
      <c r="D12" s="24">
        <v>2350000</v>
      </c>
      <c r="E12" s="22">
        <v>2334980</v>
      </c>
      <c r="F12" s="39">
        <f t="shared" si="0"/>
        <v>-15020</v>
      </c>
      <c r="G12" s="69">
        <f t="shared" si="1"/>
        <v>-0.006391489361702128</v>
      </c>
      <c r="H12" s="60" t="s">
        <v>152</v>
      </c>
      <c r="I12" s="25"/>
    </row>
    <row r="13" spans="1:9" ht="27" customHeight="1">
      <c r="A13" s="136"/>
      <c r="B13" s="134"/>
      <c r="C13" s="1" t="s">
        <v>71</v>
      </c>
      <c r="D13" s="24">
        <v>0</v>
      </c>
      <c r="E13" s="22">
        <v>0</v>
      </c>
      <c r="F13" s="39">
        <f t="shared" si="0"/>
        <v>0</v>
      </c>
      <c r="G13" s="69">
        <f t="shared" si="1"/>
        <v>0</v>
      </c>
      <c r="H13" s="16"/>
      <c r="I13" s="23"/>
    </row>
    <row r="14" spans="1:9" ht="27" customHeight="1">
      <c r="A14" s="137"/>
      <c r="B14" s="138"/>
      <c r="C14" s="1" t="s">
        <v>72</v>
      </c>
      <c r="D14" s="24">
        <v>23376800</v>
      </c>
      <c r="E14" s="22">
        <v>23457000</v>
      </c>
      <c r="F14" s="39">
        <f t="shared" si="0"/>
        <v>80200</v>
      </c>
      <c r="G14" s="69">
        <f t="shared" si="1"/>
        <v>0.0034307518565415284</v>
      </c>
      <c r="H14" s="60" t="s">
        <v>153</v>
      </c>
      <c r="I14" s="23"/>
    </row>
    <row r="15" spans="1:8" s="2" customFormat="1" ht="27" customHeight="1">
      <c r="A15" s="123" t="s">
        <v>0</v>
      </c>
      <c r="B15" s="124"/>
      <c r="C15" s="124"/>
      <c r="D15" s="20">
        <f>D16</f>
        <v>0</v>
      </c>
      <c r="E15" s="42">
        <f>E16</f>
        <v>0</v>
      </c>
      <c r="F15" s="39">
        <f t="shared" si="0"/>
        <v>0</v>
      </c>
      <c r="G15" s="69">
        <f t="shared" si="1"/>
        <v>0</v>
      </c>
      <c r="H15" s="15"/>
    </row>
    <row r="16" spans="1:8" ht="27" customHeight="1">
      <c r="A16" s="135"/>
      <c r="B16" s="121" t="s">
        <v>14</v>
      </c>
      <c r="C16" s="122"/>
      <c r="D16" s="21">
        <f>SUM(D17:D18)</f>
        <v>0</v>
      </c>
      <c r="E16" s="32">
        <f>SUM(E17:E18)</f>
        <v>0</v>
      </c>
      <c r="F16" s="39">
        <f t="shared" si="0"/>
        <v>0</v>
      </c>
      <c r="G16" s="69">
        <f t="shared" si="1"/>
        <v>0</v>
      </c>
      <c r="H16" s="16"/>
    </row>
    <row r="17" spans="1:8" ht="27" customHeight="1">
      <c r="A17" s="136"/>
      <c r="B17" s="134"/>
      <c r="C17" s="1" t="s">
        <v>73</v>
      </c>
      <c r="D17" s="24">
        <v>0</v>
      </c>
      <c r="E17" s="22">
        <v>0</v>
      </c>
      <c r="F17" s="39">
        <f t="shared" si="0"/>
        <v>0</v>
      </c>
      <c r="G17" s="69">
        <f t="shared" si="1"/>
        <v>0</v>
      </c>
      <c r="H17" s="16"/>
    </row>
    <row r="18" spans="1:8" ht="27" customHeight="1">
      <c r="A18" s="136"/>
      <c r="B18" s="134"/>
      <c r="C18" s="1" t="s">
        <v>74</v>
      </c>
      <c r="D18" s="24">
        <v>0</v>
      </c>
      <c r="E18" s="22">
        <v>0</v>
      </c>
      <c r="F18" s="39">
        <f t="shared" si="0"/>
        <v>0</v>
      </c>
      <c r="G18" s="69">
        <f t="shared" si="1"/>
        <v>0</v>
      </c>
      <c r="H18" s="16"/>
    </row>
    <row r="19" spans="1:8" s="2" customFormat="1" ht="27" customHeight="1">
      <c r="A19" s="123" t="s">
        <v>15</v>
      </c>
      <c r="B19" s="124"/>
      <c r="C19" s="124"/>
      <c r="D19" s="20">
        <f>D20</f>
        <v>0</v>
      </c>
      <c r="E19" s="42">
        <f>E20</f>
        <v>0</v>
      </c>
      <c r="F19" s="39">
        <f t="shared" si="0"/>
        <v>0</v>
      </c>
      <c r="G19" s="69">
        <f t="shared" si="1"/>
        <v>0</v>
      </c>
      <c r="H19" s="15"/>
    </row>
    <row r="20" spans="1:8" ht="27" customHeight="1">
      <c r="A20" s="119"/>
      <c r="B20" s="121" t="s">
        <v>16</v>
      </c>
      <c r="C20" s="122"/>
      <c r="D20" s="21">
        <f>D21</f>
        <v>0</v>
      </c>
      <c r="E20" s="32">
        <f>E21</f>
        <v>0</v>
      </c>
      <c r="F20" s="39">
        <f t="shared" si="0"/>
        <v>0</v>
      </c>
      <c r="G20" s="69">
        <f>IF(D20=0,0,F20/D20)</f>
        <v>0</v>
      </c>
      <c r="H20" s="16"/>
    </row>
    <row r="21" spans="1:8" ht="27" customHeight="1">
      <c r="A21" s="119"/>
      <c r="B21" s="13"/>
      <c r="C21" s="1" t="s">
        <v>17</v>
      </c>
      <c r="D21" s="24">
        <v>0</v>
      </c>
      <c r="E21" s="22">
        <v>0</v>
      </c>
      <c r="F21" s="39">
        <f t="shared" si="0"/>
        <v>0</v>
      </c>
      <c r="G21" s="69">
        <f t="shared" si="1"/>
        <v>0</v>
      </c>
      <c r="H21" s="16"/>
    </row>
    <row r="22" spans="1:8" s="2" customFormat="1" ht="27" customHeight="1">
      <c r="A22" s="123" t="s">
        <v>18</v>
      </c>
      <c r="B22" s="124"/>
      <c r="C22" s="124"/>
      <c r="D22" s="20">
        <f>D23</f>
        <v>62375000</v>
      </c>
      <c r="E22" s="42">
        <f>E23</f>
        <v>62030820</v>
      </c>
      <c r="F22" s="39">
        <f t="shared" si="0"/>
        <v>-344180</v>
      </c>
      <c r="G22" s="69">
        <f t="shared" si="1"/>
        <v>-0.005517915831663327</v>
      </c>
      <c r="H22" s="15"/>
    </row>
    <row r="23" spans="1:8" ht="27" customHeight="1">
      <c r="A23" s="149"/>
      <c r="B23" s="122" t="s">
        <v>102</v>
      </c>
      <c r="C23" s="122"/>
      <c r="D23" s="21">
        <f>SUM(D24:D26)</f>
        <v>62375000</v>
      </c>
      <c r="E23" s="32">
        <f>SUM(E24:E26)</f>
        <v>62030820</v>
      </c>
      <c r="F23" s="39">
        <f t="shared" si="0"/>
        <v>-344180</v>
      </c>
      <c r="G23" s="69">
        <f t="shared" si="1"/>
        <v>-0.005517915831663327</v>
      </c>
      <c r="H23" s="16"/>
    </row>
    <row r="24" spans="1:8" ht="27" customHeight="1">
      <c r="A24" s="149"/>
      <c r="B24" s="153"/>
      <c r="C24" s="1" t="s">
        <v>99</v>
      </c>
      <c r="D24" s="24">
        <v>62375000</v>
      </c>
      <c r="E24" s="22">
        <v>62030820</v>
      </c>
      <c r="F24" s="39">
        <f t="shared" si="0"/>
        <v>-344180</v>
      </c>
      <c r="G24" s="69">
        <f t="shared" si="1"/>
        <v>-0.005517915831663327</v>
      </c>
      <c r="H24" s="61" t="s">
        <v>151</v>
      </c>
    </row>
    <row r="25" spans="1:8" ht="27" customHeight="1">
      <c r="A25" s="149"/>
      <c r="B25" s="153"/>
      <c r="C25" s="1" t="s">
        <v>100</v>
      </c>
      <c r="D25" s="24">
        <v>0</v>
      </c>
      <c r="E25" s="22">
        <v>0</v>
      </c>
      <c r="F25" s="39">
        <f t="shared" si="0"/>
        <v>0</v>
      </c>
      <c r="G25" s="69">
        <f t="shared" si="1"/>
        <v>0</v>
      </c>
      <c r="H25" s="61"/>
    </row>
    <row r="26" spans="1:8" ht="27" customHeight="1">
      <c r="A26" s="149"/>
      <c r="B26" s="153"/>
      <c r="C26" s="1" t="s">
        <v>101</v>
      </c>
      <c r="D26" s="24">
        <v>0</v>
      </c>
      <c r="E26" s="31">
        <v>0</v>
      </c>
      <c r="F26" s="39">
        <f t="shared" si="0"/>
        <v>0</v>
      </c>
      <c r="G26" s="69">
        <f t="shared" si="1"/>
        <v>0</v>
      </c>
      <c r="H26" s="61"/>
    </row>
    <row r="27" spans="1:8" ht="27" customHeight="1">
      <c r="A27" s="150" t="s">
        <v>103</v>
      </c>
      <c r="B27" s="151"/>
      <c r="C27" s="151"/>
      <c r="D27" s="20">
        <f>D28</f>
        <v>13891445</v>
      </c>
      <c r="E27" s="42">
        <f>E28</f>
        <v>15331562</v>
      </c>
      <c r="F27" s="39">
        <f t="shared" si="0"/>
        <v>1440117</v>
      </c>
      <c r="G27" s="69">
        <f t="shared" si="1"/>
        <v>0.10366934469380255</v>
      </c>
      <c r="H27" s="16"/>
    </row>
    <row r="28" spans="1:8" ht="27" customHeight="1">
      <c r="A28" s="152"/>
      <c r="B28" s="148" t="s">
        <v>104</v>
      </c>
      <c r="C28" s="148"/>
      <c r="D28" s="21">
        <f>SUM(D29:D30)</f>
        <v>13891445</v>
      </c>
      <c r="E28" s="32">
        <f>SUM(E29:E30)</f>
        <v>15331562</v>
      </c>
      <c r="F28" s="39">
        <f t="shared" si="0"/>
        <v>1440117</v>
      </c>
      <c r="G28" s="69">
        <f t="shared" si="1"/>
        <v>0.10366934469380255</v>
      </c>
      <c r="H28" s="16"/>
    </row>
    <row r="29" spans="1:8" ht="27" customHeight="1">
      <c r="A29" s="152"/>
      <c r="B29" s="153"/>
      <c r="C29" s="36" t="s">
        <v>105</v>
      </c>
      <c r="D29" s="24">
        <v>1100500</v>
      </c>
      <c r="E29" s="22">
        <v>1031000</v>
      </c>
      <c r="F29" s="39">
        <f t="shared" si="0"/>
        <v>-69500</v>
      </c>
      <c r="G29" s="69">
        <f t="shared" si="1"/>
        <v>-0.0631531122217174</v>
      </c>
      <c r="H29" s="60"/>
    </row>
    <row r="30" spans="1:8" ht="27" customHeight="1">
      <c r="A30" s="152"/>
      <c r="B30" s="153"/>
      <c r="C30" s="1" t="s">
        <v>106</v>
      </c>
      <c r="D30" s="24">
        <v>12790945</v>
      </c>
      <c r="E30" s="22">
        <v>14300562</v>
      </c>
      <c r="F30" s="39">
        <f t="shared" si="0"/>
        <v>1509617</v>
      </c>
      <c r="G30" s="69">
        <f t="shared" si="1"/>
        <v>0.11802231969569098</v>
      </c>
      <c r="H30" s="68"/>
    </row>
    <row r="31" spans="1:8" s="2" customFormat="1" ht="27" customHeight="1">
      <c r="A31" s="123" t="s">
        <v>107</v>
      </c>
      <c r="B31" s="124"/>
      <c r="C31" s="124"/>
      <c r="D31" s="20">
        <f>D32</f>
        <v>901613540</v>
      </c>
      <c r="E31" s="42">
        <f>E32</f>
        <v>827168700</v>
      </c>
      <c r="F31" s="39">
        <f t="shared" si="0"/>
        <v>-74444840</v>
      </c>
      <c r="G31" s="69">
        <f t="shared" si="1"/>
        <v>-0.08256845832195465</v>
      </c>
      <c r="H31" s="15"/>
    </row>
    <row r="32" spans="1:8" ht="27" customHeight="1">
      <c r="A32" s="119"/>
      <c r="B32" s="121" t="s">
        <v>108</v>
      </c>
      <c r="C32" s="122"/>
      <c r="D32" s="21">
        <f>D33</f>
        <v>901613540</v>
      </c>
      <c r="E32" s="32">
        <f>E33</f>
        <v>827168700</v>
      </c>
      <c r="F32" s="39">
        <f t="shared" si="0"/>
        <v>-74444840</v>
      </c>
      <c r="G32" s="69">
        <f t="shared" si="1"/>
        <v>-0.08256845832195465</v>
      </c>
      <c r="H32" s="61"/>
    </row>
    <row r="33" spans="1:8" ht="27" customHeight="1">
      <c r="A33" s="119"/>
      <c r="B33" s="1"/>
      <c r="C33" s="1" t="s">
        <v>109</v>
      </c>
      <c r="D33" s="24">
        <v>901613540</v>
      </c>
      <c r="E33" s="22">
        <v>827168700</v>
      </c>
      <c r="F33" s="39">
        <f t="shared" si="0"/>
        <v>-74444840</v>
      </c>
      <c r="G33" s="69">
        <f>IF(D33=0,0,F33/D33)</f>
        <v>-0.08256845832195465</v>
      </c>
      <c r="H33" s="61" t="s">
        <v>174</v>
      </c>
    </row>
    <row r="34" spans="1:8" s="2" customFormat="1" ht="27" customHeight="1">
      <c r="A34" s="123" t="s">
        <v>110</v>
      </c>
      <c r="B34" s="124"/>
      <c r="C34" s="124"/>
      <c r="D34" s="20">
        <f>D35</f>
        <v>0</v>
      </c>
      <c r="E34" s="42">
        <f>E35</f>
        <v>40000000</v>
      </c>
      <c r="F34" s="39">
        <f t="shared" si="0"/>
        <v>40000000</v>
      </c>
      <c r="G34" s="69">
        <f t="shared" si="1"/>
        <v>0</v>
      </c>
      <c r="H34" s="15"/>
    </row>
    <row r="35" spans="1:8" ht="27" customHeight="1">
      <c r="A35" s="119"/>
      <c r="B35" s="122" t="s">
        <v>111</v>
      </c>
      <c r="C35" s="122"/>
      <c r="D35" s="21">
        <f>D37</f>
        <v>0</v>
      </c>
      <c r="E35" s="32">
        <f>SUM(E36:E37)</f>
        <v>40000000</v>
      </c>
      <c r="F35" s="39">
        <f t="shared" si="0"/>
        <v>40000000</v>
      </c>
      <c r="G35" s="69">
        <f t="shared" si="1"/>
        <v>0</v>
      </c>
      <c r="H35" s="16"/>
    </row>
    <row r="36" spans="1:8" ht="27" customHeight="1">
      <c r="A36" s="119"/>
      <c r="B36" s="139"/>
      <c r="C36" s="1" t="s">
        <v>112</v>
      </c>
      <c r="D36" s="24">
        <v>0</v>
      </c>
      <c r="E36" s="22">
        <v>40000000</v>
      </c>
      <c r="F36" s="39">
        <f t="shared" si="0"/>
        <v>40000000</v>
      </c>
      <c r="G36" s="69">
        <f t="shared" si="1"/>
        <v>0</v>
      </c>
      <c r="H36" s="16"/>
    </row>
    <row r="37" spans="1:8" ht="27" customHeight="1">
      <c r="A37" s="119"/>
      <c r="B37" s="138"/>
      <c r="C37" s="1" t="s">
        <v>113</v>
      </c>
      <c r="D37" s="24">
        <v>0</v>
      </c>
      <c r="E37" s="22">
        <v>0</v>
      </c>
      <c r="F37" s="39">
        <f t="shared" si="0"/>
        <v>0</v>
      </c>
      <c r="G37" s="69">
        <f t="shared" si="1"/>
        <v>0</v>
      </c>
      <c r="H37" s="16"/>
    </row>
    <row r="38" spans="1:8" s="2" customFormat="1" ht="27" customHeight="1">
      <c r="A38" s="123" t="s">
        <v>114</v>
      </c>
      <c r="B38" s="124"/>
      <c r="C38" s="124"/>
      <c r="D38" s="20">
        <f>D39</f>
        <v>1000000</v>
      </c>
      <c r="E38" s="42">
        <f>E39</f>
        <v>1000000</v>
      </c>
      <c r="F38" s="39">
        <f t="shared" si="0"/>
        <v>0</v>
      </c>
      <c r="G38" s="75">
        <f t="shared" si="1"/>
        <v>0</v>
      </c>
      <c r="H38" s="15"/>
    </row>
    <row r="39" spans="1:8" ht="27" customHeight="1">
      <c r="A39" s="119"/>
      <c r="B39" s="122" t="s">
        <v>115</v>
      </c>
      <c r="C39" s="122"/>
      <c r="D39" s="21">
        <f>D40</f>
        <v>1000000</v>
      </c>
      <c r="E39" s="32">
        <f>E40</f>
        <v>1000000</v>
      </c>
      <c r="F39" s="39">
        <f t="shared" si="0"/>
        <v>0</v>
      </c>
      <c r="G39" s="75">
        <f t="shared" si="1"/>
        <v>0</v>
      </c>
      <c r="H39" s="16"/>
    </row>
    <row r="40" spans="1:8" ht="27" customHeight="1">
      <c r="A40" s="119"/>
      <c r="B40" s="40"/>
      <c r="C40" s="1" t="s">
        <v>116</v>
      </c>
      <c r="D40" s="24">
        <v>1000000</v>
      </c>
      <c r="E40" s="22">
        <v>1000000</v>
      </c>
      <c r="F40" s="39">
        <f t="shared" si="0"/>
        <v>0</v>
      </c>
      <c r="G40" s="75">
        <f t="shared" si="1"/>
        <v>0</v>
      </c>
      <c r="H40" s="16"/>
    </row>
    <row r="41" spans="1:8" s="2" customFormat="1" ht="27" customHeight="1">
      <c r="A41" s="123" t="s">
        <v>117</v>
      </c>
      <c r="B41" s="124"/>
      <c r="C41" s="124"/>
      <c r="D41" s="20">
        <f>D42</f>
        <v>28495991</v>
      </c>
      <c r="E41" s="42">
        <f>E42</f>
        <v>28495991</v>
      </c>
      <c r="F41" s="39">
        <f t="shared" si="0"/>
        <v>0</v>
      </c>
      <c r="G41" s="75">
        <f t="shared" si="1"/>
        <v>0</v>
      </c>
      <c r="H41" s="15"/>
    </row>
    <row r="42" spans="1:8" ht="27" customHeight="1">
      <c r="A42" s="119"/>
      <c r="B42" s="121" t="s">
        <v>118</v>
      </c>
      <c r="C42" s="122"/>
      <c r="D42" s="21">
        <f>SUM(D43:D44)</f>
        <v>28495991</v>
      </c>
      <c r="E42" s="32">
        <f>SUM(E43:E44)</f>
        <v>28495991</v>
      </c>
      <c r="F42" s="39">
        <f t="shared" si="0"/>
        <v>0</v>
      </c>
      <c r="G42" s="69">
        <f t="shared" si="1"/>
        <v>0</v>
      </c>
      <c r="H42" s="16"/>
    </row>
    <row r="43" spans="1:8" ht="27" customHeight="1">
      <c r="A43" s="119"/>
      <c r="B43" s="140"/>
      <c r="C43" s="1" t="s">
        <v>119</v>
      </c>
      <c r="D43" s="24">
        <v>28495991</v>
      </c>
      <c r="E43" s="22">
        <v>28495991</v>
      </c>
      <c r="F43" s="39">
        <f t="shared" si="0"/>
        <v>0</v>
      </c>
      <c r="G43" s="69">
        <f t="shared" si="1"/>
        <v>0</v>
      </c>
      <c r="H43" s="16"/>
    </row>
    <row r="44" spans="1:8" ht="27" customHeight="1">
      <c r="A44" s="119"/>
      <c r="B44" s="122"/>
      <c r="C44" s="1" t="s">
        <v>120</v>
      </c>
      <c r="D44" s="24">
        <v>0</v>
      </c>
      <c r="E44" s="22">
        <v>0</v>
      </c>
      <c r="F44" s="39">
        <f t="shared" si="0"/>
        <v>0</v>
      </c>
      <c r="G44" s="69">
        <f t="shared" si="1"/>
        <v>0</v>
      </c>
      <c r="H44" s="16"/>
    </row>
    <row r="45" spans="1:8" s="2" customFormat="1" ht="27" customHeight="1">
      <c r="A45" s="123" t="s">
        <v>121</v>
      </c>
      <c r="B45" s="124"/>
      <c r="C45" s="124"/>
      <c r="D45" s="20">
        <f>D46</f>
        <v>31795097</v>
      </c>
      <c r="E45" s="42">
        <f>E46</f>
        <v>35124991</v>
      </c>
      <c r="F45" s="39">
        <f t="shared" si="0"/>
        <v>3329894</v>
      </c>
      <c r="G45" s="69">
        <f t="shared" si="1"/>
        <v>0.1047297952888774</v>
      </c>
      <c r="H45" s="15"/>
    </row>
    <row r="46" spans="1:8" ht="27" customHeight="1">
      <c r="A46" s="119"/>
      <c r="B46" s="121" t="s">
        <v>122</v>
      </c>
      <c r="C46" s="122"/>
      <c r="D46" s="21">
        <f>SUM(D47:D49)</f>
        <v>31795097</v>
      </c>
      <c r="E46" s="32">
        <f>SUM(E47:E49)</f>
        <v>35124991</v>
      </c>
      <c r="F46" s="39">
        <f t="shared" si="0"/>
        <v>3329894</v>
      </c>
      <c r="G46" s="75">
        <f>IF(D46=0,0,F46/D46)</f>
        <v>0.1047297952888774</v>
      </c>
      <c r="H46" s="16"/>
    </row>
    <row r="47" spans="1:8" ht="27" customHeight="1">
      <c r="A47" s="119"/>
      <c r="B47" s="140"/>
      <c r="C47" s="1" t="s">
        <v>123</v>
      </c>
      <c r="D47" s="24">
        <v>0</v>
      </c>
      <c r="E47" s="22">
        <v>0</v>
      </c>
      <c r="F47" s="39">
        <f t="shared" si="0"/>
        <v>0</v>
      </c>
      <c r="G47" s="69">
        <f t="shared" si="1"/>
        <v>0</v>
      </c>
      <c r="H47" s="16"/>
    </row>
    <row r="48" spans="1:8" ht="27" customHeight="1">
      <c r="A48" s="119"/>
      <c r="B48" s="122"/>
      <c r="C48" s="1" t="s">
        <v>124</v>
      </c>
      <c r="D48" s="24">
        <v>42417</v>
      </c>
      <c r="E48" s="22">
        <v>30350</v>
      </c>
      <c r="F48" s="39">
        <f t="shared" si="0"/>
        <v>-12067</v>
      </c>
      <c r="G48" s="69">
        <f t="shared" si="1"/>
        <v>-0.28448499422401397</v>
      </c>
      <c r="H48" s="16"/>
    </row>
    <row r="49" spans="1:8" ht="27" customHeight="1">
      <c r="A49" s="120"/>
      <c r="B49" s="141"/>
      <c r="C49" s="17" t="s">
        <v>125</v>
      </c>
      <c r="D49" s="26">
        <v>31752680</v>
      </c>
      <c r="E49" s="27">
        <v>35094641</v>
      </c>
      <c r="F49" s="46">
        <f t="shared" si="0"/>
        <v>3341961</v>
      </c>
      <c r="G49" s="77">
        <f t="shared" si="1"/>
        <v>0.10524973010152214</v>
      </c>
      <c r="H49" s="62" t="s">
        <v>180</v>
      </c>
    </row>
    <row r="50" spans="1:5" s="29" customFormat="1" ht="27" customHeight="1">
      <c r="A50" s="28"/>
      <c r="E50" s="30"/>
    </row>
    <row r="51" spans="1:9" s="2" customFormat="1" ht="27" customHeight="1">
      <c r="A51" s="128" t="s">
        <v>137</v>
      </c>
      <c r="B51" s="116"/>
      <c r="C51" s="116"/>
      <c r="D51" s="116"/>
      <c r="E51" s="116"/>
      <c r="F51" s="116"/>
      <c r="G51" s="116"/>
      <c r="H51" s="116"/>
      <c r="I51" s="23"/>
    </row>
    <row r="52" spans="1:8" ht="27" customHeight="1">
      <c r="A52" s="133" t="s">
        <v>127</v>
      </c>
      <c r="B52" s="133" t="s">
        <v>8</v>
      </c>
      <c r="C52" s="133" t="s">
        <v>9</v>
      </c>
      <c r="D52" s="132" t="s">
        <v>172</v>
      </c>
      <c r="E52" s="130" t="s">
        <v>173</v>
      </c>
      <c r="F52" s="133" t="s">
        <v>97</v>
      </c>
      <c r="G52" s="133"/>
      <c r="H52" s="133" t="s">
        <v>136</v>
      </c>
    </row>
    <row r="53" spans="1:8" ht="27" customHeight="1">
      <c r="A53" s="133"/>
      <c r="B53" s="133"/>
      <c r="C53" s="133"/>
      <c r="D53" s="132"/>
      <c r="E53" s="130"/>
      <c r="F53" s="133"/>
      <c r="G53" s="133"/>
      <c r="H53" s="133"/>
    </row>
    <row r="54" spans="1:8" ht="27" customHeight="1">
      <c r="A54" s="133"/>
      <c r="B54" s="133"/>
      <c r="C54" s="133"/>
      <c r="D54" s="132"/>
      <c r="E54" s="131"/>
      <c r="F54" s="127" t="s">
        <v>98</v>
      </c>
      <c r="G54" s="127" t="s">
        <v>93</v>
      </c>
      <c r="H54" s="133"/>
    </row>
    <row r="55" spans="1:8" ht="27" customHeight="1">
      <c r="A55" s="133"/>
      <c r="B55" s="133"/>
      <c r="C55" s="133"/>
      <c r="D55" s="132"/>
      <c r="E55" s="131"/>
      <c r="F55" s="127"/>
      <c r="G55" s="127"/>
      <c r="H55" s="133"/>
    </row>
    <row r="56" spans="1:10" s="2" customFormat="1" ht="27" customHeight="1">
      <c r="A56" s="142" t="s">
        <v>19</v>
      </c>
      <c r="B56" s="143"/>
      <c r="C56" s="144"/>
      <c r="D56" s="19">
        <f>D57+D77+D88+D104+D107+D110+D115+D118+D121+D124+D127+D130</f>
        <v>1361832563</v>
      </c>
      <c r="E56" s="44">
        <f>E57+E77+E88+E104+E107+E110+E115+E118+E121+E124+E127+E130</f>
        <v>1331621834</v>
      </c>
      <c r="F56" s="45">
        <f aca="true" t="shared" si="2" ref="F56:F82">E56-D56</f>
        <v>-30210729</v>
      </c>
      <c r="G56" s="69">
        <f>IF(D56=0,0,F56/D56)</f>
        <v>-0.022183879149906917</v>
      </c>
      <c r="H56" s="73"/>
      <c r="J56" s="8"/>
    </row>
    <row r="57" spans="1:9" s="2" customFormat="1" ht="27" customHeight="1">
      <c r="A57" s="123" t="s">
        <v>20</v>
      </c>
      <c r="B57" s="124"/>
      <c r="C57" s="124"/>
      <c r="D57" s="20">
        <f>D58+D66+D70</f>
        <v>1047205821</v>
      </c>
      <c r="E57" s="42">
        <f>E58+E66+E70</f>
        <v>1017398218</v>
      </c>
      <c r="F57" s="39">
        <f t="shared" si="2"/>
        <v>-29807603</v>
      </c>
      <c r="G57" s="69">
        <f aca="true" t="shared" si="3" ref="G57:G82">IF(D57=0,0,F57/D57)</f>
        <v>-0.02846393937300316</v>
      </c>
      <c r="H57" s="67"/>
      <c r="I57" s="8"/>
    </row>
    <row r="58" spans="1:9" ht="27" customHeight="1">
      <c r="A58" s="119"/>
      <c r="B58" s="121" t="s">
        <v>21</v>
      </c>
      <c r="C58" s="122"/>
      <c r="D58" s="21">
        <f>SUM(D59:D65)</f>
        <v>943428672</v>
      </c>
      <c r="E58" s="32">
        <f>SUM(E59:E65)</f>
        <v>921293932</v>
      </c>
      <c r="F58" s="39">
        <f t="shared" si="2"/>
        <v>-22134740</v>
      </c>
      <c r="G58" s="69">
        <f t="shared" si="3"/>
        <v>-0.023462017486786748</v>
      </c>
      <c r="H58" s="60"/>
      <c r="I58" s="23"/>
    </row>
    <row r="59" spans="1:8" ht="27" customHeight="1">
      <c r="A59" s="119"/>
      <c r="B59" s="140"/>
      <c r="C59" s="1" t="s">
        <v>22</v>
      </c>
      <c r="D59" s="24">
        <v>802970530</v>
      </c>
      <c r="E59" s="22">
        <v>786423420</v>
      </c>
      <c r="F59" s="39">
        <f t="shared" si="2"/>
        <v>-16547110</v>
      </c>
      <c r="G59" s="69">
        <f t="shared" si="3"/>
        <v>-0.02060736899024177</v>
      </c>
      <c r="H59" s="59"/>
    </row>
    <row r="60" spans="1:8" ht="27" customHeight="1">
      <c r="A60" s="119"/>
      <c r="B60" s="122"/>
      <c r="C60" s="1" t="s">
        <v>23</v>
      </c>
      <c r="D60" s="24">
        <v>0</v>
      </c>
      <c r="E60" s="22">
        <v>0</v>
      </c>
      <c r="F60" s="39">
        <f t="shared" si="2"/>
        <v>0</v>
      </c>
      <c r="G60" s="69">
        <f t="shared" si="3"/>
        <v>0</v>
      </c>
      <c r="H60" s="60"/>
    </row>
    <row r="61" spans="1:8" ht="27" customHeight="1">
      <c r="A61" s="119"/>
      <c r="B61" s="122"/>
      <c r="C61" s="1" t="s">
        <v>24</v>
      </c>
      <c r="D61" s="24">
        <v>163050</v>
      </c>
      <c r="E61" s="22">
        <v>163050</v>
      </c>
      <c r="F61" s="39">
        <f t="shared" si="2"/>
        <v>0</v>
      </c>
      <c r="G61" s="69">
        <f t="shared" si="3"/>
        <v>0</v>
      </c>
      <c r="H61" s="60"/>
    </row>
    <row r="62" spans="1:8" ht="27" customHeight="1">
      <c r="A62" s="119"/>
      <c r="B62" s="122"/>
      <c r="C62" s="1" t="s">
        <v>25</v>
      </c>
      <c r="D62" s="24">
        <v>0</v>
      </c>
      <c r="E62" s="22">
        <v>0</v>
      </c>
      <c r="F62" s="39">
        <f t="shared" si="2"/>
        <v>0</v>
      </c>
      <c r="G62" s="69">
        <f t="shared" si="3"/>
        <v>0</v>
      </c>
      <c r="H62" s="60"/>
    </row>
    <row r="63" spans="1:8" ht="27" customHeight="1">
      <c r="A63" s="119"/>
      <c r="B63" s="122"/>
      <c r="C63" s="1" t="s">
        <v>75</v>
      </c>
      <c r="D63" s="24">
        <v>68237670</v>
      </c>
      <c r="E63" s="22">
        <v>66900070</v>
      </c>
      <c r="F63" s="39">
        <f t="shared" si="2"/>
        <v>-1337600</v>
      </c>
      <c r="G63" s="69">
        <f t="shared" si="3"/>
        <v>-0.019602076096677978</v>
      </c>
      <c r="H63" s="60"/>
    </row>
    <row r="64" spans="1:8" ht="27" customHeight="1">
      <c r="A64" s="119"/>
      <c r="B64" s="122"/>
      <c r="C64" s="1" t="s">
        <v>76</v>
      </c>
      <c r="D64" s="24">
        <v>60215352</v>
      </c>
      <c r="E64" s="22">
        <v>59378822</v>
      </c>
      <c r="F64" s="39">
        <f t="shared" si="2"/>
        <v>-836530</v>
      </c>
      <c r="G64" s="69">
        <f t="shared" si="3"/>
        <v>-0.013892304407686597</v>
      </c>
      <c r="H64" s="60"/>
    </row>
    <row r="65" spans="1:8" ht="27" customHeight="1">
      <c r="A65" s="119"/>
      <c r="B65" s="122"/>
      <c r="C65" s="1" t="s">
        <v>77</v>
      </c>
      <c r="D65" s="24">
        <v>11842070</v>
      </c>
      <c r="E65" s="22">
        <v>8428570</v>
      </c>
      <c r="F65" s="39">
        <f t="shared" si="2"/>
        <v>-3413500</v>
      </c>
      <c r="G65" s="69">
        <f t="shared" si="3"/>
        <v>-0.2882519694614202</v>
      </c>
      <c r="H65" s="60" t="s">
        <v>149</v>
      </c>
    </row>
    <row r="66" spans="1:8" ht="27" customHeight="1">
      <c r="A66" s="119"/>
      <c r="B66" s="121" t="s">
        <v>26</v>
      </c>
      <c r="C66" s="122"/>
      <c r="D66" s="21">
        <f>SUM(D67:D69)</f>
        <v>25699000</v>
      </c>
      <c r="E66" s="32">
        <f>SUM(E67:E69)</f>
        <v>24858000</v>
      </c>
      <c r="F66" s="39">
        <f t="shared" si="2"/>
        <v>-841000</v>
      </c>
      <c r="G66" s="69">
        <f t="shared" si="3"/>
        <v>-0.03272500875520448</v>
      </c>
      <c r="H66" s="60"/>
    </row>
    <row r="67" spans="1:8" ht="27" customHeight="1">
      <c r="A67" s="119"/>
      <c r="B67" s="140"/>
      <c r="C67" s="1" t="s">
        <v>27</v>
      </c>
      <c r="D67" s="24">
        <v>6300000</v>
      </c>
      <c r="E67" s="22">
        <v>5950000</v>
      </c>
      <c r="F67" s="39">
        <f t="shared" si="2"/>
        <v>-350000</v>
      </c>
      <c r="G67" s="69">
        <f t="shared" si="3"/>
        <v>-0.05555555555555555</v>
      </c>
      <c r="H67" s="60" t="s">
        <v>150</v>
      </c>
    </row>
    <row r="68" spans="1:8" ht="27" customHeight="1">
      <c r="A68" s="119"/>
      <c r="B68" s="122"/>
      <c r="C68" s="1" t="s">
        <v>28</v>
      </c>
      <c r="D68" s="24">
        <v>17000000</v>
      </c>
      <c r="E68" s="22">
        <v>17000000</v>
      </c>
      <c r="F68" s="39">
        <f t="shared" si="2"/>
        <v>0</v>
      </c>
      <c r="G68" s="69">
        <f t="shared" si="3"/>
        <v>0</v>
      </c>
      <c r="H68" s="60"/>
    </row>
    <row r="69" spans="1:8" ht="27" customHeight="1">
      <c r="A69" s="119"/>
      <c r="B69" s="122"/>
      <c r="C69" s="1" t="s">
        <v>29</v>
      </c>
      <c r="D69" s="24">
        <v>2399000</v>
      </c>
      <c r="E69" s="22">
        <v>1908000</v>
      </c>
      <c r="F69" s="39">
        <f t="shared" si="2"/>
        <v>-491000</v>
      </c>
      <c r="G69" s="69">
        <f t="shared" si="3"/>
        <v>-0.20466861192163402</v>
      </c>
      <c r="H69" s="60" t="s">
        <v>154</v>
      </c>
    </row>
    <row r="70" spans="1:8" ht="27" customHeight="1">
      <c r="A70" s="119"/>
      <c r="B70" s="147" t="s">
        <v>128</v>
      </c>
      <c r="C70" s="148"/>
      <c r="D70" s="21">
        <f>SUM(D71:D76)</f>
        <v>78078149</v>
      </c>
      <c r="E70" s="32">
        <f>SUM(E71:E76)</f>
        <v>71246286</v>
      </c>
      <c r="F70" s="39">
        <f t="shared" si="2"/>
        <v>-6831863</v>
      </c>
      <c r="G70" s="69">
        <f t="shared" si="3"/>
        <v>-0.08750031971172882</v>
      </c>
      <c r="H70" s="60"/>
    </row>
    <row r="71" spans="1:8" ht="27" customHeight="1">
      <c r="A71" s="119"/>
      <c r="B71" s="140"/>
      <c r="C71" s="1" t="s">
        <v>30</v>
      </c>
      <c r="D71" s="24">
        <v>2634200</v>
      </c>
      <c r="E71" s="22">
        <v>2440200</v>
      </c>
      <c r="F71" s="39">
        <f t="shared" si="2"/>
        <v>-194000</v>
      </c>
      <c r="G71" s="69">
        <f t="shared" si="3"/>
        <v>-0.0736466479386531</v>
      </c>
      <c r="H71" s="60" t="s">
        <v>155</v>
      </c>
    </row>
    <row r="72" spans="1:8" ht="27" customHeight="1">
      <c r="A72" s="119"/>
      <c r="B72" s="122"/>
      <c r="C72" s="1" t="s">
        <v>78</v>
      </c>
      <c r="D72" s="24">
        <v>22432758</v>
      </c>
      <c r="E72" s="22">
        <v>20539263</v>
      </c>
      <c r="F72" s="39">
        <f t="shared" si="2"/>
        <v>-1893495</v>
      </c>
      <c r="G72" s="69">
        <f t="shared" si="3"/>
        <v>-0.084407588224328</v>
      </c>
      <c r="H72" s="60" t="s">
        <v>156</v>
      </c>
    </row>
    <row r="73" spans="1:8" ht="27" customHeight="1">
      <c r="A73" s="119"/>
      <c r="B73" s="122"/>
      <c r="C73" s="1" t="s">
        <v>31</v>
      </c>
      <c r="D73" s="24">
        <v>34290089</v>
      </c>
      <c r="E73" s="22">
        <v>32918797</v>
      </c>
      <c r="F73" s="39">
        <f t="shared" si="2"/>
        <v>-1371292</v>
      </c>
      <c r="G73" s="69">
        <f t="shared" si="3"/>
        <v>-0.03999091399267001</v>
      </c>
      <c r="H73" s="60" t="s">
        <v>157</v>
      </c>
    </row>
    <row r="74" spans="1:8" ht="27" customHeight="1">
      <c r="A74" s="119"/>
      <c r="B74" s="122"/>
      <c r="C74" s="1" t="s">
        <v>32</v>
      </c>
      <c r="D74" s="24">
        <v>11323140</v>
      </c>
      <c r="E74" s="22">
        <v>10801140</v>
      </c>
      <c r="F74" s="39">
        <f t="shared" si="2"/>
        <v>-522000</v>
      </c>
      <c r="G74" s="69">
        <f t="shared" si="3"/>
        <v>-0.046100286669598714</v>
      </c>
      <c r="H74" s="60" t="s">
        <v>158</v>
      </c>
    </row>
    <row r="75" spans="1:8" ht="27" customHeight="1">
      <c r="A75" s="119"/>
      <c r="B75" s="122"/>
      <c r="C75" s="1" t="s">
        <v>33</v>
      </c>
      <c r="D75" s="24">
        <v>5397962</v>
      </c>
      <c r="E75" s="22">
        <v>4546886</v>
      </c>
      <c r="F75" s="39">
        <f t="shared" si="2"/>
        <v>-851076</v>
      </c>
      <c r="G75" s="69">
        <f t="shared" si="3"/>
        <v>-0.15766617104751757</v>
      </c>
      <c r="H75" s="60" t="s">
        <v>159</v>
      </c>
    </row>
    <row r="76" spans="1:8" ht="27" customHeight="1">
      <c r="A76" s="119"/>
      <c r="B76" s="122"/>
      <c r="C76" s="1" t="s">
        <v>79</v>
      </c>
      <c r="D76" s="24">
        <v>2000000</v>
      </c>
      <c r="E76" s="22">
        <v>0</v>
      </c>
      <c r="F76" s="39">
        <f t="shared" si="2"/>
        <v>-2000000</v>
      </c>
      <c r="G76" s="69">
        <f t="shared" si="3"/>
        <v>-1</v>
      </c>
      <c r="H76" s="60"/>
    </row>
    <row r="77" spans="1:8" s="2" customFormat="1" ht="27" customHeight="1">
      <c r="A77" s="123" t="s">
        <v>34</v>
      </c>
      <c r="B77" s="124"/>
      <c r="C77" s="124"/>
      <c r="D77" s="20">
        <f>D78</f>
        <v>21088550</v>
      </c>
      <c r="E77" s="42">
        <f>E78</f>
        <v>14460010</v>
      </c>
      <c r="F77" s="39">
        <f t="shared" si="2"/>
        <v>-6628540</v>
      </c>
      <c r="G77" s="69">
        <f t="shared" si="3"/>
        <v>-0.3143193818446503</v>
      </c>
      <c r="H77" s="66"/>
    </row>
    <row r="78" spans="1:8" ht="27" customHeight="1">
      <c r="A78" s="119"/>
      <c r="B78" s="122" t="s">
        <v>35</v>
      </c>
      <c r="C78" s="122"/>
      <c r="D78" s="21">
        <f>SUM(D79:D82)</f>
        <v>21088550</v>
      </c>
      <c r="E78" s="32">
        <f>SUM(E79:E82)</f>
        <v>14460010</v>
      </c>
      <c r="F78" s="39">
        <f t="shared" si="2"/>
        <v>-6628540</v>
      </c>
      <c r="G78" s="69">
        <f t="shared" si="3"/>
        <v>-0.3143193818446503</v>
      </c>
      <c r="H78" s="60"/>
    </row>
    <row r="79" spans="1:8" ht="27" customHeight="1">
      <c r="A79" s="119"/>
      <c r="B79" s="122"/>
      <c r="C79" s="1" t="s">
        <v>36</v>
      </c>
      <c r="D79" s="24">
        <v>0</v>
      </c>
      <c r="E79" s="22">
        <v>0</v>
      </c>
      <c r="F79" s="39">
        <f t="shared" si="2"/>
        <v>0</v>
      </c>
      <c r="G79" s="69">
        <f t="shared" si="3"/>
        <v>0</v>
      </c>
      <c r="H79" s="60"/>
    </row>
    <row r="80" spans="1:8" ht="27" customHeight="1">
      <c r="A80" s="119"/>
      <c r="B80" s="122"/>
      <c r="C80" s="1" t="s">
        <v>37</v>
      </c>
      <c r="D80" s="24">
        <v>7862400</v>
      </c>
      <c r="E80" s="31">
        <v>8369260</v>
      </c>
      <c r="F80" s="39">
        <f t="shared" si="2"/>
        <v>506860</v>
      </c>
      <c r="G80" s="69">
        <f t="shared" si="3"/>
        <v>0.06446632071632072</v>
      </c>
      <c r="H80" s="60" t="s">
        <v>160</v>
      </c>
    </row>
    <row r="81" spans="1:8" ht="27" customHeight="1">
      <c r="A81" s="119"/>
      <c r="B81" s="122"/>
      <c r="C81" s="1" t="s">
        <v>38</v>
      </c>
      <c r="D81" s="24">
        <v>13226150</v>
      </c>
      <c r="E81" s="31">
        <v>6090750</v>
      </c>
      <c r="F81" s="39">
        <f t="shared" si="2"/>
        <v>-7135400</v>
      </c>
      <c r="G81" s="69">
        <f t="shared" si="3"/>
        <v>-0.5394918400290334</v>
      </c>
      <c r="H81" s="60" t="s">
        <v>162</v>
      </c>
    </row>
    <row r="82" spans="1:8" ht="27" customHeight="1">
      <c r="A82" s="120"/>
      <c r="B82" s="141"/>
      <c r="C82" s="49" t="s">
        <v>80</v>
      </c>
      <c r="D82" s="26">
        <v>0</v>
      </c>
      <c r="E82" s="50">
        <v>0</v>
      </c>
      <c r="F82" s="46">
        <f t="shared" si="2"/>
        <v>0</v>
      </c>
      <c r="G82" s="74">
        <f t="shared" si="3"/>
        <v>0</v>
      </c>
      <c r="H82" s="33"/>
    </row>
    <row r="83" spans="1:8" s="29" customFormat="1" ht="27" customHeight="1">
      <c r="A83" s="28"/>
      <c r="B83" s="47"/>
      <c r="C83" s="47"/>
      <c r="D83" s="47"/>
      <c r="E83" s="48"/>
      <c r="F83" s="47"/>
      <c r="G83" s="47"/>
      <c r="H83" s="47"/>
    </row>
    <row r="84" spans="1:8" ht="27" customHeight="1">
      <c r="A84" s="133" t="s">
        <v>127</v>
      </c>
      <c r="B84" s="133" t="s">
        <v>8</v>
      </c>
      <c r="C84" s="133" t="s">
        <v>9</v>
      </c>
      <c r="D84" s="132" t="s">
        <v>172</v>
      </c>
      <c r="E84" s="130" t="s">
        <v>173</v>
      </c>
      <c r="F84" s="133" t="s">
        <v>97</v>
      </c>
      <c r="G84" s="133"/>
      <c r="H84" s="133" t="s">
        <v>136</v>
      </c>
    </row>
    <row r="85" spans="1:8" ht="27" customHeight="1">
      <c r="A85" s="133"/>
      <c r="B85" s="133"/>
      <c r="C85" s="133"/>
      <c r="D85" s="132"/>
      <c r="E85" s="130"/>
      <c r="F85" s="133"/>
      <c r="G85" s="133"/>
      <c r="H85" s="133"/>
    </row>
    <row r="86" spans="1:8" ht="27" customHeight="1">
      <c r="A86" s="133"/>
      <c r="B86" s="133"/>
      <c r="C86" s="133"/>
      <c r="D86" s="132"/>
      <c r="E86" s="131"/>
      <c r="F86" s="127" t="s">
        <v>98</v>
      </c>
      <c r="G86" s="127" t="s">
        <v>93</v>
      </c>
      <c r="H86" s="133"/>
    </row>
    <row r="87" spans="1:8" ht="27" customHeight="1">
      <c r="A87" s="133"/>
      <c r="B87" s="133"/>
      <c r="C87" s="133"/>
      <c r="D87" s="132"/>
      <c r="E87" s="131"/>
      <c r="F87" s="127"/>
      <c r="G87" s="127"/>
      <c r="H87" s="133"/>
    </row>
    <row r="88" spans="1:8" s="2" customFormat="1" ht="27" customHeight="1">
      <c r="A88" s="145" t="s">
        <v>39</v>
      </c>
      <c r="B88" s="146"/>
      <c r="C88" s="146"/>
      <c r="D88" s="19">
        <f>D89+D99+D100</f>
        <v>223051002</v>
      </c>
      <c r="E88" s="41">
        <f>E89+E99+E100</f>
        <v>213541073</v>
      </c>
      <c r="F88" s="45">
        <f aca="true" t="shared" si="4" ref="F88:F126">E88-D88</f>
        <v>-9509929</v>
      </c>
      <c r="G88" s="69">
        <f>IF(D88=0,0,F88/D88)</f>
        <v>-0.042635670383583395</v>
      </c>
      <c r="H88" s="63"/>
    </row>
    <row r="89" spans="1:8" ht="27" customHeight="1">
      <c r="A89" s="159" t="s">
        <v>45</v>
      </c>
      <c r="B89" s="121" t="s">
        <v>129</v>
      </c>
      <c r="C89" s="122"/>
      <c r="D89" s="21">
        <f>SUM(D90:D98)</f>
        <v>217185812</v>
      </c>
      <c r="E89" s="32">
        <f>SUM(E90:E98)</f>
        <v>207151083</v>
      </c>
      <c r="F89" s="39">
        <f t="shared" si="4"/>
        <v>-10034729</v>
      </c>
      <c r="G89" s="69">
        <f aca="true" t="shared" si="5" ref="G89:G126">IF(D89=0,0,F89/D89)</f>
        <v>-0.04620342787400864</v>
      </c>
      <c r="H89" s="60"/>
    </row>
    <row r="90" spans="1:8" ht="27" customHeight="1">
      <c r="A90" s="160"/>
      <c r="B90" s="154"/>
      <c r="C90" s="1" t="s">
        <v>40</v>
      </c>
      <c r="D90" s="24">
        <v>120563160</v>
      </c>
      <c r="E90" s="22">
        <v>119644060</v>
      </c>
      <c r="F90" s="39">
        <f t="shared" si="4"/>
        <v>-919100</v>
      </c>
      <c r="G90" s="69">
        <f t="shared" si="5"/>
        <v>-0.007623390096941719</v>
      </c>
      <c r="H90" s="60" t="s">
        <v>161</v>
      </c>
    </row>
    <row r="91" spans="1:8" ht="27" customHeight="1">
      <c r="A91" s="160"/>
      <c r="B91" s="154"/>
      <c r="C91" s="1" t="s">
        <v>41</v>
      </c>
      <c r="D91" s="24">
        <v>26227300</v>
      </c>
      <c r="E91" s="22">
        <v>25015300</v>
      </c>
      <c r="F91" s="39">
        <f t="shared" si="4"/>
        <v>-1212000</v>
      </c>
      <c r="G91" s="69">
        <f t="shared" si="5"/>
        <v>-0.0462113904214311</v>
      </c>
      <c r="H91" s="60" t="s">
        <v>163</v>
      </c>
    </row>
    <row r="92" spans="1:8" ht="27" customHeight="1">
      <c r="A92" s="160"/>
      <c r="B92" s="154"/>
      <c r="C92" s="1" t="s">
        <v>42</v>
      </c>
      <c r="D92" s="24">
        <v>3519800</v>
      </c>
      <c r="E92" s="22">
        <v>3519800</v>
      </c>
      <c r="F92" s="39">
        <f t="shared" si="4"/>
        <v>0</v>
      </c>
      <c r="G92" s="69">
        <f t="shared" si="5"/>
        <v>0</v>
      </c>
      <c r="H92" s="64"/>
    </row>
    <row r="93" spans="1:8" ht="27" customHeight="1">
      <c r="A93" s="160"/>
      <c r="B93" s="154"/>
      <c r="C93" s="1" t="s">
        <v>43</v>
      </c>
      <c r="D93" s="24">
        <v>4010140</v>
      </c>
      <c r="E93" s="22">
        <v>4130140</v>
      </c>
      <c r="F93" s="39">
        <f t="shared" si="4"/>
        <v>120000</v>
      </c>
      <c r="G93" s="69">
        <f t="shared" si="5"/>
        <v>0.029924142299271348</v>
      </c>
      <c r="H93" s="60" t="s">
        <v>164</v>
      </c>
    </row>
    <row r="94" spans="1:8" ht="27" customHeight="1">
      <c r="A94" s="160"/>
      <c r="B94" s="154"/>
      <c r="C94" s="1" t="s">
        <v>44</v>
      </c>
      <c r="D94" s="24">
        <v>0</v>
      </c>
      <c r="E94" s="22"/>
      <c r="F94" s="39">
        <f t="shared" si="4"/>
        <v>0</v>
      </c>
      <c r="G94" s="69">
        <f t="shared" si="5"/>
        <v>0</v>
      </c>
      <c r="H94" s="60"/>
    </row>
    <row r="95" spans="1:8" ht="27" customHeight="1">
      <c r="A95" s="160"/>
      <c r="B95" s="154"/>
      <c r="C95" s="1" t="s">
        <v>81</v>
      </c>
      <c r="D95" s="24">
        <v>0</v>
      </c>
      <c r="E95" s="22">
        <v>0</v>
      </c>
      <c r="F95" s="39">
        <f t="shared" si="4"/>
        <v>0</v>
      </c>
      <c r="G95" s="69">
        <f t="shared" si="5"/>
        <v>0</v>
      </c>
      <c r="H95" s="60"/>
    </row>
    <row r="96" spans="1:8" ht="27" customHeight="1">
      <c r="A96" s="160"/>
      <c r="B96" s="154"/>
      <c r="C96" s="1" t="s">
        <v>148</v>
      </c>
      <c r="D96" s="24">
        <v>505210</v>
      </c>
      <c r="E96" s="22">
        <v>505210</v>
      </c>
      <c r="F96" s="39">
        <f t="shared" si="4"/>
        <v>0</v>
      </c>
      <c r="G96" s="69">
        <f t="shared" si="5"/>
        <v>0</v>
      </c>
      <c r="H96" s="60"/>
    </row>
    <row r="97" spans="1:8" ht="27" customHeight="1">
      <c r="A97" s="160"/>
      <c r="B97" s="154"/>
      <c r="C97" s="1" t="s">
        <v>82</v>
      </c>
      <c r="D97" s="24">
        <v>23991380</v>
      </c>
      <c r="E97" s="22">
        <v>22933740</v>
      </c>
      <c r="F97" s="39">
        <f t="shared" si="4"/>
        <v>-1057640</v>
      </c>
      <c r="G97" s="69">
        <f t="shared" si="5"/>
        <v>-0.04408416689661036</v>
      </c>
      <c r="H97" s="60" t="s">
        <v>165</v>
      </c>
    </row>
    <row r="98" spans="1:8" ht="27" customHeight="1">
      <c r="A98" s="160"/>
      <c r="B98" s="155"/>
      <c r="C98" s="1" t="s">
        <v>83</v>
      </c>
      <c r="D98" s="24">
        <v>38368822</v>
      </c>
      <c r="E98" s="22">
        <v>31402833</v>
      </c>
      <c r="F98" s="39">
        <f t="shared" si="4"/>
        <v>-6965989</v>
      </c>
      <c r="G98" s="69">
        <f t="shared" si="5"/>
        <v>-0.1815533716411726</v>
      </c>
      <c r="H98" s="60" t="s">
        <v>166</v>
      </c>
    </row>
    <row r="99" spans="1:8" ht="27" customHeight="1">
      <c r="A99" s="160"/>
      <c r="B99" s="122" t="s">
        <v>46</v>
      </c>
      <c r="C99" s="122"/>
      <c r="D99" s="32">
        <v>0</v>
      </c>
      <c r="E99" s="32">
        <v>0</v>
      </c>
      <c r="F99" s="39">
        <f t="shared" si="4"/>
        <v>0</v>
      </c>
      <c r="G99" s="69">
        <f t="shared" si="5"/>
        <v>0</v>
      </c>
      <c r="H99" s="60"/>
    </row>
    <row r="100" spans="1:8" ht="27" customHeight="1">
      <c r="A100" s="160"/>
      <c r="B100" s="121" t="s">
        <v>47</v>
      </c>
      <c r="C100" s="122"/>
      <c r="D100" s="21">
        <f>SUM(D101:D103)</f>
        <v>5865190</v>
      </c>
      <c r="E100" s="32">
        <f>SUM(E101:E103)</f>
        <v>6389990</v>
      </c>
      <c r="F100" s="39">
        <f t="shared" si="4"/>
        <v>524800</v>
      </c>
      <c r="G100" s="69">
        <f t="shared" si="5"/>
        <v>0.08947706723908347</v>
      </c>
      <c r="H100" s="60"/>
    </row>
    <row r="101" spans="1:8" ht="27" customHeight="1">
      <c r="A101" s="160"/>
      <c r="B101" s="156"/>
      <c r="C101" s="1" t="s">
        <v>84</v>
      </c>
      <c r="D101" s="24">
        <v>4251880</v>
      </c>
      <c r="E101" s="22">
        <v>4084380</v>
      </c>
      <c r="F101" s="39">
        <f t="shared" si="4"/>
        <v>-167500</v>
      </c>
      <c r="G101" s="69">
        <f t="shared" si="5"/>
        <v>-0.03939433850437924</v>
      </c>
      <c r="H101" s="60"/>
    </row>
    <row r="102" spans="1:8" ht="27" customHeight="1">
      <c r="A102" s="160"/>
      <c r="B102" s="157"/>
      <c r="C102" s="1" t="s">
        <v>85</v>
      </c>
      <c r="D102" s="24">
        <v>1613310</v>
      </c>
      <c r="E102" s="22">
        <v>2305610</v>
      </c>
      <c r="F102" s="39">
        <f t="shared" si="4"/>
        <v>692300</v>
      </c>
      <c r="G102" s="69">
        <f t="shared" si="5"/>
        <v>0.4291177764967675</v>
      </c>
      <c r="H102" s="60" t="s">
        <v>167</v>
      </c>
    </row>
    <row r="103" spans="1:8" ht="27" customHeight="1">
      <c r="A103" s="161"/>
      <c r="B103" s="158"/>
      <c r="C103" s="1" t="s">
        <v>86</v>
      </c>
      <c r="D103" s="24">
        <v>0</v>
      </c>
      <c r="E103" s="22">
        <v>0</v>
      </c>
      <c r="F103" s="39">
        <f t="shared" si="4"/>
        <v>0</v>
      </c>
      <c r="G103" s="69">
        <f t="shared" si="5"/>
        <v>0</v>
      </c>
      <c r="H103" s="60"/>
    </row>
    <row r="104" spans="1:8" s="2" customFormat="1" ht="27" customHeight="1">
      <c r="A104" s="123" t="s">
        <v>48</v>
      </c>
      <c r="B104" s="124"/>
      <c r="C104" s="124"/>
      <c r="D104" s="20">
        <f>D105</f>
        <v>0</v>
      </c>
      <c r="E104" s="42">
        <f>E105</f>
        <v>0</v>
      </c>
      <c r="F104" s="39">
        <f t="shared" si="4"/>
        <v>0</v>
      </c>
      <c r="G104" s="69">
        <f t="shared" si="5"/>
        <v>0</v>
      </c>
      <c r="H104" s="65"/>
    </row>
    <row r="105" spans="1:8" ht="27" customHeight="1">
      <c r="A105" s="119"/>
      <c r="B105" s="121" t="s">
        <v>49</v>
      </c>
      <c r="C105" s="122"/>
      <c r="D105" s="21">
        <f>D106</f>
        <v>0</v>
      </c>
      <c r="E105" s="32">
        <f>E106</f>
        <v>0</v>
      </c>
      <c r="F105" s="39">
        <f t="shared" si="4"/>
        <v>0</v>
      </c>
      <c r="G105" s="69">
        <f t="shared" si="5"/>
        <v>0</v>
      </c>
      <c r="H105" s="60"/>
    </row>
    <row r="106" spans="1:8" ht="27" customHeight="1">
      <c r="A106" s="119"/>
      <c r="B106" s="13"/>
      <c r="C106" s="1" t="s">
        <v>50</v>
      </c>
      <c r="D106" s="24">
        <v>0</v>
      </c>
      <c r="E106" s="22">
        <v>0</v>
      </c>
      <c r="F106" s="39">
        <f t="shared" si="4"/>
        <v>0</v>
      </c>
      <c r="G106" s="69">
        <f t="shared" si="5"/>
        <v>0</v>
      </c>
      <c r="H106" s="60"/>
    </row>
    <row r="107" spans="1:8" s="2" customFormat="1" ht="27" customHeight="1">
      <c r="A107" s="123" t="s">
        <v>51</v>
      </c>
      <c r="B107" s="124"/>
      <c r="C107" s="124"/>
      <c r="D107" s="20">
        <f>D108</f>
        <v>0</v>
      </c>
      <c r="E107" s="42">
        <f>E108</f>
        <v>0</v>
      </c>
      <c r="F107" s="39">
        <f t="shared" si="4"/>
        <v>0</v>
      </c>
      <c r="G107" s="69">
        <f t="shared" si="5"/>
        <v>0</v>
      </c>
      <c r="H107" s="66"/>
    </row>
    <row r="108" spans="1:8" ht="27" customHeight="1">
      <c r="A108" s="119"/>
      <c r="B108" s="121" t="s">
        <v>52</v>
      </c>
      <c r="C108" s="122"/>
      <c r="D108" s="21">
        <f>D109</f>
        <v>0</v>
      </c>
      <c r="E108" s="32">
        <f>E109</f>
        <v>0</v>
      </c>
      <c r="F108" s="39">
        <f t="shared" si="4"/>
        <v>0</v>
      </c>
      <c r="G108" s="69">
        <f t="shared" si="5"/>
        <v>0</v>
      </c>
      <c r="H108" s="60"/>
    </row>
    <row r="109" spans="1:8" ht="27" customHeight="1">
      <c r="A109" s="119"/>
      <c r="B109" s="13"/>
      <c r="C109" s="1" t="s">
        <v>53</v>
      </c>
      <c r="D109" s="24">
        <v>0</v>
      </c>
      <c r="E109" s="22">
        <v>0</v>
      </c>
      <c r="F109" s="39">
        <f t="shared" si="4"/>
        <v>0</v>
      </c>
      <c r="G109" s="69">
        <f t="shared" si="5"/>
        <v>0</v>
      </c>
      <c r="H109" s="60"/>
    </row>
    <row r="110" spans="1:8" s="2" customFormat="1" ht="27" customHeight="1">
      <c r="A110" s="123" t="s">
        <v>54</v>
      </c>
      <c r="B110" s="124"/>
      <c r="C110" s="124"/>
      <c r="D110" s="20">
        <f>D111</f>
        <v>0</v>
      </c>
      <c r="E110" s="42">
        <f>E111</f>
        <v>0</v>
      </c>
      <c r="F110" s="39">
        <f t="shared" si="4"/>
        <v>0</v>
      </c>
      <c r="G110" s="69">
        <f t="shared" si="5"/>
        <v>0</v>
      </c>
      <c r="H110" s="66"/>
    </row>
    <row r="111" spans="1:8" ht="27" customHeight="1">
      <c r="A111" s="135"/>
      <c r="B111" s="121" t="s">
        <v>55</v>
      </c>
      <c r="C111" s="122"/>
      <c r="D111" s="21">
        <f>SUM(D112:D114)</f>
        <v>0</v>
      </c>
      <c r="E111" s="32">
        <f>SUM(E112:E114)</f>
        <v>0</v>
      </c>
      <c r="F111" s="39">
        <f t="shared" si="4"/>
        <v>0</v>
      </c>
      <c r="G111" s="69">
        <f t="shared" si="5"/>
        <v>0</v>
      </c>
      <c r="H111" s="60"/>
    </row>
    <row r="112" spans="1:8" ht="27" customHeight="1">
      <c r="A112" s="136"/>
      <c r="B112" s="134"/>
      <c r="C112" s="1" t="s">
        <v>56</v>
      </c>
      <c r="D112" s="24">
        <v>0</v>
      </c>
      <c r="E112" s="22">
        <v>0</v>
      </c>
      <c r="F112" s="39">
        <f t="shared" si="4"/>
        <v>0</v>
      </c>
      <c r="G112" s="69">
        <f t="shared" si="5"/>
        <v>0</v>
      </c>
      <c r="H112" s="60"/>
    </row>
    <row r="113" spans="1:8" ht="27" customHeight="1">
      <c r="A113" s="136"/>
      <c r="B113" s="134"/>
      <c r="C113" s="1" t="s">
        <v>57</v>
      </c>
      <c r="D113" s="24">
        <v>0</v>
      </c>
      <c r="E113" s="22">
        <v>0</v>
      </c>
      <c r="F113" s="39">
        <f t="shared" si="4"/>
        <v>0</v>
      </c>
      <c r="G113" s="69">
        <f t="shared" si="5"/>
        <v>0</v>
      </c>
      <c r="H113" s="60"/>
    </row>
    <row r="114" spans="1:8" ht="27" customHeight="1">
      <c r="A114" s="137"/>
      <c r="B114" s="138"/>
      <c r="C114" s="1" t="s">
        <v>87</v>
      </c>
      <c r="D114" s="24">
        <v>0</v>
      </c>
      <c r="E114" s="22">
        <v>0</v>
      </c>
      <c r="F114" s="39">
        <f t="shared" si="4"/>
        <v>0</v>
      </c>
      <c r="G114" s="69">
        <f t="shared" si="5"/>
        <v>0</v>
      </c>
      <c r="H114" s="60"/>
    </row>
    <row r="115" spans="1:8" s="2" customFormat="1" ht="27" customHeight="1">
      <c r="A115" s="123" t="s">
        <v>58</v>
      </c>
      <c r="B115" s="124"/>
      <c r="C115" s="124"/>
      <c r="D115" s="20">
        <f>D116</f>
        <v>8487190</v>
      </c>
      <c r="E115" s="42">
        <f>E116</f>
        <v>6787190</v>
      </c>
      <c r="F115" s="39">
        <f t="shared" si="4"/>
        <v>-1700000</v>
      </c>
      <c r="G115" s="69">
        <f t="shared" si="5"/>
        <v>-0.20030186669557298</v>
      </c>
      <c r="H115" s="66"/>
    </row>
    <row r="116" spans="1:8" ht="27" customHeight="1">
      <c r="A116" s="119"/>
      <c r="B116" s="121" t="s">
        <v>59</v>
      </c>
      <c r="C116" s="122"/>
      <c r="D116" s="21">
        <f>D117</f>
        <v>8487190</v>
      </c>
      <c r="E116" s="32">
        <f>E117</f>
        <v>6787190</v>
      </c>
      <c r="F116" s="39">
        <f t="shared" si="4"/>
        <v>-1700000</v>
      </c>
      <c r="G116" s="69">
        <f t="shared" si="5"/>
        <v>-0.20030186669557298</v>
      </c>
      <c r="H116" s="60"/>
    </row>
    <row r="117" spans="1:9" ht="27" customHeight="1">
      <c r="A117" s="119"/>
      <c r="B117" s="13"/>
      <c r="C117" s="1" t="s">
        <v>60</v>
      </c>
      <c r="D117" s="24">
        <v>8487190</v>
      </c>
      <c r="E117" s="22">
        <v>6787190</v>
      </c>
      <c r="F117" s="39">
        <f t="shared" si="4"/>
        <v>-1700000</v>
      </c>
      <c r="G117" s="69">
        <f t="shared" si="5"/>
        <v>-0.20030186669557298</v>
      </c>
      <c r="H117" s="60" t="s">
        <v>168</v>
      </c>
      <c r="I117" s="8"/>
    </row>
    <row r="118" spans="1:8" s="2" customFormat="1" ht="27" customHeight="1">
      <c r="A118" s="123" t="s">
        <v>61</v>
      </c>
      <c r="B118" s="124"/>
      <c r="C118" s="124"/>
      <c r="D118" s="20">
        <f>D119</f>
        <v>10000000</v>
      </c>
      <c r="E118" s="42">
        <f>E119</f>
        <v>0</v>
      </c>
      <c r="F118" s="39">
        <f t="shared" si="4"/>
        <v>-10000000</v>
      </c>
      <c r="G118" s="69">
        <f t="shared" si="5"/>
        <v>-1</v>
      </c>
      <c r="H118" s="66"/>
    </row>
    <row r="119" spans="1:8" ht="27" customHeight="1">
      <c r="A119" s="135"/>
      <c r="B119" s="121" t="s">
        <v>62</v>
      </c>
      <c r="C119" s="122"/>
      <c r="D119" s="21">
        <f>D120</f>
        <v>10000000</v>
      </c>
      <c r="E119" s="32">
        <f>E120</f>
        <v>0</v>
      </c>
      <c r="F119" s="39">
        <f t="shared" si="4"/>
        <v>-10000000</v>
      </c>
      <c r="G119" s="69">
        <f t="shared" si="5"/>
        <v>-1</v>
      </c>
      <c r="H119" s="60"/>
    </row>
    <row r="120" spans="1:8" ht="27" customHeight="1">
      <c r="A120" s="136"/>
      <c r="B120" s="14"/>
      <c r="C120" s="12" t="s">
        <v>63</v>
      </c>
      <c r="D120" s="24">
        <v>10000000</v>
      </c>
      <c r="E120" s="22">
        <v>0</v>
      </c>
      <c r="F120" s="39">
        <f t="shared" si="4"/>
        <v>-10000000</v>
      </c>
      <c r="G120" s="75">
        <f t="shared" si="5"/>
        <v>-1</v>
      </c>
      <c r="H120" s="60"/>
    </row>
    <row r="121" spans="1:8" s="2" customFormat="1" ht="27" customHeight="1">
      <c r="A121" s="123" t="s">
        <v>130</v>
      </c>
      <c r="B121" s="124"/>
      <c r="C121" s="124"/>
      <c r="D121" s="20">
        <f>D122</f>
        <v>0</v>
      </c>
      <c r="E121" s="42">
        <f>E122</f>
        <v>6000000</v>
      </c>
      <c r="F121" s="39">
        <f t="shared" si="4"/>
        <v>6000000</v>
      </c>
      <c r="G121" s="75">
        <f t="shared" si="5"/>
        <v>0</v>
      </c>
      <c r="H121" s="66"/>
    </row>
    <row r="122" spans="1:8" ht="27" customHeight="1">
      <c r="A122" s="119"/>
      <c r="B122" s="121" t="s">
        <v>131</v>
      </c>
      <c r="C122" s="122"/>
      <c r="D122" s="21">
        <f>D123</f>
        <v>0</v>
      </c>
      <c r="E122" s="32">
        <f>E123</f>
        <v>6000000</v>
      </c>
      <c r="F122" s="39">
        <f t="shared" si="4"/>
        <v>6000000</v>
      </c>
      <c r="G122" s="69">
        <f t="shared" si="5"/>
        <v>0</v>
      </c>
      <c r="H122" s="60"/>
    </row>
    <row r="123" spans="1:9" ht="27" customHeight="1">
      <c r="A123" s="119"/>
      <c r="B123" s="13"/>
      <c r="C123" s="1" t="s">
        <v>132</v>
      </c>
      <c r="D123" s="24">
        <v>0</v>
      </c>
      <c r="E123" s="22">
        <v>6000000</v>
      </c>
      <c r="F123" s="39">
        <f t="shared" si="4"/>
        <v>6000000</v>
      </c>
      <c r="G123" s="69">
        <f t="shared" si="5"/>
        <v>0</v>
      </c>
      <c r="H123" s="60"/>
      <c r="I123" s="8"/>
    </row>
    <row r="124" spans="1:8" s="2" customFormat="1" ht="27" customHeight="1">
      <c r="A124" s="123" t="s">
        <v>133</v>
      </c>
      <c r="B124" s="124"/>
      <c r="C124" s="124"/>
      <c r="D124" s="20">
        <f>D125</f>
        <v>52000000</v>
      </c>
      <c r="E124" s="42">
        <f>E125</f>
        <v>38500000</v>
      </c>
      <c r="F124" s="39">
        <f t="shared" si="4"/>
        <v>-13500000</v>
      </c>
      <c r="G124" s="69">
        <f t="shared" si="5"/>
        <v>-0.25961538461538464</v>
      </c>
      <c r="H124" s="66"/>
    </row>
    <row r="125" spans="1:8" ht="27" customHeight="1">
      <c r="A125" s="119"/>
      <c r="B125" s="121" t="s">
        <v>134</v>
      </c>
      <c r="C125" s="122"/>
      <c r="D125" s="21">
        <f>D126</f>
        <v>52000000</v>
      </c>
      <c r="E125" s="32">
        <f>E126</f>
        <v>38500000</v>
      </c>
      <c r="F125" s="39">
        <f t="shared" si="4"/>
        <v>-13500000</v>
      </c>
      <c r="G125" s="69">
        <f t="shared" si="5"/>
        <v>-0.25961538461538464</v>
      </c>
      <c r="H125" s="60"/>
    </row>
    <row r="126" spans="1:9" ht="27" customHeight="1">
      <c r="A126" s="119"/>
      <c r="B126" s="13"/>
      <c r="C126" s="1" t="s">
        <v>135</v>
      </c>
      <c r="D126" s="24">
        <v>52000000</v>
      </c>
      <c r="E126" s="22">
        <v>38500000</v>
      </c>
      <c r="F126" s="39">
        <f t="shared" si="4"/>
        <v>-13500000</v>
      </c>
      <c r="G126" s="69">
        <f t="shared" si="5"/>
        <v>-0.25961538461538464</v>
      </c>
      <c r="H126" s="60"/>
      <c r="I126" s="8"/>
    </row>
    <row r="127" spans="1:8" s="2" customFormat="1" ht="27" customHeight="1">
      <c r="A127" s="123" t="s">
        <v>138</v>
      </c>
      <c r="B127" s="124"/>
      <c r="C127" s="124"/>
      <c r="D127" s="20">
        <f>D128</f>
        <v>0</v>
      </c>
      <c r="E127" s="42">
        <f>E128</f>
        <v>0</v>
      </c>
      <c r="F127" s="39">
        <f aca="true" t="shared" si="6" ref="F127:F132">E127-D127</f>
        <v>0</v>
      </c>
      <c r="G127" s="69">
        <f aca="true" t="shared" si="7" ref="G127:G132">IF(D127=0,0,F127/D127)</f>
        <v>0</v>
      </c>
      <c r="H127" s="66"/>
    </row>
    <row r="128" spans="1:8" ht="27" customHeight="1">
      <c r="A128" s="119"/>
      <c r="B128" s="121" t="s">
        <v>139</v>
      </c>
      <c r="C128" s="122"/>
      <c r="D128" s="21">
        <v>0</v>
      </c>
      <c r="E128" s="32">
        <f>E129</f>
        <v>0</v>
      </c>
      <c r="F128" s="39">
        <f t="shared" si="6"/>
        <v>0</v>
      </c>
      <c r="G128" s="69">
        <f t="shared" si="7"/>
        <v>0</v>
      </c>
      <c r="H128" s="60"/>
    </row>
    <row r="129" spans="1:9" ht="27" customHeight="1">
      <c r="A129" s="119"/>
      <c r="B129" s="13"/>
      <c r="C129" s="1" t="s">
        <v>140</v>
      </c>
      <c r="D129" s="24">
        <v>0</v>
      </c>
      <c r="E129" s="22">
        <v>0</v>
      </c>
      <c r="F129" s="39">
        <f t="shared" si="6"/>
        <v>0</v>
      </c>
      <c r="G129" s="69">
        <f t="shared" si="7"/>
        <v>0</v>
      </c>
      <c r="H129" s="60"/>
      <c r="I129" s="8"/>
    </row>
    <row r="130" spans="1:8" s="2" customFormat="1" ht="27" customHeight="1">
      <c r="A130" s="123" t="s">
        <v>141</v>
      </c>
      <c r="B130" s="124"/>
      <c r="C130" s="124"/>
      <c r="D130" s="20">
        <f>D131</f>
        <v>0</v>
      </c>
      <c r="E130" s="42">
        <f>E131</f>
        <v>34935343</v>
      </c>
      <c r="F130" s="39">
        <f t="shared" si="6"/>
        <v>34935343</v>
      </c>
      <c r="G130" s="69">
        <f t="shared" si="7"/>
        <v>0</v>
      </c>
      <c r="H130" s="66"/>
    </row>
    <row r="131" spans="1:8" ht="27" customHeight="1">
      <c r="A131" s="119"/>
      <c r="B131" s="121" t="s">
        <v>142</v>
      </c>
      <c r="C131" s="122"/>
      <c r="D131" s="21">
        <v>0</v>
      </c>
      <c r="E131" s="32">
        <f>E132</f>
        <v>34935343</v>
      </c>
      <c r="F131" s="39">
        <f t="shared" si="6"/>
        <v>34935343</v>
      </c>
      <c r="G131" s="75">
        <f t="shared" si="7"/>
        <v>0</v>
      </c>
      <c r="H131" s="60"/>
    </row>
    <row r="132" spans="1:9" ht="27" customHeight="1">
      <c r="A132" s="120"/>
      <c r="B132" s="76"/>
      <c r="C132" s="17" t="s">
        <v>143</v>
      </c>
      <c r="D132" s="26">
        <v>0</v>
      </c>
      <c r="E132" s="27">
        <v>34935343</v>
      </c>
      <c r="F132" s="46">
        <f t="shared" si="6"/>
        <v>34935343</v>
      </c>
      <c r="G132" s="77">
        <f t="shared" si="7"/>
        <v>0</v>
      </c>
      <c r="H132" s="62"/>
      <c r="I132" s="8"/>
    </row>
    <row r="133" ht="13.5">
      <c r="E133" s="34"/>
    </row>
    <row r="134" ht="13.5">
      <c r="E134" s="34"/>
    </row>
    <row r="135" ht="13.5">
      <c r="E135" s="34"/>
    </row>
    <row r="136" ht="13.5">
      <c r="E136" s="34"/>
    </row>
    <row r="137" ht="13.5">
      <c r="E137" s="34"/>
    </row>
    <row r="138" ht="13.5">
      <c r="E138" s="34"/>
    </row>
    <row r="139" ht="13.5">
      <c r="E139" s="34"/>
    </row>
    <row r="140" ht="13.5">
      <c r="E140" s="34"/>
    </row>
    <row r="141" ht="13.5">
      <c r="E141" s="34"/>
    </row>
    <row r="142" ht="13.5">
      <c r="E142" s="34"/>
    </row>
    <row r="143" ht="13.5">
      <c r="E143" s="34"/>
    </row>
    <row r="144" ht="13.5">
      <c r="E144" s="34"/>
    </row>
    <row r="145" ht="13.5">
      <c r="E145" s="34"/>
    </row>
    <row r="146" ht="13.5">
      <c r="E146" s="34"/>
    </row>
    <row r="147" ht="13.5">
      <c r="E147" s="34"/>
    </row>
    <row r="148" ht="13.5">
      <c r="E148" s="34"/>
    </row>
    <row r="149" ht="13.5">
      <c r="E149" s="34"/>
    </row>
    <row r="150" ht="13.5">
      <c r="E150" s="34"/>
    </row>
    <row r="151" ht="13.5">
      <c r="E151" s="34"/>
    </row>
    <row r="152" ht="13.5">
      <c r="E152" s="34"/>
    </row>
    <row r="153" ht="13.5">
      <c r="E153" s="34"/>
    </row>
    <row r="154" ht="13.5">
      <c r="E154" s="34"/>
    </row>
    <row r="155" ht="13.5">
      <c r="E155" s="34"/>
    </row>
    <row r="156" ht="13.5">
      <c r="E156" s="34"/>
    </row>
    <row r="157" ht="13.5">
      <c r="E157" s="34"/>
    </row>
    <row r="158" ht="13.5">
      <c r="E158" s="34"/>
    </row>
    <row r="159" ht="13.5">
      <c r="E159" s="34"/>
    </row>
    <row r="160" ht="13.5">
      <c r="E160" s="34"/>
    </row>
    <row r="161" ht="13.5">
      <c r="E161" s="34"/>
    </row>
    <row r="162" ht="13.5">
      <c r="E162" s="34"/>
    </row>
    <row r="163" ht="13.5">
      <c r="E163" s="34"/>
    </row>
    <row r="164" ht="13.5">
      <c r="E164" s="34"/>
    </row>
    <row r="165" ht="13.5">
      <c r="E165" s="34"/>
    </row>
    <row r="166" ht="13.5">
      <c r="E166" s="34"/>
    </row>
    <row r="167" ht="13.5">
      <c r="E167" s="34"/>
    </row>
    <row r="168" ht="13.5">
      <c r="E168" s="34"/>
    </row>
    <row r="169" ht="13.5">
      <c r="E169" s="34"/>
    </row>
    <row r="170" ht="13.5">
      <c r="E170" s="34"/>
    </row>
    <row r="171" ht="13.5">
      <c r="E171" s="34"/>
    </row>
    <row r="172" ht="13.5">
      <c r="E172" s="34"/>
    </row>
    <row r="173" ht="13.5">
      <c r="E173" s="34"/>
    </row>
    <row r="174" ht="13.5">
      <c r="E174" s="34"/>
    </row>
    <row r="175" ht="13.5">
      <c r="E175" s="34"/>
    </row>
    <row r="176" ht="13.5">
      <c r="E176" s="34"/>
    </row>
    <row r="177" ht="13.5">
      <c r="E177" s="34"/>
    </row>
    <row r="178" ht="13.5">
      <c r="E178" s="34"/>
    </row>
    <row r="179" ht="13.5">
      <c r="E179" s="34"/>
    </row>
    <row r="180" ht="13.5">
      <c r="E180" s="34"/>
    </row>
    <row r="181" ht="13.5">
      <c r="E181" s="34"/>
    </row>
    <row r="182" ht="13.5">
      <c r="E182" s="34"/>
    </row>
    <row r="183" ht="13.5">
      <c r="E183" s="34"/>
    </row>
    <row r="184" ht="13.5">
      <c r="E184" s="34"/>
    </row>
    <row r="185" ht="13.5">
      <c r="E185" s="34"/>
    </row>
    <row r="186" ht="13.5">
      <c r="E186" s="34"/>
    </row>
    <row r="187" ht="13.5">
      <c r="E187" s="34"/>
    </row>
    <row r="188" ht="13.5">
      <c r="E188" s="34"/>
    </row>
    <row r="189" ht="13.5">
      <c r="E189" s="34"/>
    </row>
    <row r="190" ht="13.5">
      <c r="E190" s="34"/>
    </row>
    <row r="191" ht="13.5">
      <c r="E191" s="34"/>
    </row>
    <row r="192" ht="13.5">
      <c r="E192" s="34"/>
    </row>
    <row r="193" ht="13.5">
      <c r="E193" s="34"/>
    </row>
    <row r="194" ht="13.5">
      <c r="E194" s="34"/>
    </row>
    <row r="195" ht="13.5">
      <c r="E195" s="34"/>
    </row>
    <row r="196" spans="5:6" ht="13.5">
      <c r="E196" s="34"/>
      <c r="F196" s="34"/>
    </row>
    <row r="197" spans="5:6" ht="13.5">
      <c r="E197" s="34"/>
      <c r="F197" s="34"/>
    </row>
    <row r="198" spans="5:6" ht="13.5">
      <c r="E198" s="34"/>
      <c r="F198" s="34"/>
    </row>
    <row r="199" spans="5:6" ht="13.5">
      <c r="E199" s="34"/>
      <c r="F199" s="34"/>
    </row>
    <row r="200" spans="5:6" ht="13.5">
      <c r="E200" s="34"/>
      <c r="F200" s="34"/>
    </row>
    <row r="201" spans="5:6" ht="13.5">
      <c r="E201" s="34"/>
      <c r="F201" s="34"/>
    </row>
    <row r="202" spans="5:6" ht="13.5">
      <c r="E202" s="34"/>
      <c r="F202" s="34"/>
    </row>
    <row r="203" spans="5:6" ht="13.5">
      <c r="E203" s="34"/>
      <c r="F203" s="34"/>
    </row>
    <row r="204" spans="5:6" ht="13.5">
      <c r="E204" s="34"/>
      <c r="F204" s="34"/>
    </row>
    <row r="205" spans="5:6" ht="13.5">
      <c r="E205" s="34"/>
      <c r="F205" s="34"/>
    </row>
    <row r="206" spans="5:6" ht="13.5">
      <c r="E206" s="34"/>
      <c r="F206" s="34"/>
    </row>
    <row r="207" spans="5:6" ht="13.5">
      <c r="E207" s="34"/>
      <c r="F207" s="34"/>
    </row>
    <row r="208" spans="5:6" ht="13.5">
      <c r="E208" s="34"/>
      <c r="F208" s="34"/>
    </row>
    <row r="209" spans="5:6" ht="13.5">
      <c r="E209" s="34"/>
      <c r="F209" s="34"/>
    </row>
    <row r="210" spans="5:6" ht="13.5">
      <c r="E210" s="34"/>
      <c r="F210" s="34"/>
    </row>
    <row r="211" spans="5:6" ht="13.5">
      <c r="E211" s="34"/>
      <c r="F211" s="34"/>
    </row>
    <row r="212" spans="5:6" ht="13.5">
      <c r="E212" s="34"/>
      <c r="F212" s="34"/>
    </row>
    <row r="213" spans="5:6" ht="13.5">
      <c r="E213" s="34"/>
      <c r="F213" s="34"/>
    </row>
    <row r="214" spans="5:6" ht="13.5">
      <c r="E214" s="34"/>
      <c r="F214" s="34"/>
    </row>
    <row r="215" spans="5:6" ht="13.5">
      <c r="E215" s="34"/>
      <c r="F215" s="34"/>
    </row>
    <row r="216" spans="5:6" ht="13.5">
      <c r="E216" s="34"/>
      <c r="F216" s="34"/>
    </row>
    <row r="217" spans="5:6" ht="13.5">
      <c r="E217" s="34"/>
      <c r="F217" s="34"/>
    </row>
    <row r="218" spans="5:6" ht="13.5">
      <c r="E218" s="34"/>
      <c r="F218" s="34"/>
    </row>
    <row r="219" spans="5:6" ht="13.5">
      <c r="E219" s="34"/>
      <c r="F219" s="34"/>
    </row>
    <row r="220" spans="5:6" ht="13.5">
      <c r="E220" s="34"/>
      <c r="F220" s="34"/>
    </row>
    <row r="221" spans="5:6" ht="13.5">
      <c r="E221" s="34"/>
      <c r="F221" s="34"/>
    </row>
    <row r="222" spans="5:6" ht="13.5">
      <c r="E222" s="34"/>
      <c r="F222" s="34"/>
    </row>
    <row r="223" spans="5:6" ht="13.5">
      <c r="E223" s="34"/>
      <c r="F223" s="34"/>
    </row>
    <row r="224" spans="5:6" ht="13.5">
      <c r="E224" s="34"/>
      <c r="F224" s="34"/>
    </row>
    <row r="225" spans="5:6" ht="13.5">
      <c r="E225" s="34"/>
      <c r="F225" s="34"/>
    </row>
    <row r="226" spans="5:6" ht="13.5">
      <c r="E226" s="34"/>
      <c r="F226" s="34"/>
    </row>
    <row r="227" spans="5:6" ht="13.5">
      <c r="E227" s="34"/>
      <c r="F227" s="34"/>
    </row>
    <row r="228" spans="5:6" ht="13.5">
      <c r="E228" s="34"/>
      <c r="F228" s="34"/>
    </row>
    <row r="229" spans="5:6" ht="13.5">
      <c r="E229" s="34"/>
      <c r="F229" s="34"/>
    </row>
    <row r="230" spans="5:6" ht="13.5">
      <c r="E230" s="34"/>
      <c r="F230" s="34"/>
    </row>
    <row r="231" spans="5:6" ht="13.5">
      <c r="E231" s="34"/>
      <c r="F231" s="34"/>
    </row>
    <row r="232" spans="5:6" ht="13.5">
      <c r="E232" s="34"/>
      <c r="F232" s="34"/>
    </row>
    <row r="233" spans="5:6" ht="13.5">
      <c r="E233" s="34"/>
      <c r="F233" s="34"/>
    </row>
    <row r="234" spans="5:6" ht="13.5">
      <c r="E234" s="34"/>
      <c r="F234" s="34"/>
    </row>
    <row r="235" spans="5:6" ht="13.5">
      <c r="E235" s="34"/>
      <c r="F235" s="34"/>
    </row>
    <row r="236" spans="5:6" ht="13.5">
      <c r="E236" s="34"/>
      <c r="F236" s="34"/>
    </row>
    <row r="237" spans="5:6" ht="13.5">
      <c r="E237" s="34"/>
      <c r="F237" s="34"/>
    </row>
    <row r="238" spans="5:6" ht="13.5">
      <c r="E238" s="34"/>
      <c r="F238" s="34"/>
    </row>
    <row r="239" spans="5:6" ht="13.5">
      <c r="E239" s="34"/>
      <c r="F239" s="34"/>
    </row>
    <row r="240" spans="5:6" ht="13.5">
      <c r="E240" s="34"/>
      <c r="F240" s="34"/>
    </row>
    <row r="241" spans="5:6" ht="13.5">
      <c r="E241" s="34"/>
      <c r="F241" s="34"/>
    </row>
    <row r="242" spans="5:6" ht="13.5">
      <c r="E242" s="34"/>
      <c r="F242" s="34"/>
    </row>
    <row r="243" spans="5:6" ht="13.5">
      <c r="E243" s="34"/>
      <c r="F243" s="34"/>
    </row>
    <row r="244" spans="5:6" ht="13.5">
      <c r="E244" s="34"/>
      <c r="F244" s="34"/>
    </row>
    <row r="245" spans="5:6" ht="13.5">
      <c r="E245" s="34"/>
      <c r="F245" s="34"/>
    </row>
    <row r="246" spans="5:6" ht="13.5">
      <c r="E246" s="34"/>
      <c r="F246" s="34"/>
    </row>
    <row r="247" spans="5:6" ht="13.5">
      <c r="E247" s="34"/>
      <c r="F247" s="34"/>
    </row>
    <row r="248" spans="5:6" ht="13.5">
      <c r="E248" s="34"/>
      <c r="F248" s="34"/>
    </row>
    <row r="249" spans="5:6" ht="13.5">
      <c r="E249" s="34"/>
      <c r="F249" s="34"/>
    </row>
    <row r="250" spans="5:6" ht="13.5">
      <c r="E250" s="34"/>
      <c r="F250" s="34"/>
    </row>
    <row r="251" spans="5:6" ht="13.5">
      <c r="E251" s="34"/>
      <c r="F251" s="34"/>
    </row>
    <row r="252" spans="5:6" ht="13.5">
      <c r="E252" s="34"/>
      <c r="F252" s="34"/>
    </row>
    <row r="253" spans="5:6" ht="13.5">
      <c r="E253" s="34"/>
      <c r="F253" s="34"/>
    </row>
    <row r="254" spans="5:6" ht="13.5">
      <c r="E254" s="34"/>
      <c r="F254" s="34"/>
    </row>
    <row r="255" spans="5:6" ht="13.5">
      <c r="E255" s="34"/>
      <c r="F255" s="34"/>
    </row>
    <row r="256" spans="5:6" ht="13.5">
      <c r="E256" s="34"/>
      <c r="F256" s="34"/>
    </row>
    <row r="257" spans="5:6" ht="13.5">
      <c r="E257" s="34"/>
      <c r="F257" s="34"/>
    </row>
    <row r="258" spans="5:6" ht="13.5">
      <c r="E258" s="34"/>
      <c r="F258" s="34"/>
    </row>
    <row r="259" spans="5:6" ht="13.5">
      <c r="E259" s="34"/>
      <c r="F259" s="34"/>
    </row>
    <row r="260" spans="5:6" ht="13.5">
      <c r="E260" s="34"/>
      <c r="F260" s="34"/>
    </row>
    <row r="261" spans="5:6" ht="13.5">
      <c r="E261" s="34"/>
      <c r="F261" s="34"/>
    </row>
    <row r="262" spans="5:6" ht="13.5">
      <c r="E262" s="34"/>
      <c r="F262" s="34"/>
    </row>
    <row r="263" spans="5:6" ht="13.5">
      <c r="E263" s="34"/>
      <c r="F263" s="34"/>
    </row>
    <row r="264" spans="5:6" ht="13.5">
      <c r="E264" s="34"/>
      <c r="F264" s="34"/>
    </row>
    <row r="265" spans="5:6" ht="13.5">
      <c r="E265" s="34"/>
      <c r="F265" s="34"/>
    </row>
    <row r="266" spans="5:6" ht="13.5">
      <c r="E266" s="34"/>
      <c r="F266" s="34"/>
    </row>
    <row r="267" spans="5:6" ht="13.5">
      <c r="E267" s="34"/>
      <c r="F267" s="34"/>
    </row>
    <row r="268" spans="5:6" ht="13.5">
      <c r="E268" s="34"/>
      <c r="F268" s="34"/>
    </row>
    <row r="269" spans="5:6" ht="13.5">
      <c r="E269" s="34"/>
      <c r="F269" s="34"/>
    </row>
    <row r="270" spans="5:6" ht="13.5">
      <c r="E270" s="34"/>
      <c r="F270" s="34"/>
    </row>
    <row r="271" spans="5:6" ht="13.5">
      <c r="E271" s="34"/>
      <c r="F271" s="34"/>
    </row>
    <row r="272" spans="5:6" ht="13.5">
      <c r="E272" s="34"/>
      <c r="F272" s="34"/>
    </row>
    <row r="273" spans="5:6" ht="13.5">
      <c r="E273" s="34"/>
      <c r="F273" s="34"/>
    </row>
    <row r="274" spans="5:6" ht="13.5">
      <c r="E274" s="34"/>
      <c r="F274" s="34"/>
    </row>
    <row r="275" spans="5:6" ht="13.5">
      <c r="E275" s="34"/>
      <c r="F275" s="34"/>
    </row>
    <row r="276" spans="5:6" ht="13.5">
      <c r="E276" s="34"/>
      <c r="F276" s="34"/>
    </row>
    <row r="277" spans="5:6" ht="13.5">
      <c r="E277" s="34"/>
      <c r="F277" s="34"/>
    </row>
    <row r="278" spans="5:6" ht="13.5">
      <c r="E278" s="34"/>
      <c r="F278" s="34"/>
    </row>
    <row r="279" spans="5:6" ht="13.5">
      <c r="E279" s="34"/>
      <c r="F279" s="34"/>
    </row>
    <row r="280" spans="5:6" ht="13.5">
      <c r="E280" s="34"/>
      <c r="F280" s="34"/>
    </row>
    <row r="281" spans="5:6" ht="13.5">
      <c r="E281" s="34"/>
      <c r="F281" s="34"/>
    </row>
    <row r="282" spans="5:6" ht="13.5">
      <c r="E282" s="34"/>
      <c r="F282" s="34"/>
    </row>
    <row r="283" spans="5:6" ht="13.5">
      <c r="E283" s="34"/>
      <c r="F283" s="34"/>
    </row>
    <row r="284" spans="5:6" ht="13.5">
      <c r="E284" s="34"/>
      <c r="F284" s="34"/>
    </row>
    <row r="285" spans="5:6" ht="13.5">
      <c r="E285" s="34"/>
      <c r="F285" s="34"/>
    </row>
    <row r="286" spans="5:6" ht="13.5">
      <c r="E286" s="34"/>
      <c r="F286" s="34"/>
    </row>
    <row r="287" spans="5:6" ht="13.5">
      <c r="E287" s="34"/>
      <c r="F287" s="34"/>
    </row>
    <row r="288" spans="5:6" ht="13.5">
      <c r="E288" s="34"/>
      <c r="F288" s="34"/>
    </row>
    <row r="289" spans="5:6" ht="13.5">
      <c r="E289" s="34"/>
      <c r="F289" s="34"/>
    </row>
    <row r="290" spans="5:6" ht="13.5">
      <c r="E290" s="34"/>
      <c r="F290" s="34"/>
    </row>
    <row r="291" spans="5:6" ht="13.5">
      <c r="E291" s="34"/>
      <c r="F291" s="34"/>
    </row>
    <row r="292" spans="5:6" ht="13.5">
      <c r="E292" s="34"/>
      <c r="F292" s="34"/>
    </row>
    <row r="293" spans="5:6" ht="13.5">
      <c r="E293" s="34"/>
      <c r="F293" s="34"/>
    </row>
    <row r="294" spans="5:6" ht="13.5">
      <c r="E294" s="34"/>
      <c r="F294" s="34"/>
    </row>
    <row r="295" spans="5:6" ht="13.5">
      <c r="E295" s="34"/>
      <c r="F295" s="34"/>
    </row>
    <row r="296" spans="5:6" ht="13.5">
      <c r="E296" s="34"/>
      <c r="F296" s="34"/>
    </row>
    <row r="297" spans="5:6" ht="13.5">
      <c r="E297" s="34"/>
      <c r="F297" s="34"/>
    </row>
    <row r="298" spans="5:6" ht="13.5">
      <c r="E298" s="34"/>
      <c r="F298" s="34"/>
    </row>
    <row r="299" spans="5:6" ht="13.5">
      <c r="E299" s="34"/>
      <c r="F299" s="34"/>
    </row>
    <row r="300" spans="5:6" ht="13.5">
      <c r="E300" s="34"/>
      <c r="F300" s="34"/>
    </row>
    <row r="301" spans="5:6" ht="13.5">
      <c r="E301" s="34"/>
      <c r="F301" s="34"/>
    </row>
    <row r="302" spans="5:6" ht="13.5">
      <c r="E302" s="34"/>
      <c r="F302" s="34"/>
    </row>
    <row r="303" spans="5:6" ht="13.5">
      <c r="E303" s="34"/>
      <c r="F303" s="34"/>
    </row>
    <row r="304" spans="5:6" ht="13.5">
      <c r="E304" s="34"/>
      <c r="F304" s="34"/>
    </row>
    <row r="305" spans="5:6" ht="13.5">
      <c r="E305" s="34"/>
      <c r="F305" s="34"/>
    </row>
    <row r="306" spans="5:6" ht="13.5">
      <c r="E306" s="34"/>
      <c r="F306" s="34"/>
    </row>
    <row r="307" spans="5:6" ht="13.5">
      <c r="E307" s="34"/>
      <c r="F307" s="34"/>
    </row>
    <row r="308" spans="5:6" ht="13.5">
      <c r="E308" s="34"/>
      <c r="F308" s="34"/>
    </row>
    <row r="309" spans="5:6" ht="13.5">
      <c r="E309" s="34"/>
      <c r="F309" s="34"/>
    </row>
    <row r="310" spans="5:6" ht="13.5">
      <c r="E310" s="34"/>
      <c r="F310" s="34"/>
    </row>
    <row r="311" spans="5:6" ht="13.5">
      <c r="E311" s="34"/>
      <c r="F311" s="34"/>
    </row>
    <row r="312" spans="5:6" ht="13.5">
      <c r="E312" s="34"/>
      <c r="F312" s="34"/>
    </row>
    <row r="313" spans="5:6" ht="13.5">
      <c r="E313" s="34"/>
      <c r="F313" s="34"/>
    </row>
    <row r="314" spans="5:6" ht="13.5">
      <c r="E314" s="34"/>
      <c r="F314" s="34"/>
    </row>
    <row r="315" spans="5:6" ht="13.5">
      <c r="E315" s="34"/>
      <c r="F315" s="34"/>
    </row>
    <row r="316" spans="5:6" ht="13.5">
      <c r="E316" s="34"/>
      <c r="F316" s="34"/>
    </row>
    <row r="317" spans="5:6" ht="13.5">
      <c r="E317" s="34"/>
      <c r="F317" s="34"/>
    </row>
    <row r="318" spans="5:6" ht="13.5">
      <c r="E318" s="34"/>
      <c r="F318" s="34"/>
    </row>
    <row r="319" spans="5:6" ht="13.5">
      <c r="E319" s="34"/>
      <c r="F319" s="34"/>
    </row>
    <row r="320" spans="5:6" ht="13.5">
      <c r="E320" s="34"/>
      <c r="F320" s="34"/>
    </row>
    <row r="321" spans="5:6" ht="13.5">
      <c r="E321" s="34"/>
      <c r="F321" s="34"/>
    </row>
    <row r="322" spans="5:6" ht="13.5">
      <c r="E322" s="34"/>
      <c r="F322" s="34"/>
    </row>
    <row r="323" spans="5:6" ht="13.5">
      <c r="E323" s="34"/>
      <c r="F323" s="34"/>
    </row>
    <row r="324" spans="5:6" ht="13.5">
      <c r="E324" s="34"/>
      <c r="F324" s="34"/>
    </row>
    <row r="325" spans="5:6" ht="13.5">
      <c r="E325" s="34"/>
      <c r="F325" s="34"/>
    </row>
    <row r="326" spans="5:6" ht="13.5">
      <c r="E326" s="34"/>
      <c r="F326" s="34"/>
    </row>
    <row r="327" spans="5:6" ht="13.5">
      <c r="E327" s="34"/>
      <c r="F327" s="34"/>
    </row>
    <row r="328" spans="5:6" ht="13.5">
      <c r="E328" s="34"/>
      <c r="F328" s="34"/>
    </row>
    <row r="329" spans="5:6" ht="13.5">
      <c r="E329" s="34"/>
      <c r="F329" s="34"/>
    </row>
    <row r="330" spans="5:6" ht="13.5">
      <c r="E330" s="34"/>
      <c r="F330" s="34"/>
    </row>
    <row r="331" spans="5:6" ht="13.5">
      <c r="E331" s="34"/>
      <c r="F331" s="34"/>
    </row>
    <row r="332" spans="5:6" ht="13.5">
      <c r="E332" s="34"/>
      <c r="F332" s="34"/>
    </row>
    <row r="333" spans="5:6" ht="13.5">
      <c r="E333" s="34"/>
      <c r="F333" s="34"/>
    </row>
    <row r="334" spans="5:6" ht="13.5">
      <c r="E334" s="34"/>
      <c r="F334" s="34"/>
    </row>
    <row r="335" spans="5:6" ht="13.5">
      <c r="E335" s="34"/>
      <c r="F335" s="34"/>
    </row>
    <row r="336" spans="5:6" ht="13.5">
      <c r="E336" s="34"/>
      <c r="F336" s="34"/>
    </row>
    <row r="337" spans="5:6" ht="13.5">
      <c r="E337" s="34"/>
      <c r="F337" s="34"/>
    </row>
    <row r="338" spans="5:6" ht="13.5">
      <c r="E338" s="34"/>
      <c r="F338" s="34"/>
    </row>
    <row r="339" spans="5:6" ht="13.5">
      <c r="E339" s="34"/>
      <c r="F339" s="34"/>
    </row>
    <row r="340" spans="5:6" ht="13.5">
      <c r="E340" s="34"/>
      <c r="F340" s="34"/>
    </row>
    <row r="341" spans="5:6" ht="13.5">
      <c r="E341" s="34"/>
      <c r="F341" s="34"/>
    </row>
    <row r="342" spans="5:6" ht="13.5">
      <c r="E342" s="34"/>
      <c r="F342" s="34"/>
    </row>
    <row r="343" spans="5:6" ht="13.5">
      <c r="E343" s="34"/>
      <c r="F343" s="34"/>
    </row>
    <row r="344" spans="5:6" ht="13.5">
      <c r="E344" s="34"/>
      <c r="F344" s="34"/>
    </row>
    <row r="345" spans="5:6" ht="13.5">
      <c r="E345" s="34"/>
      <c r="F345" s="34"/>
    </row>
    <row r="346" spans="5:6" ht="13.5">
      <c r="E346" s="34"/>
      <c r="F346" s="34"/>
    </row>
    <row r="347" spans="5:6" ht="13.5">
      <c r="E347" s="34"/>
      <c r="F347" s="34"/>
    </row>
    <row r="348" spans="5:6" ht="13.5">
      <c r="E348" s="34"/>
      <c r="F348" s="34"/>
    </row>
    <row r="349" spans="5:6" ht="13.5">
      <c r="E349" s="34"/>
      <c r="F349" s="34"/>
    </row>
    <row r="350" spans="5:6" ht="13.5">
      <c r="E350" s="34"/>
      <c r="F350" s="34"/>
    </row>
    <row r="351" spans="5:6" ht="13.5">
      <c r="E351" s="34"/>
      <c r="F351" s="34"/>
    </row>
    <row r="352" spans="5:6" ht="13.5">
      <c r="E352" s="34"/>
      <c r="F352" s="34"/>
    </row>
    <row r="353" spans="5:6" ht="13.5">
      <c r="E353" s="34"/>
      <c r="F353" s="34"/>
    </row>
    <row r="354" spans="5:6" ht="13.5">
      <c r="E354" s="34"/>
      <c r="F354" s="34"/>
    </row>
    <row r="355" spans="5:6" ht="13.5">
      <c r="E355" s="34"/>
      <c r="F355" s="34"/>
    </row>
    <row r="356" spans="5:6" ht="13.5">
      <c r="E356" s="34"/>
      <c r="F356" s="34"/>
    </row>
    <row r="357" spans="5:6" ht="13.5">
      <c r="E357" s="34"/>
      <c r="F357" s="34"/>
    </row>
    <row r="358" spans="5:6" ht="13.5">
      <c r="E358" s="34"/>
      <c r="F358" s="34"/>
    </row>
    <row r="359" spans="5:6" ht="13.5">
      <c r="E359" s="34"/>
      <c r="F359" s="34"/>
    </row>
    <row r="360" spans="5:6" ht="13.5">
      <c r="E360" s="34"/>
      <c r="F360" s="34"/>
    </row>
    <row r="361" spans="5:6" ht="13.5">
      <c r="E361" s="34"/>
      <c r="F361" s="34"/>
    </row>
    <row r="362" spans="5:6" ht="13.5">
      <c r="E362" s="34"/>
      <c r="F362" s="34"/>
    </row>
    <row r="363" spans="5:6" ht="13.5">
      <c r="E363" s="34"/>
      <c r="F363" s="34"/>
    </row>
    <row r="364" spans="5:6" ht="13.5">
      <c r="E364" s="34"/>
      <c r="F364" s="34"/>
    </row>
    <row r="365" spans="5:6" ht="13.5">
      <c r="E365" s="34"/>
      <c r="F365" s="34"/>
    </row>
    <row r="366" spans="5:6" ht="13.5">
      <c r="E366" s="34"/>
      <c r="F366" s="34"/>
    </row>
    <row r="367" spans="5:6" ht="13.5">
      <c r="E367" s="34"/>
      <c r="F367" s="34"/>
    </row>
    <row r="368" spans="5:6" ht="13.5">
      <c r="E368" s="34"/>
      <c r="F368" s="34"/>
    </row>
    <row r="369" spans="5:6" ht="13.5">
      <c r="E369" s="34"/>
      <c r="F369" s="34"/>
    </row>
    <row r="370" spans="5:6" ht="13.5">
      <c r="E370" s="34"/>
      <c r="F370" s="34"/>
    </row>
    <row r="371" spans="5:6" ht="13.5">
      <c r="E371" s="34"/>
      <c r="F371" s="34"/>
    </row>
    <row r="372" spans="5:6" ht="13.5">
      <c r="E372" s="34"/>
      <c r="F372" s="34"/>
    </row>
    <row r="373" spans="5:6" ht="13.5">
      <c r="E373" s="34"/>
      <c r="F373" s="34"/>
    </row>
    <row r="374" spans="5:6" ht="13.5">
      <c r="E374" s="34"/>
      <c r="F374" s="34"/>
    </row>
    <row r="375" spans="5:6" ht="13.5">
      <c r="E375" s="34"/>
      <c r="F375" s="34"/>
    </row>
    <row r="376" spans="5:6" ht="13.5">
      <c r="E376" s="34"/>
      <c r="F376" s="34"/>
    </row>
    <row r="377" spans="5:6" ht="13.5">
      <c r="E377" s="34"/>
      <c r="F377" s="34"/>
    </row>
    <row r="378" spans="5:6" ht="13.5">
      <c r="E378" s="34"/>
      <c r="F378" s="34"/>
    </row>
    <row r="379" spans="5:6" ht="13.5">
      <c r="E379" s="34"/>
      <c r="F379" s="34"/>
    </row>
    <row r="380" spans="5:6" ht="13.5">
      <c r="E380" s="34"/>
      <c r="F380" s="34"/>
    </row>
    <row r="381" spans="5:6" ht="13.5">
      <c r="E381" s="34"/>
      <c r="F381" s="34"/>
    </row>
    <row r="382" spans="5:6" ht="13.5">
      <c r="E382" s="34"/>
      <c r="F382" s="34"/>
    </row>
    <row r="383" spans="5:6" ht="13.5">
      <c r="E383" s="34"/>
      <c r="F383" s="34"/>
    </row>
    <row r="384" spans="5:6" ht="13.5">
      <c r="E384" s="34"/>
      <c r="F384" s="34"/>
    </row>
    <row r="385" spans="5:6" ht="13.5">
      <c r="E385" s="34"/>
      <c r="F385" s="34"/>
    </row>
    <row r="386" spans="5:6" ht="13.5">
      <c r="E386" s="34"/>
      <c r="F386" s="34"/>
    </row>
    <row r="387" spans="5:6" ht="13.5">
      <c r="E387" s="34"/>
      <c r="F387" s="34"/>
    </row>
    <row r="388" spans="5:6" ht="13.5">
      <c r="E388" s="34"/>
      <c r="F388" s="34"/>
    </row>
    <row r="389" spans="5:6" ht="13.5">
      <c r="E389" s="34"/>
      <c r="F389" s="34"/>
    </row>
    <row r="390" spans="5:6" ht="13.5">
      <c r="E390" s="34"/>
      <c r="F390" s="34"/>
    </row>
    <row r="391" spans="5:6" ht="13.5">
      <c r="E391" s="34"/>
      <c r="F391" s="34"/>
    </row>
    <row r="392" spans="5:6" ht="13.5">
      <c r="E392" s="34"/>
      <c r="F392" s="34"/>
    </row>
    <row r="393" spans="5:6" ht="13.5">
      <c r="E393" s="34"/>
      <c r="F393" s="34"/>
    </row>
    <row r="394" spans="5:6" ht="13.5">
      <c r="E394" s="34"/>
      <c r="F394" s="34"/>
    </row>
    <row r="395" spans="5:6" ht="13.5">
      <c r="E395" s="34"/>
      <c r="F395" s="34"/>
    </row>
    <row r="396" spans="5:6" ht="13.5">
      <c r="E396" s="34"/>
      <c r="F396" s="34"/>
    </row>
    <row r="397" spans="5:6" ht="13.5">
      <c r="E397" s="34"/>
      <c r="F397" s="34"/>
    </row>
    <row r="398" spans="5:6" ht="13.5">
      <c r="E398" s="34"/>
      <c r="F398" s="34"/>
    </row>
    <row r="399" spans="5:6" ht="13.5">
      <c r="E399" s="34"/>
      <c r="F399" s="34"/>
    </row>
    <row r="400" spans="5:6" ht="13.5">
      <c r="E400" s="34"/>
      <c r="F400" s="34"/>
    </row>
    <row r="401" spans="5:6" ht="13.5">
      <c r="E401" s="34"/>
      <c r="F401" s="34"/>
    </row>
    <row r="402" spans="5:6" ht="13.5">
      <c r="E402" s="34"/>
      <c r="F402" s="34"/>
    </row>
    <row r="403" spans="5:6" ht="13.5">
      <c r="E403" s="34"/>
      <c r="F403" s="34"/>
    </row>
    <row r="404" spans="5:6" ht="13.5">
      <c r="E404" s="34"/>
      <c r="F404" s="34"/>
    </row>
    <row r="405" spans="5:6" ht="13.5">
      <c r="E405" s="34"/>
      <c r="F405" s="34"/>
    </row>
    <row r="406" spans="5:6" ht="13.5">
      <c r="E406" s="34"/>
      <c r="F406" s="34"/>
    </row>
    <row r="407" spans="5:6" ht="13.5">
      <c r="E407" s="34"/>
      <c r="F407" s="34"/>
    </row>
    <row r="408" spans="5:6" ht="13.5">
      <c r="E408" s="34"/>
      <c r="F408" s="34"/>
    </row>
    <row r="409" spans="5:6" ht="13.5">
      <c r="E409" s="34"/>
      <c r="F409" s="34"/>
    </row>
    <row r="410" spans="5:6" ht="13.5">
      <c r="E410" s="34"/>
      <c r="F410" s="34"/>
    </row>
    <row r="411" spans="5:6" ht="13.5">
      <c r="E411" s="34"/>
      <c r="F411" s="34"/>
    </row>
    <row r="412" spans="5:6" ht="13.5">
      <c r="E412" s="34"/>
      <c r="F412" s="34"/>
    </row>
    <row r="413" spans="5:6" ht="13.5">
      <c r="E413" s="34"/>
      <c r="F413" s="34"/>
    </row>
    <row r="414" spans="5:6" ht="13.5">
      <c r="E414" s="34"/>
      <c r="F414" s="34"/>
    </row>
    <row r="415" spans="5:6" ht="13.5">
      <c r="E415" s="34"/>
      <c r="F415" s="34"/>
    </row>
    <row r="416" spans="5:6" ht="13.5">
      <c r="E416" s="34"/>
      <c r="F416" s="34"/>
    </row>
    <row r="417" spans="5:6" ht="13.5">
      <c r="E417" s="34"/>
      <c r="F417" s="34"/>
    </row>
    <row r="418" spans="5:6" ht="13.5">
      <c r="E418" s="34"/>
      <c r="F418" s="34"/>
    </row>
    <row r="419" spans="5:6" ht="13.5">
      <c r="E419" s="34"/>
      <c r="F419" s="34"/>
    </row>
    <row r="420" spans="5:6" ht="13.5">
      <c r="E420" s="34"/>
      <c r="F420" s="34"/>
    </row>
    <row r="421" spans="5:6" ht="13.5">
      <c r="E421" s="34"/>
      <c r="F421" s="34"/>
    </row>
    <row r="422" spans="5:6" ht="13.5">
      <c r="E422" s="34"/>
      <c r="F422" s="34"/>
    </row>
    <row r="423" spans="5:6" ht="13.5">
      <c r="E423" s="34"/>
      <c r="F423" s="34"/>
    </row>
    <row r="424" spans="5:6" ht="13.5">
      <c r="E424" s="34"/>
      <c r="F424" s="34"/>
    </row>
    <row r="425" spans="5:6" ht="13.5">
      <c r="E425" s="34"/>
      <c r="F425" s="34"/>
    </row>
    <row r="426" spans="5:6" ht="13.5">
      <c r="E426" s="34"/>
      <c r="F426" s="34"/>
    </row>
    <row r="427" spans="5:6" ht="13.5">
      <c r="E427" s="34"/>
      <c r="F427" s="34"/>
    </row>
    <row r="428" spans="5:6" ht="13.5">
      <c r="E428" s="34"/>
      <c r="F428" s="34"/>
    </row>
    <row r="429" spans="5:6" ht="13.5">
      <c r="E429" s="34"/>
      <c r="F429" s="34"/>
    </row>
    <row r="430" spans="5:6" ht="13.5">
      <c r="E430" s="34"/>
      <c r="F430" s="34"/>
    </row>
    <row r="431" spans="5:6" ht="13.5">
      <c r="E431" s="34"/>
      <c r="F431" s="34"/>
    </row>
    <row r="432" spans="5:6" ht="13.5">
      <c r="E432" s="34"/>
      <c r="F432" s="34"/>
    </row>
    <row r="433" spans="5:6" ht="13.5">
      <c r="E433" s="34"/>
      <c r="F433" s="34"/>
    </row>
    <row r="434" spans="5:6" ht="13.5">
      <c r="E434" s="34"/>
      <c r="F434" s="34"/>
    </row>
    <row r="435" spans="5:6" ht="13.5">
      <c r="E435" s="34"/>
      <c r="F435" s="34"/>
    </row>
    <row r="436" spans="5:6" ht="13.5">
      <c r="E436" s="34"/>
      <c r="F436" s="34"/>
    </row>
    <row r="437" spans="5:6" ht="13.5">
      <c r="E437" s="34"/>
      <c r="F437" s="34"/>
    </row>
    <row r="438" spans="5:6" ht="13.5">
      <c r="E438" s="34"/>
      <c r="F438" s="34"/>
    </row>
    <row r="439" spans="5:6" ht="13.5">
      <c r="E439" s="34"/>
      <c r="F439" s="34"/>
    </row>
    <row r="440" spans="5:6" ht="13.5">
      <c r="E440" s="34"/>
      <c r="F440" s="34"/>
    </row>
    <row r="441" spans="5:6" ht="13.5">
      <c r="E441" s="34"/>
      <c r="F441" s="34"/>
    </row>
    <row r="442" spans="5:6" ht="13.5">
      <c r="E442" s="34"/>
      <c r="F442" s="34"/>
    </row>
    <row r="443" spans="5:6" ht="13.5">
      <c r="E443" s="34"/>
      <c r="F443" s="34"/>
    </row>
    <row r="444" spans="5:6" ht="13.5">
      <c r="E444" s="34"/>
      <c r="F444" s="34"/>
    </row>
    <row r="445" spans="5:6" ht="13.5">
      <c r="E445" s="34"/>
      <c r="F445" s="34"/>
    </row>
    <row r="446" spans="5:6" ht="13.5">
      <c r="E446" s="34"/>
      <c r="F446" s="34"/>
    </row>
    <row r="447" spans="5:6" ht="13.5">
      <c r="E447" s="34"/>
      <c r="F447" s="34"/>
    </row>
    <row r="448" spans="5:6" ht="13.5">
      <c r="E448" s="34"/>
      <c r="F448" s="34"/>
    </row>
    <row r="449" spans="5:6" ht="13.5">
      <c r="E449" s="34"/>
      <c r="F449" s="34"/>
    </row>
    <row r="450" spans="5:6" ht="13.5">
      <c r="E450" s="34"/>
      <c r="F450" s="34"/>
    </row>
    <row r="451" spans="5:6" ht="13.5">
      <c r="E451" s="34"/>
      <c r="F451" s="34"/>
    </row>
    <row r="452" spans="5:6" ht="13.5">
      <c r="E452" s="34"/>
      <c r="F452" s="34"/>
    </row>
    <row r="453" spans="5:6" ht="13.5">
      <c r="E453" s="34"/>
      <c r="F453" s="34"/>
    </row>
    <row r="454" spans="5:6" ht="13.5">
      <c r="E454" s="34"/>
      <c r="F454" s="34"/>
    </row>
    <row r="455" spans="5:6" ht="13.5">
      <c r="E455" s="34"/>
      <c r="F455" s="34"/>
    </row>
    <row r="456" spans="5:6" ht="13.5">
      <c r="E456" s="34"/>
      <c r="F456" s="34"/>
    </row>
    <row r="457" spans="5:6" ht="13.5">
      <c r="E457" s="34"/>
      <c r="F457" s="34"/>
    </row>
    <row r="458" spans="5:6" ht="13.5">
      <c r="E458" s="34"/>
      <c r="F458" s="34"/>
    </row>
    <row r="459" spans="5:6" ht="13.5">
      <c r="E459" s="34"/>
      <c r="F459" s="34"/>
    </row>
    <row r="460" spans="5:6" ht="13.5">
      <c r="E460" s="34"/>
      <c r="F460" s="34"/>
    </row>
    <row r="461" spans="5:6" ht="13.5">
      <c r="E461" s="34"/>
      <c r="F461" s="34"/>
    </row>
    <row r="462" spans="5:6" ht="13.5">
      <c r="E462" s="34"/>
      <c r="F462" s="34"/>
    </row>
    <row r="463" spans="5:6" ht="13.5">
      <c r="E463" s="34"/>
      <c r="F463" s="34"/>
    </row>
    <row r="464" spans="5:6" ht="13.5">
      <c r="E464" s="34"/>
      <c r="F464" s="34"/>
    </row>
    <row r="465" spans="5:6" ht="13.5">
      <c r="E465" s="34"/>
      <c r="F465" s="34"/>
    </row>
    <row r="466" spans="5:6" ht="13.5">
      <c r="E466" s="34"/>
      <c r="F466" s="34"/>
    </row>
    <row r="467" spans="5:6" ht="13.5">
      <c r="E467" s="34"/>
      <c r="F467" s="34"/>
    </row>
    <row r="468" spans="5:6" ht="13.5">
      <c r="E468" s="34"/>
      <c r="F468" s="34"/>
    </row>
    <row r="469" spans="5:6" ht="13.5">
      <c r="E469" s="34"/>
      <c r="F469" s="34"/>
    </row>
    <row r="470" spans="5:6" ht="13.5">
      <c r="E470" s="34"/>
      <c r="F470" s="34"/>
    </row>
    <row r="471" spans="5:6" ht="13.5">
      <c r="E471" s="34"/>
      <c r="F471" s="34"/>
    </row>
    <row r="472" spans="5:6" ht="13.5">
      <c r="E472" s="34"/>
      <c r="F472" s="34"/>
    </row>
    <row r="473" spans="5:6" ht="13.5">
      <c r="E473" s="34"/>
      <c r="F473" s="34"/>
    </row>
    <row r="474" spans="5:6" ht="13.5">
      <c r="E474" s="34"/>
      <c r="F474" s="34"/>
    </row>
    <row r="475" spans="5:6" ht="13.5">
      <c r="E475" s="34"/>
      <c r="F475" s="34"/>
    </row>
    <row r="476" spans="5:6" ht="13.5">
      <c r="E476" s="34"/>
      <c r="F476" s="34"/>
    </row>
    <row r="477" spans="5:6" ht="13.5">
      <c r="E477" s="34"/>
      <c r="F477" s="34"/>
    </row>
  </sheetData>
  <sheetProtection/>
  <mergeCells count="115">
    <mergeCell ref="F52:G53"/>
    <mergeCell ref="B67:B69"/>
    <mergeCell ref="B90:B98"/>
    <mergeCell ref="B101:B103"/>
    <mergeCell ref="A89:A103"/>
    <mergeCell ref="A110:C110"/>
    <mergeCell ref="B99:C99"/>
    <mergeCell ref="B100:C100"/>
    <mergeCell ref="A105:A106"/>
    <mergeCell ref="A104:C104"/>
    <mergeCell ref="C52:C55"/>
    <mergeCell ref="A46:A49"/>
    <mergeCell ref="G54:G55"/>
    <mergeCell ref="B52:B55"/>
    <mergeCell ref="G86:G87"/>
    <mergeCell ref="A77:C77"/>
    <mergeCell ref="A78:A82"/>
    <mergeCell ref="B78:C78"/>
    <mergeCell ref="B79:B82"/>
    <mergeCell ref="F86:F87"/>
    <mergeCell ref="A23:A26"/>
    <mergeCell ref="A27:C27"/>
    <mergeCell ref="B28:C28"/>
    <mergeCell ref="A28:A30"/>
    <mergeCell ref="B29:B30"/>
    <mergeCell ref="B24:B26"/>
    <mergeCell ref="A57:C57"/>
    <mergeCell ref="A58:A76"/>
    <mergeCell ref="B58:C58"/>
    <mergeCell ref="B59:B65"/>
    <mergeCell ref="D52:D55"/>
    <mergeCell ref="E52:E55"/>
    <mergeCell ref="B70:C70"/>
    <mergeCell ref="B71:B76"/>
    <mergeCell ref="A52:A55"/>
    <mergeCell ref="B66:C66"/>
    <mergeCell ref="A124:C124"/>
    <mergeCell ref="A125:A126"/>
    <mergeCell ref="B125:C125"/>
    <mergeCell ref="A121:C121"/>
    <mergeCell ref="B119:C119"/>
    <mergeCell ref="A115:C115"/>
    <mergeCell ref="A122:A123"/>
    <mergeCell ref="B122:C122"/>
    <mergeCell ref="A116:A117"/>
    <mergeCell ref="B116:C116"/>
    <mergeCell ref="A118:C118"/>
    <mergeCell ref="A119:A120"/>
    <mergeCell ref="B105:C105"/>
    <mergeCell ref="A108:A109"/>
    <mergeCell ref="B108:C108"/>
    <mergeCell ref="A107:C107"/>
    <mergeCell ref="A111:A114"/>
    <mergeCell ref="B112:B114"/>
    <mergeCell ref="B111:C111"/>
    <mergeCell ref="H84:H87"/>
    <mergeCell ref="E84:E87"/>
    <mergeCell ref="A88:C88"/>
    <mergeCell ref="B89:C89"/>
    <mergeCell ref="D84:D87"/>
    <mergeCell ref="A84:A87"/>
    <mergeCell ref="B84:B87"/>
    <mergeCell ref="C84:C87"/>
    <mergeCell ref="F84:G85"/>
    <mergeCell ref="B46:C46"/>
    <mergeCell ref="B47:B49"/>
    <mergeCell ref="A51:H51"/>
    <mergeCell ref="A56:C56"/>
    <mergeCell ref="A42:A44"/>
    <mergeCell ref="B42:C42"/>
    <mergeCell ref="B43:B44"/>
    <mergeCell ref="A45:C45"/>
    <mergeCell ref="H52:H55"/>
    <mergeCell ref="F54:F55"/>
    <mergeCell ref="A34:C34"/>
    <mergeCell ref="A35:A37"/>
    <mergeCell ref="B35:C35"/>
    <mergeCell ref="A41:C41"/>
    <mergeCell ref="B36:B37"/>
    <mergeCell ref="A38:C38"/>
    <mergeCell ref="A39:A40"/>
    <mergeCell ref="B39:C39"/>
    <mergeCell ref="A31:C31"/>
    <mergeCell ref="A32:A33"/>
    <mergeCell ref="B32:C32"/>
    <mergeCell ref="A2:A5"/>
    <mergeCell ref="C2:C5"/>
    <mergeCell ref="B2:B5"/>
    <mergeCell ref="A20:A21"/>
    <mergeCell ref="B20:C20"/>
    <mergeCell ref="A22:C22"/>
    <mergeCell ref="B23:C23"/>
    <mergeCell ref="B16:C16"/>
    <mergeCell ref="B17:B18"/>
    <mergeCell ref="A16:A18"/>
    <mergeCell ref="A19:C19"/>
    <mergeCell ref="B8:C8"/>
    <mergeCell ref="A8:A14"/>
    <mergeCell ref="B9:B14"/>
    <mergeCell ref="A15:C15"/>
    <mergeCell ref="A6:C6"/>
    <mergeCell ref="A7:C7"/>
    <mergeCell ref="F4:F5"/>
    <mergeCell ref="G4:G5"/>
    <mergeCell ref="A1:H1"/>
    <mergeCell ref="E2:E5"/>
    <mergeCell ref="D2:D5"/>
    <mergeCell ref="H2:H5"/>
    <mergeCell ref="F2:G3"/>
    <mergeCell ref="A131:A132"/>
    <mergeCell ref="B131:C131"/>
    <mergeCell ref="A127:C127"/>
    <mergeCell ref="A128:A129"/>
    <mergeCell ref="B128:C128"/>
    <mergeCell ref="A130:C130"/>
  </mergeCells>
  <printOptions horizontalCentered="1"/>
  <pageMargins left="0.2" right="0.21" top="0.7874015748031497" bottom="0.5511811023622047" header="0.5118110236220472" footer="0.2755905511811024"/>
  <pageSetup horizontalDpi="300" verticalDpi="300" orientation="portrait" paperSize="9" scale="75" r:id="rId1"/>
  <rowBreaks count="2" manualBreakCount="2">
    <brk id="49" max="7" man="1"/>
    <brk id="8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빌 게이츠</cp:lastModifiedBy>
  <cp:lastPrinted>2013-02-06T08:11:24Z</cp:lastPrinted>
  <dcterms:created xsi:type="dcterms:W3CDTF">2005-12-12T10:16:40Z</dcterms:created>
  <dcterms:modified xsi:type="dcterms:W3CDTF">2013-03-15T07:34:43Z</dcterms:modified>
  <cp:category/>
  <cp:version/>
  <cp:contentType/>
  <cp:contentStatus/>
</cp:coreProperties>
</file>