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760" activeTab="0"/>
  </bookViews>
  <sheets>
    <sheet name="2011년도 세입.세출 총괄표" sheetId="1" r:id="rId1"/>
    <sheet name="세입결산서" sheetId="2" r:id="rId2"/>
    <sheet name="세출결산서" sheetId="3" r:id="rId3"/>
  </sheets>
  <definedNames>
    <definedName name="_xlnm.Print_Titles" localSheetId="1">'세입결산서'!$3:$4</definedName>
    <definedName name="_xlnm.Print_Titles" localSheetId="2">'세출결산서'!$3:$4</definedName>
  </definedNames>
  <calcPr fullCalcOnLoad="1"/>
</workbook>
</file>

<file path=xl/sharedStrings.xml><?xml version="1.0" encoding="utf-8"?>
<sst xmlns="http://schemas.openxmlformats.org/spreadsheetml/2006/main" count="380" uniqueCount="99">
  <si>
    <t>과목</t>
  </si>
  <si>
    <t>구분</t>
  </si>
  <si>
    <t>정부보조</t>
  </si>
  <si>
    <t>후원금</t>
  </si>
  <si>
    <t>계</t>
  </si>
  <si>
    <t>관</t>
  </si>
  <si>
    <t>항</t>
  </si>
  <si>
    <t>목</t>
  </si>
  <si>
    <t>예산</t>
  </si>
  <si>
    <t>결산</t>
  </si>
  <si>
    <t>증감</t>
  </si>
  <si>
    <t/>
  </si>
  <si>
    <t>지정후원금</t>
  </si>
  <si>
    <t>잡수입</t>
  </si>
  <si>
    <t>기타잡수입</t>
  </si>
  <si>
    <t>총  합  계</t>
  </si>
  <si>
    <t>(단위:원)</t>
  </si>
  <si>
    <t>보조금</t>
  </si>
  <si>
    <t>시설부담</t>
  </si>
  <si>
    <t>세목</t>
  </si>
  <si>
    <t>사무비</t>
  </si>
  <si>
    <t>인건비</t>
  </si>
  <si>
    <t>급여</t>
  </si>
  <si>
    <t>상여</t>
  </si>
  <si>
    <t>제수당</t>
  </si>
  <si>
    <t>사회보험부담비용</t>
  </si>
  <si>
    <t>기타후생경비</t>
  </si>
  <si>
    <t>법인수당</t>
  </si>
  <si>
    <t>업무추진비</t>
  </si>
  <si>
    <t>기관운영비</t>
  </si>
  <si>
    <t>직책보조비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</si>
  <si>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</si>
  <si>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</si>
  <si>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</si>
  <si>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</si>
  <si>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</si>
  <si>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</si>
  <si>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</si>
  <si>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</si>
  <si>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</si>
  <si>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자산취득비</t>
  </si>
  <si>
    <t>시설장비유지비</t>
  </si>
  <si>
    <t>사업비</t>
  </si>
  <si>
    <t>잡지출</t>
  </si>
  <si>
    <t>예비비</t>
  </si>
  <si>
    <t>후원금사용</t>
  </si>
  <si>
    <t>금액</t>
  </si>
  <si>
    <t>기타예금                  이자수입</t>
  </si>
  <si>
    <t>금액</t>
  </si>
  <si>
    <t>예비비</t>
  </si>
  <si>
    <t>이월금</t>
  </si>
  <si>
    <t>사무비</t>
  </si>
  <si>
    <t>인건비</t>
  </si>
  <si>
    <t>업무추진비</t>
  </si>
  <si>
    <t>운영비</t>
  </si>
  <si>
    <t>재산조성비</t>
  </si>
  <si>
    <t>시설비</t>
  </si>
  <si>
    <t>일반사업비</t>
  </si>
  <si>
    <t>잡지출</t>
  </si>
  <si>
    <t>합계</t>
  </si>
  <si>
    <t>합계</t>
  </si>
  <si>
    <t>시설부담</t>
  </si>
  <si>
    <t>(단위:원)</t>
  </si>
  <si>
    <t>일용잡금</t>
  </si>
  <si>
    <t>퇴직금 및                  퇴직적립</t>
  </si>
  <si>
    <t>합계</t>
  </si>
  <si>
    <t>합계</t>
  </si>
  <si>
    <t>이월금</t>
  </si>
  <si>
    <t>합계</t>
  </si>
  <si>
    <t>세  입  결 산 서</t>
  </si>
  <si>
    <t xml:space="preserve">세  출  결 산 서 </t>
  </si>
  <si>
    <t>이월금</t>
  </si>
  <si>
    <t>전년도이월금</t>
  </si>
  <si>
    <t>전년도                       이월금</t>
  </si>
  <si>
    <t>전년도                    이월금</t>
  </si>
  <si>
    <t>기본재산
수입</t>
  </si>
  <si>
    <t>불용품
매각대</t>
  </si>
  <si>
    <t>사업비</t>
  </si>
  <si>
    <t>전출금</t>
  </si>
  <si>
    <t>해뜨락전출금</t>
  </si>
  <si>
    <t>나전복지마을
전출금</t>
  </si>
  <si>
    <t>임대수입</t>
  </si>
  <si>
    <t>배당수입</t>
  </si>
  <si>
    <t>매각수입</t>
  </si>
  <si>
    <t>기타수입</t>
  </si>
  <si>
    <t>후원금수입</t>
  </si>
  <si>
    <t>지정후원금</t>
  </si>
  <si>
    <t>임대수입</t>
  </si>
  <si>
    <t>배당수입</t>
  </si>
  <si>
    <t>매각수입</t>
  </si>
  <si>
    <t>기본재산수입</t>
  </si>
  <si>
    <t>불용품매각대</t>
  </si>
  <si>
    <t>기타수입</t>
  </si>
  <si>
    <t>일반사업비</t>
  </si>
  <si>
    <t>전출금</t>
  </si>
  <si>
    <t>해뜨락전출금</t>
  </si>
  <si>
    <t>나전복지마을
전출금</t>
  </si>
  <si>
    <t>합계</t>
  </si>
  <si>
    <t>나전복지재단 - 2012년도 세입.세출 총괄표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</si>
</sst>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체"/>
      <family val="3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14"/>
      <name val="맑은 고딕"/>
      <family val="3"/>
    </font>
    <font>
      <sz val="12"/>
      <color indexed="8"/>
      <name val="맑은 고딕"/>
      <family val="3"/>
    </font>
    <font>
      <sz val="26"/>
      <color indexed="8"/>
      <name val="맑은 고딕"/>
      <family val="3"/>
    </font>
    <font>
      <sz val="2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체"/>
      <family val="3"/>
    </font>
    <font>
      <sz val="11"/>
      <name val="Calibri"/>
      <family val="3"/>
    </font>
    <font>
      <sz val="9"/>
      <color theme="1"/>
      <name val="Calibri"/>
      <family val="3"/>
    </font>
    <font>
      <sz val="11"/>
      <color theme="1"/>
      <name val="Cambria"/>
      <family val="3"/>
    </font>
    <font>
      <b/>
      <sz val="9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24"/>
      <color theme="1"/>
      <name val="Calibri"/>
      <family val="3"/>
    </font>
    <font>
      <sz val="26"/>
      <color theme="1"/>
      <name val="Cambria"/>
      <family val="3"/>
    </font>
    <font>
      <sz val="24"/>
      <color theme="1"/>
      <name val="Cambri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ck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double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ck">
        <color rgb="FF000000"/>
      </top>
      <bottom/>
    </border>
    <border>
      <left style="thin">
        <color rgb="FF000000"/>
      </left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ck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 diagonalUp="1">
      <left style="thick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rgb="FF000000"/>
      </diagonal>
    </border>
    <border diagonalUp="1">
      <left style="thick">
        <color rgb="FF000000"/>
      </left>
      <right/>
      <top/>
      <bottom/>
      <diagonal style="thin">
        <color rgb="FF000000"/>
      </diagonal>
    </border>
    <border diagonalUp="1">
      <left/>
      <right/>
      <top/>
      <bottom/>
      <diagonal style="thin">
        <color rgb="FF000000"/>
      </diagonal>
    </border>
    <border diagonalUp="1">
      <left/>
      <right style="double">
        <color rgb="FF000000"/>
      </right>
      <top/>
      <bottom/>
      <diagonal style="thin">
        <color rgb="FF000000"/>
      </diagonal>
    </border>
    <border diagonalUp="1">
      <left style="thick">
        <color rgb="FF000000"/>
      </left>
      <right/>
      <top/>
      <bottom style="double">
        <color rgb="FF000000"/>
      </bottom>
      <diagonal style="thin">
        <color rgb="FF000000"/>
      </diagonal>
    </border>
    <border diagonalUp="1">
      <left/>
      <right/>
      <top/>
      <bottom style="double">
        <color rgb="FF000000"/>
      </bottom>
      <diagonal style="thin">
        <color rgb="FF000000"/>
      </diagonal>
    </border>
    <border diagonalUp="1">
      <left/>
      <right style="double">
        <color rgb="FF000000"/>
      </right>
      <top/>
      <bottom style="double">
        <color rgb="FF000000"/>
      </bottom>
      <diagonal style="thin">
        <color rgb="FF000000"/>
      </diagonal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double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ck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double">
        <color rgb="FF000000"/>
      </top>
      <bottom/>
    </border>
    <border diagonalUp="1">
      <left style="double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 style="thick">
        <color rgb="FF000000"/>
      </right>
      <top style="thin">
        <color rgb="FF000000"/>
      </top>
      <bottom/>
      <diagonal style="thin">
        <color rgb="FF000000"/>
      </diagonal>
    </border>
    <border diagonalUp="1">
      <left style="double">
        <color rgb="FF000000"/>
      </left>
      <right/>
      <top/>
      <bottom/>
      <diagonal style="thin">
        <color rgb="FF000000"/>
      </diagonal>
    </border>
    <border diagonalUp="1">
      <left/>
      <right style="thick">
        <color rgb="FF000000"/>
      </right>
      <top/>
      <bottom/>
      <diagonal style="thin">
        <color rgb="FF000000"/>
      </diagonal>
    </border>
    <border diagonalUp="1">
      <left style="double">
        <color rgb="FF000000"/>
      </left>
      <right/>
      <top/>
      <bottom style="double">
        <color rgb="FF000000"/>
      </bottom>
      <diagonal style="thin">
        <color rgb="FF000000"/>
      </diagonal>
    </border>
    <border diagonalUp="1">
      <left/>
      <right style="thick">
        <color rgb="FF000000"/>
      </right>
      <top/>
      <bottom style="double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/>
    </border>
    <border>
      <left style="thick">
        <color rgb="FF000000"/>
      </left>
      <right style="thin">
        <color rgb="FF000000"/>
      </right>
      <top/>
      <bottom style="double">
        <color rgb="FF000000"/>
      </bottom>
    </border>
    <border>
      <left style="thick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thick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46" fillId="0" borderId="14" xfId="0" applyNumberFormat="1" applyFont="1" applyBorder="1" applyAlignment="1">
      <alignment horizontal="center" vertical="center" wrapText="1"/>
    </xf>
    <xf numFmtId="176" fontId="46" fillId="0" borderId="14" xfId="0" applyNumberFormat="1" applyFont="1" applyBorder="1" applyAlignment="1">
      <alignment horizontal="right" vertical="center" wrapText="1"/>
    </xf>
    <xf numFmtId="176" fontId="46" fillId="0" borderId="15" xfId="0" applyNumberFormat="1" applyFont="1" applyBorder="1" applyAlignment="1">
      <alignment horizontal="right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176" fontId="46" fillId="0" borderId="16" xfId="0" applyNumberFormat="1" applyFont="1" applyBorder="1" applyAlignment="1">
      <alignment horizontal="right" vertical="center" wrapText="1"/>
    </xf>
    <xf numFmtId="176" fontId="46" fillId="0" borderId="17" xfId="0" applyNumberFormat="1" applyFont="1" applyBorder="1" applyAlignment="1">
      <alignment horizontal="right" vertic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176" fontId="46" fillId="34" borderId="16" xfId="0" applyNumberFormat="1" applyFont="1" applyFill="1" applyBorder="1" applyAlignment="1">
      <alignment horizontal="right" vertical="center" wrapText="1"/>
    </xf>
    <xf numFmtId="176" fontId="46" fillId="34" borderId="17" xfId="0" applyNumberFormat="1" applyFont="1" applyFill="1" applyBorder="1" applyAlignment="1">
      <alignment horizontal="right" vertical="center" wrapText="1"/>
    </xf>
    <xf numFmtId="49" fontId="46" fillId="35" borderId="16" xfId="0" applyNumberFormat="1" applyFont="1" applyFill="1" applyBorder="1" applyAlignment="1">
      <alignment horizontal="center" vertical="center" wrapText="1"/>
    </xf>
    <xf numFmtId="176" fontId="46" fillId="35" borderId="16" xfId="0" applyNumberFormat="1" applyFont="1" applyFill="1" applyBorder="1" applyAlignment="1">
      <alignment horizontal="right" vertical="center" wrapText="1"/>
    </xf>
    <xf numFmtId="176" fontId="46" fillId="35" borderId="17" xfId="0" applyNumberFormat="1" applyFont="1" applyFill="1" applyBorder="1" applyAlignment="1">
      <alignment horizontal="right" vertical="center" wrapText="1"/>
    </xf>
    <xf numFmtId="49" fontId="46" fillId="35" borderId="18" xfId="0" applyNumberFormat="1" applyFont="1" applyFill="1" applyBorder="1" applyAlignment="1">
      <alignment horizontal="center" vertical="center" wrapText="1"/>
    </xf>
    <xf numFmtId="176" fontId="46" fillId="35" borderId="18" xfId="0" applyNumberFormat="1" applyFont="1" applyFill="1" applyBorder="1" applyAlignment="1">
      <alignment horizontal="right" vertical="center" wrapText="1"/>
    </xf>
    <xf numFmtId="176" fontId="46" fillId="35" borderId="19" xfId="0" applyNumberFormat="1" applyFont="1" applyFill="1" applyBorder="1" applyAlignment="1">
      <alignment horizontal="right" vertical="center" wrapText="1"/>
    </xf>
    <xf numFmtId="176" fontId="46" fillId="0" borderId="20" xfId="0" applyNumberFormat="1" applyFont="1" applyBorder="1" applyAlignment="1">
      <alignment horizontal="right" vertical="center" wrapText="1"/>
    </xf>
    <xf numFmtId="49" fontId="46" fillId="36" borderId="16" xfId="0" applyNumberFormat="1" applyFont="1" applyFill="1" applyBorder="1" applyAlignment="1">
      <alignment horizontal="center" vertical="center" wrapText="1"/>
    </xf>
    <xf numFmtId="176" fontId="46" fillId="36" borderId="16" xfId="0" applyNumberFormat="1" applyFont="1" applyFill="1" applyBorder="1" applyAlignment="1">
      <alignment horizontal="right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176" fontId="46" fillId="0" borderId="16" xfId="0" applyNumberFormat="1" applyFont="1" applyFill="1" applyBorder="1" applyAlignment="1">
      <alignment horizontal="right" vertical="center" wrapText="1"/>
    </xf>
    <xf numFmtId="176" fontId="46" fillId="0" borderId="17" xfId="0" applyNumberFormat="1" applyFont="1" applyFill="1" applyBorder="1" applyAlignment="1">
      <alignment horizontal="right" vertical="center" wrapText="1"/>
    </xf>
    <xf numFmtId="49" fontId="46" fillId="35" borderId="11" xfId="0" applyNumberFormat="1" applyFont="1" applyFill="1" applyBorder="1" applyAlignment="1">
      <alignment horizontal="center" vertical="center" wrapText="1"/>
    </xf>
    <xf numFmtId="176" fontId="46" fillId="35" borderId="11" xfId="0" applyNumberFormat="1" applyFont="1" applyFill="1" applyBorder="1" applyAlignment="1">
      <alignment horizontal="right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176" fontId="46" fillId="0" borderId="21" xfId="0" applyNumberFormat="1" applyFont="1" applyFill="1" applyBorder="1" applyAlignment="1">
      <alignment horizontal="right" vertical="center" wrapText="1"/>
    </xf>
    <xf numFmtId="176" fontId="46" fillId="0" borderId="22" xfId="0" applyNumberFormat="1" applyFont="1" applyFill="1" applyBorder="1" applyAlignment="1">
      <alignment horizontal="right" vertical="center" wrapText="1"/>
    </xf>
    <xf numFmtId="176" fontId="46" fillId="0" borderId="20" xfId="0" applyNumberFormat="1" applyFont="1" applyFill="1" applyBorder="1" applyAlignment="1">
      <alignment horizontal="right" vertical="center" wrapText="1"/>
    </xf>
    <xf numFmtId="49" fontId="46" fillId="35" borderId="13" xfId="0" applyNumberFormat="1" applyFont="1" applyFill="1" applyBorder="1" applyAlignment="1">
      <alignment horizontal="center" vertical="center" wrapText="1"/>
    </xf>
    <xf numFmtId="176" fontId="46" fillId="35" borderId="13" xfId="0" applyNumberFormat="1" applyFont="1" applyFill="1" applyBorder="1" applyAlignment="1">
      <alignment horizontal="right" vertical="center" wrapText="1"/>
    </xf>
    <xf numFmtId="176" fontId="46" fillId="35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9" fontId="46" fillId="0" borderId="14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right" vertical="center" wrapText="1"/>
    </xf>
    <xf numFmtId="176" fontId="46" fillId="0" borderId="15" xfId="0" applyNumberFormat="1" applyFont="1" applyFill="1" applyBorder="1" applyAlignment="1">
      <alignment horizontal="righ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176" fontId="46" fillId="34" borderId="20" xfId="0" applyNumberFormat="1" applyFont="1" applyFill="1" applyBorder="1" applyAlignment="1">
      <alignment horizontal="right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176" fontId="46" fillId="34" borderId="11" xfId="0" applyNumberFormat="1" applyFont="1" applyFill="1" applyBorder="1" applyAlignment="1">
      <alignment horizontal="right" vertical="center" wrapText="1"/>
    </xf>
    <xf numFmtId="176" fontId="46" fillId="34" borderId="24" xfId="0" applyNumberFormat="1" applyFont="1" applyFill="1" applyBorder="1" applyAlignment="1">
      <alignment horizontal="right" vertical="center" wrapText="1"/>
    </xf>
    <xf numFmtId="49" fontId="46" fillId="34" borderId="18" xfId="0" applyNumberFormat="1" applyFont="1" applyFill="1" applyBorder="1" applyAlignment="1">
      <alignment horizontal="center" vertical="center" wrapText="1"/>
    </xf>
    <xf numFmtId="176" fontId="46" fillId="34" borderId="18" xfId="0" applyNumberFormat="1" applyFont="1" applyFill="1" applyBorder="1" applyAlignment="1">
      <alignment horizontal="right" vertical="center" wrapText="1"/>
    </xf>
    <xf numFmtId="176" fontId="46" fillId="34" borderId="25" xfId="0" applyNumberFormat="1" applyFont="1" applyFill="1" applyBorder="1" applyAlignment="1">
      <alignment horizontal="right" vertical="center" wrapText="1"/>
    </xf>
    <xf numFmtId="176" fontId="46" fillId="35" borderId="20" xfId="0" applyNumberFormat="1" applyFont="1" applyFill="1" applyBorder="1" applyAlignment="1">
      <alignment horizontal="right" vertical="center" wrapText="1"/>
    </xf>
    <xf numFmtId="176" fontId="46" fillId="35" borderId="24" xfId="0" applyNumberFormat="1" applyFont="1" applyFill="1" applyBorder="1" applyAlignment="1">
      <alignment horizontal="right" vertical="center" wrapText="1"/>
    </xf>
    <xf numFmtId="176" fontId="46" fillId="35" borderId="25" xfId="0" applyNumberFormat="1" applyFont="1" applyFill="1" applyBorder="1" applyAlignment="1">
      <alignment horizontal="right" vertical="center" wrapText="1"/>
    </xf>
    <xf numFmtId="49" fontId="46" fillId="0" borderId="26" xfId="0" applyNumberFormat="1" applyFont="1" applyFill="1" applyBorder="1" applyAlignment="1">
      <alignment horizontal="left" vertical="center" wrapText="1"/>
    </xf>
    <xf numFmtId="49" fontId="46" fillId="34" borderId="11" xfId="0" applyNumberFormat="1" applyFont="1" applyFill="1" applyBorder="1" applyAlignment="1">
      <alignment horizontal="left" vertical="center" wrapText="1"/>
    </xf>
    <xf numFmtId="49" fontId="46" fillId="35" borderId="11" xfId="0" applyNumberFormat="1" applyFont="1" applyFill="1" applyBorder="1" applyAlignment="1">
      <alignment horizontal="left" vertical="center" wrapText="1"/>
    </xf>
    <xf numFmtId="49" fontId="46" fillId="35" borderId="18" xfId="0" applyNumberFormat="1" applyFont="1" applyFill="1" applyBorder="1" applyAlignment="1">
      <alignment horizontal="left" vertical="center" wrapText="1"/>
    </xf>
    <xf numFmtId="176" fontId="46" fillId="35" borderId="27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49" fontId="48" fillId="37" borderId="28" xfId="0" applyNumberFormat="1" applyFont="1" applyFill="1" applyBorder="1" applyAlignment="1">
      <alignment horizontal="center" vertical="center" wrapText="1"/>
    </xf>
    <xf numFmtId="176" fontId="48" fillId="37" borderId="28" xfId="0" applyNumberFormat="1" applyFont="1" applyFill="1" applyBorder="1" applyAlignment="1">
      <alignment horizontal="right" vertical="center" wrapText="1"/>
    </xf>
    <xf numFmtId="176" fontId="48" fillId="37" borderId="17" xfId="0" applyNumberFormat="1" applyFont="1" applyFill="1" applyBorder="1" applyAlignment="1">
      <alignment horizontal="right" vertical="center" wrapText="1"/>
    </xf>
    <xf numFmtId="49" fontId="48" fillId="37" borderId="16" xfId="0" applyNumberFormat="1" applyFont="1" applyFill="1" applyBorder="1" applyAlignment="1">
      <alignment horizontal="center" vertical="center" wrapText="1"/>
    </xf>
    <xf numFmtId="176" fontId="48" fillId="37" borderId="16" xfId="0" applyNumberFormat="1" applyFont="1" applyFill="1" applyBorder="1" applyAlignment="1">
      <alignment horizontal="right" vertical="center" wrapText="1"/>
    </xf>
    <xf numFmtId="176" fontId="48" fillId="37" borderId="20" xfId="0" applyNumberFormat="1" applyFont="1" applyFill="1" applyBorder="1" applyAlignment="1">
      <alignment horizontal="right" vertical="center" wrapText="1"/>
    </xf>
    <xf numFmtId="49" fontId="48" fillId="37" borderId="29" xfId="0" applyNumberFormat="1" applyFont="1" applyFill="1" applyBorder="1" applyAlignment="1">
      <alignment horizontal="center" vertical="center" wrapText="1"/>
    </xf>
    <xf numFmtId="176" fontId="48" fillId="37" borderId="29" xfId="0" applyNumberFormat="1" applyFont="1" applyFill="1" applyBorder="1" applyAlignment="1">
      <alignment horizontal="right" vertical="center" wrapText="1"/>
    </xf>
    <xf numFmtId="176" fontId="48" fillId="37" borderId="30" xfId="0" applyNumberFormat="1" applyFont="1" applyFill="1" applyBorder="1" applyAlignment="1">
      <alignment horizontal="right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176" fontId="46" fillId="34" borderId="31" xfId="0" applyNumberFormat="1" applyFont="1" applyFill="1" applyBorder="1" applyAlignment="1">
      <alignment horizontal="right" vertical="center" wrapText="1"/>
    </xf>
    <xf numFmtId="176" fontId="46" fillId="0" borderId="28" xfId="0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45" fillId="33" borderId="39" xfId="0" applyNumberFormat="1" applyFont="1" applyFill="1" applyBorder="1" applyAlignment="1">
      <alignment horizontal="center" vertical="center" wrapText="1"/>
    </xf>
    <xf numFmtId="49" fontId="45" fillId="33" borderId="4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1" fontId="49" fillId="0" borderId="41" xfId="48" applyFont="1" applyBorder="1" applyAlignment="1">
      <alignment horizontal="center" vertical="center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41" fontId="49" fillId="0" borderId="44" xfId="48" applyFont="1" applyBorder="1" applyAlignment="1">
      <alignment horizontal="center" vertical="center"/>
    </xf>
    <xf numFmtId="49" fontId="50" fillId="37" borderId="45" xfId="0" applyNumberFormat="1" applyFont="1" applyFill="1" applyBorder="1" applyAlignment="1">
      <alignment horizontal="center" vertical="center" wrapText="1"/>
    </xf>
    <xf numFmtId="49" fontId="50" fillId="37" borderId="46" xfId="0" applyNumberFormat="1" applyFont="1" applyFill="1" applyBorder="1" applyAlignment="1">
      <alignment horizontal="center" vertical="center" wrapText="1"/>
    </xf>
    <xf numFmtId="49" fontId="50" fillId="37" borderId="47" xfId="0" applyNumberFormat="1" applyFont="1" applyFill="1" applyBorder="1" applyAlignment="1">
      <alignment horizontal="center" vertical="center" wrapText="1"/>
    </xf>
    <xf numFmtId="49" fontId="50" fillId="37" borderId="0" xfId="0" applyNumberFormat="1" applyFont="1" applyFill="1" applyBorder="1" applyAlignment="1">
      <alignment horizontal="center" vertical="center" wrapText="1"/>
    </xf>
    <xf numFmtId="49" fontId="50" fillId="37" borderId="48" xfId="0" applyNumberFormat="1" applyFont="1" applyFill="1" applyBorder="1" applyAlignment="1">
      <alignment horizontal="center" vertical="center" wrapText="1"/>
    </xf>
    <xf numFmtId="49" fontId="50" fillId="37" borderId="49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 wrapText="1"/>
    </xf>
    <xf numFmtId="49" fontId="0" fillId="0" borderId="53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56" xfId="0" applyNumberFormat="1" applyFont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49" fontId="0" fillId="0" borderId="59" xfId="0" applyNumberFormat="1" applyFont="1" applyBorder="1" applyAlignment="1">
      <alignment horizontal="center" vertical="center" wrapText="1"/>
    </xf>
    <xf numFmtId="0" fontId="45" fillId="33" borderId="6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41" fontId="50" fillId="37" borderId="61" xfId="0" applyNumberFormat="1" applyFont="1" applyFill="1" applyBorder="1" applyAlignment="1">
      <alignment horizontal="center" vertical="center"/>
    </xf>
    <xf numFmtId="0" fontId="50" fillId="37" borderId="62" xfId="0" applyFont="1" applyFill="1" applyBorder="1" applyAlignment="1">
      <alignment horizontal="center" vertical="center"/>
    </xf>
    <xf numFmtId="0" fontId="50" fillId="37" borderId="63" xfId="0" applyFont="1" applyFill="1" applyBorder="1" applyAlignment="1">
      <alignment horizontal="center" vertical="center"/>
    </xf>
    <xf numFmtId="41" fontId="49" fillId="0" borderId="64" xfId="48" applyFont="1" applyBorder="1" applyAlignment="1">
      <alignment horizontal="center" vertical="center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66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1" fontId="49" fillId="0" borderId="15" xfId="48" applyFont="1" applyBorder="1" applyAlignment="1">
      <alignment horizontal="center" vertical="center"/>
    </xf>
    <xf numFmtId="41" fontId="49" fillId="0" borderId="17" xfId="48" applyFont="1" applyBorder="1" applyAlignment="1">
      <alignment horizontal="center" vertical="center"/>
    </xf>
    <xf numFmtId="41" fontId="49" fillId="0" borderId="31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41" fontId="50" fillId="37" borderId="67" xfId="48" applyFont="1" applyFill="1" applyBorder="1" applyAlignment="1">
      <alignment horizontal="center" vertical="center"/>
    </xf>
    <xf numFmtId="41" fontId="50" fillId="37" borderId="24" xfId="48" applyFont="1" applyFill="1" applyBorder="1" applyAlignment="1">
      <alignment horizontal="center" vertical="center"/>
    </xf>
    <xf numFmtId="41" fontId="50" fillId="37" borderId="30" xfId="48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51" fillId="38" borderId="0" xfId="0" applyFont="1" applyFill="1" applyAlignment="1">
      <alignment horizontal="center" vertical="center"/>
    </xf>
    <xf numFmtId="49" fontId="46" fillId="0" borderId="50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34" borderId="50" xfId="0" applyNumberFormat="1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6" fillId="0" borderId="74" xfId="0" applyNumberFormat="1" applyFont="1" applyBorder="1" applyAlignment="1">
      <alignment horizontal="center" vertical="center" wrapText="1"/>
    </xf>
    <xf numFmtId="49" fontId="46" fillId="0" borderId="35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8" fillId="37" borderId="47" xfId="0" applyNumberFormat="1" applyFont="1" applyFill="1" applyBorder="1" applyAlignment="1">
      <alignment horizontal="center" vertical="center" wrapText="1"/>
    </xf>
    <xf numFmtId="49" fontId="48" fillId="37" borderId="0" xfId="0" applyNumberFormat="1" applyFont="1" applyFill="1" applyBorder="1" applyAlignment="1">
      <alignment horizontal="center" vertical="center" wrapText="1"/>
    </xf>
    <xf numFmtId="49" fontId="48" fillId="37" borderId="75" xfId="0" applyNumberFormat="1" applyFont="1" applyFill="1" applyBorder="1" applyAlignment="1">
      <alignment horizontal="center" vertical="center" wrapText="1"/>
    </xf>
    <xf numFmtId="49" fontId="48" fillId="37" borderId="48" xfId="0" applyNumberFormat="1" applyFont="1" applyFill="1" applyBorder="1" applyAlignment="1">
      <alignment horizontal="center" vertical="center" wrapText="1"/>
    </xf>
    <xf numFmtId="49" fontId="48" fillId="37" borderId="49" xfId="0" applyNumberFormat="1" applyFont="1" applyFill="1" applyBorder="1" applyAlignment="1">
      <alignment horizontal="center" vertical="center" wrapText="1"/>
    </xf>
    <xf numFmtId="49" fontId="48" fillId="37" borderId="76" xfId="0" applyNumberFormat="1" applyFont="1" applyFill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 vertical="center" wrapText="1"/>
    </xf>
    <xf numFmtId="49" fontId="46" fillId="0" borderId="26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50" xfId="0" applyNumberFormat="1" applyFont="1" applyFill="1" applyBorder="1" applyAlignment="1">
      <alignment horizontal="center" vertical="center" wrapText="1"/>
    </xf>
    <xf numFmtId="49" fontId="46" fillId="0" borderId="77" xfId="0" applyNumberFormat="1" applyFont="1" applyBorder="1" applyAlignment="1">
      <alignment horizontal="center" vertical="center" wrapText="1"/>
    </xf>
    <xf numFmtId="49" fontId="46" fillId="0" borderId="7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49" fontId="46" fillId="0" borderId="79" xfId="0" applyNumberFormat="1" applyFont="1" applyBorder="1" applyAlignment="1">
      <alignment horizontal="center" vertical="center" wrapText="1"/>
    </xf>
    <xf numFmtId="49" fontId="48" fillId="33" borderId="60" xfId="0" applyNumberFormat="1" applyFont="1" applyFill="1" applyBorder="1" applyAlignment="1">
      <alignment horizontal="center" vertical="center" wrapText="1"/>
    </xf>
    <xf numFmtId="49" fontId="48" fillId="33" borderId="24" xfId="0" applyNumberFormat="1" applyFont="1" applyFill="1" applyBorder="1" applyAlignment="1">
      <alignment horizontal="center" vertical="center" wrapText="1"/>
    </xf>
    <xf numFmtId="49" fontId="48" fillId="33" borderId="39" xfId="0" applyNumberFormat="1" applyFont="1" applyFill="1" applyBorder="1" applyAlignment="1">
      <alignment horizontal="center" vertical="center" wrapText="1"/>
    </xf>
    <xf numFmtId="49" fontId="48" fillId="33" borderId="40" xfId="0" applyNumberFormat="1" applyFont="1" applyFill="1" applyBorder="1" applyAlignment="1">
      <alignment horizontal="center" vertical="center" wrapText="1"/>
    </xf>
    <xf numFmtId="49" fontId="48" fillId="33" borderId="80" xfId="0" applyNumberFormat="1" applyFont="1" applyFill="1" applyBorder="1" applyAlignment="1">
      <alignment horizontal="center" vertical="center" wrapText="1"/>
    </xf>
    <xf numFmtId="49" fontId="48" fillId="33" borderId="8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6" fillId="35" borderId="82" xfId="0" applyNumberFormat="1" applyFont="1" applyFill="1" applyBorder="1" applyAlignment="1">
      <alignment horizontal="center" vertical="center" wrapText="1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46" fillId="0" borderId="77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79" xfId="0" applyNumberFormat="1" applyFont="1" applyFill="1" applyBorder="1" applyAlignment="1">
      <alignment horizontal="center" vertical="center" wrapText="1"/>
    </xf>
    <xf numFmtId="49" fontId="46" fillId="35" borderId="83" xfId="0" applyNumberFormat="1" applyFont="1" applyFill="1" applyBorder="1" applyAlignment="1">
      <alignment horizontal="center" vertical="center" wrapText="1"/>
    </xf>
    <xf numFmtId="49" fontId="46" fillId="35" borderId="84" xfId="0" applyNumberFormat="1" applyFont="1" applyFill="1" applyBorder="1" applyAlignment="1">
      <alignment horizontal="center" vertical="center" wrapText="1"/>
    </xf>
    <xf numFmtId="49" fontId="46" fillId="35" borderId="75" xfId="0" applyNumberFormat="1" applyFont="1" applyFill="1" applyBorder="1" applyAlignment="1">
      <alignment horizontal="center" vertical="center" wrapText="1"/>
    </xf>
    <xf numFmtId="49" fontId="46" fillId="35" borderId="85" xfId="0" applyNumberFormat="1" applyFont="1" applyFill="1" applyBorder="1" applyAlignment="1">
      <alignment horizontal="center" vertical="center" wrapText="1"/>
    </xf>
    <xf numFmtId="49" fontId="46" fillId="35" borderId="86" xfId="0" applyNumberFormat="1" applyFont="1" applyFill="1" applyBorder="1" applyAlignment="1">
      <alignment horizontal="center" vertical="center" wrapText="1"/>
    </xf>
    <xf numFmtId="49" fontId="46" fillId="0" borderId="74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49" fontId="46" fillId="34" borderId="83" xfId="0" applyNumberFormat="1" applyFont="1" applyFill="1" applyBorder="1" applyAlignment="1">
      <alignment horizontal="center" vertical="center" wrapText="1"/>
    </xf>
    <xf numFmtId="49" fontId="46" fillId="34" borderId="75" xfId="0" applyNumberFormat="1" applyFont="1" applyFill="1" applyBorder="1" applyAlignment="1">
      <alignment horizontal="center" vertical="center" wrapText="1"/>
    </xf>
    <xf numFmtId="49" fontId="46" fillId="34" borderId="86" xfId="0" applyNumberFormat="1" applyFont="1" applyFill="1" applyBorder="1" applyAlignment="1">
      <alignment horizontal="center" vertical="center" wrapText="1"/>
    </xf>
    <xf numFmtId="49" fontId="46" fillId="0" borderId="50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Fill="1" applyBorder="1" applyAlignment="1">
      <alignment horizontal="left" vertical="center" wrapText="1"/>
    </xf>
    <xf numFmtId="49" fontId="46" fillId="0" borderId="16" xfId="0" applyNumberFormat="1" applyFont="1" applyFill="1" applyBorder="1" applyAlignment="1">
      <alignment horizontal="left" vertical="center" wrapText="1"/>
    </xf>
    <xf numFmtId="49" fontId="46" fillId="0" borderId="35" xfId="0" applyNumberFormat="1" applyFont="1" applyFill="1" applyBorder="1" applyAlignment="1">
      <alignment horizontal="center" vertical="center" wrapText="1"/>
    </xf>
    <xf numFmtId="49" fontId="46" fillId="34" borderId="50" xfId="0" applyNumberFormat="1" applyFont="1" applyFill="1" applyBorder="1" applyAlignment="1">
      <alignment horizontal="left" vertical="center" wrapText="1"/>
    </xf>
    <xf numFmtId="49" fontId="46" fillId="34" borderId="11" xfId="0" applyNumberFormat="1" applyFont="1" applyFill="1" applyBorder="1" applyAlignment="1">
      <alignment horizontal="left" vertical="center" wrapText="1"/>
    </xf>
    <xf numFmtId="49" fontId="46" fillId="0" borderId="74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49" fontId="46" fillId="35" borderId="50" xfId="0" applyNumberFormat="1" applyFont="1" applyFill="1" applyBorder="1" applyAlignment="1">
      <alignment horizontal="left" vertical="center" wrapText="1"/>
    </xf>
    <xf numFmtId="49" fontId="46" fillId="35" borderId="11" xfId="0" applyNumberFormat="1" applyFont="1" applyFill="1" applyBorder="1" applyAlignment="1">
      <alignment horizontal="left" vertic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49" fontId="46" fillId="34" borderId="16" xfId="0" applyNumberFormat="1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left" vertical="center" wrapText="1"/>
    </xf>
    <xf numFmtId="49" fontId="46" fillId="35" borderId="18" xfId="0" applyNumberFormat="1" applyFont="1" applyFill="1" applyBorder="1" applyAlignment="1">
      <alignment horizontal="left" vertical="center" wrapText="1"/>
    </xf>
    <xf numFmtId="49" fontId="46" fillId="0" borderId="26" xfId="0" applyNumberFormat="1" applyFont="1" applyFill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left" vertical="center" wrapText="1"/>
    </xf>
    <xf numFmtId="49" fontId="46" fillId="0" borderId="16" xfId="0" applyNumberFormat="1" applyFont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46" fillId="36" borderId="37" xfId="0" applyFont="1" applyFill="1" applyBorder="1" applyAlignment="1">
      <alignment horizontal="left" vertical="center" wrapText="1"/>
    </xf>
    <xf numFmtId="49" fontId="46" fillId="36" borderId="50" xfId="0" applyNumberFormat="1" applyFont="1" applyFill="1" applyBorder="1" applyAlignment="1">
      <alignment horizontal="left" vertical="center" wrapText="1"/>
    </xf>
    <xf numFmtId="49" fontId="46" fillId="36" borderId="11" xfId="0" applyNumberFormat="1" applyFont="1" applyFill="1" applyBorder="1" applyAlignment="1">
      <alignment horizontal="left" vertical="center" wrapText="1"/>
    </xf>
    <xf numFmtId="49" fontId="46" fillId="36" borderId="16" xfId="0" applyNumberFormat="1" applyFont="1" applyFill="1" applyBorder="1" applyAlignment="1">
      <alignment horizontal="left" vertical="center" wrapText="1"/>
    </xf>
    <xf numFmtId="49" fontId="46" fillId="0" borderId="50" xfId="0" applyNumberFormat="1" applyFont="1" applyBorder="1" applyAlignment="1">
      <alignment horizontal="left" vertical="center" wrapText="1"/>
    </xf>
    <xf numFmtId="49" fontId="46" fillId="35" borderId="13" xfId="0" applyNumberFormat="1" applyFont="1" applyFill="1" applyBorder="1" applyAlignment="1">
      <alignment horizontal="left" vertical="center" wrapText="1"/>
    </xf>
    <xf numFmtId="49" fontId="46" fillId="36" borderId="10" xfId="0" applyNumberFormat="1" applyFont="1" applyFill="1" applyBorder="1" applyAlignment="1">
      <alignment horizontal="left" vertical="center" wrapText="1"/>
    </xf>
    <xf numFmtId="49" fontId="46" fillId="0" borderId="78" xfId="0" applyNumberFormat="1" applyFont="1" applyFill="1" applyBorder="1" applyAlignment="1">
      <alignment horizontal="center" vertical="center" wrapText="1"/>
    </xf>
    <xf numFmtId="49" fontId="46" fillId="35" borderId="87" xfId="0" applyNumberFormat="1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49" fontId="48" fillId="37" borderId="88" xfId="0" applyNumberFormat="1" applyFont="1" applyFill="1" applyBorder="1" applyAlignment="1">
      <alignment horizontal="center" vertical="center" wrapText="1"/>
    </xf>
    <xf numFmtId="49" fontId="48" fillId="37" borderId="89" xfId="0" applyNumberFormat="1" applyFont="1" applyFill="1" applyBorder="1" applyAlignment="1">
      <alignment horizontal="center" vertical="center" wrapText="1"/>
    </xf>
    <xf numFmtId="49" fontId="48" fillId="37" borderId="83" xfId="0" applyNumberFormat="1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7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3 2" xfId="67"/>
    <cellStyle name="표준 4" xfId="68"/>
    <cellStyle name="표준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PageLayoutView="0" workbookViewId="0" topLeftCell="A40">
      <selection activeCell="I14" sqref="I14"/>
    </sheetView>
  </sheetViews>
  <sheetFormatPr defaultColWidth="9.140625" defaultRowHeight="15"/>
  <cols>
    <col min="1" max="2" width="11.57421875" style="0" customWidth="1"/>
    <col min="3" max="3" width="17.421875" style="0" customWidth="1"/>
    <col min="4" max="4" width="11.57421875" style="0" customWidth="1"/>
    <col min="5" max="5" width="13.00390625" style="0" customWidth="1"/>
    <col min="6" max="6" width="18.421875" style="0" customWidth="1"/>
    <col min="8" max="8" width="11.8515625" style="0" bestFit="1" customWidth="1"/>
  </cols>
  <sheetData>
    <row r="2" spans="1:6" ht="38.25">
      <c r="A2" s="138" t="s">
        <v>98</v>
      </c>
      <c r="B2" s="138"/>
      <c r="C2" s="138"/>
      <c r="D2" s="138"/>
      <c r="E2" s="138"/>
      <c r="F2" s="138"/>
    </row>
    <row r="3" ht="17.25" thickBot="1">
      <c r="F3" s="7" t="s">
        <v>16</v>
      </c>
    </row>
    <row r="4" spans="1:6" ht="22.5" customHeight="1" thickTop="1">
      <c r="A4" s="88" t="s">
        <v>0</v>
      </c>
      <c r="B4" s="89"/>
      <c r="C4" s="92" t="s">
        <v>48</v>
      </c>
      <c r="D4" s="89" t="s">
        <v>0</v>
      </c>
      <c r="E4" s="89"/>
      <c r="F4" s="111" t="s">
        <v>46</v>
      </c>
    </row>
    <row r="5" spans="1:6" ht="22.5" customHeight="1" thickBot="1">
      <c r="A5" s="3" t="s">
        <v>5</v>
      </c>
      <c r="B5" s="4" t="s">
        <v>6</v>
      </c>
      <c r="C5" s="93"/>
      <c r="D5" s="5" t="s">
        <v>5</v>
      </c>
      <c r="E5" s="6" t="s">
        <v>6</v>
      </c>
      <c r="F5" s="112"/>
    </row>
    <row r="6" spans="1:6" ht="17.25" customHeight="1" thickTop="1">
      <c r="A6" s="81" t="s">
        <v>75</v>
      </c>
      <c r="B6" s="90" t="s">
        <v>81</v>
      </c>
      <c r="C6" s="94"/>
      <c r="D6" s="117" t="s">
        <v>51</v>
      </c>
      <c r="E6" s="90" t="s">
        <v>52</v>
      </c>
      <c r="F6" s="121">
        <f>세출결산서!I30</f>
        <v>0</v>
      </c>
    </row>
    <row r="7" spans="1:6" ht="16.5">
      <c r="A7" s="82"/>
      <c r="B7" s="86"/>
      <c r="C7" s="91"/>
      <c r="D7" s="118"/>
      <c r="E7" s="86"/>
      <c r="F7" s="122"/>
    </row>
    <row r="8" spans="1:8" ht="16.5">
      <c r="A8" s="82"/>
      <c r="B8" s="86"/>
      <c r="C8" s="91"/>
      <c r="D8" s="118"/>
      <c r="E8" s="86"/>
      <c r="F8" s="122"/>
      <c r="H8" s="71">
        <f>C9-F6</f>
        <v>0</v>
      </c>
    </row>
    <row r="9" spans="1:8" ht="16.5" customHeight="1">
      <c r="A9" s="82"/>
      <c r="B9" s="87" t="s">
        <v>82</v>
      </c>
      <c r="C9" s="91"/>
      <c r="D9" s="118"/>
      <c r="E9" s="119" t="s">
        <v>53</v>
      </c>
      <c r="F9" s="122">
        <f>세출결산서!I42</f>
        <v>0</v>
      </c>
      <c r="H9" s="71">
        <f>H8+세입결산서!E48</f>
        <v>0</v>
      </c>
    </row>
    <row r="10" spans="1:6" ht="16.5">
      <c r="A10" s="82"/>
      <c r="B10" s="87"/>
      <c r="C10" s="91"/>
      <c r="D10" s="118"/>
      <c r="E10" s="119"/>
      <c r="F10" s="122"/>
    </row>
    <row r="11" spans="1:6" ht="16.5">
      <c r="A11" s="82"/>
      <c r="B11" s="87"/>
      <c r="C11" s="91"/>
      <c r="D11" s="118"/>
      <c r="E11" s="119"/>
      <c r="F11" s="122"/>
    </row>
    <row r="12" spans="1:6" ht="16.5" customHeight="1">
      <c r="A12" s="82"/>
      <c r="B12" s="87" t="s">
        <v>83</v>
      </c>
      <c r="C12" s="91"/>
      <c r="D12" s="118"/>
      <c r="E12" s="119" t="s">
        <v>54</v>
      </c>
      <c r="F12" s="122">
        <f>세출결산서!H60</f>
        <v>1960980</v>
      </c>
    </row>
    <row r="13" spans="1:6" ht="16.5">
      <c r="A13" s="82"/>
      <c r="B13" s="87"/>
      <c r="C13" s="91"/>
      <c r="D13" s="118"/>
      <c r="E13" s="119"/>
      <c r="F13" s="122"/>
    </row>
    <row r="14" spans="1:6" ht="16.5">
      <c r="A14" s="82"/>
      <c r="B14" s="87"/>
      <c r="C14" s="91"/>
      <c r="D14" s="118"/>
      <c r="E14" s="119"/>
      <c r="F14" s="122"/>
    </row>
    <row r="15" spans="1:6" ht="16.5" customHeight="1">
      <c r="A15" s="82"/>
      <c r="B15" s="87" t="s">
        <v>84</v>
      </c>
      <c r="C15" s="91"/>
      <c r="D15" s="120" t="s">
        <v>55</v>
      </c>
      <c r="E15" s="119" t="s">
        <v>56</v>
      </c>
      <c r="F15" s="122">
        <f>세출결산서!I78</f>
        <v>8400000</v>
      </c>
    </row>
    <row r="16" spans="1:6" ht="16.5">
      <c r="A16" s="82"/>
      <c r="B16" s="87"/>
      <c r="C16" s="91"/>
      <c r="D16" s="120"/>
      <c r="E16" s="119"/>
      <c r="F16" s="122"/>
    </row>
    <row r="17" spans="1:6" ht="16.5">
      <c r="A17" s="82"/>
      <c r="B17" s="87"/>
      <c r="C17" s="91"/>
      <c r="D17" s="120"/>
      <c r="E17" s="119"/>
      <c r="F17" s="122"/>
    </row>
    <row r="18" spans="1:6" ht="16.5" customHeight="1">
      <c r="A18" s="83" t="s">
        <v>85</v>
      </c>
      <c r="B18" s="87" t="s">
        <v>86</v>
      </c>
      <c r="C18" s="91">
        <f>세입결산서!G27</f>
        <v>78200000</v>
      </c>
      <c r="D18" s="78" t="s">
        <v>77</v>
      </c>
      <c r="E18" s="119" t="s">
        <v>57</v>
      </c>
      <c r="F18" s="122">
        <f>세출결산서!H87</f>
        <v>50000</v>
      </c>
    </row>
    <row r="19" spans="1:6" ht="16.5">
      <c r="A19" s="82"/>
      <c r="B19" s="87"/>
      <c r="C19" s="91"/>
      <c r="D19" s="79"/>
      <c r="E19" s="119"/>
      <c r="F19" s="122"/>
    </row>
    <row r="20" spans="1:6" ht="16.5">
      <c r="A20" s="84"/>
      <c r="B20" s="87"/>
      <c r="C20" s="91"/>
      <c r="D20" s="79"/>
      <c r="E20" s="119"/>
      <c r="F20" s="122"/>
    </row>
    <row r="21" spans="1:6" ht="16.5" customHeight="1">
      <c r="A21" s="85" t="s">
        <v>73</v>
      </c>
      <c r="B21" s="86" t="s">
        <v>74</v>
      </c>
      <c r="C21" s="91">
        <f>세입결산서!G36</f>
        <v>147346690</v>
      </c>
      <c r="D21" s="78" t="s">
        <v>78</v>
      </c>
      <c r="E21" s="119" t="s">
        <v>79</v>
      </c>
      <c r="F21" s="122">
        <f>세출결산서!H90</f>
        <v>3650000</v>
      </c>
    </row>
    <row r="22" spans="1:6" ht="16.5" customHeight="1">
      <c r="A22" s="85"/>
      <c r="B22" s="86"/>
      <c r="C22" s="91"/>
      <c r="D22" s="79"/>
      <c r="E22" s="119"/>
      <c r="F22" s="122"/>
    </row>
    <row r="23" spans="1:6" ht="16.5" customHeight="1">
      <c r="A23" s="85"/>
      <c r="B23" s="86"/>
      <c r="C23" s="91"/>
      <c r="D23" s="79"/>
      <c r="E23" s="119"/>
      <c r="F23" s="122"/>
    </row>
    <row r="24" spans="1:6" ht="16.5" customHeight="1">
      <c r="A24" s="83" t="s">
        <v>13</v>
      </c>
      <c r="B24" s="86" t="s">
        <v>76</v>
      </c>
      <c r="C24" s="91"/>
      <c r="D24" s="79"/>
      <c r="E24" s="124" t="s">
        <v>80</v>
      </c>
      <c r="F24" s="122">
        <f>세출결산서!H93</f>
        <v>46777000</v>
      </c>
    </row>
    <row r="25" spans="1:6" ht="16.5" customHeight="1">
      <c r="A25" s="82"/>
      <c r="B25" s="86"/>
      <c r="C25" s="91"/>
      <c r="D25" s="79"/>
      <c r="E25" s="119"/>
      <c r="F25" s="122"/>
    </row>
    <row r="26" spans="1:6" ht="16.5" customHeight="1">
      <c r="A26" s="82"/>
      <c r="B26" s="86"/>
      <c r="C26" s="91"/>
      <c r="D26" s="80"/>
      <c r="E26" s="119"/>
      <c r="F26" s="122"/>
    </row>
    <row r="27" spans="1:6" ht="16.5" customHeight="1">
      <c r="A27" s="82"/>
      <c r="B27" s="87" t="s">
        <v>47</v>
      </c>
      <c r="C27" s="91">
        <f>세입결산서!G51</f>
        <v>8988</v>
      </c>
      <c r="D27" s="120" t="s">
        <v>58</v>
      </c>
      <c r="E27" s="119" t="s">
        <v>58</v>
      </c>
      <c r="F27" s="122">
        <f>세출결산서!H117</f>
        <v>9546000</v>
      </c>
    </row>
    <row r="28" spans="1:6" ht="16.5" customHeight="1">
      <c r="A28" s="82"/>
      <c r="B28" s="87"/>
      <c r="C28" s="91"/>
      <c r="D28" s="120"/>
      <c r="E28" s="119"/>
      <c r="F28" s="122"/>
    </row>
    <row r="29" spans="1:6" ht="16.5" customHeight="1">
      <c r="A29" s="82"/>
      <c r="B29" s="87"/>
      <c r="C29" s="91"/>
      <c r="D29" s="120"/>
      <c r="E29" s="119"/>
      <c r="F29" s="122"/>
    </row>
    <row r="30" spans="1:6" ht="16.5" customHeight="1">
      <c r="A30" s="82"/>
      <c r="B30" s="87" t="s">
        <v>14</v>
      </c>
      <c r="C30" s="91"/>
      <c r="D30" s="120" t="s">
        <v>49</v>
      </c>
      <c r="E30" s="119" t="s">
        <v>49</v>
      </c>
      <c r="F30" s="122">
        <v>0</v>
      </c>
    </row>
    <row r="31" spans="1:6" ht="16.5" customHeight="1">
      <c r="A31" s="82"/>
      <c r="B31" s="87"/>
      <c r="C31" s="91"/>
      <c r="D31" s="120"/>
      <c r="E31" s="119"/>
      <c r="F31" s="122"/>
    </row>
    <row r="32" spans="1:6" ht="16.5" customHeight="1">
      <c r="A32" s="82"/>
      <c r="B32" s="101"/>
      <c r="C32" s="116"/>
      <c r="D32" s="120"/>
      <c r="E32" s="119"/>
      <c r="F32" s="122"/>
    </row>
    <row r="33" spans="1:6" ht="16.5" customHeight="1">
      <c r="A33" s="102"/>
      <c r="B33" s="103"/>
      <c r="C33" s="104"/>
      <c r="D33" s="120" t="s">
        <v>50</v>
      </c>
      <c r="E33" s="119" t="s">
        <v>50</v>
      </c>
      <c r="F33" s="122">
        <f>세출결산서!H108</f>
        <v>155171698</v>
      </c>
    </row>
    <row r="34" spans="1:6" ht="16.5" customHeight="1">
      <c r="A34" s="105"/>
      <c r="B34" s="106"/>
      <c r="C34" s="107"/>
      <c r="D34" s="120"/>
      <c r="E34" s="119"/>
      <c r="F34" s="122"/>
    </row>
    <row r="35" spans="1:6" ht="16.5" customHeight="1">
      <c r="A35" s="105"/>
      <c r="B35" s="106"/>
      <c r="C35" s="107"/>
      <c r="D35" s="78"/>
      <c r="E35" s="125"/>
      <c r="F35" s="123"/>
    </row>
    <row r="36" spans="1:6" ht="16.5" customHeight="1">
      <c r="A36" s="105"/>
      <c r="B36" s="106"/>
      <c r="C36" s="107"/>
      <c r="D36" s="129"/>
      <c r="E36" s="130"/>
      <c r="F36" s="131"/>
    </row>
    <row r="37" spans="1:6" ht="16.5" customHeight="1">
      <c r="A37" s="105"/>
      <c r="B37" s="106"/>
      <c r="C37" s="107"/>
      <c r="D37" s="132"/>
      <c r="E37" s="133"/>
      <c r="F37" s="134"/>
    </row>
    <row r="38" spans="1:6" ht="17.25" customHeight="1" thickBot="1">
      <c r="A38" s="108"/>
      <c r="B38" s="109"/>
      <c r="C38" s="110"/>
      <c r="D38" s="135"/>
      <c r="E38" s="136"/>
      <c r="F38" s="137"/>
    </row>
    <row r="39" spans="1:6" ht="17.25" thickTop="1">
      <c r="A39" s="95" t="s">
        <v>15</v>
      </c>
      <c r="B39" s="96"/>
      <c r="C39" s="113">
        <f>SUM(C6:C38)</f>
        <v>225555678</v>
      </c>
      <c r="D39" s="95" t="s">
        <v>15</v>
      </c>
      <c r="E39" s="96"/>
      <c r="F39" s="126">
        <f>SUM(F6:F38)</f>
        <v>225555678</v>
      </c>
    </row>
    <row r="40" spans="1:6" ht="16.5">
      <c r="A40" s="97"/>
      <c r="B40" s="98"/>
      <c r="C40" s="114"/>
      <c r="D40" s="97"/>
      <c r="E40" s="98"/>
      <c r="F40" s="127"/>
    </row>
    <row r="41" spans="1:8" ht="17.25" thickBot="1">
      <c r="A41" s="99"/>
      <c r="B41" s="100"/>
      <c r="C41" s="115"/>
      <c r="D41" s="99"/>
      <c r="E41" s="100"/>
      <c r="F41" s="128"/>
      <c r="H41" s="71"/>
    </row>
    <row r="42" ht="17.25" thickTop="1"/>
  </sheetData>
  <sheetProtection/>
  <mergeCells count="60">
    <mergeCell ref="F39:F41"/>
    <mergeCell ref="D36:F38"/>
    <mergeCell ref="A2:F2"/>
    <mergeCell ref="D39:E41"/>
    <mergeCell ref="F9:F11"/>
    <mergeCell ref="F12:F14"/>
    <mergeCell ref="F15:F17"/>
    <mergeCell ref="F18:F20"/>
    <mergeCell ref="F21:F23"/>
    <mergeCell ref="F24:F26"/>
    <mergeCell ref="E18:E20"/>
    <mergeCell ref="E21:E23"/>
    <mergeCell ref="E24:E26"/>
    <mergeCell ref="E27:E29"/>
    <mergeCell ref="E30:E32"/>
    <mergeCell ref="E33:E35"/>
    <mergeCell ref="D15:D17"/>
    <mergeCell ref="F6:F8"/>
    <mergeCell ref="E9:E11"/>
    <mergeCell ref="F27:F29"/>
    <mergeCell ref="F30:F32"/>
    <mergeCell ref="F33:F35"/>
    <mergeCell ref="E12:E14"/>
    <mergeCell ref="D27:D29"/>
    <mergeCell ref="D30:D32"/>
    <mergeCell ref="D33:D35"/>
    <mergeCell ref="F4:F5"/>
    <mergeCell ref="C39:C41"/>
    <mergeCell ref="E6:E8"/>
    <mergeCell ref="C30:C32"/>
    <mergeCell ref="C9:C11"/>
    <mergeCell ref="D6:D14"/>
    <mergeCell ref="E15:E17"/>
    <mergeCell ref="D4:E4"/>
    <mergeCell ref="C12:C14"/>
    <mergeCell ref="C15:C17"/>
    <mergeCell ref="C21:C23"/>
    <mergeCell ref="C24:C26"/>
    <mergeCell ref="C27:C29"/>
    <mergeCell ref="A39:B41"/>
    <mergeCell ref="B30:B32"/>
    <mergeCell ref="B27:B29"/>
    <mergeCell ref="A33:C38"/>
    <mergeCell ref="A4:B4"/>
    <mergeCell ref="B6:B8"/>
    <mergeCell ref="B12:B14"/>
    <mergeCell ref="B15:B17"/>
    <mergeCell ref="C18:C20"/>
    <mergeCell ref="C4:C5"/>
    <mergeCell ref="C6:C8"/>
    <mergeCell ref="D18:D20"/>
    <mergeCell ref="D21:D26"/>
    <mergeCell ref="A6:A17"/>
    <mergeCell ref="A18:A20"/>
    <mergeCell ref="A21:A23"/>
    <mergeCell ref="A24:A32"/>
    <mergeCell ref="B21:B23"/>
    <mergeCell ref="B24:B26"/>
    <mergeCell ref="B18:B20"/>
    <mergeCell ref="B9:B11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  <headerFooter>
    <oddFooter>&amp;R나전복지재단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K14" sqref="K14"/>
    </sheetView>
  </sheetViews>
  <sheetFormatPr defaultColWidth="9.140625" defaultRowHeight="15"/>
  <cols>
    <col min="1" max="3" width="11.57421875" style="0" customWidth="1"/>
    <col min="4" max="4" width="6.57421875" style="0" customWidth="1"/>
    <col min="5" max="8" width="12.57421875" style="0" customWidth="1"/>
  </cols>
  <sheetData>
    <row r="1" spans="1:8" ht="39">
      <c r="A1" s="160" t="s">
        <v>69</v>
      </c>
      <c r="B1" s="160"/>
      <c r="C1" s="160"/>
      <c r="D1" s="160"/>
      <c r="E1" s="160"/>
      <c r="F1" s="160"/>
      <c r="G1" s="160"/>
      <c r="H1" s="160"/>
    </row>
    <row r="2" spans="1:8" ht="17.25" thickBot="1">
      <c r="A2" s="1"/>
      <c r="B2" s="1"/>
      <c r="C2" s="1"/>
      <c r="D2" s="1"/>
      <c r="E2" s="1"/>
      <c r="F2" s="1"/>
      <c r="G2" s="1"/>
      <c r="H2" s="38" t="s">
        <v>62</v>
      </c>
    </row>
    <row r="3" spans="1:8" ht="19.5" customHeight="1" thickTop="1">
      <c r="A3" s="166" t="s">
        <v>0</v>
      </c>
      <c r="B3" s="167"/>
      <c r="C3" s="168"/>
      <c r="D3" s="169" t="s">
        <v>1</v>
      </c>
      <c r="E3" s="169" t="s">
        <v>2</v>
      </c>
      <c r="F3" s="169" t="s">
        <v>61</v>
      </c>
      <c r="G3" s="169" t="s">
        <v>3</v>
      </c>
      <c r="H3" s="164" t="s">
        <v>4</v>
      </c>
    </row>
    <row r="4" spans="1:8" ht="19.5" customHeight="1" thickBot="1">
      <c r="A4" s="69" t="s">
        <v>5</v>
      </c>
      <c r="B4" s="70" t="s">
        <v>6</v>
      </c>
      <c r="C4" s="70" t="s">
        <v>7</v>
      </c>
      <c r="D4" s="170"/>
      <c r="E4" s="170"/>
      <c r="F4" s="170"/>
      <c r="G4" s="170"/>
      <c r="H4" s="165"/>
    </row>
    <row r="5" spans="1:8" ht="17.25" thickTop="1">
      <c r="A5" s="145" t="s">
        <v>90</v>
      </c>
      <c r="B5" s="144" t="s">
        <v>90</v>
      </c>
      <c r="C5" s="144" t="s">
        <v>87</v>
      </c>
      <c r="D5" s="8" t="s">
        <v>8</v>
      </c>
      <c r="E5" s="9">
        <v>0</v>
      </c>
      <c r="F5" s="9">
        <v>0</v>
      </c>
      <c r="G5" s="9">
        <v>0</v>
      </c>
      <c r="H5" s="10">
        <f aca="true" t="shared" si="0" ref="H5:H51">E5+F5+G5</f>
        <v>0</v>
      </c>
    </row>
    <row r="6" spans="1:8" ht="16.5">
      <c r="A6" s="146"/>
      <c r="B6" s="140"/>
      <c r="C6" s="140"/>
      <c r="D6" s="73" t="s">
        <v>9</v>
      </c>
      <c r="E6" s="12">
        <v>0</v>
      </c>
      <c r="F6" s="12">
        <v>0</v>
      </c>
      <c r="G6" s="12">
        <v>0</v>
      </c>
      <c r="H6" s="13">
        <f t="shared" si="0"/>
        <v>0</v>
      </c>
    </row>
    <row r="7" spans="1:8" ht="16.5">
      <c r="A7" s="146"/>
      <c r="B7" s="140"/>
      <c r="C7" s="141"/>
      <c r="D7" s="72" t="s">
        <v>10</v>
      </c>
      <c r="E7" s="27">
        <v>0</v>
      </c>
      <c r="F7" s="27">
        <v>0</v>
      </c>
      <c r="G7" s="27">
        <v>0</v>
      </c>
      <c r="H7" s="28">
        <f t="shared" si="0"/>
        <v>0</v>
      </c>
    </row>
    <row r="8" spans="1:8" ht="16.5">
      <c r="A8" s="146"/>
      <c r="B8" s="140"/>
      <c r="C8" s="139" t="s">
        <v>88</v>
      </c>
      <c r="D8" s="72" t="s">
        <v>8</v>
      </c>
      <c r="E8" s="27">
        <v>0</v>
      </c>
      <c r="F8" s="27">
        <v>0</v>
      </c>
      <c r="G8" s="27">
        <v>0</v>
      </c>
      <c r="H8" s="28">
        <f t="shared" si="0"/>
        <v>0</v>
      </c>
    </row>
    <row r="9" spans="1:8" ht="16.5">
      <c r="A9" s="146"/>
      <c r="B9" s="140"/>
      <c r="C9" s="140"/>
      <c r="D9" s="72" t="s">
        <v>9</v>
      </c>
      <c r="E9" s="27">
        <v>0</v>
      </c>
      <c r="F9" s="27">
        <v>0</v>
      </c>
      <c r="G9" s="27">
        <v>0</v>
      </c>
      <c r="H9" s="28">
        <f t="shared" si="0"/>
        <v>0</v>
      </c>
    </row>
    <row r="10" spans="1:8" ht="16.5">
      <c r="A10" s="146"/>
      <c r="B10" s="140"/>
      <c r="C10" s="141"/>
      <c r="D10" s="72" t="s">
        <v>10</v>
      </c>
      <c r="E10" s="27">
        <v>0</v>
      </c>
      <c r="F10" s="27">
        <v>0</v>
      </c>
      <c r="G10" s="27">
        <v>0</v>
      </c>
      <c r="H10" s="28">
        <f t="shared" si="0"/>
        <v>0</v>
      </c>
    </row>
    <row r="11" spans="1:8" ht="16.5">
      <c r="A11" s="146"/>
      <c r="B11" s="140"/>
      <c r="C11" s="139" t="s">
        <v>89</v>
      </c>
      <c r="D11" s="72" t="s">
        <v>8</v>
      </c>
      <c r="E11" s="27">
        <v>0</v>
      </c>
      <c r="F11" s="27">
        <v>0</v>
      </c>
      <c r="G11" s="27">
        <v>0</v>
      </c>
      <c r="H11" s="28">
        <f t="shared" si="0"/>
        <v>0</v>
      </c>
    </row>
    <row r="12" spans="1:8" ht="16.5">
      <c r="A12" s="146"/>
      <c r="B12" s="140"/>
      <c r="C12" s="140"/>
      <c r="D12" s="72" t="s">
        <v>9</v>
      </c>
      <c r="E12" s="27">
        <v>0</v>
      </c>
      <c r="F12" s="27">
        <v>0</v>
      </c>
      <c r="G12" s="27">
        <v>0</v>
      </c>
      <c r="H12" s="28">
        <f t="shared" si="0"/>
        <v>0</v>
      </c>
    </row>
    <row r="13" spans="1:8" ht="16.5">
      <c r="A13" s="146"/>
      <c r="B13" s="140"/>
      <c r="C13" s="141"/>
      <c r="D13" s="72" t="s">
        <v>10</v>
      </c>
      <c r="E13" s="27">
        <v>0</v>
      </c>
      <c r="F13" s="27">
        <v>0</v>
      </c>
      <c r="G13" s="27">
        <v>0</v>
      </c>
      <c r="H13" s="28">
        <f t="shared" si="0"/>
        <v>0</v>
      </c>
    </row>
    <row r="14" spans="1:8" ht="16.5">
      <c r="A14" s="146"/>
      <c r="B14" s="140"/>
      <c r="C14" s="139" t="s">
        <v>92</v>
      </c>
      <c r="D14" s="72" t="s">
        <v>8</v>
      </c>
      <c r="E14" s="27">
        <v>0</v>
      </c>
      <c r="F14" s="27">
        <v>0</v>
      </c>
      <c r="G14" s="27">
        <v>0</v>
      </c>
      <c r="H14" s="28">
        <f t="shared" si="0"/>
        <v>0</v>
      </c>
    </row>
    <row r="15" spans="1:8" ht="16.5">
      <c r="A15" s="146"/>
      <c r="B15" s="140"/>
      <c r="C15" s="140"/>
      <c r="D15" s="72" t="s">
        <v>9</v>
      </c>
      <c r="E15" s="27">
        <v>0</v>
      </c>
      <c r="F15" s="27">
        <v>0</v>
      </c>
      <c r="G15" s="27">
        <v>0</v>
      </c>
      <c r="H15" s="28">
        <f t="shared" si="0"/>
        <v>0</v>
      </c>
    </row>
    <row r="16" spans="1:8" ht="16.5">
      <c r="A16" s="146"/>
      <c r="B16" s="140"/>
      <c r="C16" s="141"/>
      <c r="D16" s="72" t="s">
        <v>10</v>
      </c>
      <c r="E16" s="27">
        <v>0</v>
      </c>
      <c r="F16" s="27">
        <v>0</v>
      </c>
      <c r="G16" s="27">
        <v>0</v>
      </c>
      <c r="H16" s="28">
        <f t="shared" si="0"/>
        <v>0</v>
      </c>
    </row>
    <row r="17" spans="1:8" ht="16.5">
      <c r="A17" s="146"/>
      <c r="B17" s="140"/>
      <c r="C17" s="142" t="s">
        <v>59</v>
      </c>
      <c r="D17" s="75" t="s">
        <v>8</v>
      </c>
      <c r="E17" s="15">
        <v>0</v>
      </c>
      <c r="F17" s="15">
        <v>0</v>
      </c>
      <c r="G17" s="15">
        <v>0</v>
      </c>
      <c r="H17" s="16">
        <f t="shared" si="0"/>
        <v>0</v>
      </c>
    </row>
    <row r="18" spans="1:8" ht="16.5">
      <c r="A18" s="146"/>
      <c r="B18" s="140"/>
      <c r="C18" s="143"/>
      <c r="D18" s="75" t="s">
        <v>9</v>
      </c>
      <c r="E18" s="15">
        <v>0</v>
      </c>
      <c r="F18" s="15">
        <v>0</v>
      </c>
      <c r="G18" s="15">
        <v>0</v>
      </c>
      <c r="H18" s="16">
        <f t="shared" si="0"/>
        <v>0</v>
      </c>
    </row>
    <row r="19" spans="1:8" ht="17.25" thickBot="1">
      <c r="A19" s="146"/>
      <c r="B19" s="140"/>
      <c r="C19" s="143"/>
      <c r="D19" s="74" t="s">
        <v>10</v>
      </c>
      <c r="E19" s="45">
        <v>0</v>
      </c>
      <c r="F19" s="45">
        <v>0</v>
      </c>
      <c r="G19" s="45">
        <v>0</v>
      </c>
      <c r="H19" s="76">
        <f t="shared" si="0"/>
        <v>0</v>
      </c>
    </row>
    <row r="20" spans="1:8" ht="16.5">
      <c r="A20" s="158" t="s">
        <v>85</v>
      </c>
      <c r="B20" s="153" t="s">
        <v>85</v>
      </c>
      <c r="C20" s="154" t="s">
        <v>86</v>
      </c>
      <c r="D20" s="31" t="s">
        <v>8</v>
      </c>
      <c r="E20" s="32"/>
      <c r="F20" s="32">
        <f>F21</f>
        <v>0</v>
      </c>
      <c r="G20" s="32">
        <v>50000000</v>
      </c>
      <c r="H20" s="33">
        <f t="shared" si="0"/>
        <v>50000000</v>
      </c>
    </row>
    <row r="21" spans="1:8" ht="16.5">
      <c r="A21" s="146"/>
      <c r="B21" s="140"/>
      <c r="C21" s="155"/>
      <c r="D21" s="72" t="s">
        <v>9</v>
      </c>
      <c r="E21" s="27"/>
      <c r="F21" s="27">
        <v>0</v>
      </c>
      <c r="G21" s="27">
        <v>78200000</v>
      </c>
      <c r="H21" s="28">
        <f t="shared" si="0"/>
        <v>78200000</v>
      </c>
    </row>
    <row r="22" spans="1:8" ht="16.5">
      <c r="A22" s="146"/>
      <c r="B22" s="140"/>
      <c r="C22" s="156"/>
      <c r="D22" s="72" t="s">
        <v>10</v>
      </c>
      <c r="E22" s="27">
        <f>E20-E21</f>
        <v>0</v>
      </c>
      <c r="F22" s="27">
        <f>F20-F21</f>
        <v>0</v>
      </c>
      <c r="G22" s="27">
        <f>G20-G21</f>
        <v>-28200000</v>
      </c>
      <c r="H22" s="28">
        <f t="shared" si="0"/>
        <v>-28200000</v>
      </c>
    </row>
    <row r="23" spans="1:8" ht="16.5">
      <c r="A23" s="146"/>
      <c r="B23" s="140"/>
      <c r="C23" s="142" t="s">
        <v>59</v>
      </c>
      <c r="D23" s="75" t="s">
        <v>8</v>
      </c>
      <c r="E23" s="15"/>
      <c r="F23" s="15">
        <f>F24</f>
        <v>0</v>
      </c>
      <c r="G23" s="15">
        <f>G20</f>
        <v>50000000</v>
      </c>
      <c r="H23" s="16">
        <f t="shared" si="0"/>
        <v>50000000</v>
      </c>
    </row>
    <row r="24" spans="1:8" ht="16.5">
      <c r="A24" s="146"/>
      <c r="B24" s="140"/>
      <c r="C24" s="161"/>
      <c r="D24" s="75" t="s">
        <v>9</v>
      </c>
      <c r="E24" s="15"/>
      <c r="F24" s="15">
        <v>0</v>
      </c>
      <c r="G24" s="15">
        <f>G21</f>
        <v>78200000</v>
      </c>
      <c r="H24" s="16">
        <f t="shared" si="0"/>
        <v>78200000</v>
      </c>
    </row>
    <row r="25" spans="1:8" ht="16.5">
      <c r="A25" s="146"/>
      <c r="B25" s="141"/>
      <c r="C25" s="162"/>
      <c r="D25" s="75" t="s">
        <v>10</v>
      </c>
      <c r="E25" s="15"/>
      <c r="F25" s="15">
        <f>F23-F24</f>
        <v>0</v>
      </c>
      <c r="G25" s="15">
        <f>G23-G24</f>
        <v>-28200000</v>
      </c>
      <c r="H25" s="16">
        <f t="shared" si="0"/>
        <v>-28200000</v>
      </c>
    </row>
    <row r="26" spans="1:8" ht="16.5">
      <c r="A26" s="146"/>
      <c r="B26" s="171" t="s">
        <v>59</v>
      </c>
      <c r="C26" s="172"/>
      <c r="D26" s="17" t="s">
        <v>8</v>
      </c>
      <c r="E26" s="18">
        <f>E23</f>
        <v>0</v>
      </c>
      <c r="F26" s="18">
        <f>F27</f>
        <v>0</v>
      </c>
      <c r="G26" s="18">
        <f>G23</f>
        <v>50000000</v>
      </c>
      <c r="H26" s="19">
        <f t="shared" si="0"/>
        <v>50000000</v>
      </c>
    </row>
    <row r="27" spans="1:8" ht="16.5">
      <c r="A27" s="146"/>
      <c r="B27" s="173"/>
      <c r="C27" s="174"/>
      <c r="D27" s="17" t="s">
        <v>9</v>
      </c>
      <c r="E27" s="18">
        <f>E24</f>
        <v>0</v>
      </c>
      <c r="F27" s="18">
        <v>0</v>
      </c>
      <c r="G27" s="18">
        <f>G24</f>
        <v>78200000</v>
      </c>
      <c r="H27" s="19">
        <f t="shared" si="0"/>
        <v>78200000</v>
      </c>
    </row>
    <row r="28" spans="1:8" ht="17.25" thickBot="1">
      <c r="A28" s="163"/>
      <c r="B28" s="175"/>
      <c r="C28" s="176"/>
      <c r="D28" s="20" t="s">
        <v>10</v>
      </c>
      <c r="E28" s="21">
        <f>E26-E27</f>
        <v>0</v>
      </c>
      <c r="F28" s="21">
        <f>F26-F27</f>
        <v>0</v>
      </c>
      <c r="G28" s="21">
        <f>G26-G27</f>
        <v>-28200000</v>
      </c>
      <c r="H28" s="22">
        <f t="shared" si="0"/>
        <v>-28200000</v>
      </c>
    </row>
    <row r="29" spans="1:8" ht="16.5">
      <c r="A29" s="158" t="s">
        <v>71</v>
      </c>
      <c r="B29" s="153" t="s">
        <v>71</v>
      </c>
      <c r="C29" s="154" t="s">
        <v>72</v>
      </c>
      <c r="D29" s="31" t="s">
        <v>8</v>
      </c>
      <c r="E29" s="32">
        <v>0</v>
      </c>
      <c r="F29" s="32"/>
      <c r="G29" s="32">
        <v>134940000</v>
      </c>
      <c r="H29" s="33">
        <f t="shared" si="0"/>
        <v>134940000</v>
      </c>
    </row>
    <row r="30" spans="1:8" ht="16.5">
      <c r="A30" s="146"/>
      <c r="B30" s="140"/>
      <c r="C30" s="155"/>
      <c r="D30" s="72" t="s">
        <v>9</v>
      </c>
      <c r="E30" s="27">
        <v>0</v>
      </c>
      <c r="F30" s="27"/>
      <c r="G30" s="27">
        <v>147346690</v>
      </c>
      <c r="H30" s="28">
        <f t="shared" si="0"/>
        <v>147346690</v>
      </c>
    </row>
    <row r="31" spans="1:8" ht="16.5">
      <c r="A31" s="146"/>
      <c r="B31" s="140"/>
      <c r="C31" s="156"/>
      <c r="D31" s="72" t="s">
        <v>10</v>
      </c>
      <c r="E31" s="27">
        <v>0</v>
      </c>
      <c r="F31" s="27"/>
      <c r="G31" s="27">
        <f>G29-G30</f>
        <v>-12406690</v>
      </c>
      <c r="H31" s="28">
        <f t="shared" si="0"/>
        <v>-12406690</v>
      </c>
    </row>
    <row r="32" spans="1:8" ht="16.5">
      <c r="A32" s="146"/>
      <c r="B32" s="140"/>
      <c r="C32" s="142" t="s">
        <v>59</v>
      </c>
      <c r="D32" s="75" t="s">
        <v>8</v>
      </c>
      <c r="E32" s="15">
        <v>0</v>
      </c>
      <c r="F32" s="15">
        <f aca="true" t="shared" si="1" ref="F32:G37">F29</f>
        <v>0</v>
      </c>
      <c r="G32" s="15">
        <f t="shared" si="1"/>
        <v>134940000</v>
      </c>
      <c r="H32" s="16">
        <f t="shared" si="0"/>
        <v>134940000</v>
      </c>
    </row>
    <row r="33" spans="1:8" ht="16.5">
      <c r="A33" s="146"/>
      <c r="B33" s="140"/>
      <c r="C33" s="161"/>
      <c r="D33" s="75" t="s">
        <v>9</v>
      </c>
      <c r="E33" s="15">
        <v>0</v>
      </c>
      <c r="F33" s="15">
        <f t="shared" si="1"/>
        <v>0</v>
      </c>
      <c r="G33" s="15">
        <f t="shared" si="1"/>
        <v>147346690</v>
      </c>
      <c r="H33" s="16">
        <f t="shared" si="0"/>
        <v>147346690</v>
      </c>
    </row>
    <row r="34" spans="1:8" ht="16.5">
      <c r="A34" s="146"/>
      <c r="B34" s="141"/>
      <c r="C34" s="162"/>
      <c r="D34" s="75" t="s">
        <v>10</v>
      </c>
      <c r="E34" s="15">
        <v>0</v>
      </c>
      <c r="F34" s="15">
        <f t="shared" si="1"/>
        <v>0</v>
      </c>
      <c r="G34" s="15">
        <f t="shared" si="1"/>
        <v>-12406690</v>
      </c>
      <c r="H34" s="16">
        <f t="shared" si="0"/>
        <v>-12406690</v>
      </c>
    </row>
    <row r="35" spans="1:8" ht="16.5">
      <c r="A35" s="146"/>
      <c r="B35" s="171" t="s">
        <v>59</v>
      </c>
      <c r="C35" s="172"/>
      <c r="D35" s="17" t="s">
        <v>8</v>
      </c>
      <c r="E35" s="18">
        <v>0</v>
      </c>
      <c r="F35" s="18">
        <f t="shared" si="1"/>
        <v>0</v>
      </c>
      <c r="G35" s="18">
        <f t="shared" si="1"/>
        <v>134940000</v>
      </c>
      <c r="H35" s="19">
        <f t="shared" si="0"/>
        <v>134940000</v>
      </c>
    </row>
    <row r="36" spans="1:8" ht="16.5">
      <c r="A36" s="146"/>
      <c r="B36" s="173"/>
      <c r="C36" s="174"/>
      <c r="D36" s="17" t="s">
        <v>9</v>
      </c>
      <c r="E36" s="18">
        <v>0</v>
      </c>
      <c r="F36" s="18">
        <f t="shared" si="1"/>
        <v>0</v>
      </c>
      <c r="G36" s="18">
        <f t="shared" si="1"/>
        <v>147346690</v>
      </c>
      <c r="H36" s="19">
        <f t="shared" si="0"/>
        <v>147346690</v>
      </c>
    </row>
    <row r="37" spans="1:8" ht="17.25" thickBot="1">
      <c r="A37" s="163"/>
      <c r="B37" s="175"/>
      <c r="C37" s="176"/>
      <c r="D37" s="20" t="s">
        <v>10</v>
      </c>
      <c r="E37" s="21">
        <v>0</v>
      </c>
      <c r="F37" s="21">
        <f t="shared" si="1"/>
        <v>0</v>
      </c>
      <c r="G37" s="21">
        <f t="shared" si="1"/>
        <v>-12406690</v>
      </c>
      <c r="H37" s="22">
        <f t="shared" si="0"/>
        <v>-12406690</v>
      </c>
    </row>
    <row r="38" spans="1:8" ht="16.5">
      <c r="A38" s="158" t="s">
        <v>13</v>
      </c>
      <c r="B38" s="153" t="s">
        <v>13</v>
      </c>
      <c r="C38" s="154" t="s">
        <v>91</v>
      </c>
      <c r="D38" s="31" t="s">
        <v>8</v>
      </c>
      <c r="E38" s="32">
        <v>0</v>
      </c>
      <c r="F38" s="32">
        <v>0</v>
      </c>
      <c r="G38" s="32">
        <v>0</v>
      </c>
      <c r="H38" s="33">
        <f t="shared" si="0"/>
        <v>0</v>
      </c>
    </row>
    <row r="39" spans="1:8" ht="16.5">
      <c r="A39" s="146"/>
      <c r="B39" s="140"/>
      <c r="C39" s="155"/>
      <c r="D39" s="26" t="s">
        <v>9</v>
      </c>
      <c r="E39" s="27">
        <v>0</v>
      </c>
      <c r="F39" s="27">
        <v>0</v>
      </c>
      <c r="G39" s="77">
        <v>0</v>
      </c>
      <c r="H39" s="28">
        <f t="shared" si="0"/>
        <v>0</v>
      </c>
    </row>
    <row r="40" spans="1:8" ht="16.5">
      <c r="A40" s="146"/>
      <c r="B40" s="140"/>
      <c r="C40" s="155"/>
      <c r="D40" s="26" t="s">
        <v>10</v>
      </c>
      <c r="E40" s="27">
        <v>0</v>
      </c>
      <c r="F40" s="27">
        <v>0</v>
      </c>
      <c r="G40" s="77">
        <v>0</v>
      </c>
      <c r="H40" s="28">
        <f t="shared" si="0"/>
        <v>0</v>
      </c>
    </row>
    <row r="41" spans="1:8" ht="16.5">
      <c r="A41" s="146"/>
      <c r="B41" s="140"/>
      <c r="C41" s="157" t="s">
        <v>47</v>
      </c>
      <c r="D41" s="72" t="s">
        <v>8</v>
      </c>
      <c r="E41" s="27">
        <v>0</v>
      </c>
      <c r="F41" s="27">
        <v>0</v>
      </c>
      <c r="G41" s="77">
        <v>3500000</v>
      </c>
      <c r="H41" s="28">
        <f>E41+F41+G41</f>
        <v>3500000</v>
      </c>
    </row>
    <row r="42" spans="1:8" ht="16.5">
      <c r="A42" s="146"/>
      <c r="B42" s="140"/>
      <c r="C42" s="155"/>
      <c r="D42" s="72" t="s">
        <v>9</v>
      </c>
      <c r="E42" s="27">
        <v>0</v>
      </c>
      <c r="F42" s="27">
        <v>0</v>
      </c>
      <c r="G42" s="77">
        <v>8988</v>
      </c>
      <c r="H42" s="28">
        <f>E42+F42+G42</f>
        <v>8988</v>
      </c>
    </row>
    <row r="43" spans="1:8" ht="16.5">
      <c r="A43" s="146"/>
      <c r="B43" s="140"/>
      <c r="C43" s="156"/>
      <c r="D43" s="72" t="s">
        <v>10</v>
      </c>
      <c r="E43" s="27">
        <v>0</v>
      </c>
      <c r="F43" s="27">
        <v>0</v>
      </c>
      <c r="G43" s="77">
        <f>G41-G42</f>
        <v>3491012</v>
      </c>
      <c r="H43" s="28">
        <f>E43+F43+G43</f>
        <v>3491012</v>
      </c>
    </row>
    <row r="44" spans="1:8" ht="16.5">
      <c r="A44" s="146"/>
      <c r="B44" s="140"/>
      <c r="C44" s="157" t="s">
        <v>14</v>
      </c>
      <c r="D44" s="26" t="s">
        <v>8</v>
      </c>
      <c r="E44" s="27">
        <v>0</v>
      </c>
      <c r="F44" s="27">
        <v>0</v>
      </c>
      <c r="G44" s="77">
        <v>0</v>
      </c>
      <c r="H44" s="28">
        <f>E44+F44+G44</f>
        <v>0</v>
      </c>
    </row>
    <row r="45" spans="1:8" ht="16.5">
      <c r="A45" s="146"/>
      <c r="B45" s="140"/>
      <c r="C45" s="155"/>
      <c r="D45" s="26" t="s">
        <v>9</v>
      </c>
      <c r="E45" s="27">
        <v>0</v>
      </c>
      <c r="F45" s="27">
        <v>0</v>
      </c>
      <c r="G45" s="27">
        <v>0</v>
      </c>
      <c r="H45" s="28">
        <f t="shared" si="0"/>
        <v>0</v>
      </c>
    </row>
    <row r="46" spans="1:8" ht="16.5">
      <c r="A46" s="146"/>
      <c r="B46" s="140"/>
      <c r="C46" s="156"/>
      <c r="D46" s="26" t="s">
        <v>10</v>
      </c>
      <c r="E46" s="27">
        <f>E44-E45</f>
        <v>0</v>
      </c>
      <c r="F46" s="27">
        <v>0</v>
      </c>
      <c r="G46" s="27">
        <f>G44-G45</f>
        <v>0</v>
      </c>
      <c r="H46" s="28">
        <f t="shared" si="0"/>
        <v>0</v>
      </c>
    </row>
    <row r="47" spans="1:8" ht="16.5">
      <c r="A47" s="146"/>
      <c r="B47" s="140"/>
      <c r="C47" s="142" t="s">
        <v>60</v>
      </c>
      <c r="D47" s="14" t="s">
        <v>8</v>
      </c>
      <c r="E47" s="15">
        <f>E38</f>
        <v>0</v>
      </c>
      <c r="F47" s="15">
        <f>F38+F44</f>
        <v>0</v>
      </c>
      <c r="G47" s="15">
        <f>G41</f>
        <v>3500000</v>
      </c>
      <c r="H47" s="16">
        <f t="shared" si="0"/>
        <v>3500000</v>
      </c>
    </row>
    <row r="48" spans="1:8" ht="16.5">
      <c r="A48" s="146"/>
      <c r="B48" s="140"/>
      <c r="C48" s="161"/>
      <c r="D48" s="14" t="s">
        <v>9</v>
      </c>
      <c r="E48" s="15">
        <f>E39</f>
        <v>0</v>
      </c>
      <c r="F48" s="15">
        <f>F39+F45</f>
        <v>0</v>
      </c>
      <c r="G48" s="15">
        <f>G42</f>
        <v>8988</v>
      </c>
      <c r="H48" s="16">
        <f t="shared" si="0"/>
        <v>8988</v>
      </c>
    </row>
    <row r="49" spans="1:8" ht="16.5">
      <c r="A49" s="146"/>
      <c r="B49" s="141"/>
      <c r="C49" s="162"/>
      <c r="D49" s="14" t="s">
        <v>10</v>
      </c>
      <c r="E49" s="15">
        <f>E47-E48</f>
        <v>0</v>
      </c>
      <c r="F49" s="15">
        <f>F47-F48</f>
        <v>0</v>
      </c>
      <c r="G49" s="15">
        <f>G47-G48</f>
        <v>3491012</v>
      </c>
      <c r="H49" s="16">
        <f t="shared" si="0"/>
        <v>3491012</v>
      </c>
    </row>
    <row r="50" spans="1:8" ht="16.5">
      <c r="A50" s="146"/>
      <c r="B50" s="171" t="s">
        <v>60</v>
      </c>
      <c r="C50" s="172"/>
      <c r="D50" s="17" t="s">
        <v>8</v>
      </c>
      <c r="E50" s="18">
        <f aca="true" t="shared" si="2" ref="E50:G52">E47</f>
        <v>0</v>
      </c>
      <c r="F50" s="18">
        <f t="shared" si="2"/>
        <v>0</v>
      </c>
      <c r="G50" s="18">
        <f t="shared" si="2"/>
        <v>3500000</v>
      </c>
      <c r="H50" s="19">
        <f t="shared" si="0"/>
        <v>3500000</v>
      </c>
    </row>
    <row r="51" spans="1:8" ht="16.5">
      <c r="A51" s="146"/>
      <c r="B51" s="173"/>
      <c r="C51" s="174"/>
      <c r="D51" s="17" t="s">
        <v>9</v>
      </c>
      <c r="E51" s="18">
        <f t="shared" si="2"/>
        <v>0</v>
      </c>
      <c r="F51" s="18">
        <f t="shared" si="2"/>
        <v>0</v>
      </c>
      <c r="G51" s="18">
        <f t="shared" si="2"/>
        <v>8988</v>
      </c>
      <c r="H51" s="19">
        <f t="shared" si="0"/>
        <v>8988</v>
      </c>
    </row>
    <row r="52" spans="1:8" ht="17.25" thickBot="1">
      <c r="A52" s="159"/>
      <c r="B52" s="177"/>
      <c r="C52" s="178"/>
      <c r="D52" s="35" t="s">
        <v>10</v>
      </c>
      <c r="E52" s="36">
        <f t="shared" si="2"/>
        <v>0</v>
      </c>
      <c r="F52" s="36">
        <f t="shared" si="2"/>
        <v>0</v>
      </c>
      <c r="G52" s="36">
        <f t="shared" si="2"/>
        <v>3491012</v>
      </c>
      <c r="H52" s="37">
        <f>E52+F52+G52</f>
        <v>3491012</v>
      </c>
    </row>
    <row r="53" spans="1:8" ht="21.75" customHeight="1" thickTop="1">
      <c r="A53" s="147" t="s">
        <v>15</v>
      </c>
      <c r="B53" s="148"/>
      <c r="C53" s="149"/>
      <c r="D53" s="63" t="s">
        <v>8</v>
      </c>
      <c r="E53" s="64">
        <f>E50+E26</f>
        <v>0</v>
      </c>
      <c r="F53" s="64"/>
      <c r="G53" s="64">
        <f>G50+G35+G26</f>
        <v>188440000</v>
      </c>
      <c r="H53" s="65">
        <f>E53+F53+G53</f>
        <v>188440000</v>
      </c>
    </row>
    <row r="54" spans="1:8" ht="21.75" customHeight="1">
      <c r="A54" s="147"/>
      <c r="B54" s="148"/>
      <c r="C54" s="149"/>
      <c r="D54" s="63" t="s">
        <v>9</v>
      </c>
      <c r="E54" s="64">
        <f>E51+E27</f>
        <v>0</v>
      </c>
      <c r="F54" s="64"/>
      <c r="G54" s="64">
        <f>G51+G36+G27</f>
        <v>225555678</v>
      </c>
      <c r="H54" s="62">
        <f>E54+F54+G54</f>
        <v>225555678</v>
      </c>
    </row>
    <row r="55" spans="1:8" ht="21.75" customHeight="1" thickBot="1">
      <c r="A55" s="150"/>
      <c r="B55" s="151"/>
      <c r="C55" s="152"/>
      <c r="D55" s="66" t="s">
        <v>10</v>
      </c>
      <c r="E55" s="67">
        <f>E53-E54</f>
        <v>0</v>
      </c>
      <c r="F55" s="67"/>
      <c r="G55" s="67">
        <f>G53-G54</f>
        <v>-37115678</v>
      </c>
      <c r="H55" s="68">
        <f>H53-H54</f>
        <v>-37115678</v>
      </c>
    </row>
    <row r="56" ht="17.25" thickTop="1"/>
  </sheetData>
  <sheetProtection/>
  <mergeCells count="32">
    <mergeCell ref="C23:C25"/>
    <mergeCell ref="B26:C28"/>
    <mergeCell ref="B20:B25"/>
    <mergeCell ref="A20:A28"/>
    <mergeCell ref="B50:C52"/>
    <mergeCell ref="B35:C37"/>
    <mergeCell ref="H3:H4"/>
    <mergeCell ref="A3:C3"/>
    <mergeCell ref="D3:D4"/>
    <mergeCell ref="E3:E4"/>
    <mergeCell ref="F3:F4"/>
    <mergeCell ref="G3:G4"/>
    <mergeCell ref="A1:H1"/>
    <mergeCell ref="C47:C49"/>
    <mergeCell ref="C38:C40"/>
    <mergeCell ref="C44:C46"/>
    <mergeCell ref="C32:C34"/>
    <mergeCell ref="C29:C31"/>
    <mergeCell ref="B29:B34"/>
    <mergeCell ref="A29:A37"/>
    <mergeCell ref="C8:C10"/>
    <mergeCell ref="C5:C7"/>
    <mergeCell ref="C11:C13"/>
    <mergeCell ref="C17:C19"/>
    <mergeCell ref="B5:B19"/>
    <mergeCell ref="A5:A19"/>
    <mergeCell ref="C14:C16"/>
    <mergeCell ref="A53:C55"/>
    <mergeCell ref="B38:B49"/>
    <mergeCell ref="C20:C22"/>
    <mergeCell ref="C41:C43"/>
    <mergeCell ref="A38:A52"/>
  </mergeCells>
  <printOptions horizontalCentered="1"/>
  <pageMargins left="0.03937007874015748" right="0.03937007874015748" top="0.35433070866141736" bottom="0.4724409448818898" header="0.31496062992125984" footer="0.31496062992125984"/>
  <pageSetup horizontalDpi="600" verticalDpi="600" orientation="portrait" paperSize="9" r:id="rId1"/>
  <headerFooter>
    <oddHeader>&amp;R나전복지재단</oddHeader>
    <oddFooter>&amp;R나전복지재단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13">
      <selection activeCell="L124" sqref="L124"/>
    </sheetView>
  </sheetViews>
  <sheetFormatPr defaultColWidth="9.140625" defaultRowHeight="15"/>
  <cols>
    <col min="1" max="2" width="10.57421875" style="0" customWidth="1"/>
    <col min="3" max="3" width="12.57421875" style="0" customWidth="1"/>
    <col min="4" max="4" width="9.00390625" style="0" hidden="1" customWidth="1"/>
    <col min="5" max="5" width="6.57421875" style="0" customWidth="1"/>
    <col min="6" max="9" width="12.57421875" style="0" customWidth="1"/>
    <col min="10" max="10" width="12.140625" style="0" bestFit="1" customWidth="1"/>
  </cols>
  <sheetData>
    <row r="1" spans="1:9" ht="38.25">
      <c r="A1" s="199" t="s">
        <v>70</v>
      </c>
      <c r="B1" s="199"/>
      <c r="C1" s="199"/>
      <c r="D1" s="199"/>
      <c r="E1" s="199"/>
      <c r="F1" s="199"/>
      <c r="G1" s="199"/>
      <c r="H1" s="199"/>
      <c r="I1" s="199"/>
    </row>
    <row r="2" spans="1:9" ht="17.25" thickBot="1">
      <c r="A2" s="58"/>
      <c r="B2" s="58"/>
      <c r="C2" s="58"/>
      <c r="D2" s="58"/>
      <c r="E2" s="58"/>
      <c r="F2" s="58"/>
      <c r="G2" s="58"/>
      <c r="H2" s="58"/>
      <c r="I2" s="59" t="s">
        <v>62</v>
      </c>
    </row>
    <row r="3" spans="1:9" ht="19.5" customHeight="1" thickTop="1">
      <c r="A3" s="166" t="s">
        <v>0</v>
      </c>
      <c r="B3" s="167"/>
      <c r="C3" s="167"/>
      <c r="D3" s="168"/>
      <c r="E3" s="169" t="s">
        <v>1</v>
      </c>
      <c r="F3" s="169" t="s">
        <v>17</v>
      </c>
      <c r="G3" s="169" t="s">
        <v>18</v>
      </c>
      <c r="H3" s="169" t="s">
        <v>3</v>
      </c>
      <c r="I3" s="164" t="s">
        <v>4</v>
      </c>
    </row>
    <row r="4" spans="1:9" ht="19.5" customHeight="1" thickBot="1">
      <c r="A4" s="69" t="s">
        <v>5</v>
      </c>
      <c r="B4" s="70" t="s">
        <v>6</v>
      </c>
      <c r="C4" s="70" t="s">
        <v>7</v>
      </c>
      <c r="D4" s="70" t="s">
        <v>19</v>
      </c>
      <c r="E4" s="170"/>
      <c r="F4" s="170"/>
      <c r="G4" s="170"/>
      <c r="H4" s="170"/>
      <c r="I4" s="165"/>
    </row>
    <row r="5" spans="1:10" ht="17.25" thickTop="1">
      <c r="A5" s="195" t="s">
        <v>20</v>
      </c>
      <c r="B5" s="187" t="s">
        <v>21</v>
      </c>
      <c r="C5" s="187" t="s">
        <v>22</v>
      </c>
      <c r="D5" s="198" t="s">
        <v>11</v>
      </c>
      <c r="E5" s="39" t="s">
        <v>8</v>
      </c>
      <c r="F5" s="40">
        <v>0</v>
      </c>
      <c r="G5" s="40">
        <v>0</v>
      </c>
      <c r="H5" s="40">
        <v>0</v>
      </c>
      <c r="I5" s="41">
        <f aca="true" t="shared" si="0" ref="I5:I10">SUM(F5:H5)</f>
        <v>0</v>
      </c>
      <c r="J5" s="2"/>
    </row>
    <row r="6" spans="1:9" ht="16.5">
      <c r="A6" s="180"/>
      <c r="B6" s="155"/>
      <c r="C6" s="155"/>
      <c r="D6" s="193"/>
      <c r="E6" s="26" t="s">
        <v>9</v>
      </c>
      <c r="F6" s="27">
        <v>0</v>
      </c>
      <c r="G6" s="27">
        <v>0</v>
      </c>
      <c r="H6" s="27">
        <v>0</v>
      </c>
      <c r="I6" s="28">
        <f t="shared" si="0"/>
        <v>0</v>
      </c>
    </row>
    <row r="7" spans="1:9" ht="16.5">
      <c r="A7" s="180"/>
      <c r="B7" s="155"/>
      <c r="C7" s="156"/>
      <c r="D7" s="194"/>
      <c r="E7" s="26" t="s">
        <v>10</v>
      </c>
      <c r="F7" s="27">
        <v>0</v>
      </c>
      <c r="G7" s="27">
        <v>0</v>
      </c>
      <c r="H7" s="27">
        <v>0</v>
      </c>
      <c r="I7" s="28">
        <f t="shared" si="0"/>
        <v>0</v>
      </c>
    </row>
    <row r="8" spans="1:9" ht="16.5">
      <c r="A8" s="180"/>
      <c r="B8" s="155"/>
      <c r="C8" s="157" t="s">
        <v>23</v>
      </c>
      <c r="D8" s="192" t="s">
        <v>11</v>
      </c>
      <c r="E8" s="26" t="s">
        <v>8</v>
      </c>
      <c r="F8" s="27">
        <v>0</v>
      </c>
      <c r="G8" s="27">
        <v>0</v>
      </c>
      <c r="H8" s="27">
        <v>0</v>
      </c>
      <c r="I8" s="34">
        <f t="shared" si="0"/>
        <v>0</v>
      </c>
    </row>
    <row r="9" spans="1:9" ht="16.5">
      <c r="A9" s="180"/>
      <c r="B9" s="155"/>
      <c r="C9" s="155"/>
      <c r="D9" s="193"/>
      <c r="E9" s="26" t="s">
        <v>9</v>
      </c>
      <c r="F9" s="27">
        <v>0</v>
      </c>
      <c r="G9" s="27">
        <v>0</v>
      </c>
      <c r="H9" s="27">
        <v>0</v>
      </c>
      <c r="I9" s="34">
        <f t="shared" si="0"/>
        <v>0</v>
      </c>
    </row>
    <row r="10" spans="1:9" ht="16.5">
      <c r="A10" s="180"/>
      <c r="B10" s="155"/>
      <c r="C10" s="156"/>
      <c r="D10" s="194"/>
      <c r="E10" s="26" t="s">
        <v>10</v>
      </c>
      <c r="F10" s="27">
        <v>0</v>
      </c>
      <c r="G10" s="27">
        <v>0</v>
      </c>
      <c r="H10" s="27">
        <v>0</v>
      </c>
      <c r="I10" s="34">
        <f t="shared" si="0"/>
        <v>0</v>
      </c>
    </row>
    <row r="11" spans="1:9" ht="16.5">
      <c r="A11" s="180"/>
      <c r="B11" s="155"/>
      <c r="C11" s="157" t="s">
        <v>24</v>
      </c>
      <c r="D11" s="192" t="s">
        <v>11</v>
      </c>
      <c r="E11" s="26" t="s">
        <v>8</v>
      </c>
      <c r="F11" s="27">
        <v>0</v>
      </c>
      <c r="G11" s="27">
        <v>0</v>
      </c>
      <c r="H11" s="27">
        <v>0</v>
      </c>
      <c r="I11" s="34">
        <f aca="true" t="shared" si="1" ref="I11:I26">F11+G11+H11</f>
        <v>0</v>
      </c>
    </row>
    <row r="12" spans="1:9" ht="16.5">
      <c r="A12" s="180"/>
      <c r="B12" s="155"/>
      <c r="C12" s="155"/>
      <c r="D12" s="193"/>
      <c r="E12" s="26" t="s">
        <v>9</v>
      </c>
      <c r="F12" s="27">
        <v>0</v>
      </c>
      <c r="G12" s="27">
        <v>0</v>
      </c>
      <c r="H12" s="27">
        <v>0</v>
      </c>
      <c r="I12" s="34">
        <f t="shared" si="1"/>
        <v>0</v>
      </c>
    </row>
    <row r="13" spans="1:9" ht="16.5">
      <c r="A13" s="180"/>
      <c r="B13" s="155"/>
      <c r="C13" s="156"/>
      <c r="D13" s="194"/>
      <c r="E13" s="26" t="s">
        <v>10</v>
      </c>
      <c r="F13" s="27">
        <v>0</v>
      </c>
      <c r="G13" s="27">
        <v>0</v>
      </c>
      <c r="H13" s="27">
        <v>0</v>
      </c>
      <c r="I13" s="34">
        <f t="shared" si="1"/>
        <v>0</v>
      </c>
    </row>
    <row r="14" spans="1:9" ht="16.5" hidden="1">
      <c r="A14" s="180"/>
      <c r="B14" s="155"/>
      <c r="C14" s="157" t="s">
        <v>63</v>
      </c>
      <c r="D14" s="42"/>
      <c r="E14" s="26" t="s">
        <v>8</v>
      </c>
      <c r="F14" s="27">
        <v>0</v>
      </c>
      <c r="G14" s="27"/>
      <c r="H14" s="27"/>
      <c r="I14" s="34">
        <f t="shared" si="1"/>
        <v>0</v>
      </c>
    </row>
    <row r="15" spans="1:9" ht="16.5" hidden="1">
      <c r="A15" s="180"/>
      <c r="B15" s="155"/>
      <c r="C15" s="155"/>
      <c r="D15" s="42"/>
      <c r="E15" s="26" t="s">
        <v>9</v>
      </c>
      <c r="F15" s="27">
        <v>0</v>
      </c>
      <c r="G15" s="27"/>
      <c r="H15" s="27"/>
      <c r="I15" s="34">
        <f t="shared" si="1"/>
        <v>0</v>
      </c>
    </row>
    <row r="16" spans="1:9" ht="16.5" hidden="1">
      <c r="A16" s="180"/>
      <c r="B16" s="155"/>
      <c r="C16" s="156"/>
      <c r="D16" s="42"/>
      <c r="E16" s="26" t="s">
        <v>10</v>
      </c>
      <c r="F16" s="27">
        <v>0</v>
      </c>
      <c r="G16" s="27"/>
      <c r="H16" s="27"/>
      <c r="I16" s="34">
        <f t="shared" si="1"/>
        <v>0</v>
      </c>
    </row>
    <row r="17" spans="1:9" ht="16.5">
      <c r="A17" s="180"/>
      <c r="B17" s="155"/>
      <c r="C17" s="157" t="s">
        <v>64</v>
      </c>
      <c r="D17" s="192" t="s">
        <v>11</v>
      </c>
      <c r="E17" s="26" t="s">
        <v>8</v>
      </c>
      <c r="F17" s="27">
        <v>0</v>
      </c>
      <c r="G17" s="27">
        <v>0</v>
      </c>
      <c r="H17" s="27">
        <v>0</v>
      </c>
      <c r="I17" s="34">
        <f t="shared" si="1"/>
        <v>0</v>
      </c>
    </row>
    <row r="18" spans="1:9" ht="16.5">
      <c r="A18" s="180"/>
      <c r="B18" s="155"/>
      <c r="C18" s="155"/>
      <c r="D18" s="193"/>
      <c r="E18" s="26" t="s">
        <v>9</v>
      </c>
      <c r="F18" s="27">
        <v>0</v>
      </c>
      <c r="G18" s="27">
        <v>0</v>
      </c>
      <c r="H18" s="27">
        <v>0</v>
      </c>
      <c r="I18" s="34">
        <f t="shared" si="1"/>
        <v>0</v>
      </c>
    </row>
    <row r="19" spans="1:9" ht="16.5">
      <c r="A19" s="180"/>
      <c r="B19" s="155"/>
      <c r="C19" s="156"/>
      <c r="D19" s="194"/>
      <c r="E19" s="26" t="s">
        <v>10</v>
      </c>
      <c r="F19" s="27">
        <v>0</v>
      </c>
      <c r="G19" s="27">
        <v>0</v>
      </c>
      <c r="H19" s="27">
        <v>0</v>
      </c>
      <c r="I19" s="34">
        <f t="shared" si="1"/>
        <v>0</v>
      </c>
    </row>
    <row r="20" spans="1:9" ht="16.5">
      <c r="A20" s="180"/>
      <c r="B20" s="155"/>
      <c r="C20" s="157" t="s">
        <v>25</v>
      </c>
      <c r="D20" s="192" t="s">
        <v>11</v>
      </c>
      <c r="E20" s="26" t="s">
        <v>8</v>
      </c>
      <c r="F20" s="27">
        <v>0</v>
      </c>
      <c r="G20" s="27">
        <v>0</v>
      </c>
      <c r="H20" s="27">
        <v>0</v>
      </c>
      <c r="I20" s="34">
        <f t="shared" si="1"/>
        <v>0</v>
      </c>
    </row>
    <row r="21" spans="1:9" ht="16.5">
      <c r="A21" s="180"/>
      <c r="B21" s="155"/>
      <c r="C21" s="155"/>
      <c r="D21" s="193"/>
      <c r="E21" s="26" t="s">
        <v>9</v>
      </c>
      <c r="F21" s="27">
        <v>0</v>
      </c>
      <c r="G21" s="27">
        <v>0</v>
      </c>
      <c r="H21" s="27">
        <v>0</v>
      </c>
      <c r="I21" s="34">
        <f t="shared" si="1"/>
        <v>0</v>
      </c>
    </row>
    <row r="22" spans="1:9" ht="16.5">
      <c r="A22" s="180"/>
      <c r="B22" s="155"/>
      <c r="C22" s="156"/>
      <c r="D22" s="194"/>
      <c r="E22" s="26" t="s">
        <v>10</v>
      </c>
      <c r="F22" s="27">
        <v>0</v>
      </c>
      <c r="G22" s="27">
        <v>0</v>
      </c>
      <c r="H22" s="27">
        <v>0</v>
      </c>
      <c r="I22" s="34">
        <f t="shared" si="1"/>
        <v>0</v>
      </c>
    </row>
    <row r="23" spans="1:9" ht="16.5" hidden="1">
      <c r="A23" s="180"/>
      <c r="B23" s="155"/>
      <c r="C23" s="157" t="s">
        <v>26</v>
      </c>
      <c r="D23" s="192" t="s">
        <v>11</v>
      </c>
      <c r="E23" s="26" t="s">
        <v>8</v>
      </c>
      <c r="F23" s="27"/>
      <c r="G23" s="27"/>
      <c r="H23" s="27"/>
      <c r="I23" s="34">
        <f t="shared" si="1"/>
        <v>0</v>
      </c>
    </row>
    <row r="24" spans="1:9" ht="16.5" hidden="1">
      <c r="A24" s="180"/>
      <c r="B24" s="155"/>
      <c r="C24" s="155"/>
      <c r="D24" s="193"/>
      <c r="E24" s="26" t="s">
        <v>9</v>
      </c>
      <c r="F24" s="27"/>
      <c r="G24" s="27"/>
      <c r="H24" s="27"/>
      <c r="I24" s="34">
        <f t="shared" si="1"/>
        <v>0</v>
      </c>
    </row>
    <row r="25" spans="1:9" ht="16.5" hidden="1">
      <c r="A25" s="180"/>
      <c r="B25" s="155"/>
      <c r="C25" s="156"/>
      <c r="D25" s="194"/>
      <c r="E25" s="26" t="s">
        <v>10</v>
      </c>
      <c r="F25" s="27"/>
      <c r="G25" s="27"/>
      <c r="H25" s="27"/>
      <c r="I25" s="34">
        <f t="shared" si="1"/>
        <v>0</v>
      </c>
    </row>
    <row r="26" spans="1:9" ht="16.5" hidden="1">
      <c r="A26" s="180"/>
      <c r="B26" s="155"/>
      <c r="C26" s="157" t="s">
        <v>27</v>
      </c>
      <c r="D26" s="192" t="s">
        <v>11</v>
      </c>
      <c r="E26" s="26" t="s">
        <v>8</v>
      </c>
      <c r="F26" s="27"/>
      <c r="G26" s="27"/>
      <c r="H26" s="27"/>
      <c r="I26" s="34">
        <f t="shared" si="1"/>
        <v>0</v>
      </c>
    </row>
    <row r="27" spans="1:9" ht="16.5" hidden="1">
      <c r="A27" s="180"/>
      <c r="B27" s="155"/>
      <c r="C27" s="155"/>
      <c r="D27" s="193"/>
      <c r="E27" s="26" t="s">
        <v>9</v>
      </c>
      <c r="F27" s="27"/>
      <c r="G27" s="27"/>
      <c r="H27" s="27"/>
      <c r="I27" s="34">
        <f aca="true" t="shared" si="2" ref="I27:I82">F27+G27+H27</f>
        <v>0</v>
      </c>
    </row>
    <row r="28" spans="1:9" ht="16.5" hidden="1">
      <c r="A28" s="180"/>
      <c r="B28" s="155"/>
      <c r="C28" s="155"/>
      <c r="D28" s="194"/>
      <c r="E28" s="26" t="s">
        <v>10</v>
      </c>
      <c r="F28" s="27"/>
      <c r="G28" s="27"/>
      <c r="H28" s="27"/>
      <c r="I28" s="34">
        <f t="shared" si="2"/>
        <v>0</v>
      </c>
    </row>
    <row r="29" spans="1:9" ht="16.5">
      <c r="A29" s="180"/>
      <c r="B29" s="155"/>
      <c r="C29" s="189" t="s">
        <v>65</v>
      </c>
      <c r="D29" s="196" t="s">
        <v>11</v>
      </c>
      <c r="E29" s="14" t="s">
        <v>8</v>
      </c>
      <c r="F29" s="15">
        <f>F20+F17+F11+F8+F5</f>
        <v>0</v>
      </c>
      <c r="G29" s="15">
        <v>0</v>
      </c>
      <c r="H29" s="15">
        <v>0</v>
      </c>
      <c r="I29" s="43">
        <f t="shared" si="2"/>
        <v>0</v>
      </c>
    </row>
    <row r="30" spans="1:9" ht="16.5">
      <c r="A30" s="180"/>
      <c r="B30" s="155"/>
      <c r="C30" s="190"/>
      <c r="D30" s="197"/>
      <c r="E30" s="14" t="s">
        <v>9</v>
      </c>
      <c r="F30" s="15">
        <f>F21+F18+F12+F9+F6</f>
        <v>0</v>
      </c>
      <c r="G30" s="15">
        <v>0</v>
      </c>
      <c r="H30" s="15">
        <v>0</v>
      </c>
      <c r="I30" s="43">
        <f t="shared" si="2"/>
        <v>0</v>
      </c>
    </row>
    <row r="31" spans="1:9" ht="17.25" thickBot="1">
      <c r="A31" s="180"/>
      <c r="B31" s="188"/>
      <c r="C31" s="190"/>
      <c r="D31" s="197"/>
      <c r="E31" s="44" t="s">
        <v>10</v>
      </c>
      <c r="F31" s="45">
        <f>F29-F30</f>
        <v>0</v>
      </c>
      <c r="G31" s="45">
        <v>0</v>
      </c>
      <c r="H31" s="45">
        <v>0</v>
      </c>
      <c r="I31" s="46">
        <f t="shared" si="2"/>
        <v>0</v>
      </c>
    </row>
    <row r="32" spans="1:9" ht="16.5">
      <c r="A32" s="180"/>
      <c r="B32" s="154" t="s">
        <v>28</v>
      </c>
      <c r="C32" s="154" t="s">
        <v>29</v>
      </c>
      <c r="D32" s="206" t="s">
        <v>11</v>
      </c>
      <c r="E32" s="31" t="s">
        <v>8</v>
      </c>
      <c r="F32" s="32">
        <v>0</v>
      </c>
      <c r="G32" s="32">
        <v>0</v>
      </c>
      <c r="H32" s="32">
        <v>0</v>
      </c>
      <c r="I32" s="33">
        <f t="shared" si="2"/>
        <v>0</v>
      </c>
    </row>
    <row r="33" spans="1:9" ht="16.5">
      <c r="A33" s="180"/>
      <c r="B33" s="155"/>
      <c r="C33" s="155"/>
      <c r="D33" s="193"/>
      <c r="E33" s="26" t="s">
        <v>9</v>
      </c>
      <c r="F33" s="27">
        <v>0</v>
      </c>
      <c r="G33" s="27">
        <v>0</v>
      </c>
      <c r="H33" s="27">
        <v>0</v>
      </c>
      <c r="I33" s="34">
        <f t="shared" si="2"/>
        <v>0</v>
      </c>
    </row>
    <row r="34" spans="1:9" ht="16.5">
      <c r="A34" s="180"/>
      <c r="B34" s="155"/>
      <c r="C34" s="156"/>
      <c r="D34" s="194"/>
      <c r="E34" s="26" t="s">
        <v>10</v>
      </c>
      <c r="F34" s="27">
        <v>0</v>
      </c>
      <c r="G34" s="27">
        <v>0</v>
      </c>
      <c r="H34" s="27">
        <v>0</v>
      </c>
      <c r="I34" s="34">
        <f t="shared" si="2"/>
        <v>0</v>
      </c>
    </row>
    <row r="35" spans="1:9" ht="16.5">
      <c r="A35" s="180"/>
      <c r="B35" s="155"/>
      <c r="C35" s="157" t="s">
        <v>30</v>
      </c>
      <c r="D35" s="192" t="s">
        <v>11</v>
      </c>
      <c r="E35" s="26" t="s">
        <v>8</v>
      </c>
      <c r="F35" s="27">
        <v>0</v>
      </c>
      <c r="G35" s="27">
        <v>0</v>
      </c>
      <c r="H35" s="27">
        <v>0</v>
      </c>
      <c r="I35" s="34">
        <f t="shared" si="2"/>
        <v>0</v>
      </c>
    </row>
    <row r="36" spans="1:9" ht="16.5">
      <c r="A36" s="180"/>
      <c r="B36" s="155"/>
      <c r="C36" s="155"/>
      <c r="D36" s="193"/>
      <c r="E36" s="26" t="s">
        <v>9</v>
      </c>
      <c r="F36" s="27">
        <v>0</v>
      </c>
      <c r="G36" s="27">
        <v>0</v>
      </c>
      <c r="H36" s="27">
        <v>0</v>
      </c>
      <c r="I36" s="34">
        <f t="shared" si="2"/>
        <v>0</v>
      </c>
    </row>
    <row r="37" spans="1:9" ht="16.5">
      <c r="A37" s="180"/>
      <c r="B37" s="155"/>
      <c r="C37" s="156"/>
      <c r="D37" s="194"/>
      <c r="E37" s="26" t="s">
        <v>10</v>
      </c>
      <c r="F37" s="27">
        <v>0</v>
      </c>
      <c r="G37" s="27">
        <v>0</v>
      </c>
      <c r="H37" s="27">
        <v>0</v>
      </c>
      <c r="I37" s="34">
        <f t="shared" si="2"/>
        <v>0</v>
      </c>
    </row>
    <row r="38" spans="1:9" ht="16.5">
      <c r="A38" s="180"/>
      <c r="B38" s="155"/>
      <c r="C38" s="157" t="s">
        <v>31</v>
      </c>
      <c r="D38" s="192" t="s">
        <v>11</v>
      </c>
      <c r="E38" s="26" t="s">
        <v>8</v>
      </c>
      <c r="F38" s="27">
        <v>0</v>
      </c>
      <c r="G38" s="27">
        <v>0</v>
      </c>
      <c r="H38" s="27">
        <v>0</v>
      </c>
      <c r="I38" s="34">
        <f t="shared" si="2"/>
        <v>0</v>
      </c>
    </row>
    <row r="39" spans="1:9" ht="16.5">
      <c r="A39" s="180"/>
      <c r="B39" s="155"/>
      <c r="C39" s="155"/>
      <c r="D39" s="193"/>
      <c r="E39" s="26" t="s">
        <v>9</v>
      </c>
      <c r="F39" s="27">
        <v>0</v>
      </c>
      <c r="G39" s="27">
        <v>0</v>
      </c>
      <c r="H39" s="27">
        <v>0</v>
      </c>
      <c r="I39" s="34">
        <f t="shared" si="2"/>
        <v>0</v>
      </c>
    </row>
    <row r="40" spans="1:9" ht="16.5">
      <c r="A40" s="180"/>
      <c r="B40" s="155"/>
      <c r="C40" s="156"/>
      <c r="D40" s="194"/>
      <c r="E40" s="26" t="s">
        <v>10</v>
      </c>
      <c r="F40" s="27">
        <v>0</v>
      </c>
      <c r="G40" s="27">
        <v>0</v>
      </c>
      <c r="H40" s="27">
        <f>H38-H39</f>
        <v>0</v>
      </c>
      <c r="I40" s="34">
        <f t="shared" si="2"/>
        <v>0</v>
      </c>
    </row>
    <row r="41" spans="1:9" ht="16.5">
      <c r="A41" s="180"/>
      <c r="B41" s="155"/>
      <c r="C41" s="189" t="s">
        <v>66</v>
      </c>
      <c r="D41" s="196" t="s">
        <v>11</v>
      </c>
      <c r="E41" s="14" t="s">
        <v>8</v>
      </c>
      <c r="F41" s="15">
        <f aca="true" t="shared" si="3" ref="F41:H42">F32+F35+F38</f>
        <v>0</v>
      </c>
      <c r="G41" s="15">
        <f t="shared" si="3"/>
        <v>0</v>
      </c>
      <c r="H41" s="15">
        <f t="shared" si="3"/>
        <v>0</v>
      </c>
      <c r="I41" s="43">
        <f t="shared" si="2"/>
        <v>0</v>
      </c>
    </row>
    <row r="42" spans="1:9" ht="16.5">
      <c r="A42" s="180"/>
      <c r="B42" s="155"/>
      <c r="C42" s="190"/>
      <c r="D42" s="197"/>
      <c r="E42" s="14" t="s">
        <v>9</v>
      </c>
      <c r="F42" s="15">
        <f t="shared" si="3"/>
        <v>0</v>
      </c>
      <c r="G42" s="15">
        <f t="shared" si="3"/>
        <v>0</v>
      </c>
      <c r="H42" s="15">
        <f t="shared" si="3"/>
        <v>0</v>
      </c>
      <c r="I42" s="43">
        <f t="shared" si="2"/>
        <v>0</v>
      </c>
    </row>
    <row r="43" spans="1:9" ht="17.25" thickBot="1">
      <c r="A43" s="180"/>
      <c r="B43" s="188"/>
      <c r="C43" s="191"/>
      <c r="D43" s="204"/>
      <c r="E43" s="47" t="s">
        <v>10</v>
      </c>
      <c r="F43" s="48">
        <f>F41-F42</f>
        <v>0</v>
      </c>
      <c r="G43" s="48">
        <f>G41-G42</f>
        <v>0</v>
      </c>
      <c r="H43" s="48">
        <f>H41-H42</f>
        <v>0</v>
      </c>
      <c r="I43" s="49">
        <f t="shared" si="2"/>
        <v>0</v>
      </c>
    </row>
    <row r="44" spans="1:9" ht="16.5">
      <c r="A44" s="180"/>
      <c r="B44" s="154" t="s">
        <v>32</v>
      </c>
      <c r="C44" s="155" t="s">
        <v>33</v>
      </c>
      <c r="D44" s="193" t="s">
        <v>11</v>
      </c>
      <c r="E44" s="26" t="s">
        <v>8</v>
      </c>
      <c r="F44" s="27">
        <v>0</v>
      </c>
      <c r="G44" s="27">
        <v>0</v>
      </c>
      <c r="H44" s="27">
        <v>0</v>
      </c>
      <c r="I44" s="34">
        <f t="shared" si="2"/>
        <v>0</v>
      </c>
    </row>
    <row r="45" spans="1:9" ht="16.5">
      <c r="A45" s="180"/>
      <c r="B45" s="155"/>
      <c r="C45" s="155"/>
      <c r="D45" s="193"/>
      <c r="E45" s="26" t="s">
        <v>9</v>
      </c>
      <c r="F45" s="27">
        <v>0</v>
      </c>
      <c r="G45" s="27">
        <v>0</v>
      </c>
      <c r="H45" s="27">
        <v>0</v>
      </c>
      <c r="I45" s="34">
        <f t="shared" si="2"/>
        <v>0</v>
      </c>
    </row>
    <row r="46" spans="1:9" ht="16.5">
      <c r="A46" s="180"/>
      <c r="B46" s="155"/>
      <c r="C46" s="156"/>
      <c r="D46" s="194"/>
      <c r="E46" s="26" t="s">
        <v>10</v>
      </c>
      <c r="F46" s="27">
        <v>0</v>
      </c>
      <c r="G46" s="27">
        <f>G44-G45</f>
        <v>0</v>
      </c>
      <c r="H46" s="27">
        <f>H44-H45</f>
        <v>0</v>
      </c>
      <c r="I46" s="34">
        <f t="shared" si="2"/>
        <v>0</v>
      </c>
    </row>
    <row r="47" spans="1:9" ht="16.5">
      <c r="A47" s="180"/>
      <c r="B47" s="155"/>
      <c r="C47" s="157" t="s">
        <v>34</v>
      </c>
      <c r="D47" s="192" t="s">
        <v>11</v>
      </c>
      <c r="E47" s="26" t="s">
        <v>8</v>
      </c>
      <c r="F47" s="27">
        <v>0</v>
      </c>
      <c r="G47" s="27">
        <v>0</v>
      </c>
      <c r="H47" s="27">
        <v>5000000</v>
      </c>
      <c r="I47" s="34">
        <f t="shared" si="2"/>
        <v>5000000</v>
      </c>
    </row>
    <row r="48" spans="1:9" ht="16.5">
      <c r="A48" s="180"/>
      <c r="B48" s="155"/>
      <c r="C48" s="155"/>
      <c r="D48" s="193"/>
      <c r="E48" s="26" t="s">
        <v>9</v>
      </c>
      <c r="F48" s="27">
        <v>0</v>
      </c>
      <c r="G48" s="27">
        <v>0</v>
      </c>
      <c r="H48" s="27">
        <v>1696800</v>
      </c>
      <c r="I48" s="34">
        <f t="shared" si="2"/>
        <v>1696800</v>
      </c>
    </row>
    <row r="49" spans="1:9" ht="16.5">
      <c r="A49" s="180"/>
      <c r="B49" s="155"/>
      <c r="C49" s="156"/>
      <c r="D49" s="194"/>
      <c r="E49" s="26" t="s">
        <v>10</v>
      </c>
      <c r="F49" s="27">
        <v>0</v>
      </c>
      <c r="G49" s="27">
        <v>0</v>
      </c>
      <c r="H49" s="27">
        <f>H47-H48</f>
        <v>3303200</v>
      </c>
      <c r="I49" s="34">
        <f t="shared" si="2"/>
        <v>3303200</v>
      </c>
    </row>
    <row r="50" spans="1:9" ht="16.5">
      <c r="A50" s="180"/>
      <c r="B50" s="155"/>
      <c r="C50" s="157" t="s">
        <v>35</v>
      </c>
      <c r="D50" s="192" t="s">
        <v>11</v>
      </c>
      <c r="E50" s="26" t="s">
        <v>8</v>
      </c>
      <c r="F50" s="27">
        <v>0</v>
      </c>
      <c r="G50" s="27">
        <v>0</v>
      </c>
      <c r="H50" s="27">
        <v>0</v>
      </c>
      <c r="I50" s="34">
        <f t="shared" si="2"/>
        <v>0</v>
      </c>
    </row>
    <row r="51" spans="1:9" ht="16.5">
      <c r="A51" s="180"/>
      <c r="B51" s="155"/>
      <c r="C51" s="155"/>
      <c r="D51" s="193"/>
      <c r="E51" s="26" t="s">
        <v>9</v>
      </c>
      <c r="F51" s="27">
        <v>0</v>
      </c>
      <c r="G51" s="27">
        <v>0</v>
      </c>
      <c r="H51" s="27">
        <v>0</v>
      </c>
      <c r="I51" s="34">
        <f t="shared" si="2"/>
        <v>0</v>
      </c>
    </row>
    <row r="52" spans="1:9" ht="16.5">
      <c r="A52" s="180"/>
      <c r="B52" s="155"/>
      <c r="C52" s="156"/>
      <c r="D52" s="194"/>
      <c r="E52" s="26" t="s">
        <v>10</v>
      </c>
      <c r="F52" s="27">
        <v>0</v>
      </c>
      <c r="G52" s="27">
        <v>0</v>
      </c>
      <c r="H52" s="27">
        <f>H50-H51</f>
        <v>0</v>
      </c>
      <c r="I52" s="34">
        <f t="shared" si="2"/>
        <v>0</v>
      </c>
    </row>
    <row r="53" spans="1:9" ht="16.5">
      <c r="A53" s="180"/>
      <c r="B53" s="155"/>
      <c r="C53" s="157" t="s">
        <v>36</v>
      </c>
      <c r="D53" s="192" t="s">
        <v>11</v>
      </c>
      <c r="E53" s="26" t="s">
        <v>8</v>
      </c>
      <c r="F53" s="27">
        <v>0</v>
      </c>
      <c r="G53" s="27">
        <v>0</v>
      </c>
      <c r="H53" s="27">
        <v>540000</v>
      </c>
      <c r="I53" s="34">
        <f t="shared" si="2"/>
        <v>540000</v>
      </c>
    </row>
    <row r="54" spans="1:9" ht="16.5">
      <c r="A54" s="180"/>
      <c r="B54" s="155"/>
      <c r="C54" s="155"/>
      <c r="D54" s="193"/>
      <c r="E54" s="26" t="s">
        <v>9</v>
      </c>
      <c r="F54" s="27">
        <v>0</v>
      </c>
      <c r="G54" s="27">
        <v>0</v>
      </c>
      <c r="H54" s="27">
        <v>264180</v>
      </c>
      <c r="I54" s="34">
        <f t="shared" si="2"/>
        <v>264180</v>
      </c>
    </row>
    <row r="55" spans="1:9" ht="16.5">
      <c r="A55" s="180"/>
      <c r="B55" s="155"/>
      <c r="C55" s="156"/>
      <c r="D55" s="194"/>
      <c r="E55" s="26" t="s">
        <v>10</v>
      </c>
      <c r="F55" s="27">
        <v>0</v>
      </c>
      <c r="G55" s="27">
        <v>0</v>
      </c>
      <c r="H55" s="27">
        <f>H53-H54</f>
        <v>275820</v>
      </c>
      <c r="I55" s="34">
        <f t="shared" si="2"/>
        <v>275820</v>
      </c>
    </row>
    <row r="56" spans="1:9" ht="16.5">
      <c r="A56" s="180"/>
      <c r="B56" s="155"/>
      <c r="C56" s="157" t="s">
        <v>37</v>
      </c>
      <c r="D56" s="192" t="s">
        <v>11</v>
      </c>
      <c r="E56" s="26" t="s">
        <v>8</v>
      </c>
      <c r="F56" s="27">
        <v>0</v>
      </c>
      <c r="G56" s="27">
        <v>0</v>
      </c>
      <c r="H56" s="27">
        <v>0</v>
      </c>
      <c r="I56" s="34">
        <f t="shared" si="2"/>
        <v>0</v>
      </c>
    </row>
    <row r="57" spans="1:9" ht="16.5">
      <c r="A57" s="180"/>
      <c r="B57" s="155"/>
      <c r="C57" s="155"/>
      <c r="D57" s="193"/>
      <c r="E57" s="26" t="s">
        <v>9</v>
      </c>
      <c r="F57" s="27">
        <v>0</v>
      </c>
      <c r="G57" s="27">
        <v>0</v>
      </c>
      <c r="H57" s="27">
        <v>0</v>
      </c>
      <c r="I57" s="34">
        <f t="shared" si="2"/>
        <v>0</v>
      </c>
    </row>
    <row r="58" spans="1:9" ht="16.5">
      <c r="A58" s="180"/>
      <c r="B58" s="155"/>
      <c r="C58" s="156"/>
      <c r="D58" s="194"/>
      <c r="E58" s="26" t="s">
        <v>10</v>
      </c>
      <c r="F58" s="27">
        <v>0</v>
      </c>
      <c r="G58" s="27">
        <v>0</v>
      </c>
      <c r="H58" s="27">
        <f>H56-H57</f>
        <v>0</v>
      </c>
      <c r="I58" s="34">
        <f t="shared" si="2"/>
        <v>0</v>
      </c>
    </row>
    <row r="59" spans="1:9" ht="16.5">
      <c r="A59" s="180"/>
      <c r="B59" s="155"/>
      <c r="C59" s="142" t="s">
        <v>66</v>
      </c>
      <c r="D59" s="196" t="s">
        <v>11</v>
      </c>
      <c r="E59" s="14" t="s">
        <v>8</v>
      </c>
      <c r="F59" s="15">
        <f aca="true" t="shared" si="4" ref="F59:H60">F44+F47+F50+F53+F56</f>
        <v>0</v>
      </c>
      <c r="G59" s="15">
        <f t="shared" si="4"/>
        <v>0</v>
      </c>
      <c r="H59" s="15">
        <f t="shared" si="4"/>
        <v>5540000</v>
      </c>
      <c r="I59" s="43">
        <f t="shared" si="2"/>
        <v>5540000</v>
      </c>
    </row>
    <row r="60" spans="1:9" ht="16.5">
      <c r="A60" s="180"/>
      <c r="B60" s="155"/>
      <c r="C60" s="143"/>
      <c r="D60" s="197"/>
      <c r="E60" s="14" t="s">
        <v>9</v>
      </c>
      <c r="F60" s="15">
        <f t="shared" si="4"/>
        <v>0</v>
      </c>
      <c r="G60" s="15">
        <f t="shared" si="4"/>
        <v>0</v>
      </c>
      <c r="H60" s="15">
        <f t="shared" si="4"/>
        <v>1960980</v>
      </c>
      <c r="I60" s="43">
        <f t="shared" si="2"/>
        <v>1960980</v>
      </c>
    </row>
    <row r="61" spans="1:9" ht="16.5">
      <c r="A61" s="180"/>
      <c r="B61" s="156"/>
      <c r="C61" s="202"/>
      <c r="D61" s="203"/>
      <c r="E61" s="14" t="s">
        <v>10</v>
      </c>
      <c r="F61" s="15">
        <f>F59-F60</f>
        <v>0</v>
      </c>
      <c r="G61" s="15">
        <f>G59-G60</f>
        <v>0</v>
      </c>
      <c r="H61" s="15">
        <f>H59-H60</f>
        <v>3579020</v>
      </c>
      <c r="I61" s="43">
        <f t="shared" si="2"/>
        <v>3579020</v>
      </c>
    </row>
    <row r="62" spans="1:9" ht="16.5">
      <c r="A62" s="180"/>
      <c r="B62" s="171" t="s">
        <v>66</v>
      </c>
      <c r="C62" s="182"/>
      <c r="D62" s="200" t="s">
        <v>11</v>
      </c>
      <c r="E62" s="17" t="s">
        <v>8</v>
      </c>
      <c r="F62" s="18">
        <f aca="true" t="shared" si="5" ref="F62:H63">F59+F41+F29</f>
        <v>0</v>
      </c>
      <c r="G62" s="18">
        <f t="shared" si="5"/>
        <v>0</v>
      </c>
      <c r="H62" s="18">
        <f t="shared" si="5"/>
        <v>5540000</v>
      </c>
      <c r="I62" s="50">
        <f t="shared" si="2"/>
        <v>5540000</v>
      </c>
    </row>
    <row r="63" spans="1:9" ht="16.5">
      <c r="A63" s="180"/>
      <c r="B63" s="183"/>
      <c r="C63" s="184"/>
      <c r="D63" s="201"/>
      <c r="E63" s="17" t="s">
        <v>9</v>
      </c>
      <c r="F63" s="18">
        <f t="shared" si="5"/>
        <v>0</v>
      </c>
      <c r="G63" s="18">
        <f t="shared" si="5"/>
        <v>0</v>
      </c>
      <c r="H63" s="18">
        <f t="shared" si="5"/>
        <v>1960980</v>
      </c>
      <c r="I63" s="50">
        <f t="shared" si="2"/>
        <v>1960980</v>
      </c>
    </row>
    <row r="64" spans="1:9" ht="17.25" thickBot="1">
      <c r="A64" s="181"/>
      <c r="B64" s="183"/>
      <c r="C64" s="184"/>
      <c r="D64" s="201"/>
      <c r="E64" s="29" t="s">
        <v>10</v>
      </c>
      <c r="F64" s="30">
        <f>F62-F63</f>
        <v>0</v>
      </c>
      <c r="G64" s="30">
        <f>G62-G63</f>
        <v>0</v>
      </c>
      <c r="H64" s="30">
        <f>H62-H63</f>
        <v>3579020</v>
      </c>
      <c r="I64" s="51">
        <f t="shared" si="2"/>
        <v>3579020</v>
      </c>
    </row>
    <row r="65" spans="1:9" ht="16.5">
      <c r="A65" s="179" t="s">
        <v>38</v>
      </c>
      <c r="B65" s="154" t="s">
        <v>39</v>
      </c>
      <c r="C65" s="154" t="s">
        <v>39</v>
      </c>
      <c r="D65" s="206" t="s">
        <v>11</v>
      </c>
      <c r="E65" s="31" t="s">
        <v>8</v>
      </c>
      <c r="F65" s="32">
        <v>0</v>
      </c>
      <c r="G65" s="32">
        <v>0</v>
      </c>
      <c r="H65" s="32">
        <v>6000000</v>
      </c>
      <c r="I65" s="33">
        <f t="shared" si="2"/>
        <v>6000000</v>
      </c>
    </row>
    <row r="66" spans="1:9" ht="16.5">
      <c r="A66" s="180"/>
      <c r="B66" s="155"/>
      <c r="C66" s="155"/>
      <c r="D66" s="193"/>
      <c r="E66" s="26" t="s">
        <v>9</v>
      </c>
      <c r="F66" s="27">
        <v>0</v>
      </c>
      <c r="G66" s="27">
        <v>0</v>
      </c>
      <c r="H66" s="27">
        <v>5400000</v>
      </c>
      <c r="I66" s="34">
        <f t="shared" si="2"/>
        <v>5400000</v>
      </c>
    </row>
    <row r="67" spans="1:9" ht="16.5">
      <c r="A67" s="180"/>
      <c r="B67" s="155"/>
      <c r="C67" s="156"/>
      <c r="D67" s="194"/>
      <c r="E67" s="26" t="s">
        <v>10</v>
      </c>
      <c r="F67" s="27">
        <v>0</v>
      </c>
      <c r="G67" s="27">
        <f>G65-G66</f>
        <v>0</v>
      </c>
      <c r="H67" s="27">
        <f>H65-H66</f>
        <v>600000</v>
      </c>
      <c r="I67" s="34">
        <f t="shared" si="2"/>
        <v>600000</v>
      </c>
    </row>
    <row r="68" spans="1:9" ht="16.5">
      <c r="A68" s="180"/>
      <c r="B68" s="155"/>
      <c r="C68" s="157" t="s">
        <v>40</v>
      </c>
      <c r="D68" s="192" t="s">
        <v>11</v>
      </c>
      <c r="E68" s="26" t="s">
        <v>8</v>
      </c>
      <c r="F68" s="27">
        <v>0</v>
      </c>
      <c r="G68" s="27">
        <v>0</v>
      </c>
      <c r="H68" s="27">
        <v>5000000</v>
      </c>
      <c r="I68" s="34">
        <f t="shared" si="2"/>
        <v>5000000</v>
      </c>
    </row>
    <row r="69" spans="1:9" ht="16.5">
      <c r="A69" s="180"/>
      <c r="B69" s="155"/>
      <c r="C69" s="155"/>
      <c r="D69" s="193"/>
      <c r="E69" s="26" t="s">
        <v>9</v>
      </c>
      <c r="F69" s="27">
        <v>0</v>
      </c>
      <c r="G69" s="27">
        <v>0</v>
      </c>
      <c r="H69" s="27">
        <v>3000000</v>
      </c>
      <c r="I69" s="34">
        <f t="shared" si="2"/>
        <v>3000000</v>
      </c>
    </row>
    <row r="70" spans="1:9" ht="16.5">
      <c r="A70" s="180"/>
      <c r="B70" s="155"/>
      <c r="C70" s="156"/>
      <c r="D70" s="194"/>
      <c r="E70" s="26" t="s">
        <v>10</v>
      </c>
      <c r="F70" s="27">
        <v>0</v>
      </c>
      <c r="G70" s="27">
        <f>G68-G69</f>
        <v>0</v>
      </c>
      <c r="H70" s="27">
        <f>H68-H69</f>
        <v>2000000</v>
      </c>
      <c r="I70" s="34">
        <f t="shared" si="2"/>
        <v>2000000</v>
      </c>
    </row>
    <row r="71" spans="1:9" ht="16.5">
      <c r="A71" s="180"/>
      <c r="B71" s="155"/>
      <c r="C71" s="157" t="s">
        <v>41</v>
      </c>
      <c r="D71" s="192" t="s">
        <v>11</v>
      </c>
      <c r="E71" s="26" t="s">
        <v>8</v>
      </c>
      <c r="F71" s="27">
        <v>0</v>
      </c>
      <c r="G71" s="27">
        <v>0</v>
      </c>
      <c r="H71" s="27">
        <v>0</v>
      </c>
      <c r="I71" s="34">
        <f t="shared" si="2"/>
        <v>0</v>
      </c>
    </row>
    <row r="72" spans="1:9" ht="16.5">
      <c r="A72" s="180"/>
      <c r="B72" s="155"/>
      <c r="C72" s="155"/>
      <c r="D72" s="193"/>
      <c r="E72" s="26" t="s">
        <v>9</v>
      </c>
      <c r="F72" s="27">
        <v>0</v>
      </c>
      <c r="G72" s="27">
        <v>0</v>
      </c>
      <c r="H72" s="27">
        <f>H71</f>
        <v>0</v>
      </c>
      <c r="I72" s="34">
        <f t="shared" si="2"/>
        <v>0</v>
      </c>
    </row>
    <row r="73" spans="1:9" ht="16.5">
      <c r="A73" s="180"/>
      <c r="B73" s="155"/>
      <c r="C73" s="156"/>
      <c r="D73" s="194"/>
      <c r="E73" s="26" t="s">
        <v>10</v>
      </c>
      <c r="F73" s="27">
        <v>0</v>
      </c>
      <c r="G73" s="27">
        <v>0</v>
      </c>
      <c r="H73" s="27">
        <v>0</v>
      </c>
      <c r="I73" s="34">
        <f t="shared" si="2"/>
        <v>0</v>
      </c>
    </row>
    <row r="74" spans="1:9" ht="16.5">
      <c r="A74" s="180"/>
      <c r="B74" s="155"/>
      <c r="C74" s="142" t="s">
        <v>66</v>
      </c>
      <c r="D74" s="196" t="s">
        <v>11</v>
      </c>
      <c r="E74" s="14" t="s">
        <v>8</v>
      </c>
      <c r="F74" s="15">
        <f aca="true" t="shared" si="6" ref="F74:H75">F65+F68+F71</f>
        <v>0</v>
      </c>
      <c r="G74" s="15">
        <f t="shared" si="6"/>
        <v>0</v>
      </c>
      <c r="H74" s="15">
        <f t="shared" si="6"/>
        <v>11000000</v>
      </c>
      <c r="I74" s="43">
        <f t="shared" si="2"/>
        <v>11000000</v>
      </c>
    </row>
    <row r="75" spans="1:9" ht="16.5">
      <c r="A75" s="180"/>
      <c r="B75" s="155"/>
      <c r="C75" s="143"/>
      <c r="D75" s="197"/>
      <c r="E75" s="14" t="s">
        <v>9</v>
      </c>
      <c r="F75" s="15">
        <f t="shared" si="6"/>
        <v>0</v>
      </c>
      <c r="G75" s="15">
        <f t="shared" si="6"/>
        <v>0</v>
      </c>
      <c r="H75" s="15">
        <f t="shared" si="6"/>
        <v>8400000</v>
      </c>
      <c r="I75" s="43">
        <f t="shared" si="2"/>
        <v>8400000</v>
      </c>
    </row>
    <row r="76" spans="1:9" ht="16.5">
      <c r="A76" s="180"/>
      <c r="B76" s="156"/>
      <c r="C76" s="202"/>
      <c r="D76" s="203"/>
      <c r="E76" s="14" t="s">
        <v>10</v>
      </c>
      <c r="F76" s="15">
        <f>F74-F75</f>
        <v>0</v>
      </c>
      <c r="G76" s="15">
        <f>G74-G75</f>
        <v>0</v>
      </c>
      <c r="H76" s="15">
        <f>H74-H75</f>
        <v>2600000</v>
      </c>
      <c r="I76" s="43">
        <f t="shared" si="2"/>
        <v>2600000</v>
      </c>
    </row>
    <row r="77" spans="1:9" ht="16.5">
      <c r="A77" s="180"/>
      <c r="B77" s="171" t="s">
        <v>66</v>
      </c>
      <c r="C77" s="182"/>
      <c r="D77" s="200" t="s">
        <v>11</v>
      </c>
      <c r="E77" s="17" t="s">
        <v>8</v>
      </c>
      <c r="F77" s="18">
        <f aca="true" t="shared" si="7" ref="F77:H79">F74</f>
        <v>0</v>
      </c>
      <c r="G77" s="18">
        <f t="shared" si="7"/>
        <v>0</v>
      </c>
      <c r="H77" s="18">
        <f t="shared" si="7"/>
        <v>11000000</v>
      </c>
      <c r="I77" s="50">
        <f t="shared" si="2"/>
        <v>11000000</v>
      </c>
    </row>
    <row r="78" spans="1:9" ht="16.5">
      <c r="A78" s="180"/>
      <c r="B78" s="183"/>
      <c r="C78" s="184"/>
      <c r="D78" s="201"/>
      <c r="E78" s="17" t="s">
        <v>9</v>
      </c>
      <c r="F78" s="18">
        <f t="shared" si="7"/>
        <v>0</v>
      </c>
      <c r="G78" s="18">
        <f t="shared" si="7"/>
        <v>0</v>
      </c>
      <c r="H78" s="18">
        <f t="shared" si="7"/>
        <v>8400000</v>
      </c>
      <c r="I78" s="50">
        <f t="shared" si="2"/>
        <v>8400000</v>
      </c>
    </row>
    <row r="79" spans="1:9" ht="17.25" thickBot="1">
      <c r="A79" s="181"/>
      <c r="B79" s="185"/>
      <c r="C79" s="186"/>
      <c r="D79" s="205"/>
      <c r="E79" s="20" t="s">
        <v>10</v>
      </c>
      <c r="F79" s="21">
        <f t="shared" si="7"/>
        <v>0</v>
      </c>
      <c r="G79" s="21">
        <f t="shared" si="7"/>
        <v>0</v>
      </c>
      <c r="H79" s="21">
        <f t="shared" si="7"/>
        <v>2600000</v>
      </c>
      <c r="I79" s="52">
        <f t="shared" si="2"/>
        <v>2600000</v>
      </c>
    </row>
    <row r="80" spans="1:9" ht="16.5">
      <c r="A80" s="179" t="s">
        <v>42</v>
      </c>
      <c r="B80" s="154" t="s">
        <v>32</v>
      </c>
      <c r="C80" s="155" t="s">
        <v>93</v>
      </c>
      <c r="D80" s="193" t="s">
        <v>11</v>
      </c>
      <c r="E80" s="26" t="s">
        <v>8</v>
      </c>
      <c r="F80" s="27">
        <v>0</v>
      </c>
      <c r="G80" s="27">
        <v>0</v>
      </c>
      <c r="H80" s="27">
        <v>500000</v>
      </c>
      <c r="I80" s="34">
        <f t="shared" si="2"/>
        <v>500000</v>
      </c>
    </row>
    <row r="81" spans="1:9" ht="16.5">
      <c r="A81" s="180"/>
      <c r="B81" s="155"/>
      <c r="C81" s="155"/>
      <c r="D81" s="193"/>
      <c r="E81" s="26" t="s">
        <v>9</v>
      </c>
      <c r="F81" s="27">
        <v>0</v>
      </c>
      <c r="G81" s="27">
        <v>0</v>
      </c>
      <c r="H81" s="27">
        <v>50000</v>
      </c>
      <c r="I81" s="34">
        <f t="shared" si="2"/>
        <v>50000</v>
      </c>
    </row>
    <row r="82" spans="1:9" ht="16.5">
      <c r="A82" s="180"/>
      <c r="B82" s="155"/>
      <c r="C82" s="156"/>
      <c r="D82" s="194"/>
      <c r="E82" s="26" t="s">
        <v>10</v>
      </c>
      <c r="F82" s="27">
        <f>F80-F81</f>
        <v>0</v>
      </c>
      <c r="G82" s="27">
        <v>0</v>
      </c>
      <c r="H82" s="27">
        <f>H80-H81</f>
        <v>450000</v>
      </c>
      <c r="I82" s="34">
        <f t="shared" si="2"/>
        <v>450000</v>
      </c>
    </row>
    <row r="83" spans="1:9" ht="16.5" customHeight="1">
      <c r="A83" s="180"/>
      <c r="B83" s="155"/>
      <c r="C83" s="142" t="s">
        <v>97</v>
      </c>
      <c r="D83" s="196" t="s">
        <v>11</v>
      </c>
      <c r="E83" s="75" t="s">
        <v>8</v>
      </c>
      <c r="F83" s="15">
        <v>0</v>
      </c>
      <c r="G83" s="15">
        <v>0</v>
      </c>
      <c r="H83" s="15">
        <f>H80</f>
        <v>500000</v>
      </c>
      <c r="I83" s="43">
        <f aca="true" t="shared" si="8" ref="I83:I136">F83+G83+H83</f>
        <v>500000</v>
      </c>
    </row>
    <row r="84" spans="1:9" ht="16.5" customHeight="1">
      <c r="A84" s="180"/>
      <c r="B84" s="155"/>
      <c r="C84" s="143"/>
      <c r="D84" s="197"/>
      <c r="E84" s="75" t="s">
        <v>9</v>
      </c>
      <c r="F84" s="15">
        <v>0</v>
      </c>
      <c r="G84" s="15">
        <v>0</v>
      </c>
      <c r="H84" s="15">
        <f>H81</f>
        <v>50000</v>
      </c>
      <c r="I84" s="43">
        <f t="shared" si="8"/>
        <v>50000</v>
      </c>
    </row>
    <row r="85" spans="1:9" ht="16.5" customHeight="1">
      <c r="A85" s="180"/>
      <c r="B85" s="155"/>
      <c r="C85" s="143"/>
      <c r="D85" s="203"/>
      <c r="E85" s="75" t="s">
        <v>10</v>
      </c>
      <c r="F85" s="15">
        <v>0</v>
      </c>
      <c r="G85" s="15">
        <v>0</v>
      </c>
      <c r="H85" s="15">
        <f>H82</f>
        <v>450000</v>
      </c>
      <c r="I85" s="43">
        <f t="shared" si="8"/>
        <v>450000</v>
      </c>
    </row>
    <row r="86" spans="1:9" ht="16.5">
      <c r="A86" s="180"/>
      <c r="B86" s="171" t="s">
        <v>66</v>
      </c>
      <c r="C86" s="182"/>
      <c r="D86" s="200" t="s">
        <v>11</v>
      </c>
      <c r="E86" s="17" t="s">
        <v>8</v>
      </c>
      <c r="F86" s="18">
        <f aca="true" t="shared" si="9" ref="F86:H87">F80</f>
        <v>0</v>
      </c>
      <c r="G86" s="18">
        <f t="shared" si="9"/>
        <v>0</v>
      </c>
      <c r="H86" s="18">
        <f t="shared" si="9"/>
        <v>500000</v>
      </c>
      <c r="I86" s="50">
        <f t="shared" si="8"/>
        <v>500000</v>
      </c>
    </row>
    <row r="87" spans="1:9" ht="16.5">
      <c r="A87" s="180"/>
      <c r="B87" s="183"/>
      <c r="C87" s="184"/>
      <c r="D87" s="201"/>
      <c r="E87" s="17" t="s">
        <v>9</v>
      </c>
      <c r="F87" s="18">
        <f t="shared" si="9"/>
        <v>0</v>
      </c>
      <c r="G87" s="18">
        <f t="shared" si="9"/>
        <v>0</v>
      </c>
      <c r="H87" s="18">
        <f t="shared" si="9"/>
        <v>50000</v>
      </c>
      <c r="I87" s="50">
        <f t="shared" si="8"/>
        <v>50000</v>
      </c>
    </row>
    <row r="88" spans="1:9" ht="17.25" thickBot="1">
      <c r="A88" s="180"/>
      <c r="B88" s="185"/>
      <c r="C88" s="186"/>
      <c r="D88" s="201"/>
      <c r="E88" s="29" t="s">
        <v>10</v>
      </c>
      <c r="F88" s="30">
        <f>F86-F87</f>
        <v>0</v>
      </c>
      <c r="G88" s="30">
        <f>G86-G87</f>
        <v>0</v>
      </c>
      <c r="H88" s="30">
        <f>H86-H87</f>
        <v>450000</v>
      </c>
      <c r="I88" s="51">
        <f t="shared" si="8"/>
        <v>450000</v>
      </c>
    </row>
    <row r="89" spans="1:9" ht="16.5">
      <c r="A89" s="179" t="s">
        <v>94</v>
      </c>
      <c r="B89" s="154" t="s">
        <v>94</v>
      </c>
      <c r="C89" s="154" t="s">
        <v>95</v>
      </c>
      <c r="D89" s="206" t="s">
        <v>11</v>
      </c>
      <c r="E89" s="31" t="s">
        <v>8</v>
      </c>
      <c r="F89" s="32">
        <v>0</v>
      </c>
      <c r="G89" s="32">
        <v>0</v>
      </c>
      <c r="H89" s="32">
        <v>4000000</v>
      </c>
      <c r="I89" s="33">
        <f t="shared" si="8"/>
        <v>4000000</v>
      </c>
    </row>
    <row r="90" spans="1:9" ht="16.5">
      <c r="A90" s="180"/>
      <c r="B90" s="155"/>
      <c r="C90" s="155"/>
      <c r="D90" s="193"/>
      <c r="E90" s="26" t="s">
        <v>9</v>
      </c>
      <c r="F90" s="27">
        <v>0</v>
      </c>
      <c r="G90" s="27">
        <v>0</v>
      </c>
      <c r="H90" s="27">
        <v>3650000</v>
      </c>
      <c r="I90" s="34">
        <f t="shared" si="8"/>
        <v>3650000</v>
      </c>
    </row>
    <row r="91" spans="1:9" ht="16.5">
      <c r="A91" s="180"/>
      <c r="B91" s="155"/>
      <c r="C91" s="156"/>
      <c r="D91" s="194"/>
      <c r="E91" s="26" t="s">
        <v>10</v>
      </c>
      <c r="F91" s="27">
        <v>0</v>
      </c>
      <c r="G91" s="27">
        <f>G89-G90</f>
        <v>0</v>
      </c>
      <c r="H91" s="27">
        <f>H89-H90</f>
        <v>350000</v>
      </c>
      <c r="I91" s="34">
        <f t="shared" si="8"/>
        <v>350000</v>
      </c>
    </row>
    <row r="92" spans="1:9" ht="16.5">
      <c r="A92" s="180"/>
      <c r="B92" s="155"/>
      <c r="C92" s="157" t="s">
        <v>96</v>
      </c>
      <c r="D92" s="192" t="s">
        <v>11</v>
      </c>
      <c r="E92" s="26" t="s">
        <v>8</v>
      </c>
      <c r="F92" s="27">
        <v>0</v>
      </c>
      <c r="G92" s="27">
        <f>G90-G91</f>
        <v>0</v>
      </c>
      <c r="H92" s="27">
        <v>47000000</v>
      </c>
      <c r="I92" s="34">
        <f t="shared" si="8"/>
        <v>47000000</v>
      </c>
    </row>
    <row r="93" spans="1:9" ht="16.5">
      <c r="A93" s="180"/>
      <c r="B93" s="155"/>
      <c r="C93" s="155"/>
      <c r="D93" s="193"/>
      <c r="E93" s="26" t="s">
        <v>9</v>
      </c>
      <c r="F93" s="27">
        <v>0</v>
      </c>
      <c r="G93" s="27">
        <f>G91-G92</f>
        <v>0</v>
      </c>
      <c r="H93" s="27">
        <v>46777000</v>
      </c>
      <c r="I93" s="34">
        <f t="shared" si="8"/>
        <v>46777000</v>
      </c>
    </row>
    <row r="94" spans="1:9" ht="16.5">
      <c r="A94" s="180"/>
      <c r="B94" s="155"/>
      <c r="C94" s="156"/>
      <c r="D94" s="194"/>
      <c r="E94" s="26" t="s">
        <v>10</v>
      </c>
      <c r="F94" s="27">
        <v>0</v>
      </c>
      <c r="G94" s="27">
        <f>G92-G93</f>
        <v>0</v>
      </c>
      <c r="H94" s="27">
        <f>H92-H93</f>
        <v>223000</v>
      </c>
      <c r="I94" s="34">
        <f t="shared" si="8"/>
        <v>223000</v>
      </c>
    </row>
    <row r="95" spans="1:9" ht="16.5">
      <c r="A95" s="180"/>
      <c r="B95" s="155"/>
      <c r="C95" s="142" t="s">
        <v>66</v>
      </c>
      <c r="D95" s="196" t="s">
        <v>11</v>
      </c>
      <c r="E95" s="14" t="s">
        <v>8</v>
      </c>
      <c r="F95" s="15">
        <f aca="true" t="shared" si="10" ref="F95:H96">F89+F92</f>
        <v>0</v>
      </c>
      <c r="G95" s="15">
        <f t="shared" si="10"/>
        <v>0</v>
      </c>
      <c r="H95" s="15">
        <f t="shared" si="10"/>
        <v>51000000</v>
      </c>
      <c r="I95" s="43">
        <f t="shared" si="8"/>
        <v>51000000</v>
      </c>
    </row>
    <row r="96" spans="1:9" ht="16.5">
      <c r="A96" s="180"/>
      <c r="B96" s="155"/>
      <c r="C96" s="143"/>
      <c r="D96" s="197"/>
      <c r="E96" s="14" t="s">
        <v>9</v>
      </c>
      <c r="F96" s="15">
        <f t="shared" si="10"/>
        <v>0</v>
      </c>
      <c r="G96" s="15">
        <f t="shared" si="10"/>
        <v>0</v>
      </c>
      <c r="H96" s="15">
        <f t="shared" si="10"/>
        <v>50427000</v>
      </c>
      <c r="I96" s="43">
        <f t="shared" si="8"/>
        <v>50427000</v>
      </c>
    </row>
    <row r="97" spans="1:9" ht="16.5">
      <c r="A97" s="180"/>
      <c r="B97" s="156"/>
      <c r="C97" s="202"/>
      <c r="D97" s="203"/>
      <c r="E97" s="14" t="s">
        <v>10</v>
      </c>
      <c r="F97" s="15">
        <f>F95-F96</f>
        <v>0</v>
      </c>
      <c r="G97" s="15">
        <f>G95-G96</f>
        <v>0</v>
      </c>
      <c r="H97" s="15">
        <f>H95-H96</f>
        <v>573000</v>
      </c>
      <c r="I97" s="43">
        <f t="shared" si="8"/>
        <v>573000</v>
      </c>
    </row>
    <row r="98" spans="1:9" ht="16.5">
      <c r="A98" s="180"/>
      <c r="B98" s="171" t="s">
        <v>66</v>
      </c>
      <c r="C98" s="182"/>
      <c r="D98" s="200" t="s">
        <v>11</v>
      </c>
      <c r="E98" s="17" t="s">
        <v>8</v>
      </c>
      <c r="F98" s="18">
        <f>F95+F86</f>
        <v>0</v>
      </c>
      <c r="G98" s="18">
        <f>G95+G86</f>
        <v>0</v>
      </c>
      <c r="H98" s="18">
        <f>H95+H86</f>
        <v>51500000</v>
      </c>
      <c r="I98" s="50">
        <f t="shared" si="8"/>
        <v>51500000</v>
      </c>
    </row>
    <row r="99" spans="1:9" ht="16.5">
      <c r="A99" s="180"/>
      <c r="B99" s="183"/>
      <c r="C99" s="184"/>
      <c r="D99" s="201"/>
      <c r="E99" s="17" t="s">
        <v>9</v>
      </c>
      <c r="F99" s="18">
        <f>F96+F87</f>
        <v>0</v>
      </c>
      <c r="G99" s="18">
        <f>G96+G87</f>
        <v>0</v>
      </c>
      <c r="H99" s="18">
        <f>H96</f>
        <v>50427000</v>
      </c>
      <c r="I99" s="50">
        <f t="shared" si="8"/>
        <v>50427000</v>
      </c>
    </row>
    <row r="100" spans="1:9" ht="17.25" thickBot="1">
      <c r="A100" s="181"/>
      <c r="B100" s="183"/>
      <c r="C100" s="184"/>
      <c r="D100" s="201"/>
      <c r="E100" s="29" t="s">
        <v>10</v>
      </c>
      <c r="F100" s="30">
        <f>F98-F99</f>
        <v>0</v>
      </c>
      <c r="G100" s="30">
        <f>G98-G99</f>
        <v>0</v>
      </c>
      <c r="H100" s="30">
        <f>H98-H99</f>
        <v>1073000</v>
      </c>
      <c r="I100" s="51">
        <f t="shared" si="8"/>
        <v>1073000</v>
      </c>
    </row>
    <row r="101" spans="1:9" ht="16.5">
      <c r="A101" s="225" t="s">
        <v>67</v>
      </c>
      <c r="B101" s="154" t="s">
        <v>67</v>
      </c>
      <c r="C101" s="154" t="s">
        <v>67</v>
      </c>
      <c r="D101" s="53"/>
      <c r="E101" s="31" t="s">
        <v>8</v>
      </c>
      <c r="F101" s="32">
        <v>0</v>
      </c>
      <c r="G101" s="32">
        <v>0</v>
      </c>
      <c r="H101" s="32">
        <v>0</v>
      </c>
      <c r="I101" s="33">
        <f t="shared" si="8"/>
        <v>0</v>
      </c>
    </row>
    <row r="102" spans="1:9" ht="16.5">
      <c r="A102" s="226"/>
      <c r="B102" s="155"/>
      <c r="C102" s="155"/>
      <c r="D102" s="42"/>
      <c r="E102" s="26" t="s">
        <v>9</v>
      </c>
      <c r="F102" s="27">
        <v>0</v>
      </c>
      <c r="G102" s="27">
        <v>0</v>
      </c>
      <c r="H102" s="27">
        <v>155171698</v>
      </c>
      <c r="I102" s="34">
        <f t="shared" si="8"/>
        <v>155171698</v>
      </c>
    </row>
    <row r="103" spans="1:9" ht="16.5">
      <c r="A103" s="226"/>
      <c r="B103" s="155"/>
      <c r="C103" s="156"/>
      <c r="D103" s="42"/>
      <c r="E103" s="26" t="s">
        <v>10</v>
      </c>
      <c r="F103" s="27">
        <v>0</v>
      </c>
      <c r="G103" s="27">
        <v>0</v>
      </c>
      <c r="H103" s="27"/>
      <c r="I103" s="34">
        <f t="shared" si="8"/>
        <v>0</v>
      </c>
    </row>
    <row r="104" spans="1:9" ht="16.5">
      <c r="A104" s="226"/>
      <c r="B104" s="155"/>
      <c r="C104" s="142" t="s">
        <v>66</v>
      </c>
      <c r="D104" s="54"/>
      <c r="E104" s="14" t="s">
        <v>8</v>
      </c>
      <c r="F104" s="15">
        <v>0</v>
      </c>
      <c r="G104" s="15">
        <v>0</v>
      </c>
      <c r="H104" s="15"/>
      <c r="I104" s="43">
        <f t="shared" si="8"/>
        <v>0</v>
      </c>
    </row>
    <row r="105" spans="1:9" ht="16.5">
      <c r="A105" s="226"/>
      <c r="B105" s="155"/>
      <c r="C105" s="143"/>
      <c r="D105" s="54"/>
      <c r="E105" s="14" t="s">
        <v>9</v>
      </c>
      <c r="F105" s="15">
        <f>F102</f>
        <v>0</v>
      </c>
      <c r="G105" s="15">
        <f>G102</f>
        <v>0</v>
      </c>
      <c r="H105" s="15">
        <f>H102</f>
        <v>155171698</v>
      </c>
      <c r="I105" s="43">
        <f t="shared" si="8"/>
        <v>155171698</v>
      </c>
    </row>
    <row r="106" spans="1:9" ht="16.5">
      <c r="A106" s="226"/>
      <c r="B106" s="156"/>
      <c r="C106" s="202"/>
      <c r="D106" s="54"/>
      <c r="E106" s="14" t="s">
        <v>10</v>
      </c>
      <c r="F106" s="15">
        <v>0</v>
      </c>
      <c r="G106" s="15">
        <v>0</v>
      </c>
      <c r="H106" s="15"/>
      <c r="I106" s="43">
        <f t="shared" si="8"/>
        <v>0</v>
      </c>
    </row>
    <row r="107" spans="1:9" ht="16.5">
      <c r="A107" s="226"/>
      <c r="B107" s="171" t="s">
        <v>66</v>
      </c>
      <c r="C107" s="182"/>
      <c r="D107" s="55"/>
      <c r="E107" s="17" t="s">
        <v>8</v>
      </c>
      <c r="F107" s="18"/>
      <c r="G107" s="18"/>
      <c r="H107" s="18"/>
      <c r="I107" s="50">
        <f t="shared" si="8"/>
        <v>0</v>
      </c>
    </row>
    <row r="108" spans="1:9" ht="16.5">
      <c r="A108" s="226"/>
      <c r="B108" s="183"/>
      <c r="C108" s="184"/>
      <c r="D108" s="55"/>
      <c r="E108" s="17" t="s">
        <v>9</v>
      </c>
      <c r="F108" s="18">
        <f>F105</f>
        <v>0</v>
      </c>
      <c r="G108" s="18">
        <f>G105</f>
        <v>0</v>
      </c>
      <c r="H108" s="18">
        <f>H105</f>
        <v>155171698</v>
      </c>
      <c r="I108" s="50">
        <f t="shared" si="8"/>
        <v>155171698</v>
      </c>
    </row>
    <row r="109" spans="1:9" ht="17.25" thickBot="1">
      <c r="A109" s="227"/>
      <c r="B109" s="185"/>
      <c r="C109" s="186"/>
      <c r="D109" s="56"/>
      <c r="E109" s="20" t="s">
        <v>10</v>
      </c>
      <c r="F109" s="21"/>
      <c r="G109" s="21"/>
      <c r="H109" s="21"/>
      <c r="I109" s="52">
        <f t="shared" si="8"/>
        <v>0</v>
      </c>
    </row>
    <row r="110" spans="1:9" ht="16.5">
      <c r="A110" s="179" t="s">
        <v>43</v>
      </c>
      <c r="B110" s="154" t="s">
        <v>43</v>
      </c>
      <c r="C110" s="155" t="s">
        <v>43</v>
      </c>
      <c r="D110" s="193" t="s">
        <v>11</v>
      </c>
      <c r="E110" s="26" t="s">
        <v>8</v>
      </c>
      <c r="F110" s="32">
        <v>0</v>
      </c>
      <c r="G110" s="27">
        <v>0</v>
      </c>
      <c r="H110" s="27">
        <v>20000000</v>
      </c>
      <c r="I110" s="34">
        <f t="shared" si="8"/>
        <v>20000000</v>
      </c>
    </row>
    <row r="111" spans="1:9" ht="16.5">
      <c r="A111" s="180"/>
      <c r="B111" s="155"/>
      <c r="C111" s="155"/>
      <c r="D111" s="193"/>
      <c r="E111" s="26" t="s">
        <v>9</v>
      </c>
      <c r="F111" s="27">
        <v>0</v>
      </c>
      <c r="G111" s="27">
        <v>0</v>
      </c>
      <c r="H111" s="27">
        <v>9546000</v>
      </c>
      <c r="I111" s="34">
        <f t="shared" si="8"/>
        <v>9546000</v>
      </c>
    </row>
    <row r="112" spans="1:9" ht="16.5">
      <c r="A112" s="180"/>
      <c r="B112" s="155"/>
      <c r="C112" s="156"/>
      <c r="D112" s="194"/>
      <c r="E112" s="26" t="s">
        <v>10</v>
      </c>
      <c r="F112" s="27">
        <v>0</v>
      </c>
      <c r="G112" s="27">
        <f>G110-G111</f>
        <v>0</v>
      </c>
      <c r="H112" s="27">
        <f>H110-H111</f>
        <v>10454000</v>
      </c>
      <c r="I112" s="34">
        <f t="shared" si="8"/>
        <v>10454000</v>
      </c>
    </row>
    <row r="113" spans="1:9" ht="16.5">
      <c r="A113" s="180"/>
      <c r="B113" s="155"/>
      <c r="C113" s="142" t="s">
        <v>68</v>
      </c>
      <c r="D113" s="196" t="s">
        <v>11</v>
      </c>
      <c r="E113" s="14" t="s">
        <v>8</v>
      </c>
      <c r="F113" s="15">
        <f aca="true" t="shared" si="11" ref="F113:H118">F110</f>
        <v>0</v>
      </c>
      <c r="G113" s="15">
        <f t="shared" si="11"/>
        <v>0</v>
      </c>
      <c r="H113" s="15">
        <f t="shared" si="11"/>
        <v>20000000</v>
      </c>
      <c r="I113" s="43">
        <f t="shared" si="8"/>
        <v>20000000</v>
      </c>
    </row>
    <row r="114" spans="1:9" ht="16.5">
      <c r="A114" s="180"/>
      <c r="B114" s="155"/>
      <c r="C114" s="143"/>
      <c r="D114" s="197"/>
      <c r="E114" s="14" t="s">
        <v>9</v>
      </c>
      <c r="F114" s="15">
        <f t="shared" si="11"/>
        <v>0</v>
      </c>
      <c r="G114" s="15">
        <f t="shared" si="11"/>
        <v>0</v>
      </c>
      <c r="H114" s="15">
        <f t="shared" si="11"/>
        <v>9546000</v>
      </c>
      <c r="I114" s="43">
        <f t="shared" si="8"/>
        <v>9546000</v>
      </c>
    </row>
    <row r="115" spans="1:9" ht="16.5">
      <c r="A115" s="180"/>
      <c r="B115" s="156"/>
      <c r="C115" s="202"/>
      <c r="D115" s="203"/>
      <c r="E115" s="14" t="s">
        <v>10</v>
      </c>
      <c r="F115" s="15">
        <f t="shared" si="11"/>
        <v>0</v>
      </c>
      <c r="G115" s="15">
        <f t="shared" si="11"/>
        <v>0</v>
      </c>
      <c r="H115" s="15">
        <f t="shared" si="11"/>
        <v>10454000</v>
      </c>
      <c r="I115" s="43">
        <f t="shared" si="8"/>
        <v>10454000</v>
      </c>
    </row>
    <row r="116" spans="1:9" ht="16.5">
      <c r="A116" s="180"/>
      <c r="B116" s="171" t="s">
        <v>68</v>
      </c>
      <c r="C116" s="182"/>
      <c r="D116" s="200" t="s">
        <v>11</v>
      </c>
      <c r="E116" s="17" t="s">
        <v>8</v>
      </c>
      <c r="F116" s="18">
        <f t="shared" si="11"/>
        <v>0</v>
      </c>
      <c r="G116" s="18">
        <f t="shared" si="11"/>
        <v>0</v>
      </c>
      <c r="H116" s="18">
        <f t="shared" si="11"/>
        <v>20000000</v>
      </c>
      <c r="I116" s="50">
        <f t="shared" si="8"/>
        <v>20000000</v>
      </c>
    </row>
    <row r="117" spans="1:9" ht="16.5">
      <c r="A117" s="180"/>
      <c r="B117" s="183"/>
      <c r="C117" s="184"/>
      <c r="D117" s="201"/>
      <c r="E117" s="17" t="s">
        <v>9</v>
      </c>
      <c r="F117" s="18">
        <f t="shared" si="11"/>
        <v>0</v>
      </c>
      <c r="G117" s="18">
        <f t="shared" si="11"/>
        <v>0</v>
      </c>
      <c r="H117" s="18">
        <f t="shared" si="11"/>
        <v>9546000</v>
      </c>
      <c r="I117" s="50">
        <f t="shared" si="8"/>
        <v>9546000</v>
      </c>
    </row>
    <row r="118" spans="1:9" ht="17.25" thickBot="1">
      <c r="A118" s="181"/>
      <c r="B118" s="183"/>
      <c r="C118" s="184"/>
      <c r="D118" s="201"/>
      <c r="E118" s="29" t="s">
        <v>10</v>
      </c>
      <c r="F118" s="30">
        <f t="shared" si="11"/>
        <v>0</v>
      </c>
      <c r="G118" s="30">
        <f t="shared" si="11"/>
        <v>0</v>
      </c>
      <c r="H118" s="30">
        <f t="shared" si="11"/>
        <v>10454000</v>
      </c>
      <c r="I118" s="51">
        <f t="shared" si="8"/>
        <v>10454000</v>
      </c>
    </row>
    <row r="119" spans="1:9" ht="16.5">
      <c r="A119" s="179" t="s">
        <v>44</v>
      </c>
      <c r="B119" s="154" t="s">
        <v>44</v>
      </c>
      <c r="C119" s="154" t="s">
        <v>44</v>
      </c>
      <c r="D119" s="206" t="s">
        <v>11</v>
      </c>
      <c r="E119" s="31" t="s">
        <v>8</v>
      </c>
      <c r="F119" s="32">
        <v>0</v>
      </c>
      <c r="G119" s="32">
        <v>0</v>
      </c>
      <c r="H119" s="32">
        <v>100000000</v>
      </c>
      <c r="I119" s="33">
        <f t="shared" si="8"/>
        <v>100000000</v>
      </c>
    </row>
    <row r="120" spans="1:9" ht="16.5">
      <c r="A120" s="180"/>
      <c r="B120" s="155"/>
      <c r="C120" s="155"/>
      <c r="D120" s="193"/>
      <c r="E120" s="26" t="s">
        <v>9</v>
      </c>
      <c r="F120" s="27">
        <v>0</v>
      </c>
      <c r="G120" s="27">
        <v>0</v>
      </c>
      <c r="H120" s="27">
        <v>0</v>
      </c>
      <c r="I120" s="34">
        <f t="shared" si="8"/>
        <v>0</v>
      </c>
    </row>
    <row r="121" spans="1:9" ht="16.5">
      <c r="A121" s="180"/>
      <c r="B121" s="155"/>
      <c r="C121" s="156"/>
      <c r="D121" s="194"/>
      <c r="E121" s="26" t="s">
        <v>10</v>
      </c>
      <c r="F121" s="27">
        <v>0</v>
      </c>
      <c r="G121" s="27">
        <v>0</v>
      </c>
      <c r="H121" s="27">
        <v>0</v>
      </c>
      <c r="I121" s="34">
        <f t="shared" si="8"/>
        <v>0</v>
      </c>
    </row>
    <row r="122" spans="1:9" ht="16.5">
      <c r="A122" s="180"/>
      <c r="B122" s="155"/>
      <c r="C122" s="142" t="s">
        <v>66</v>
      </c>
      <c r="D122" s="196" t="s">
        <v>11</v>
      </c>
      <c r="E122" s="14" t="s">
        <v>8</v>
      </c>
      <c r="F122" s="15">
        <f aca="true" t="shared" si="12" ref="F122:H127">F119</f>
        <v>0</v>
      </c>
      <c r="G122" s="15">
        <f t="shared" si="12"/>
        <v>0</v>
      </c>
      <c r="H122" s="15">
        <f t="shared" si="12"/>
        <v>100000000</v>
      </c>
      <c r="I122" s="43">
        <f t="shared" si="8"/>
        <v>100000000</v>
      </c>
    </row>
    <row r="123" spans="1:9" ht="16.5">
      <c r="A123" s="180"/>
      <c r="B123" s="155"/>
      <c r="C123" s="143"/>
      <c r="D123" s="197"/>
      <c r="E123" s="14" t="s">
        <v>9</v>
      </c>
      <c r="F123" s="15">
        <f t="shared" si="12"/>
        <v>0</v>
      </c>
      <c r="G123" s="15">
        <f t="shared" si="12"/>
        <v>0</v>
      </c>
      <c r="H123" s="15">
        <f t="shared" si="12"/>
        <v>0</v>
      </c>
      <c r="I123" s="43">
        <f t="shared" si="8"/>
        <v>0</v>
      </c>
    </row>
    <row r="124" spans="1:9" ht="16.5">
      <c r="A124" s="180"/>
      <c r="B124" s="156"/>
      <c r="C124" s="202"/>
      <c r="D124" s="203"/>
      <c r="E124" s="14" t="s">
        <v>10</v>
      </c>
      <c r="F124" s="15">
        <f t="shared" si="12"/>
        <v>0</v>
      </c>
      <c r="G124" s="15">
        <f t="shared" si="12"/>
        <v>0</v>
      </c>
      <c r="H124" s="15">
        <f t="shared" si="12"/>
        <v>0</v>
      </c>
      <c r="I124" s="43">
        <f t="shared" si="8"/>
        <v>0</v>
      </c>
    </row>
    <row r="125" spans="1:9" ht="16.5">
      <c r="A125" s="180"/>
      <c r="B125" s="171" t="s">
        <v>66</v>
      </c>
      <c r="C125" s="182"/>
      <c r="D125" s="200" t="s">
        <v>11</v>
      </c>
      <c r="E125" s="17" t="s">
        <v>8</v>
      </c>
      <c r="F125" s="18">
        <f t="shared" si="12"/>
        <v>0</v>
      </c>
      <c r="G125" s="18">
        <f t="shared" si="12"/>
        <v>0</v>
      </c>
      <c r="H125" s="18">
        <f t="shared" si="12"/>
        <v>100000000</v>
      </c>
      <c r="I125" s="50">
        <f t="shared" si="8"/>
        <v>100000000</v>
      </c>
    </row>
    <row r="126" spans="1:9" ht="16.5">
      <c r="A126" s="180"/>
      <c r="B126" s="183"/>
      <c r="C126" s="184"/>
      <c r="D126" s="201"/>
      <c r="E126" s="17" t="s">
        <v>9</v>
      </c>
      <c r="F126" s="18">
        <f t="shared" si="12"/>
        <v>0</v>
      </c>
      <c r="G126" s="18">
        <f t="shared" si="12"/>
        <v>0</v>
      </c>
      <c r="H126" s="18">
        <f t="shared" si="12"/>
        <v>0</v>
      </c>
      <c r="I126" s="50">
        <f t="shared" si="8"/>
        <v>0</v>
      </c>
    </row>
    <row r="127" spans="1:9" ht="17.25" thickBot="1">
      <c r="A127" s="217"/>
      <c r="B127" s="218"/>
      <c r="C127" s="219"/>
      <c r="D127" s="215"/>
      <c r="E127" s="35" t="s">
        <v>10</v>
      </c>
      <c r="F127" s="36">
        <f t="shared" si="12"/>
        <v>0</v>
      </c>
      <c r="G127" s="36">
        <f t="shared" si="12"/>
        <v>0</v>
      </c>
      <c r="H127" s="36">
        <f t="shared" si="12"/>
        <v>0</v>
      </c>
      <c r="I127" s="57">
        <f t="shared" si="8"/>
        <v>0</v>
      </c>
    </row>
    <row r="128" spans="1:9" ht="17.25" hidden="1" thickTop="1">
      <c r="A128" s="216" t="s">
        <v>45</v>
      </c>
      <c r="B128" s="212" t="s">
        <v>12</v>
      </c>
      <c r="C128" s="212" t="s">
        <v>12</v>
      </c>
      <c r="D128" s="207" t="s">
        <v>11</v>
      </c>
      <c r="E128" s="24" t="s">
        <v>8</v>
      </c>
      <c r="F128" s="25">
        <v>0</v>
      </c>
      <c r="G128" s="25">
        <v>0</v>
      </c>
      <c r="H128" s="25">
        <v>0</v>
      </c>
      <c r="I128" s="23">
        <f t="shared" si="8"/>
        <v>0</v>
      </c>
    </row>
    <row r="129" spans="1:9" ht="17.25" hidden="1" thickTop="1">
      <c r="A129" s="216"/>
      <c r="B129" s="212"/>
      <c r="C129" s="212"/>
      <c r="D129" s="207"/>
      <c r="E129" s="11" t="s">
        <v>9</v>
      </c>
      <c r="F129" s="12">
        <v>0</v>
      </c>
      <c r="G129" s="12">
        <v>0</v>
      </c>
      <c r="H129" s="12">
        <v>0</v>
      </c>
      <c r="I129" s="23">
        <f t="shared" si="8"/>
        <v>0</v>
      </c>
    </row>
    <row r="130" spans="1:9" ht="17.25" hidden="1" thickTop="1">
      <c r="A130" s="216"/>
      <c r="B130" s="212"/>
      <c r="C130" s="213"/>
      <c r="D130" s="208"/>
      <c r="E130" s="11" t="s">
        <v>10</v>
      </c>
      <c r="F130" s="12">
        <v>0</v>
      </c>
      <c r="G130" s="12">
        <v>0</v>
      </c>
      <c r="H130" s="12">
        <v>0</v>
      </c>
      <c r="I130" s="23">
        <f t="shared" si="8"/>
        <v>0</v>
      </c>
    </row>
    <row r="131" spans="1:9" ht="17.25" hidden="1" thickTop="1">
      <c r="A131" s="228"/>
      <c r="B131" s="220"/>
      <c r="C131" s="214" t="s">
        <v>11</v>
      </c>
      <c r="D131" s="214" t="s">
        <v>11</v>
      </c>
      <c r="E131" s="11" t="s">
        <v>8</v>
      </c>
      <c r="F131" s="12">
        <v>0</v>
      </c>
      <c r="G131" s="12">
        <v>0</v>
      </c>
      <c r="H131" s="12">
        <v>0</v>
      </c>
      <c r="I131" s="23">
        <f t="shared" si="8"/>
        <v>0</v>
      </c>
    </row>
    <row r="132" spans="1:9" ht="17.25" hidden="1" thickTop="1">
      <c r="A132" s="228"/>
      <c r="B132" s="220"/>
      <c r="C132" s="207"/>
      <c r="D132" s="207"/>
      <c r="E132" s="11" t="s">
        <v>9</v>
      </c>
      <c r="F132" s="12">
        <v>0</v>
      </c>
      <c r="G132" s="12">
        <v>0</v>
      </c>
      <c r="H132" s="12">
        <v>0</v>
      </c>
      <c r="I132" s="23">
        <f t="shared" si="8"/>
        <v>0</v>
      </c>
    </row>
    <row r="133" spans="1:9" ht="17.25" hidden="1" thickTop="1">
      <c r="A133" s="228"/>
      <c r="B133" s="221"/>
      <c r="C133" s="208"/>
      <c r="D133" s="208"/>
      <c r="E133" s="11" t="s">
        <v>10</v>
      </c>
      <c r="F133" s="12">
        <v>0</v>
      </c>
      <c r="G133" s="12">
        <v>0</v>
      </c>
      <c r="H133" s="12">
        <v>0</v>
      </c>
      <c r="I133" s="23">
        <f t="shared" si="8"/>
        <v>0</v>
      </c>
    </row>
    <row r="134" spans="1:9" ht="17.25" hidden="1" thickTop="1">
      <c r="A134" s="209"/>
      <c r="B134" s="211" t="s">
        <v>11</v>
      </c>
      <c r="C134" s="211" t="s">
        <v>11</v>
      </c>
      <c r="D134" s="214" t="s">
        <v>11</v>
      </c>
      <c r="E134" s="24" t="s">
        <v>8</v>
      </c>
      <c r="F134" s="25">
        <v>0</v>
      </c>
      <c r="G134" s="25">
        <v>0</v>
      </c>
      <c r="H134" s="25">
        <v>0</v>
      </c>
      <c r="I134" s="23">
        <f t="shared" si="8"/>
        <v>0</v>
      </c>
    </row>
    <row r="135" spans="1:9" ht="17.25" hidden="1" thickTop="1">
      <c r="A135" s="209"/>
      <c r="B135" s="212"/>
      <c r="C135" s="212"/>
      <c r="D135" s="207"/>
      <c r="E135" s="11" t="s">
        <v>9</v>
      </c>
      <c r="F135" s="12">
        <v>0</v>
      </c>
      <c r="G135" s="12">
        <v>0</v>
      </c>
      <c r="H135" s="12">
        <v>0</v>
      </c>
      <c r="I135" s="23">
        <f t="shared" si="8"/>
        <v>0</v>
      </c>
    </row>
    <row r="136" spans="1:9" ht="17.25" hidden="1" thickTop="1">
      <c r="A136" s="210"/>
      <c r="B136" s="213"/>
      <c r="C136" s="213"/>
      <c r="D136" s="208"/>
      <c r="E136" s="11" t="s">
        <v>10</v>
      </c>
      <c r="F136" s="12">
        <v>0</v>
      </c>
      <c r="G136" s="12">
        <v>0</v>
      </c>
      <c r="H136" s="12">
        <v>0</v>
      </c>
      <c r="I136" s="23">
        <f t="shared" si="8"/>
        <v>0</v>
      </c>
    </row>
    <row r="137" spans="1:9" ht="21.75" customHeight="1" thickTop="1">
      <c r="A137" s="222" t="s">
        <v>15</v>
      </c>
      <c r="B137" s="223"/>
      <c r="C137" s="223"/>
      <c r="D137" s="224"/>
      <c r="E137" s="60" t="s">
        <v>8</v>
      </c>
      <c r="F137" s="61">
        <f>F116+F98+F77+F62+F107+F125</f>
        <v>0</v>
      </c>
      <c r="G137" s="61">
        <f>G116+G98+G77+G62+G107+G125</f>
        <v>0</v>
      </c>
      <c r="H137" s="61">
        <f>H116+H98+H77+H62+H107+H125</f>
        <v>188040000</v>
      </c>
      <c r="I137" s="62">
        <f>F137+G137+H137</f>
        <v>188040000</v>
      </c>
    </row>
    <row r="138" spans="1:9" ht="21.75" customHeight="1">
      <c r="A138" s="147"/>
      <c r="B138" s="148"/>
      <c r="C138" s="148"/>
      <c r="D138" s="149"/>
      <c r="E138" s="63" t="s">
        <v>9</v>
      </c>
      <c r="F138" s="64">
        <f>F117+F108+F99+F78+F63+F126</f>
        <v>0</v>
      </c>
      <c r="G138" s="64">
        <f>G117+G108+G99+G78+G63+G126</f>
        <v>0</v>
      </c>
      <c r="H138" s="64">
        <f>H117+H108+H99+H78+H63+H126+H87</f>
        <v>225555678</v>
      </c>
      <c r="I138" s="62">
        <f>F138+G138+H138</f>
        <v>225555678</v>
      </c>
    </row>
    <row r="139" spans="1:9" ht="21.75" customHeight="1" thickBot="1">
      <c r="A139" s="150"/>
      <c r="B139" s="151"/>
      <c r="C139" s="151"/>
      <c r="D139" s="152"/>
      <c r="E139" s="66" t="s">
        <v>10</v>
      </c>
      <c r="F139" s="67">
        <f>F137-F138</f>
        <v>0</v>
      </c>
      <c r="G139" s="67">
        <f>G137-G138</f>
        <v>0</v>
      </c>
      <c r="H139" s="67">
        <f>H137-H138</f>
        <v>-37515678</v>
      </c>
      <c r="I139" s="68">
        <f>I137-I138</f>
        <v>-37515678</v>
      </c>
    </row>
    <row r="140" ht="17.25" thickTop="1"/>
  </sheetData>
  <sheetProtection/>
  <mergeCells count="114">
    <mergeCell ref="A110:A118"/>
    <mergeCell ref="A137:D139"/>
    <mergeCell ref="B62:C64"/>
    <mergeCell ref="B77:C79"/>
    <mergeCell ref="B98:C100"/>
    <mergeCell ref="C101:C103"/>
    <mergeCell ref="C104:C106"/>
    <mergeCell ref="B107:C109"/>
    <mergeCell ref="A101:A109"/>
    <mergeCell ref="A131:A133"/>
    <mergeCell ref="D110:D112"/>
    <mergeCell ref="B101:B106"/>
    <mergeCell ref="C122:C124"/>
    <mergeCell ref="C113:C115"/>
    <mergeCell ref="D113:D115"/>
    <mergeCell ref="D116:D118"/>
    <mergeCell ref="B116:C118"/>
    <mergeCell ref="B110:B115"/>
    <mergeCell ref="B119:B124"/>
    <mergeCell ref="D122:D124"/>
    <mergeCell ref="B125:C127"/>
    <mergeCell ref="B131:B133"/>
    <mergeCell ref="C131:C133"/>
    <mergeCell ref="D131:D133"/>
    <mergeCell ref="B128:B130"/>
    <mergeCell ref="C128:C130"/>
    <mergeCell ref="D128:D130"/>
    <mergeCell ref="C119:C121"/>
    <mergeCell ref="D119:D121"/>
    <mergeCell ref="A134:A136"/>
    <mergeCell ref="B134:B136"/>
    <mergeCell ref="C134:C136"/>
    <mergeCell ref="D134:D136"/>
    <mergeCell ref="D125:D127"/>
    <mergeCell ref="A128:A130"/>
    <mergeCell ref="A119:A127"/>
    <mergeCell ref="D86:D88"/>
    <mergeCell ref="C89:C91"/>
    <mergeCell ref="C92:C94"/>
    <mergeCell ref="D92:D94"/>
    <mergeCell ref="C95:C97"/>
    <mergeCell ref="D95:D97"/>
    <mergeCell ref="B89:B97"/>
    <mergeCell ref="C110:C112"/>
    <mergeCell ref="D80:D82"/>
    <mergeCell ref="D98:D100"/>
    <mergeCell ref="B32:B43"/>
    <mergeCell ref="C32:C34"/>
    <mergeCell ref="D32:D34"/>
    <mergeCell ref="C74:C76"/>
    <mergeCell ref="D74:D76"/>
    <mergeCell ref="D89:D91"/>
    <mergeCell ref="C83:C85"/>
    <mergeCell ref="D83:D85"/>
    <mergeCell ref="D77:D79"/>
    <mergeCell ref="B65:B76"/>
    <mergeCell ref="A65:A79"/>
    <mergeCell ref="C68:C70"/>
    <mergeCell ref="D68:D70"/>
    <mergeCell ref="C71:C73"/>
    <mergeCell ref="D71:D73"/>
    <mergeCell ref="D65:D67"/>
    <mergeCell ref="D44:D46"/>
    <mergeCell ref="C47:C49"/>
    <mergeCell ref="D47:D49"/>
    <mergeCell ref="C38:C40"/>
    <mergeCell ref="D38:D40"/>
    <mergeCell ref="D41:D43"/>
    <mergeCell ref="D62:D64"/>
    <mergeCell ref="D56:D58"/>
    <mergeCell ref="C59:C61"/>
    <mergeCell ref="D59:D61"/>
    <mergeCell ref="B44:B61"/>
    <mergeCell ref="C50:C52"/>
    <mergeCell ref="D50:D52"/>
    <mergeCell ref="C53:C55"/>
    <mergeCell ref="D53:D55"/>
    <mergeCell ref="C44:C46"/>
    <mergeCell ref="A1:I1"/>
    <mergeCell ref="A3:D3"/>
    <mergeCell ref="E3:E4"/>
    <mergeCell ref="F3:F4"/>
    <mergeCell ref="G3:G4"/>
    <mergeCell ref="H3:H4"/>
    <mergeCell ref="I3:I4"/>
    <mergeCell ref="C35:C37"/>
    <mergeCell ref="A5:A64"/>
    <mergeCell ref="D35:D37"/>
    <mergeCell ref="C26:C28"/>
    <mergeCell ref="D26:D28"/>
    <mergeCell ref="C29:C31"/>
    <mergeCell ref="D29:D31"/>
    <mergeCell ref="C5:C7"/>
    <mergeCell ref="D5:D7"/>
    <mergeCell ref="C8:C10"/>
    <mergeCell ref="D8:D10"/>
    <mergeCell ref="D20:D22"/>
    <mergeCell ref="C23:C25"/>
    <mergeCell ref="D23:D25"/>
    <mergeCell ref="C11:C13"/>
    <mergeCell ref="D11:D13"/>
    <mergeCell ref="C14:C16"/>
    <mergeCell ref="C17:C19"/>
    <mergeCell ref="D17:D19"/>
    <mergeCell ref="A80:A88"/>
    <mergeCell ref="A89:A100"/>
    <mergeCell ref="B86:C88"/>
    <mergeCell ref="B80:B85"/>
    <mergeCell ref="B5:B31"/>
    <mergeCell ref="C20:C22"/>
    <mergeCell ref="C41:C43"/>
    <mergeCell ref="C56:C58"/>
    <mergeCell ref="C65:C67"/>
    <mergeCell ref="C80:C82"/>
  </mergeCells>
  <printOptions horizontalCentered="1"/>
  <pageMargins left="0.07874015748031496" right="0.07874015748031496" top="0.35433070866141736" bottom="0.4724409448818898" header="0.31496062992125984" footer="0.31496062992125984"/>
  <pageSetup horizontalDpi="600" verticalDpi="600" orientation="portrait" paperSize="9" r:id="rId1"/>
  <headerFooter>
    <oddFooter>&amp;R나전복지재단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이은경</dc:creator>
  <cp:keywords/>
  <dc:description/>
  <cp:lastModifiedBy>owner</cp:lastModifiedBy>
  <cp:lastPrinted>2013-03-18T06:03:37Z</cp:lastPrinted>
  <dcterms:created xsi:type="dcterms:W3CDTF">2011-03-25T02:13:48Z</dcterms:created>
  <dcterms:modified xsi:type="dcterms:W3CDTF">2013-03-18T06:03:58Z</dcterms:modified>
  <cp:category/>
  <cp:version/>
  <cp:contentType/>
  <cp:contentStatus/>
</cp:coreProperties>
</file>