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0" windowWidth="9480" windowHeight="11940" tabRatio="665" activeTab="0"/>
  </bookViews>
  <sheets>
    <sheet name="표지" sheetId="1" r:id="rId1"/>
    <sheet name="2012년도 총괄서" sheetId="2" r:id="rId2"/>
    <sheet name="2012년 세입" sheetId="3" r:id="rId3"/>
    <sheet name="2012년 세출" sheetId="4" r:id="rId4"/>
  </sheets>
  <definedNames>
    <definedName name="_xlnm.Print_Area" localSheetId="2">'2012년 세입'!$A$1:$O$24</definedName>
    <definedName name="_xlnm.Print_Area" localSheetId="3">'2012년 세출'!$A$1:$T$37</definedName>
    <definedName name="_xlnm.Print_Area" localSheetId="1">'2012년도 총괄서'!$A$1:$J$12</definedName>
  </definedNames>
  <calcPr fullCalcOnLoad="1"/>
</workbook>
</file>

<file path=xl/sharedStrings.xml><?xml version="1.0" encoding="utf-8"?>
<sst xmlns="http://schemas.openxmlformats.org/spreadsheetml/2006/main" count="204" uniqueCount="77">
  <si>
    <t>(단위 : 원)</t>
  </si>
  <si>
    <t>세   입</t>
  </si>
  <si>
    <t>세   출</t>
  </si>
  <si>
    <t>관</t>
  </si>
  <si>
    <t>증감(B-A)</t>
  </si>
  <si>
    <t>총          계</t>
  </si>
  <si>
    <t>합     계</t>
  </si>
  <si>
    <t>예     산     과     목</t>
  </si>
  <si>
    <t>산  출  내  역</t>
  </si>
  <si>
    <t>항</t>
  </si>
  <si>
    <t>목</t>
  </si>
  <si>
    <t>총        계</t>
  </si>
  <si>
    <t>합     계</t>
  </si>
  <si>
    <r>
      <t xml:space="preserve"> </t>
    </r>
    <r>
      <rPr>
        <sz val="11"/>
        <rFont val="돋움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</si>
  <si>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사단법인 경북시각장애인연합회</t>
  </si>
  <si>
    <t>보조금</t>
  </si>
  <si>
    <t>자부담</t>
  </si>
  <si>
    <t xml:space="preserve"> 【 세입 ㆍ 세출 예산총괄 】</t>
  </si>
  <si>
    <t>=</t>
  </si>
  <si>
    <t>＝</t>
  </si>
  <si>
    <t xml:space="preserve"> </t>
  </si>
  <si>
    <t>보조금수입</t>
  </si>
  <si>
    <t>사무비</t>
  </si>
  <si>
    <t>사업비</t>
  </si>
  <si>
    <t>01</t>
  </si>
  <si>
    <t>03</t>
  </si>
  <si>
    <t>합     계</t>
  </si>
  <si>
    <t>11</t>
  </si>
  <si>
    <t>인건비</t>
  </si>
  <si>
    <t>업무추진비</t>
  </si>
  <si>
    <t>운영비</t>
  </si>
  <si>
    <t>111</t>
  </si>
  <si>
    <t>합     계</t>
  </si>
  <si>
    <t>후원금</t>
  </si>
  <si>
    <t>후원금</t>
  </si>
  <si>
    <t>1   /   1</t>
  </si>
  <si>
    <t>예산(A)</t>
  </si>
  <si>
    <t>결산(B)</t>
  </si>
  <si>
    <t>2012년 경북장애인심부름센터 결산 총괄서</t>
  </si>
  <si>
    <t>시도보조금</t>
  </si>
  <si>
    <t>시군구보조금</t>
  </si>
  <si>
    <t>06</t>
  </si>
  <si>
    <t>전입금</t>
  </si>
  <si>
    <t>법인전입금</t>
  </si>
  <si>
    <t>07</t>
  </si>
  <si>
    <t>이월금</t>
  </si>
  <si>
    <t>전년도이월금</t>
  </si>
  <si>
    <t>08</t>
  </si>
  <si>
    <t>잡수입</t>
  </si>
  <si>
    <t>기타예금이자수입</t>
  </si>
  <si>
    <t>기타잡수입</t>
  </si>
  <si>
    <t>2012년도 경북장애인심부름센터 결산서</t>
  </si>
  <si>
    <t>1  /   1</t>
  </si>
  <si>
    <t>예비비 및 기타</t>
  </si>
  <si>
    <t>급여</t>
  </si>
  <si>
    <t>제수당</t>
  </si>
  <si>
    <t>115</t>
  </si>
  <si>
    <t>퇴직금 및 퇴직적립금</t>
  </si>
  <si>
    <t>사회보험부담금</t>
  </si>
  <si>
    <t>기타후생경비</t>
  </si>
  <si>
    <t>직책보조비</t>
  </si>
  <si>
    <t>여비</t>
  </si>
  <si>
    <t>수용비 및 수수료</t>
  </si>
  <si>
    <t>공공요금</t>
  </si>
  <si>
    <t>제세공과금</t>
  </si>
  <si>
    <t>차량비</t>
  </si>
  <si>
    <t>교육사업비</t>
  </si>
  <si>
    <t>센터활성화사업비</t>
  </si>
  <si>
    <t>반환금</t>
  </si>
  <si>
    <r>
      <t>「</t>
    </r>
    <r>
      <rPr>
        <b/>
        <sz val="15"/>
        <rFont val="한컴바탕"/>
        <family val="1"/>
      </rPr>
      <t>경북장애인심부름센터」</t>
    </r>
  </si>
  <si>
    <t>예비비 
및 기타</t>
  </si>
  <si>
    <r>
      <t>1</t>
    </r>
    <r>
      <rPr>
        <sz val="11"/>
        <rFont val="돋움"/>
        <family val="3"/>
      </rPr>
      <t xml:space="preserve">  /   </t>
    </r>
    <r>
      <rPr>
        <sz val="11"/>
        <rFont val="돋움"/>
        <family val="3"/>
      </rPr>
      <t>1</t>
    </r>
  </si>
  <si>
    <t>경북장애인심부름센터</t>
  </si>
  <si>
    <t>차기이월금</t>
  </si>
  <si>
    <t>예비비
및 기타</t>
  </si>
  <si>
    <t>2012년도 경북장애인심부름센터 세입 결산서</t>
  </si>
  <si>
    <t>2012년도 경북장애인심부름센터 세출 결산서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</si>
</sst>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_ "/>
    <numFmt numFmtId="179" formatCode="[$-412]yyyy&quot;년&quot;\ m&quot;월&quot;\ d&quot;일&quot;\ dddd"/>
    <numFmt numFmtId="180" formatCode="[$-412]AM/PM\ h:mm:ss"/>
    <numFmt numFmtId="181" formatCode="0.0"/>
    <numFmt numFmtId="182" formatCode="mm&quot;월&quot;\ dd&quot;일&quot;"/>
    <numFmt numFmtId="183" formatCode="\-###,###;&quot;△&quot;###,###"/>
    <numFmt numFmtId="184" formatCode="\-###,###;\ &quot;△&quot;###,###"/>
    <numFmt numFmtId="185" formatCode="0_);[Red]\(0\)"/>
    <numFmt numFmtId="186" formatCode="[$-412]yyyy&quot;년 &quot;m&quot;월 &quot;d&quot;일 &quot;dd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△&quot;#,##0;0;[Red]General"/>
    <numFmt numFmtId="192" formatCode="0.0%"/>
    <numFmt numFmtId="193" formatCode="_-* #,##0.0_-;\-* #,##0.0_-;_-* &quot;-&quot;?_-;_-@_-"/>
  </numFmts>
  <fonts count="60">
    <font>
      <sz val="11"/>
      <name val="돋움"/>
      <family val="3"/>
    </font>
    <font>
      <b/>
      <sz val="20"/>
      <name val="돋움"/>
      <family val="3"/>
    </font>
    <font>
      <sz val="8"/>
      <name val="돋움"/>
      <family val="3"/>
    </font>
    <font>
      <b/>
      <sz val="13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18"/>
      <name val="돋움"/>
      <family val="3"/>
    </font>
    <font>
      <sz val="8.5"/>
      <name val="돋움"/>
      <family val="3"/>
    </font>
    <font>
      <sz val="11"/>
      <name val="한컴바탕"/>
      <family val="1"/>
    </font>
    <font>
      <sz val="9"/>
      <name val="맑은 고딕"/>
      <family val="3"/>
    </font>
    <font>
      <b/>
      <sz val="11"/>
      <name val="돋움"/>
      <family val="3"/>
    </font>
    <font>
      <b/>
      <sz val="26"/>
      <name val="한컴바탕"/>
      <family val="1"/>
    </font>
    <font>
      <b/>
      <sz val="35"/>
      <name val="한컴바탕"/>
      <family val="1"/>
    </font>
    <font>
      <sz val="18"/>
      <name val="한컴바탕"/>
      <family val="1"/>
    </font>
    <font>
      <b/>
      <sz val="15"/>
      <name val="한컴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sz val="9"/>
      <color indexed="17"/>
      <name val="돋움"/>
      <family val="3"/>
    </font>
    <font>
      <b/>
      <sz val="9"/>
      <color indexed="17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sz val="9"/>
      <color rgb="FF008000"/>
      <name val="돋움"/>
      <family val="3"/>
    </font>
    <font>
      <b/>
      <sz val="9"/>
      <color rgb="FF00800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306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1" fontId="6" fillId="0" borderId="0" xfId="48" applyFont="1" applyBorder="1" applyAlignment="1">
      <alignment vertical="center"/>
    </xf>
    <xf numFmtId="41" fontId="6" fillId="0" borderId="0" xfId="48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5" fillId="16" borderId="11" xfId="0" applyNumberFormat="1" applyFont="1" applyFill="1" applyBorder="1" applyAlignment="1">
      <alignment vertical="center"/>
    </xf>
    <xf numFmtId="178" fontId="6" fillId="10" borderId="12" xfId="0" applyNumberFormat="1" applyFont="1" applyFill="1" applyBorder="1" applyAlignment="1">
      <alignment vertical="center"/>
    </xf>
    <xf numFmtId="178" fontId="6" fillId="10" borderId="12" xfId="0" applyNumberFormat="1" applyFont="1" applyFill="1" applyBorder="1" applyAlignment="1">
      <alignment horizontal="right" vertical="center"/>
    </xf>
    <xf numFmtId="191" fontId="6" fillId="4" borderId="12" xfId="48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91" fontId="6" fillId="10" borderId="12" xfId="48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9" fillId="0" borderId="13" xfId="0" applyNumberFormat="1" applyFont="1" applyFill="1" applyBorder="1" applyAlignment="1">
      <alignment horizontal="center" vertical="center" wrapText="1"/>
    </xf>
    <xf numFmtId="176" fontId="7" fillId="10" borderId="12" xfId="0" applyNumberFormat="1" applyFont="1" applyFill="1" applyBorder="1" applyAlignment="1">
      <alignment vertical="center"/>
    </xf>
    <xf numFmtId="191" fontId="7" fillId="10" borderId="12" xfId="48" applyNumberFormat="1" applyFont="1" applyFill="1" applyBorder="1" applyAlignment="1">
      <alignment horizontal="right" vertical="center"/>
    </xf>
    <xf numFmtId="41" fontId="6" fillId="0" borderId="12" xfId="48" applyFont="1" applyBorder="1" applyAlignment="1">
      <alignment horizontal="center" vertical="center"/>
    </xf>
    <xf numFmtId="191" fontId="6" fillId="0" borderId="12" xfId="48" applyNumberFormat="1" applyFont="1" applyBorder="1" applyAlignment="1">
      <alignment horizontal="right" vertical="center"/>
    </xf>
    <xf numFmtId="191" fontId="6" fillId="0" borderId="12" xfId="48" applyNumberFormat="1" applyFont="1" applyFill="1" applyBorder="1" applyAlignment="1">
      <alignment horizontal="right" vertical="center"/>
    </xf>
    <xf numFmtId="191" fontId="6" fillId="0" borderId="12" xfId="48" applyNumberFormat="1" applyFont="1" applyBorder="1" applyAlignment="1">
      <alignment vertical="center"/>
    </xf>
    <xf numFmtId="178" fontId="6" fillId="0" borderId="12" xfId="48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191" fontId="6" fillId="4" borderId="14" xfId="48" applyNumberFormat="1" applyFont="1" applyFill="1" applyBorder="1" applyAlignment="1">
      <alignment vertical="center"/>
    </xf>
    <xf numFmtId="191" fontId="5" fillId="10" borderId="12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5" xfId="0" applyFont="1" applyBorder="1" applyAlignment="1">
      <alignment horizontal="right" vertical="center"/>
    </xf>
    <xf numFmtId="41" fontId="6" fillId="0" borderId="16" xfId="48" applyFont="1" applyFill="1" applyBorder="1" applyAlignment="1">
      <alignment horizontal="center" vertical="center"/>
    </xf>
    <xf numFmtId="191" fontId="6" fillId="0" borderId="17" xfId="48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8" fontId="6" fillId="0" borderId="17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1" fontId="6" fillId="0" borderId="20" xfId="48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41" fontId="6" fillId="0" borderId="17" xfId="48" applyFont="1" applyBorder="1" applyAlignment="1">
      <alignment horizontal="center" vertical="center"/>
    </xf>
    <xf numFmtId="41" fontId="6" fillId="0" borderId="16" xfId="48" applyFont="1" applyBorder="1" applyAlignment="1">
      <alignment horizontal="center" vertical="center"/>
    </xf>
    <xf numFmtId="41" fontId="6" fillId="0" borderId="13" xfId="48" applyFont="1" applyFill="1" applyBorder="1" applyAlignment="1">
      <alignment vertical="center"/>
    </xf>
    <xf numFmtId="41" fontId="6" fillId="0" borderId="21" xfId="48" applyFont="1" applyBorder="1" applyAlignment="1">
      <alignment horizontal="center" vertical="center"/>
    </xf>
    <xf numFmtId="41" fontId="6" fillId="0" borderId="13" xfId="48" applyFont="1" applyBorder="1" applyAlignment="1">
      <alignment vertical="center"/>
    </xf>
    <xf numFmtId="41" fontId="6" fillId="0" borderId="22" xfId="48" applyFont="1" applyBorder="1" applyAlignment="1">
      <alignment vertical="center"/>
    </xf>
    <xf numFmtId="49" fontId="6" fillId="0" borderId="23" xfId="48" applyNumberFormat="1" applyFont="1" applyBorder="1" applyAlignment="1">
      <alignment horizontal="center" vertical="center"/>
    </xf>
    <xf numFmtId="49" fontId="6" fillId="0" borderId="21" xfId="48" applyNumberFormat="1" applyFont="1" applyBorder="1" applyAlignment="1">
      <alignment horizontal="center" vertical="center"/>
    </xf>
    <xf numFmtId="41" fontId="6" fillId="0" borderId="24" xfId="48" applyFont="1" applyFill="1" applyBorder="1" applyAlignment="1">
      <alignment horizontal="center" vertical="center"/>
    </xf>
    <xf numFmtId="41" fontId="6" fillId="0" borderId="25" xfId="48" applyFont="1" applyFill="1" applyBorder="1" applyAlignment="1">
      <alignment horizontal="center" vertical="center"/>
    </xf>
    <xf numFmtId="41" fontId="6" fillId="0" borderId="20" xfId="48" applyFont="1" applyFill="1" applyBorder="1" applyAlignment="1">
      <alignment horizontal="center" vertical="center"/>
    </xf>
    <xf numFmtId="41" fontId="6" fillId="0" borderId="17" xfId="48" applyFont="1" applyFill="1" applyBorder="1" applyAlignment="1">
      <alignment horizontal="center" vertical="center"/>
    </xf>
    <xf numFmtId="41" fontId="6" fillId="0" borderId="26" xfId="48" applyFont="1" applyBorder="1" applyAlignment="1">
      <alignment horizontal="center" vertical="center"/>
    </xf>
    <xf numFmtId="41" fontId="6" fillId="0" borderId="18" xfId="48" applyFont="1" applyBorder="1" applyAlignment="1">
      <alignment horizontal="center" vertical="center"/>
    </xf>
    <xf numFmtId="41" fontId="6" fillId="0" borderId="0" xfId="48" applyFont="1" applyFill="1" applyBorder="1" applyAlignment="1">
      <alignment horizontal="center" vertical="center"/>
    </xf>
    <xf numFmtId="49" fontId="6" fillId="0" borderId="22" xfId="48" applyNumberFormat="1" applyFont="1" applyBorder="1" applyAlignment="1">
      <alignment horizontal="center" vertical="center"/>
    </xf>
    <xf numFmtId="41" fontId="6" fillId="0" borderId="22" xfId="48" applyFont="1" applyBorder="1" applyAlignment="1">
      <alignment horizontal="center" vertical="center"/>
    </xf>
    <xf numFmtId="0" fontId="7" fillId="10" borderId="27" xfId="0" applyNumberFormat="1" applyFont="1" applyFill="1" applyBorder="1" applyAlignment="1">
      <alignment vertical="center" wrapText="1"/>
    </xf>
    <xf numFmtId="0" fontId="8" fillId="10" borderId="13" xfId="0" applyFont="1" applyFill="1" applyBorder="1" applyAlignment="1">
      <alignment vertical="center"/>
    </xf>
    <xf numFmtId="0" fontId="8" fillId="10" borderId="28" xfId="0" applyFont="1" applyFill="1" applyBorder="1" applyAlignment="1">
      <alignment vertical="center"/>
    </xf>
    <xf numFmtId="41" fontId="6" fillId="0" borderId="27" xfId="48" applyFont="1" applyBorder="1" applyAlignment="1">
      <alignment vertical="center" wrapText="1"/>
    </xf>
    <xf numFmtId="41" fontId="6" fillId="4" borderId="27" xfId="48" applyFont="1" applyFill="1" applyBorder="1" applyAlignment="1">
      <alignment vertical="center"/>
    </xf>
    <xf numFmtId="41" fontId="6" fillId="4" borderId="13" xfId="48" applyFont="1" applyFill="1" applyBorder="1" applyAlignment="1">
      <alignment vertical="center"/>
    </xf>
    <xf numFmtId="41" fontId="6" fillId="4" borderId="29" xfId="48" applyFont="1" applyFill="1" applyBorder="1" applyAlignment="1">
      <alignment vertical="center"/>
    </xf>
    <xf numFmtId="41" fontId="6" fillId="4" borderId="30" xfId="48" applyFont="1" applyFill="1" applyBorder="1" applyAlignment="1">
      <alignment vertical="center"/>
    </xf>
    <xf numFmtId="0" fontId="7" fillId="10" borderId="13" xfId="0" applyNumberFormat="1" applyFont="1" applyFill="1" applyBorder="1" applyAlignment="1">
      <alignment vertical="center" wrapText="1"/>
    </xf>
    <xf numFmtId="41" fontId="6" fillId="0" borderId="13" xfId="48" applyFont="1" applyBorder="1" applyAlignment="1">
      <alignment vertical="center" wrapText="1"/>
    </xf>
    <xf numFmtId="41" fontId="6" fillId="0" borderId="13" xfId="48" applyFont="1" applyBorder="1" applyAlignment="1">
      <alignment horizontal="right" vertical="center" wrapText="1"/>
    </xf>
    <xf numFmtId="191" fontId="6" fillId="0" borderId="17" xfId="48" applyNumberFormat="1" applyFont="1" applyBorder="1" applyAlignment="1">
      <alignment horizontal="right" vertical="center"/>
    </xf>
    <xf numFmtId="41" fontId="6" fillId="4" borderId="13" xfId="48" applyFont="1" applyFill="1" applyBorder="1" applyAlignment="1">
      <alignment horizontal="right" vertical="center"/>
    </xf>
    <xf numFmtId="41" fontId="12" fillId="0" borderId="13" xfId="48" applyFont="1" applyBorder="1" applyAlignment="1">
      <alignment vertical="center" wrapText="1"/>
    </xf>
    <xf numFmtId="41" fontId="6" fillId="0" borderId="19" xfId="48" applyFont="1" applyFill="1" applyBorder="1" applyAlignment="1">
      <alignment horizontal="center" vertical="center"/>
    </xf>
    <xf numFmtId="191" fontId="6" fillId="4" borderId="14" xfId="48" applyNumberFormat="1" applyFont="1" applyFill="1" applyBorder="1" applyAlignment="1">
      <alignment horizontal="right" vertical="center"/>
    </xf>
    <xf numFmtId="41" fontId="6" fillId="0" borderId="13" xfId="48" applyFont="1" applyFill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41" fontId="6" fillId="0" borderId="31" xfId="48" applyFont="1" applyBorder="1" applyAlignment="1">
      <alignment vertical="center" wrapText="1"/>
    </xf>
    <xf numFmtId="41" fontId="6" fillId="0" borderId="32" xfId="48" applyFont="1" applyBorder="1" applyAlignment="1">
      <alignment horizontal="right" vertical="center" wrapText="1"/>
    </xf>
    <xf numFmtId="41" fontId="12" fillId="0" borderId="32" xfId="48" applyFont="1" applyBorder="1" applyAlignment="1">
      <alignment vertical="center" wrapText="1"/>
    </xf>
    <xf numFmtId="41" fontId="6" fillId="0" borderId="32" xfId="48" applyFont="1" applyBorder="1" applyAlignment="1">
      <alignment horizontal="left" vertical="center" wrapText="1"/>
    </xf>
    <xf numFmtId="41" fontId="6" fillId="0" borderId="32" xfId="48" applyFont="1" applyBorder="1" applyAlignment="1">
      <alignment horizontal="right" vertical="center"/>
    </xf>
    <xf numFmtId="49" fontId="6" fillId="0" borderId="33" xfId="48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91" fontId="6" fillId="0" borderId="17" xfId="48" applyNumberFormat="1" applyFont="1" applyFill="1" applyBorder="1" applyAlignment="1">
      <alignment vertical="center"/>
    </xf>
    <xf numFmtId="191" fontId="6" fillId="0" borderId="25" xfId="48" applyNumberFormat="1" applyFont="1" applyFill="1" applyBorder="1" applyAlignment="1">
      <alignment vertical="center"/>
    </xf>
    <xf numFmtId="0" fontId="59" fillId="0" borderId="27" xfId="0" applyNumberFormat="1" applyFont="1" applyFill="1" applyBorder="1" applyAlignment="1">
      <alignment horizontal="center" vertical="center" wrapText="1"/>
    </xf>
    <xf numFmtId="176" fontId="59" fillId="0" borderId="20" xfId="0" applyNumberFormat="1" applyFont="1" applyFill="1" applyBorder="1" applyAlignment="1">
      <alignment vertical="center"/>
    </xf>
    <xf numFmtId="0" fontId="59" fillId="0" borderId="13" xfId="0" applyFont="1" applyFill="1" applyBorder="1" applyAlignment="1">
      <alignment horizontal="center" vertical="center"/>
    </xf>
    <xf numFmtId="191" fontId="6" fillId="0" borderId="12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/>
    </xf>
    <xf numFmtId="0" fontId="10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24" xfId="0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10" borderId="12" xfId="0" applyNumberFormat="1" applyFont="1" applyFill="1" applyBorder="1" applyAlignment="1">
      <alignment vertical="center"/>
    </xf>
    <xf numFmtId="191" fontId="6" fillId="10" borderId="12" xfId="0" applyNumberFormat="1" applyFont="1" applyFill="1" applyBorder="1" applyAlignment="1">
      <alignment vertical="center"/>
    </xf>
    <xf numFmtId="178" fontId="6" fillId="10" borderId="16" xfId="0" applyNumberFormat="1" applyFont="1" applyFill="1" applyBorder="1" applyAlignment="1">
      <alignment vertical="center"/>
    </xf>
    <xf numFmtId="191" fontId="6" fillId="10" borderId="34" xfId="0" applyNumberFormat="1" applyFont="1" applyFill="1" applyBorder="1" applyAlignment="1">
      <alignment vertical="center"/>
    </xf>
    <xf numFmtId="191" fontId="6" fillId="1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49" fontId="6" fillId="0" borderId="12" xfId="48" applyNumberFormat="1" applyFont="1" applyBorder="1" applyAlignment="1">
      <alignment horizontal="center" vertical="center"/>
    </xf>
    <xf numFmtId="49" fontId="6" fillId="0" borderId="17" xfId="48" applyNumberFormat="1" applyFont="1" applyBorder="1" applyAlignment="1">
      <alignment horizontal="center" vertical="center"/>
    </xf>
    <xf numFmtId="49" fontId="6" fillId="0" borderId="18" xfId="48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1" fontId="6" fillId="0" borderId="0" xfId="48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16" borderId="11" xfId="0" applyNumberFormat="1" applyFont="1" applyFill="1" applyBorder="1" applyAlignment="1">
      <alignment horizontal="center" vertical="center" wrapText="1"/>
    </xf>
    <xf numFmtId="176" fontId="5" fillId="16" borderId="11" xfId="0" applyNumberFormat="1" applyFont="1" applyFill="1" applyBorder="1" applyAlignment="1">
      <alignment horizontal="center" vertical="center" wrapText="1"/>
    </xf>
    <xf numFmtId="178" fontId="5" fillId="10" borderId="12" xfId="0" applyNumberFormat="1" applyFont="1" applyFill="1" applyBorder="1" applyAlignment="1">
      <alignment vertical="center"/>
    </xf>
    <xf numFmtId="178" fontId="5" fillId="10" borderId="12" xfId="0" applyNumberFormat="1" applyFont="1" applyFill="1" applyBorder="1" applyAlignment="1">
      <alignment horizontal="right" vertical="center"/>
    </xf>
    <xf numFmtId="191" fontId="5" fillId="10" borderId="12" xfId="48" applyNumberFormat="1" applyFont="1" applyFill="1" applyBorder="1" applyAlignment="1">
      <alignment vertical="center"/>
    </xf>
    <xf numFmtId="178" fontId="5" fillId="10" borderId="17" xfId="0" applyNumberFormat="1" applyFont="1" applyFill="1" applyBorder="1" applyAlignment="1">
      <alignment horizontal="right" vertical="center"/>
    </xf>
    <xf numFmtId="191" fontId="5" fillId="10" borderId="17" xfId="48" applyNumberFormat="1" applyFont="1" applyFill="1" applyBorder="1" applyAlignment="1">
      <alignment vertical="center"/>
    </xf>
    <xf numFmtId="49" fontId="6" fillId="0" borderId="27" xfId="0" applyNumberFormat="1" applyFont="1" applyBorder="1" applyAlignment="1">
      <alignment horizontal="right" vertical="center" wrapText="1"/>
    </xf>
    <xf numFmtId="49" fontId="6" fillId="0" borderId="27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2" fontId="5" fillId="0" borderId="15" xfId="0" applyNumberFormat="1" applyFont="1" applyBorder="1" applyAlignment="1" quotePrefix="1">
      <alignment vertical="center"/>
    </xf>
    <xf numFmtId="49" fontId="6" fillId="0" borderId="0" xfId="48" applyNumberFormat="1" applyFont="1" applyBorder="1" applyAlignment="1">
      <alignment horizontal="center" vertical="center"/>
    </xf>
    <xf numFmtId="49" fontId="6" fillId="0" borderId="16" xfId="48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9" fillId="0" borderId="13" xfId="0" applyFont="1" applyFill="1" applyBorder="1" applyAlignment="1">
      <alignment horizontal="center" vertical="center"/>
    </xf>
    <xf numFmtId="178" fontId="6" fillId="4" borderId="12" xfId="48" applyNumberFormat="1" applyFont="1" applyFill="1" applyBorder="1" applyAlignment="1">
      <alignment horizontal="right" vertical="center"/>
    </xf>
    <xf numFmtId="178" fontId="6" fillId="0" borderId="12" xfId="48" applyNumberFormat="1" applyFont="1" applyFill="1" applyBorder="1" applyAlignment="1">
      <alignment horizontal="right" vertical="center"/>
    </xf>
    <xf numFmtId="178" fontId="6" fillId="4" borderId="14" xfId="48" applyNumberFormat="1" applyFont="1" applyFill="1" applyBorder="1" applyAlignment="1">
      <alignment horizontal="right" vertical="center"/>
    </xf>
    <xf numFmtId="178" fontId="6" fillId="0" borderId="17" xfId="48" applyNumberFormat="1" applyFont="1" applyBorder="1" applyAlignment="1">
      <alignment horizontal="right" vertical="center"/>
    </xf>
    <xf numFmtId="178" fontId="6" fillId="10" borderId="12" xfId="48" applyNumberFormat="1" applyFont="1" applyFill="1" applyBorder="1" applyAlignment="1">
      <alignment vertical="center"/>
    </xf>
    <xf numFmtId="178" fontId="6" fillId="0" borderId="35" xfId="48" applyNumberFormat="1" applyFont="1" applyBorder="1" applyAlignment="1">
      <alignment vertical="center"/>
    </xf>
    <xf numFmtId="178" fontId="6" fillId="0" borderId="28" xfId="48" applyNumberFormat="1" applyFont="1" applyBorder="1" applyAlignment="1">
      <alignment vertical="center"/>
    </xf>
    <xf numFmtId="178" fontId="6" fillId="4" borderId="28" xfId="48" applyNumberFormat="1" applyFont="1" applyFill="1" applyBorder="1" applyAlignment="1">
      <alignment vertical="center"/>
    </xf>
    <xf numFmtId="178" fontId="6" fillId="0" borderId="28" xfId="48" applyNumberFormat="1" applyFont="1" applyFill="1" applyBorder="1" applyAlignment="1">
      <alignment vertical="center"/>
    </xf>
    <xf numFmtId="178" fontId="6" fillId="4" borderId="36" xfId="48" applyNumberFormat="1" applyFont="1" applyFill="1" applyBorder="1" applyAlignment="1">
      <alignment vertical="center"/>
    </xf>
    <xf numFmtId="176" fontId="6" fillId="0" borderId="17" xfId="48" applyNumberFormat="1" applyFont="1" applyBorder="1" applyAlignment="1">
      <alignment horizontal="right" vertical="center"/>
    </xf>
    <xf numFmtId="176" fontId="6" fillId="0" borderId="12" xfId="48" applyNumberFormat="1" applyFont="1" applyFill="1" applyBorder="1" applyAlignment="1">
      <alignment vertical="center"/>
    </xf>
    <xf numFmtId="176" fontId="6" fillId="10" borderId="12" xfId="48" applyNumberFormat="1" applyFont="1" applyFill="1" applyBorder="1" applyAlignment="1">
      <alignment vertical="center"/>
    </xf>
    <xf numFmtId="191" fontId="5" fillId="16" borderId="11" xfId="0" applyNumberFormat="1" applyFont="1" applyFill="1" applyBorder="1" applyAlignment="1">
      <alignment vertical="center"/>
    </xf>
    <xf numFmtId="191" fontId="5" fillId="10" borderId="12" xfId="0" applyNumberFormat="1" applyFont="1" applyFill="1" applyBorder="1" applyAlignment="1">
      <alignment vertical="center"/>
    </xf>
    <xf numFmtId="176" fontId="5" fillId="10" borderId="12" xfId="48" applyNumberFormat="1" applyFont="1" applyFill="1" applyBorder="1" applyAlignment="1">
      <alignment horizontal="right" vertical="center"/>
    </xf>
    <xf numFmtId="176" fontId="6" fillId="0" borderId="12" xfId="48" applyNumberFormat="1" applyFont="1" applyBorder="1" applyAlignment="1">
      <alignment horizontal="right" vertical="center"/>
    </xf>
    <xf numFmtId="176" fontId="6" fillId="0" borderId="12" xfId="48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41" fontId="6" fillId="0" borderId="27" xfId="48" applyFont="1" applyBorder="1" applyAlignment="1">
      <alignment vertical="center"/>
    </xf>
    <xf numFmtId="41" fontId="6" fillId="0" borderId="38" xfId="48" applyFont="1" applyBorder="1" applyAlignment="1">
      <alignment horizontal="center" vertical="center"/>
    </xf>
    <xf numFmtId="41" fontId="6" fillId="0" borderId="38" xfId="48" applyFont="1" applyFill="1" applyBorder="1" applyAlignment="1">
      <alignment horizontal="center" vertical="center"/>
    </xf>
    <xf numFmtId="176" fontId="6" fillId="0" borderId="38" xfId="48" applyNumberFormat="1" applyFont="1" applyBorder="1" applyAlignment="1">
      <alignment horizontal="right" vertical="center"/>
    </xf>
    <xf numFmtId="191" fontId="6" fillId="0" borderId="38" xfId="48" applyNumberFormat="1" applyFont="1" applyBorder="1" applyAlignment="1">
      <alignment vertical="center"/>
    </xf>
    <xf numFmtId="41" fontId="6" fillId="0" borderId="39" xfId="48" applyFont="1" applyBorder="1" applyAlignment="1">
      <alignment vertical="center"/>
    </xf>
    <xf numFmtId="41" fontId="6" fillId="0" borderId="40" xfId="48" applyFont="1" applyBorder="1" applyAlignment="1">
      <alignment vertical="center"/>
    </xf>
    <xf numFmtId="41" fontId="12" fillId="0" borderId="40" xfId="48" applyFont="1" applyBorder="1" applyAlignment="1">
      <alignment vertical="center" wrapText="1"/>
    </xf>
    <xf numFmtId="41" fontId="6" fillId="0" borderId="40" xfId="48" applyFont="1" applyBorder="1" applyAlignment="1">
      <alignment horizontal="left" vertical="center" wrapText="1"/>
    </xf>
    <xf numFmtId="41" fontId="6" fillId="0" borderId="40" xfId="48" applyFont="1" applyBorder="1" applyAlignment="1">
      <alignment horizontal="right" vertical="center"/>
    </xf>
    <xf numFmtId="178" fontId="6" fillId="0" borderId="41" xfId="48" applyNumberFormat="1" applyFont="1" applyBorder="1" applyAlignment="1">
      <alignment vertical="center"/>
    </xf>
    <xf numFmtId="41" fontId="6" fillId="0" borderId="13" xfId="48" applyFont="1" applyBorder="1" applyAlignment="1">
      <alignment horizontal="left" vertical="center" wrapText="1"/>
    </xf>
    <xf numFmtId="41" fontId="6" fillId="0" borderId="13" xfId="48" applyFont="1" applyBorder="1" applyAlignment="1">
      <alignment horizontal="right" vertical="center"/>
    </xf>
    <xf numFmtId="9" fontId="6" fillId="0" borderId="32" xfId="48" applyNumberFormat="1" applyFont="1" applyBorder="1" applyAlignment="1">
      <alignment horizontal="center" vertical="center" wrapText="1"/>
    </xf>
    <xf numFmtId="49" fontId="6" fillId="0" borderId="42" xfId="48" applyNumberFormat="1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vertical="center"/>
    </xf>
    <xf numFmtId="176" fontId="6" fillId="0" borderId="42" xfId="48" applyNumberFormat="1" applyFont="1" applyFill="1" applyBorder="1" applyAlignment="1">
      <alignment vertical="center"/>
    </xf>
    <xf numFmtId="191" fontId="6" fillId="0" borderId="42" xfId="0" applyNumberFormat="1" applyFont="1" applyFill="1" applyBorder="1" applyAlignment="1">
      <alignment vertical="center"/>
    </xf>
    <xf numFmtId="0" fontId="59" fillId="0" borderId="37" xfId="0" applyNumberFormat="1" applyFont="1" applyFill="1" applyBorder="1" applyAlignment="1">
      <alignment horizontal="center" vertical="center" wrapText="1"/>
    </xf>
    <xf numFmtId="176" fontId="59" fillId="0" borderId="43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78" fontId="59" fillId="0" borderId="27" xfId="0" applyNumberFormat="1" applyFont="1" applyFill="1" applyBorder="1" applyAlignment="1">
      <alignment horizontal="center" vertical="center" wrapText="1"/>
    </xf>
    <xf numFmtId="178" fontId="58" fillId="0" borderId="13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91" fontId="6" fillId="0" borderId="27" xfId="48" applyNumberFormat="1" applyFont="1" applyBorder="1" applyAlignment="1">
      <alignment vertical="center"/>
    </xf>
    <xf numFmtId="191" fontId="6" fillId="0" borderId="12" xfId="48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49" fontId="0" fillId="0" borderId="0" xfId="48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49" fontId="6" fillId="0" borderId="18" xfId="48" applyNumberFormat="1" applyFont="1" applyBorder="1" applyAlignment="1">
      <alignment vertical="center"/>
    </xf>
    <xf numFmtId="49" fontId="6" fillId="0" borderId="16" xfId="48" applyNumberFormat="1" applyFont="1" applyBorder="1" applyAlignment="1">
      <alignment vertical="center"/>
    </xf>
    <xf numFmtId="178" fontId="6" fillId="10" borderId="12" xfId="0" applyNumberFormat="1" applyFont="1" applyFill="1" applyBorder="1" applyAlignment="1">
      <alignment horizontal="right" vertical="center" wrapText="1"/>
    </xf>
    <xf numFmtId="176" fontId="6" fillId="10" borderId="12" xfId="0" applyNumberFormat="1" applyFont="1" applyFill="1" applyBorder="1" applyAlignment="1">
      <alignment vertical="center" wrapText="1"/>
    </xf>
    <xf numFmtId="178" fontId="5" fillId="10" borderId="12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1" fontId="6" fillId="0" borderId="25" xfId="48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82" fontId="6" fillId="0" borderId="15" xfId="0" applyNumberFormat="1" applyFont="1" applyBorder="1" applyAlignment="1" quotePrefix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1" fontId="5" fillId="4" borderId="44" xfId="48" applyFont="1" applyFill="1" applyBorder="1" applyAlignment="1">
      <alignment horizontal="center" vertical="center"/>
    </xf>
    <xf numFmtId="41" fontId="5" fillId="4" borderId="45" xfId="48" applyFont="1" applyFill="1" applyBorder="1" applyAlignment="1">
      <alignment horizontal="center" vertical="center"/>
    </xf>
    <xf numFmtId="41" fontId="5" fillId="4" borderId="14" xfId="48" applyFont="1" applyFill="1" applyBorder="1" applyAlignment="1">
      <alignment horizontal="center" vertical="center"/>
    </xf>
    <xf numFmtId="41" fontId="6" fillId="0" borderId="27" xfId="48" applyFont="1" applyBorder="1" applyAlignment="1">
      <alignment horizontal="center" vertical="center"/>
    </xf>
    <xf numFmtId="41" fontId="6" fillId="0" borderId="20" xfId="48" applyFont="1" applyBorder="1" applyAlignment="1">
      <alignment horizontal="center" vertical="center"/>
    </xf>
    <xf numFmtId="41" fontId="6" fillId="0" borderId="16" xfId="48" applyFont="1" applyBorder="1" applyAlignment="1">
      <alignment horizontal="center" vertical="center"/>
    </xf>
    <xf numFmtId="41" fontId="5" fillId="4" borderId="46" xfId="48" applyFont="1" applyFill="1" applyBorder="1" applyAlignment="1">
      <alignment horizontal="center" vertical="center"/>
    </xf>
    <xf numFmtId="41" fontId="5" fillId="4" borderId="30" xfId="48" applyFont="1" applyFill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/>
    </xf>
    <xf numFmtId="41" fontId="6" fillId="0" borderId="18" xfId="48" applyFont="1" applyFill="1" applyBorder="1" applyAlignment="1">
      <alignment horizontal="center" vertical="center"/>
    </xf>
    <xf numFmtId="41" fontId="6" fillId="0" borderId="16" xfId="48" applyFont="1" applyFill="1" applyBorder="1" applyAlignment="1">
      <alignment horizontal="center" vertical="center"/>
    </xf>
    <xf numFmtId="41" fontId="6" fillId="0" borderId="18" xfId="48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6" fontId="7" fillId="0" borderId="49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41" fontId="5" fillId="4" borderId="50" xfId="48" applyFont="1" applyFill="1" applyBorder="1" applyAlignment="1">
      <alignment horizontal="center" vertical="center"/>
    </xf>
    <xf numFmtId="41" fontId="5" fillId="4" borderId="20" xfId="48" applyFont="1" applyFill="1" applyBorder="1" applyAlignment="1">
      <alignment horizontal="center" vertical="center"/>
    </xf>
    <xf numFmtId="41" fontId="5" fillId="4" borderId="12" xfId="48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7" fillId="10" borderId="50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176" fontId="59" fillId="0" borderId="13" xfId="0" applyNumberFormat="1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178" fontId="10" fillId="10" borderId="27" xfId="0" applyNumberFormat="1" applyFont="1" applyFill="1" applyBorder="1" applyAlignment="1">
      <alignment horizontal="center" vertical="center" wrapText="1"/>
    </xf>
    <xf numFmtId="178" fontId="10" fillId="10" borderId="13" xfId="0" applyNumberFormat="1" applyFont="1" applyFill="1" applyBorder="1" applyAlignment="1">
      <alignment horizontal="center" vertical="center" wrapText="1"/>
    </xf>
    <xf numFmtId="178" fontId="10" fillId="10" borderId="20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178" fontId="59" fillId="0" borderId="13" xfId="0" applyNumberFormat="1" applyFont="1" applyFill="1" applyBorder="1" applyAlignment="1">
      <alignment horizontal="center" vertical="center" wrapText="1"/>
    </xf>
    <xf numFmtId="176" fontId="59" fillId="0" borderId="13" xfId="0" applyNumberFormat="1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0" fontId="5" fillId="16" borderId="54" xfId="0" applyNumberFormat="1" applyFont="1" applyFill="1" applyBorder="1" applyAlignment="1">
      <alignment horizontal="center" vertical="center" wrapText="1"/>
    </xf>
    <xf numFmtId="0" fontId="5" fillId="16" borderId="55" xfId="0" applyNumberFormat="1" applyFont="1" applyFill="1" applyBorder="1" applyAlignment="1">
      <alignment horizontal="center" vertical="center" wrapText="1"/>
    </xf>
    <xf numFmtId="176" fontId="5" fillId="16" borderId="54" xfId="0" applyNumberFormat="1" applyFont="1" applyFill="1" applyBorder="1" applyAlignment="1">
      <alignment horizontal="center" vertical="center" wrapText="1"/>
    </xf>
    <xf numFmtId="176" fontId="5" fillId="16" borderId="55" xfId="0" applyNumberFormat="1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16" borderId="24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16" borderId="57" xfId="0" applyFont="1" applyFill="1" applyBorder="1" applyAlignment="1">
      <alignment horizontal="center" vertical="center"/>
    </xf>
    <xf numFmtId="0" fontId="5" fillId="16" borderId="55" xfId="0" applyFont="1" applyFill="1" applyBorder="1" applyAlignment="1">
      <alignment horizontal="center" vertical="center"/>
    </xf>
    <xf numFmtId="176" fontId="59" fillId="0" borderId="3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1" fontId="6" fillId="0" borderId="38" xfId="48" applyFont="1" applyBorder="1" applyAlignment="1">
      <alignment vertical="center"/>
    </xf>
    <xf numFmtId="41" fontId="6" fillId="0" borderId="17" xfId="48" applyFont="1" applyBorder="1" applyAlignment="1">
      <alignment vertical="center"/>
    </xf>
    <xf numFmtId="176" fontId="59" fillId="0" borderId="37" xfId="0" applyNumberFormat="1" applyFont="1" applyFill="1" applyBorder="1" applyAlignment="1">
      <alignment horizontal="right" vertical="center"/>
    </xf>
    <xf numFmtId="176" fontId="59" fillId="0" borderId="13" xfId="0" applyNumberFormat="1" applyFont="1" applyFill="1" applyBorder="1" applyAlignment="1">
      <alignment horizontal="right" vertical="center"/>
    </xf>
    <xf numFmtId="176" fontId="59" fillId="0" borderId="37" xfId="0" applyNumberFormat="1" applyFont="1" applyFill="1" applyBorder="1" applyAlignment="1">
      <alignment horizontal="right" vertical="center"/>
    </xf>
    <xf numFmtId="176" fontId="59" fillId="0" borderId="13" xfId="0" applyNumberFormat="1" applyFont="1" applyFill="1" applyBorder="1" applyAlignment="1">
      <alignment horizontal="righ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0"/>
  <sheetViews>
    <sheetView tabSelected="1" zoomScalePageLayoutView="0" workbookViewId="0" topLeftCell="A1">
      <selection activeCell="G16" sqref="G16"/>
    </sheetView>
  </sheetViews>
  <sheetFormatPr defaultColWidth="8.88671875" defaultRowHeight="13.5"/>
  <cols>
    <col min="1" max="1" width="8.88671875" style="44" customWidth="1"/>
    <col min="2" max="4" width="14.4453125" style="44" customWidth="1"/>
    <col min="5" max="5" width="8.88671875" style="44" customWidth="1"/>
    <col min="6" max="8" width="14.4453125" style="44" customWidth="1"/>
    <col min="9" max="16384" width="8.88671875" style="44" customWidth="1"/>
  </cols>
  <sheetData>
    <row r="6" spans="1:12" ht="48" customHeight="1">
      <c r="A6" s="212" t="s">
        <v>51</v>
      </c>
      <c r="B6" s="212"/>
      <c r="C6" s="212"/>
      <c r="D6" s="212"/>
      <c r="E6" s="212"/>
      <c r="F6" s="212"/>
      <c r="G6" s="212"/>
      <c r="H6" s="212"/>
      <c r="I6" s="212"/>
      <c r="J6" s="143"/>
      <c r="K6" s="143"/>
      <c r="L6" s="143"/>
    </row>
    <row r="7" spans="1:12" ht="13.5" customHeight="1">
      <c r="A7" s="212"/>
      <c r="B7" s="212"/>
      <c r="C7" s="212"/>
      <c r="D7" s="212"/>
      <c r="E7" s="212"/>
      <c r="F7" s="212"/>
      <c r="G7" s="212"/>
      <c r="H7" s="212"/>
      <c r="I7" s="212"/>
      <c r="J7" s="143"/>
      <c r="K7" s="143"/>
      <c r="L7" s="143"/>
    </row>
    <row r="8" spans="1:9" ht="13.5" customHeight="1">
      <c r="A8" s="212"/>
      <c r="B8" s="212"/>
      <c r="C8" s="212"/>
      <c r="D8" s="212"/>
      <c r="E8" s="212"/>
      <c r="F8" s="212"/>
      <c r="G8" s="212"/>
      <c r="H8" s="212"/>
      <c r="I8" s="212"/>
    </row>
    <row r="9" spans="1:9" ht="13.5">
      <c r="A9" s="212"/>
      <c r="B9" s="212"/>
      <c r="C9" s="212"/>
      <c r="D9" s="212"/>
      <c r="E9" s="212"/>
      <c r="F9" s="212"/>
      <c r="G9" s="212"/>
      <c r="H9" s="212"/>
      <c r="I9" s="212"/>
    </row>
    <row r="25" spans="1:9" ht="22.5">
      <c r="A25" s="211" t="s">
        <v>14</v>
      </c>
      <c r="B25" s="211"/>
      <c r="C25" s="211"/>
      <c r="D25" s="211"/>
      <c r="E25" s="211"/>
      <c r="F25" s="211"/>
      <c r="G25" s="211"/>
      <c r="H25" s="211"/>
      <c r="I25" s="211"/>
    </row>
    <row r="26" spans="1:9" ht="19.5">
      <c r="A26" s="210" t="s">
        <v>69</v>
      </c>
      <c r="B26" s="210"/>
      <c r="C26" s="210"/>
      <c r="D26" s="210"/>
      <c r="E26" s="210"/>
      <c r="F26" s="210"/>
      <c r="G26" s="210"/>
      <c r="H26" s="210"/>
      <c r="I26" s="210"/>
    </row>
    <row r="27" ht="6" customHeight="1"/>
    <row r="28" spans="1:12" ht="19.5">
      <c r="A28" s="210"/>
      <c r="B28" s="210"/>
      <c r="C28" s="210"/>
      <c r="D28" s="210"/>
      <c r="E28" s="210"/>
      <c r="F28" s="210"/>
      <c r="G28" s="210"/>
      <c r="H28" s="210"/>
      <c r="I28" s="210"/>
      <c r="J28" s="145"/>
      <c r="K28" s="145"/>
      <c r="L28" s="145"/>
    </row>
    <row r="29" spans="10:12" ht="22.5">
      <c r="J29" s="146"/>
      <c r="K29" s="146"/>
      <c r="L29" s="146"/>
    </row>
    <row r="30" spans="1:12" ht="7.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</sheetData>
  <sheetProtection/>
  <mergeCells count="4">
    <mergeCell ref="A28:I28"/>
    <mergeCell ref="A26:I26"/>
    <mergeCell ref="A25:I25"/>
    <mergeCell ref="A6:I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J23" sqref="J23"/>
    </sheetView>
  </sheetViews>
  <sheetFormatPr defaultColWidth="8.88671875" defaultRowHeight="13.5"/>
  <cols>
    <col min="1" max="1" width="3.77734375" style="10" customWidth="1"/>
    <col min="2" max="2" width="12.77734375" style="10" customWidth="1"/>
    <col min="3" max="5" width="13.77734375" style="10" customWidth="1"/>
    <col min="6" max="6" width="3.77734375" style="10" customWidth="1"/>
    <col min="7" max="7" width="12.77734375" style="10" customWidth="1"/>
    <col min="8" max="10" width="13.77734375" style="10" customWidth="1"/>
    <col min="11" max="11" width="8.88671875" style="10" customWidth="1"/>
    <col min="12" max="16384" width="8.88671875" style="10" customWidth="1"/>
  </cols>
  <sheetData>
    <row r="1" spans="1:10" ht="30" customHeight="1">
      <c r="A1" s="213" t="s">
        <v>38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30" customHeight="1">
      <c r="A3" s="217" t="s">
        <v>17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ht="15.75" customHeight="1">
      <c r="A4" s="12"/>
      <c r="B4" s="12"/>
      <c r="C4" s="12"/>
      <c r="D4" s="12" t="s">
        <v>20</v>
      </c>
      <c r="E4" s="12"/>
      <c r="F4" s="12"/>
      <c r="G4" s="12"/>
      <c r="H4" s="12"/>
      <c r="I4" s="1"/>
      <c r="J4" s="13" t="s">
        <v>0</v>
      </c>
    </row>
    <row r="5" spans="1:10" ht="30" customHeight="1">
      <c r="A5" s="214" t="s">
        <v>1</v>
      </c>
      <c r="B5" s="215"/>
      <c r="C5" s="215"/>
      <c r="D5" s="215"/>
      <c r="E5" s="216"/>
      <c r="F5" s="214" t="s">
        <v>2</v>
      </c>
      <c r="G5" s="215"/>
      <c r="H5" s="215"/>
      <c r="I5" s="215"/>
      <c r="J5" s="216"/>
    </row>
    <row r="6" spans="1:10" ht="30" customHeight="1">
      <c r="A6" s="221" t="s">
        <v>3</v>
      </c>
      <c r="B6" s="222"/>
      <c r="C6" s="40" t="s">
        <v>36</v>
      </c>
      <c r="D6" s="40" t="s">
        <v>37</v>
      </c>
      <c r="E6" s="40" t="s">
        <v>4</v>
      </c>
      <c r="F6" s="221" t="s">
        <v>3</v>
      </c>
      <c r="G6" s="222"/>
      <c r="H6" s="40" t="s">
        <v>36</v>
      </c>
      <c r="I6" s="40" t="s">
        <v>37</v>
      </c>
      <c r="J6" s="40" t="s">
        <v>4</v>
      </c>
    </row>
    <row r="7" spans="1:10" ht="30" customHeight="1">
      <c r="A7" s="219" t="s">
        <v>5</v>
      </c>
      <c r="B7" s="220"/>
      <c r="C7" s="163">
        <f>SUM(C8:C11)</f>
        <v>200227464</v>
      </c>
      <c r="D7" s="163">
        <f>SUM(D8:D11)</f>
        <v>200227464</v>
      </c>
      <c r="E7" s="42">
        <f>D7-C7</f>
        <v>0</v>
      </c>
      <c r="F7" s="219" t="s">
        <v>5</v>
      </c>
      <c r="G7" s="220"/>
      <c r="H7" s="163">
        <f>SUM(H8:H11)</f>
        <v>200227464</v>
      </c>
      <c r="I7" s="163">
        <f>SUM(I8:I11)</f>
        <v>200227464</v>
      </c>
      <c r="J7" s="42">
        <f>SUM(J8:J11)</f>
        <v>0</v>
      </c>
    </row>
    <row r="8" spans="1:10" ht="30" customHeight="1">
      <c r="A8" s="133" t="s">
        <v>25</v>
      </c>
      <c r="B8" s="57" t="s">
        <v>21</v>
      </c>
      <c r="C8" s="164">
        <v>189808000</v>
      </c>
      <c r="D8" s="164">
        <v>189808000</v>
      </c>
      <c r="E8" s="36">
        <f>D8-C8</f>
        <v>0</v>
      </c>
      <c r="F8" s="133" t="s">
        <v>24</v>
      </c>
      <c r="G8" s="56" t="s">
        <v>22</v>
      </c>
      <c r="H8" s="164">
        <v>192430310</v>
      </c>
      <c r="I8" s="164">
        <v>192430310</v>
      </c>
      <c r="J8" s="36">
        <f>I8-H8</f>
        <v>0</v>
      </c>
    </row>
    <row r="9" spans="1:10" ht="30" customHeight="1">
      <c r="A9" s="134" t="s">
        <v>41</v>
      </c>
      <c r="B9" s="58" t="s">
        <v>42</v>
      </c>
      <c r="C9" s="164">
        <v>4000000</v>
      </c>
      <c r="D9" s="164">
        <v>4000000</v>
      </c>
      <c r="E9" s="36">
        <f>D9-C9</f>
        <v>0</v>
      </c>
      <c r="F9" s="134" t="s">
        <v>25</v>
      </c>
      <c r="G9" s="56" t="s">
        <v>23</v>
      </c>
      <c r="H9" s="164">
        <v>6153590</v>
      </c>
      <c r="I9" s="164">
        <v>6153590</v>
      </c>
      <c r="J9" s="36">
        <f>I9-H9</f>
        <v>0</v>
      </c>
    </row>
    <row r="10" spans="1:10" ht="30" customHeight="1">
      <c r="A10" s="134" t="s">
        <v>44</v>
      </c>
      <c r="B10" s="58" t="s">
        <v>45</v>
      </c>
      <c r="C10" s="165">
        <v>802126</v>
      </c>
      <c r="D10" s="165">
        <v>802126</v>
      </c>
      <c r="E10" s="36">
        <f>D10-C10</f>
        <v>0</v>
      </c>
      <c r="F10" s="134" t="s">
        <v>44</v>
      </c>
      <c r="G10" s="56" t="s">
        <v>53</v>
      </c>
      <c r="H10" s="164">
        <v>253837</v>
      </c>
      <c r="I10" s="164">
        <v>253837</v>
      </c>
      <c r="J10" s="36">
        <f>I10-H10</f>
        <v>0</v>
      </c>
    </row>
    <row r="11" spans="1:10" ht="30" customHeight="1">
      <c r="A11" s="134" t="s">
        <v>47</v>
      </c>
      <c r="B11" s="58" t="s">
        <v>48</v>
      </c>
      <c r="C11" s="164">
        <v>5617338</v>
      </c>
      <c r="D11" s="165">
        <v>5617338</v>
      </c>
      <c r="E11" s="36">
        <f>D11-C11</f>
        <v>0</v>
      </c>
      <c r="F11" s="135"/>
      <c r="G11" s="56" t="s">
        <v>45</v>
      </c>
      <c r="H11" s="164">
        <v>1389727</v>
      </c>
      <c r="I11" s="164">
        <v>1389727</v>
      </c>
      <c r="J11" s="36">
        <f>I11-H11</f>
        <v>0</v>
      </c>
    </row>
    <row r="12" spans="2:10" ht="15.75" customHeight="1">
      <c r="B12" s="140"/>
      <c r="C12" s="140"/>
      <c r="D12" s="140"/>
      <c r="E12" s="218" t="s">
        <v>35</v>
      </c>
      <c r="F12" s="218"/>
      <c r="G12" s="140"/>
      <c r="H12" s="140"/>
      <c r="J12" s="45" t="s">
        <v>72</v>
      </c>
    </row>
    <row r="13" ht="13.5">
      <c r="H13" s="18" t="s">
        <v>13</v>
      </c>
    </row>
  </sheetData>
  <sheetProtection/>
  <mergeCells count="9">
    <mergeCell ref="A1:J1"/>
    <mergeCell ref="A5:E5"/>
    <mergeCell ref="F5:J5"/>
    <mergeCell ref="A3:J3"/>
    <mergeCell ref="E12:F12"/>
    <mergeCell ref="F7:G7"/>
    <mergeCell ref="F6:G6"/>
    <mergeCell ref="A6:B6"/>
    <mergeCell ref="A7:B7"/>
  </mergeCells>
  <printOptions horizontalCentered="1"/>
  <pageMargins left="0.5905511811023623" right="0.31496062992125984" top="0.984251968503937" bottom="0.8267716535433072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zoomScalePageLayoutView="0" workbookViewId="0" topLeftCell="A1">
      <selection activeCell="I32" sqref="I32"/>
    </sheetView>
  </sheetViews>
  <sheetFormatPr defaultColWidth="8.88671875" defaultRowHeight="13.5"/>
  <cols>
    <col min="1" max="1" width="3.3359375" style="4" customWidth="1"/>
    <col min="2" max="2" width="8.77734375" style="4" customWidth="1"/>
    <col min="3" max="3" width="4.3359375" style="4" customWidth="1"/>
    <col min="4" max="4" width="8.77734375" style="4" customWidth="1"/>
    <col min="5" max="5" width="5.10546875" style="4" customWidth="1"/>
    <col min="6" max="6" width="12.3359375" style="4" customWidth="1"/>
    <col min="7" max="9" width="11.77734375" style="4" customWidth="1"/>
    <col min="10" max="10" width="18.77734375" style="4" customWidth="1"/>
    <col min="11" max="11" width="9.99609375" style="4" customWidth="1"/>
    <col min="12" max="12" width="2.99609375" style="4" bestFit="1" customWidth="1"/>
    <col min="13" max="13" width="5.3359375" style="4" bestFit="1" customWidth="1"/>
    <col min="14" max="14" width="2.3359375" style="4" customWidth="1"/>
    <col min="15" max="15" width="11.6640625" style="4" customWidth="1"/>
    <col min="16" max="16" width="5.77734375" style="125" customWidth="1"/>
    <col min="17" max="16384" width="8.88671875" style="4" customWidth="1"/>
  </cols>
  <sheetData>
    <row r="1" spans="1:16" ht="24.75" customHeight="1">
      <c r="A1" s="235" t="s">
        <v>75</v>
      </c>
      <c r="B1" s="235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237"/>
      <c r="P1" s="123"/>
    </row>
    <row r="2" spans="1:16" ht="14.25" customHeight="1" thickBot="1">
      <c r="A2" s="3"/>
      <c r="B2" s="3"/>
      <c r="C2" s="3"/>
      <c r="D2" s="3"/>
      <c r="E2" s="3"/>
      <c r="F2" s="3"/>
      <c r="G2" s="6"/>
      <c r="H2" s="7"/>
      <c r="I2" s="5"/>
      <c r="J2" s="238" t="s">
        <v>0</v>
      </c>
      <c r="K2" s="238"/>
      <c r="L2" s="238"/>
      <c r="M2" s="238"/>
      <c r="N2" s="239"/>
      <c r="O2" s="239"/>
      <c r="P2" s="43"/>
    </row>
    <row r="3" spans="1:16" ht="18.75" customHeight="1">
      <c r="A3" s="240" t="s">
        <v>7</v>
      </c>
      <c r="B3" s="241"/>
      <c r="C3" s="242"/>
      <c r="D3" s="242"/>
      <c r="E3" s="242"/>
      <c r="F3" s="242"/>
      <c r="G3" s="243" t="s">
        <v>36</v>
      </c>
      <c r="H3" s="245" t="s">
        <v>37</v>
      </c>
      <c r="I3" s="242" t="s">
        <v>4</v>
      </c>
      <c r="J3" s="242" t="s">
        <v>8</v>
      </c>
      <c r="K3" s="242"/>
      <c r="L3" s="242"/>
      <c r="M3" s="242"/>
      <c r="N3" s="251"/>
      <c r="O3" s="252"/>
      <c r="P3" s="124"/>
    </row>
    <row r="4" spans="1:16" ht="18.75" customHeight="1">
      <c r="A4" s="255" t="s">
        <v>3</v>
      </c>
      <c r="B4" s="216"/>
      <c r="C4" s="214" t="s">
        <v>9</v>
      </c>
      <c r="D4" s="216"/>
      <c r="E4" s="214" t="s">
        <v>10</v>
      </c>
      <c r="F4" s="216"/>
      <c r="G4" s="244"/>
      <c r="H4" s="246"/>
      <c r="I4" s="250"/>
      <c r="J4" s="250"/>
      <c r="K4" s="250"/>
      <c r="L4" s="250"/>
      <c r="M4" s="250"/>
      <c r="N4" s="253"/>
      <c r="O4" s="254"/>
      <c r="P4" s="124"/>
    </row>
    <row r="5" spans="1:16" ht="26.25" customHeight="1">
      <c r="A5" s="256" t="s">
        <v>11</v>
      </c>
      <c r="B5" s="257"/>
      <c r="C5" s="258"/>
      <c r="D5" s="258"/>
      <c r="E5" s="258"/>
      <c r="F5" s="258"/>
      <c r="G5" s="33">
        <f>SUM(G10,G14,G18,G23)</f>
        <v>200227464</v>
      </c>
      <c r="H5" s="33">
        <f>SUM(H10,H14,H18,H23)</f>
        <v>200227464</v>
      </c>
      <c r="I5" s="34">
        <f>H5-G5</f>
        <v>0</v>
      </c>
      <c r="J5" s="76"/>
      <c r="K5" s="84"/>
      <c r="L5" s="84"/>
      <c r="M5" s="84"/>
      <c r="N5" s="77"/>
      <c r="O5" s="78"/>
      <c r="P5" s="124"/>
    </row>
    <row r="6" spans="1:16" ht="19.5" customHeight="1">
      <c r="A6" s="65" t="s">
        <v>25</v>
      </c>
      <c r="B6" s="59" t="s">
        <v>21</v>
      </c>
      <c r="C6" s="59">
        <v>31</v>
      </c>
      <c r="D6" s="59" t="s">
        <v>21</v>
      </c>
      <c r="E6" s="59">
        <v>312</v>
      </c>
      <c r="F6" s="59" t="s">
        <v>39</v>
      </c>
      <c r="G6" s="151">
        <v>37961600</v>
      </c>
      <c r="H6" s="151">
        <v>37961600</v>
      </c>
      <c r="I6" s="87">
        <f>H6-G6</f>
        <v>0</v>
      </c>
      <c r="J6" s="94"/>
      <c r="K6" s="95"/>
      <c r="L6" s="96"/>
      <c r="M6" s="182"/>
      <c r="N6" s="98"/>
      <c r="O6" s="153"/>
      <c r="P6" s="122"/>
    </row>
    <row r="7" spans="1:16" ht="19.5" customHeight="1">
      <c r="A7" s="74"/>
      <c r="B7" s="71"/>
      <c r="C7" s="72"/>
      <c r="D7" s="72"/>
      <c r="E7" s="59">
        <v>313</v>
      </c>
      <c r="F7" s="209" t="s">
        <v>40</v>
      </c>
      <c r="G7" s="151">
        <v>151846400</v>
      </c>
      <c r="H7" s="151">
        <v>151846400</v>
      </c>
      <c r="I7" s="87">
        <f>H7-G7</f>
        <v>0</v>
      </c>
      <c r="J7" s="94"/>
      <c r="K7" s="95"/>
      <c r="L7" s="96"/>
      <c r="M7" s="182"/>
      <c r="N7" s="98"/>
      <c r="O7" s="153"/>
      <c r="P7" s="122"/>
    </row>
    <row r="8" spans="1:16" ht="19.5" customHeight="1">
      <c r="A8" s="74"/>
      <c r="B8" s="72"/>
      <c r="C8" s="60"/>
      <c r="D8" s="60"/>
      <c r="E8" s="226" t="s">
        <v>6</v>
      </c>
      <c r="F8" s="227"/>
      <c r="G8" s="39">
        <f>SUM(G6:G7)</f>
        <v>189808000</v>
      </c>
      <c r="H8" s="39">
        <f>SUM(H6:H7)</f>
        <v>189808000</v>
      </c>
      <c r="I8" s="87">
        <f>H8-G8</f>
        <v>0</v>
      </c>
      <c r="J8" s="79"/>
      <c r="K8" s="86"/>
      <c r="L8" s="85"/>
      <c r="M8" s="89"/>
      <c r="N8" s="63"/>
      <c r="O8" s="154"/>
      <c r="P8" s="122"/>
    </row>
    <row r="9" spans="1:16" ht="19.5" customHeight="1">
      <c r="A9" s="66"/>
      <c r="B9" s="60"/>
      <c r="C9" s="226" t="s">
        <v>6</v>
      </c>
      <c r="D9" s="231"/>
      <c r="E9" s="231"/>
      <c r="F9" s="227"/>
      <c r="G9" s="39">
        <f>G8</f>
        <v>189808000</v>
      </c>
      <c r="H9" s="39">
        <f>H8</f>
        <v>189808000</v>
      </c>
      <c r="I9" s="87">
        <f>H9-G9</f>
        <v>0</v>
      </c>
      <c r="J9" s="79"/>
      <c r="K9" s="86"/>
      <c r="L9" s="85"/>
      <c r="M9" s="85"/>
      <c r="N9" s="63"/>
      <c r="O9" s="154"/>
      <c r="P9" s="122"/>
    </row>
    <row r="10" spans="1:16" ht="19.5" customHeight="1">
      <c r="A10" s="247" t="s">
        <v>26</v>
      </c>
      <c r="B10" s="248"/>
      <c r="C10" s="249"/>
      <c r="D10" s="249"/>
      <c r="E10" s="249"/>
      <c r="F10" s="249"/>
      <c r="G10" s="148">
        <f>G9</f>
        <v>189808000</v>
      </c>
      <c r="H10" s="148">
        <f>SUM(H6:H7)</f>
        <v>189808000</v>
      </c>
      <c r="I10" s="23">
        <f>H10-G10</f>
        <v>0</v>
      </c>
      <c r="J10" s="80"/>
      <c r="K10" s="88"/>
      <c r="L10" s="81"/>
      <c r="M10" s="81"/>
      <c r="N10" s="81"/>
      <c r="O10" s="155"/>
      <c r="P10" s="122"/>
    </row>
    <row r="11" spans="1:16" ht="19.5" customHeight="1">
      <c r="A11" s="65" t="s">
        <v>41</v>
      </c>
      <c r="B11" s="67" t="s">
        <v>42</v>
      </c>
      <c r="C11" s="59">
        <v>61</v>
      </c>
      <c r="D11" s="68" t="s">
        <v>42</v>
      </c>
      <c r="E11" s="35">
        <v>611</v>
      </c>
      <c r="F11" s="69" t="s">
        <v>43</v>
      </c>
      <c r="G11" s="149">
        <v>4000000</v>
      </c>
      <c r="H11" s="149">
        <v>4000000</v>
      </c>
      <c r="I11" s="37">
        <f>H11-G11</f>
        <v>0</v>
      </c>
      <c r="J11" s="94"/>
      <c r="K11" s="86"/>
      <c r="L11" s="89"/>
      <c r="M11" s="92"/>
      <c r="N11" s="61"/>
      <c r="O11" s="156"/>
      <c r="P11" s="122"/>
    </row>
    <row r="12" spans="1:16" ht="19.5" customHeight="1">
      <c r="A12" s="75"/>
      <c r="B12" s="71"/>
      <c r="C12" s="60"/>
      <c r="D12" s="60"/>
      <c r="E12" s="226" t="s">
        <v>6</v>
      </c>
      <c r="F12" s="227"/>
      <c r="G12" s="149">
        <f>SUM(G11)</f>
        <v>4000000</v>
      </c>
      <c r="H12" s="149">
        <f>SUM(H11:H11)</f>
        <v>4000000</v>
      </c>
      <c r="I12" s="37">
        <f>SUM(I11:I11)</f>
        <v>0</v>
      </c>
      <c r="J12" s="79"/>
      <c r="K12" s="86"/>
      <c r="L12" s="85"/>
      <c r="M12" s="85"/>
      <c r="N12" s="63"/>
      <c r="O12" s="154"/>
      <c r="P12" s="122"/>
    </row>
    <row r="13" spans="1:16" ht="19.5" customHeight="1">
      <c r="A13" s="62"/>
      <c r="B13" s="60"/>
      <c r="C13" s="226" t="s">
        <v>6</v>
      </c>
      <c r="D13" s="231"/>
      <c r="E13" s="231"/>
      <c r="F13" s="227"/>
      <c r="G13" s="149">
        <f>SUM(G12)</f>
        <v>4000000</v>
      </c>
      <c r="H13" s="149">
        <f>H12</f>
        <v>4000000</v>
      </c>
      <c r="I13" s="37">
        <f>H13-G13</f>
        <v>0</v>
      </c>
      <c r="J13" s="79"/>
      <c r="K13" s="86"/>
      <c r="L13" s="85"/>
      <c r="M13" s="85"/>
      <c r="N13" s="63"/>
      <c r="O13" s="154"/>
      <c r="P13" s="122"/>
    </row>
    <row r="14" spans="1:16" ht="19.5" customHeight="1">
      <c r="A14" s="247" t="s">
        <v>6</v>
      </c>
      <c r="B14" s="248"/>
      <c r="C14" s="249"/>
      <c r="D14" s="249"/>
      <c r="E14" s="249"/>
      <c r="F14" s="249"/>
      <c r="G14" s="148">
        <f>G13</f>
        <v>4000000</v>
      </c>
      <c r="H14" s="148">
        <f>SUM(H11:H11)</f>
        <v>4000000</v>
      </c>
      <c r="I14" s="23">
        <f>H14-G14</f>
        <v>0</v>
      </c>
      <c r="J14" s="80"/>
      <c r="K14" s="88"/>
      <c r="L14" s="81"/>
      <c r="M14" s="81"/>
      <c r="N14" s="81"/>
      <c r="O14" s="155"/>
      <c r="P14" s="122"/>
    </row>
    <row r="15" spans="1:16" ht="19.5" customHeight="1">
      <c r="A15" s="65" t="s">
        <v>44</v>
      </c>
      <c r="B15" s="70" t="s">
        <v>45</v>
      </c>
      <c r="C15" s="59">
        <v>71</v>
      </c>
      <c r="D15" s="68" t="s">
        <v>45</v>
      </c>
      <c r="E15" s="59">
        <v>711</v>
      </c>
      <c r="F15" s="68" t="s">
        <v>46</v>
      </c>
      <c r="G15" s="151">
        <v>802126</v>
      </c>
      <c r="H15" s="151">
        <v>802126</v>
      </c>
      <c r="I15" s="47">
        <f>H15-G15</f>
        <v>0</v>
      </c>
      <c r="J15" s="94"/>
      <c r="K15" s="95"/>
      <c r="L15" s="96"/>
      <c r="M15" s="97"/>
      <c r="N15" s="98"/>
      <c r="O15" s="153"/>
      <c r="P15" s="122"/>
    </row>
    <row r="16" spans="1:16" ht="19.5" customHeight="1">
      <c r="A16" s="74"/>
      <c r="B16" s="73"/>
      <c r="C16" s="60"/>
      <c r="D16" s="60"/>
      <c r="E16" s="226" t="s">
        <v>6</v>
      </c>
      <c r="F16" s="227"/>
      <c r="G16" s="39">
        <f>SUM(G15:G15)</f>
        <v>802126</v>
      </c>
      <c r="H16" s="39">
        <f>SUM(H15:H15)</f>
        <v>802126</v>
      </c>
      <c r="I16" s="38">
        <f>SUM(I15:I15)</f>
        <v>0</v>
      </c>
      <c r="J16" s="79"/>
      <c r="K16" s="86"/>
      <c r="L16" s="89"/>
      <c r="M16" s="85"/>
      <c r="N16" s="63"/>
      <c r="O16" s="154"/>
      <c r="P16" s="122"/>
    </row>
    <row r="17" spans="1:16" ht="19.5" customHeight="1">
      <c r="A17" s="66"/>
      <c r="B17" s="46"/>
      <c r="C17" s="226" t="s">
        <v>6</v>
      </c>
      <c r="D17" s="231"/>
      <c r="E17" s="231"/>
      <c r="F17" s="227"/>
      <c r="G17" s="39">
        <f>G16</f>
        <v>802126</v>
      </c>
      <c r="H17" s="39">
        <f>H16</f>
        <v>802126</v>
      </c>
      <c r="I17" s="38">
        <f>H17-G17</f>
        <v>0</v>
      </c>
      <c r="J17" s="79"/>
      <c r="K17" s="86"/>
      <c r="L17" s="85"/>
      <c r="M17" s="85"/>
      <c r="N17" s="63"/>
      <c r="O17" s="154"/>
      <c r="P17" s="122"/>
    </row>
    <row r="18" spans="1:16" ht="19.5" customHeight="1" thickBot="1">
      <c r="A18" s="223" t="s">
        <v>6</v>
      </c>
      <c r="B18" s="224"/>
      <c r="C18" s="225"/>
      <c r="D18" s="225"/>
      <c r="E18" s="225"/>
      <c r="F18" s="225"/>
      <c r="G18" s="150">
        <f>SUM(G15)</f>
        <v>802126</v>
      </c>
      <c r="H18" s="150">
        <f>SUM(H15)</f>
        <v>802126</v>
      </c>
      <c r="I18" s="91">
        <f>H18-G18</f>
        <v>0</v>
      </c>
      <c r="J18" s="82"/>
      <c r="K18" s="83"/>
      <c r="L18" s="83"/>
      <c r="M18" s="83"/>
      <c r="N18" s="83"/>
      <c r="O18" s="157"/>
      <c r="P18" s="122"/>
    </row>
    <row r="19" spans="1:16" ht="19.5" customHeight="1">
      <c r="A19" s="65" t="s">
        <v>47</v>
      </c>
      <c r="B19" s="67" t="s">
        <v>48</v>
      </c>
      <c r="C19" s="59">
        <v>81</v>
      </c>
      <c r="D19" s="70" t="s">
        <v>48</v>
      </c>
      <c r="E19" s="170">
        <v>812</v>
      </c>
      <c r="F19" s="171" t="s">
        <v>49</v>
      </c>
      <c r="G19" s="300">
        <v>15378</v>
      </c>
      <c r="H19" s="172">
        <v>15378</v>
      </c>
      <c r="I19" s="173">
        <f>H19-G19</f>
        <v>0</v>
      </c>
      <c r="J19" s="174"/>
      <c r="K19" s="175"/>
      <c r="L19" s="176"/>
      <c r="M19" s="177"/>
      <c r="N19" s="178"/>
      <c r="O19" s="179"/>
      <c r="P19" s="122"/>
    </row>
    <row r="20" spans="1:16" ht="19.5" customHeight="1">
      <c r="A20" s="74"/>
      <c r="B20" s="90"/>
      <c r="C20" s="234"/>
      <c r="D20" s="232"/>
      <c r="E20" s="59">
        <v>813</v>
      </c>
      <c r="F20" s="68" t="s">
        <v>50</v>
      </c>
      <c r="G20" s="301">
        <v>5601960</v>
      </c>
      <c r="H20" s="158">
        <v>5601960</v>
      </c>
      <c r="I20" s="87">
        <v>0</v>
      </c>
      <c r="J20" s="169"/>
      <c r="K20" s="63"/>
      <c r="L20" s="89"/>
      <c r="M20" s="180"/>
      <c r="N20" s="181"/>
      <c r="O20" s="154"/>
      <c r="P20" s="122"/>
    </row>
    <row r="21" spans="1:16" ht="19.5" customHeight="1">
      <c r="A21" s="64"/>
      <c r="B21" s="72"/>
      <c r="C21" s="228"/>
      <c r="D21" s="233"/>
      <c r="E21" s="231" t="s">
        <v>12</v>
      </c>
      <c r="F21" s="227"/>
      <c r="G21" s="151">
        <f>SUM(G19:G20)</f>
        <v>5617338</v>
      </c>
      <c r="H21" s="158">
        <f>SUM(H19:H20)</f>
        <v>5617338</v>
      </c>
      <c r="I21" s="47">
        <f>SUM(I19:I20)</f>
        <v>0</v>
      </c>
      <c r="J21" s="79"/>
      <c r="K21" s="85"/>
      <c r="L21" s="85"/>
      <c r="M21" s="85"/>
      <c r="N21" s="63"/>
      <c r="O21" s="154"/>
      <c r="P21" s="122"/>
    </row>
    <row r="22" spans="1:16" ht="19.5" customHeight="1">
      <c r="A22" s="64"/>
      <c r="B22" s="71"/>
      <c r="C22" s="226" t="s">
        <v>6</v>
      </c>
      <c r="D22" s="231"/>
      <c r="E22" s="231"/>
      <c r="F22" s="227"/>
      <c r="G22" s="151">
        <f>G21</f>
        <v>5617338</v>
      </c>
      <c r="H22" s="151">
        <f>H21</f>
        <v>5617338</v>
      </c>
      <c r="I22" s="47">
        <f>I21</f>
        <v>0</v>
      </c>
      <c r="J22" s="79"/>
      <c r="K22" s="85"/>
      <c r="L22" s="85"/>
      <c r="M22" s="85"/>
      <c r="N22" s="63"/>
      <c r="O22" s="154"/>
      <c r="P22" s="122"/>
    </row>
    <row r="23" spans="1:16" ht="19.5" customHeight="1" thickBot="1">
      <c r="A23" s="229" t="s">
        <v>6</v>
      </c>
      <c r="B23" s="230"/>
      <c r="C23" s="230"/>
      <c r="D23" s="230"/>
      <c r="E23" s="230"/>
      <c r="F23" s="224"/>
      <c r="G23" s="150">
        <f>SUM(G19:G20)</f>
        <v>5617338</v>
      </c>
      <c r="H23" s="150">
        <f>SUM(H19:H20)</f>
        <v>5617338</v>
      </c>
      <c r="I23" s="41">
        <f>H23-G23</f>
        <v>0</v>
      </c>
      <c r="J23" s="82"/>
      <c r="K23" s="83"/>
      <c r="L23" s="83"/>
      <c r="M23" s="83"/>
      <c r="N23" s="83"/>
      <c r="O23" s="157"/>
      <c r="P23" s="122"/>
    </row>
    <row r="24" spans="8:15" ht="15" customHeight="1">
      <c r="H24" s="141" t="s">
        <v>52</v>
      </c>
      <c r="O24" s="166" t="s">
        <v>72</v>
      </c>
    </row>
  </sheetData>
  <sheetProtection/>
  <mergeCells count="25">
    <mergeCell ref="I3:I4"/>
    <mergeCell ref="J3:O4"/>
    <mergeCell ref="E4:F4"/>
    <mergeCell ref="C4:D4"/>
    <mergeCell ref="A4:B4"/>
    <mergeCell ref="C17:F17"/>
    <mergeCell ref="C9:F9"/>
    <mergeCell ref="A10:F10"/>
    <mergeCell ref="A5:F5"/>
    <mergeCell ref="E8:F8"/>
    <mergeCell ref="A14:F14"/>
    <mergeCell ref="E12:F12"/>
    <mergeCell ref="C13:F13"/>
    <mergeCell ref="A1:O1"/>
    <mergeCell ref="J2:O2"/>
    <mergeCell ref="A3:F3"/>
    <mergeCell ref="G3:G4"/>
    <mergeCell ref="H3:H4"/>
    <mergeCell ref="A18:F18"/>
    <mergeCell ref="E16:F16"/>
    <mergeCell ref="A23:F23"/>
    <mergeCell ref="C22:F22"/>
    <mergeCell ref="E21:F21"/>
    <mergeCell ref="D20:D21"/>
    <mergeCell ref="C20:C21"/>
  </mergeCells>
  <printOptions/>
  <pageMargins left="0.7874015748031497" right="0.2362204724409449" top="0.7874015748031497" bottom="0.5905511811023623" header="0.5118110236220472" footer="0.5118110236220472"/>
  <pageSetup fitToHeight="2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85" zoomScaleNormal="85" zoomScaleSheetLayoutView="85" zoomScalePageLayoutView="0" workbookViewId="0" topLeftCell="A1">
      <selection activeCell="H20" sqref="H20"/>
    </sheetView>
  </sheetViews>
  <sheetFormatPr defaultColWidth="8.88671875" defaultRowHeight="13.5"/>
  <cols>
    <col min="1" max="1" width="3.4453125" style="10" bestFit="1" customWidth="1"/>
    <col min="2" max="2" width="8.21484375" style="10" bestFit="1" customWidth="1"/>
    <col min="3" max="3" width="3.4453125" style="10" bestFit="1" customWidth="1"/>
    <col min="4" max="4" width="8.21484375" style="10" bestFit="1" customWidth="1"/>
    <col min="5" max="5" width="4.21484375" style="10" bestFit="1" customWidth="1"/>
    <col min="6" max="6" width="14.88671875" style="4" bestFit="1" customWidth="1"/>
    <col min="7" max="8" width="12.6640625" style="4" bestFit="1" customWidth="1"/>
    <col min="9" max="9" width="11.3359375" style="4" bestFit="1" customWidth="1"/>
    <col min="10" max="10" width="6.10546875" style="4" customWidth="1"/>
    <col min="11" max="11" width="13.77734375" style="4" customWidth="1"/>
    <col min="12" max="12" width="3.10546875" style="138" customWidth="1"/>
    <col min="13" max="13" width="5.5546875" style="138" customWidth="1"/>
    <col min="14" max="14" width="13.77734375" style="24" customWidth="1"/>
    <col min="15" max="15" width="2.3359375" style="10" bestFit="1" customWidth="1"/>
    <col min="16" max="16" width="3.6640625" style="26" customWidth="1"/>
    <col min="17" max="17" width="2.3359375" style="26" bestFit="1" customWidth="1"/>
    <col min="18" max="18" width="7.88671875" style="26" customWidth="1"/>
    <col min="19" max="19" width="1.99609375" style="109" bestFit="1" customWidth="1"/>
    <col min="20" max="20" width="13.77734375" style="4" customWidth="1"/>
    <col min="21" max="16384" width="8.88671875" style="4" customWidth="1"/>
  </cols>
  <sheetData>
    <row r="1" spans="1:20" s="2" customFormat="1" ht="22.5" customHeight="1">
      <c r="A1" s="235" t="s">
        <v>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</row>
    <row r="2" spans="1:20" s="2" customFormat="1" ht="16.5" customHeight="1">
      <c r="A2" s="17"/>
      <c r="B2" s="17"/>
      <c r="C2" s="17"/>
      <c r="D2" s="17"/>
      <c r="E2" s="17"/>
      <c r="F2" s="14"/>
      <c r="G2" s="6"/>
      <c r="H2" s="15"/>
      <c r="I2" s="5"/>
      <c r="K2" s="107"/>
      <c r="L2" s="137"/>
      <c r="M2" s="137"/>
      <c r="N2" s="107"/>
      <c r="O2" s="107"/>
      <c r="P2" s="107"/>
      <c r="Q2" s="107"/>
      <c r="R2" s="107"/>
      <c r="S2" s="121"/>
      <c r="T2" s="107" t="s">
        <v>0</v>
      </c>
    </row>
    <row r="3" spans="1:20" s="2" customFormat="1" ht="16.5" customHeight="1">
      <c r="A3" s="288" t="s">
        <v>7</v>
      </c>
      <c r="B3" s="289"/>
      <c r="C3" s="289"/>
      <c r="D3" s="289"/>
      <c r="E3" s="289"/>
      <c r="F3" s="290"/>
      <c r="G3" s="280" t="s">
        <v>36</v>
      </c>
      <c r="H3" s="278" t="s">
        <v>37</v>
      </c>
      <c r="I3" s="276" t="s">
        <v>4</v>
      </c>
      <c r="J3" s="282" t="s">
        <v>8</v>
      </c>
      <c r="K3" s="283"/>
      <c r="L3" s="283"/>
      <c r="M3" s="283"/>
      <c r="N3" s="283"/>
      <c r="O3" s="283"/>
      <c r="P3" s="283"/>
      <c r="Q3" s="283"/>
      <c r="R3" s="283"/>
      <c r="S3" s="283"/>
      <c r="T3" s="284"/>
    </row>
    <row r="4" spans="1:20" s="2" customFormat="1" ht="16.5" customHeight="1">
      <c r="A4" s="288" t="s">
        <v>3</v>
      </c>
      <c r="B4" s="290"/>
      <c r="C4" s="288" t="s">
        <v>9</v>
      </c>
      <c r="D4" s="290"/>
      <c r="E4" s="288" t="s">
        <v>10</v>
      </c>
      <c r="F4" s="290"/>
      <c r="G4" s="281"/>
      <c r="H4" s="279"/>
      <c r="I4" s="277"/>
      <c r="J4" s="285"/>
      <c r="K4" s="286"/>
      <c r="L4" s="286"/>
      <c r="M4" s="286"/>
      <c r="N4" s="286"/>
      <c r="O4" s="286"/>
      <c r="P4" s="286"/>
      <c r="Q4" s="286"/>
      <c r="R4" s="286"/>
      <c r="S4" s="286"/>
      <c r="T4" s="287"/>
    </row>
    <row r="5" spans="1:20" s="2" customFormat="1" ht="24.75" customHeight="1" thickBot="1">
      <c r="A5" s="291" t="s">
        <v>11</v>
      </c>
      <c r="B5" s="292"/>
      <c r="C5" s="293"/>
      <c r="D5" s="293"/>
      <c r="E5" s="293"/>
      <c r="F5" s="294"/>
      <c r="G5" s="20">
        <f>SUM(G23,G28,G32,G36)</f>
        <v>200227464</v>
      </c>
      <c r="H5" s="20">
        <f>SUM(H23,H28,H32,H36)</f>
        <v>200227464</v>
      </c>
      <c r="I5" s="161">
        <f>SUM(I23,I28,I32,I36)</f>
        <v>0</v>
      </c>
      <c r="J5" s="126" t="s">
        <v>15</v>
      </c>
      <c r="K5" s="127">
        <f>SUM(K6,K7,K8,K9,K10,K13,K16,K17,K18,K19,K20,K24,K25,K29,K33)</f>
        <v>189808000</v>
      </c>
      <c r="L5" s="271" t="s">
        <v>16</v>
      </c>
      <c r="M5" s="272"/>
      <c r="N5" s="127">
        <f>SUM(N6,N7,N8,N9,N10,N13,N16,N17,N18,N19,N20,N24,N25,N29,N33)</f>
        <v>10419464</v>
      </c>
      <c r="O5" s="271" t="s">
        <v>33</v>
      </c>
      <c r="P5" s="272"/>
      <c r="Q5" s="273">
        <f>SUM(Q6:R10,Q13,Q16:R20,Q24:R25,Q29,Q33)</f>
        <v>0</v>
      </c>
      <c r="R5" s="274"/>
      <c r="S5" s="126" t="s">
        <v>18</v>
      </c>
      <c r="T5" s="127">
        <f>SUM(T6:T10,T13,T16:T20,T24:T25,T29,T33)</f>
        <v>200227464</v>
      </c>
    </row>
    <row r="6" spans="1:20" s="30" customFormat="1" ht="18" customHeight="1" thickTop="1">
      <c r="A6" s="99" t="s">
        <v>24</v>
      </c>
      <c r="B6" s="100" t="s">
        <v>22</v>
      </c>
      <c r="C6" s="99" t="s">
        <v>27</v>
      </c>
      <c r="D6" s="100" t="s">
        <v>28</v>
      </c>
      <c r="E6" s="183" t="s">
        <v>31</v>
      </c>
      <c r="F6" s="184" t="s">
        <v>54</v>
      </c>
      <c r="G6" s="185">
        <v>125993530</v>
      </c>
      <c r="H6" s="186">
        <v>125993530</v>
      </c>
      <c r="I6" s="187">
        <f>H6-G6</f>
        <v>0</v>
      </c>
      <c r="J6" s="188" t="s">
        <v>15</v>
      </c>
      <c r="K6" s="302">
        <v>123870530</v>
      </c>
      <c r="L6" s="275" t="s">
        <v>16</v>
      </c>
      <c r="M6" s="275"/>
      <c r="N6" s="302">
        <v>2123000</v>
      </c>
      <c r="O6" s="295" t="s">
        <v>34</v>
      </c>
      <c r="P6" s="295"/>
      <c r="Q6" s="304">
        <v>0</v>
      </c>
      <c r="R6" s="304"/>
      <c r="S6" s="167" t="s">
        <v>19</v>
      </c>
      <c r="T6" s="189">
        <f>SUM(K6,N6,Q6)</f>
        <v>125993530</v>
      </c>
    </row>
    <row r="7" spans="1:20" s="31" customFormat="1" ht="18" customHeight="1">
      <c r="A7" s="201"/>
      <c r="B7" s="93"/>
      <c r="C7" s="49"/>
      <c r="D7" s="49"/>
      <c r="E7" s="190">
        <v>112</v>
      </c>
      <c r="F7" s="117" t="s">
        <v>55</v>
      </c>
      <c r="G7" s="111">
        <v>9300000</v>
      </c>
      <c r="H7" s="159">
        <v>9300000</v>
      </c>
      <c r="I7" s="106">
        <f>H7-G7</f>
        <v>0</v>
      </c>
      <c r="J7" s="191" t="s">
        <v>15</v>
      </c>
      <c r="K7" s="303">
        <v>9220000</v>
      </c>
      <c r="L7" s="265" t="s">
        <v>16</v>
      </c>
      <c r="M7" s="265"/>
      <c r="N7" s="303">
        <v>80000</v>
      </c>
      <c r="O7" s="266" t="s">
        <v>34</v>
      </c>
      <c r="P7" s="266"/>
      <c r="Q7" s="305">
        <v>0</v>
      </c>
      <c r="R7" s="305"/>
      <c r="S7" s="192" t="s">
        <v>19</v>
      </c>
      <c r="T7" s="104">
        <f>SUM(K7,N7,Q7)</f>
        <v>9300000</v>
      </c>
    </row>
    <row r="8" spans="1:20" s="2" customFormat="1" ht="18" customHeight="1">
      <c r="A8" s="201"/>
      <c r="B8" s="93"/>
      <c r="C8" s="55"/>
      <c r="D8" s="49"/>
      <c r="E8" s="118" t="s">
        <v>56</v>
      </c>
      <c r="F8" s="117" t="s">
        <v>57</v>
      </c>
      <c r="G8" s="111">
        <v>12170010</v>
      </c>
      <c r="H8" s="159">
        <v>12170010</v>
      </c>
      <c r="I8" s="106">
        <f>H8-G8</f>
        <v>0</v>
      </c>
      <c r="J8" s="32" t="s">
        <v>15</v>
      </c>
      <c r="K8" s="303">
        <v>11955270</v>
      </c>
      <c r="L8" s="264" t="s">
        <v>16</v>
      </c>
      <c r="M8" s="264"/>
      <c r="N8" s="303">
        <v>214740</v>
      </c>
      <c r="O8" s="259" t="s">
        <v>34</v>
      </c>
      <c r="P8" s="259"/>
      <c r="Q8" s="305">
        <v>0</v>
      </c>
      <c r="R8" s="305"/>
      <c r="S8" s="168" t="s">
        <v>19</v>
      </c>
      <c r="T8" s="104">
        <f>SUM(K8,N8,Q8)</f>
        <v>12170010</v>
      </c>
    </row>
    <row r="9" spans="1:20" s="30" customFormat="1" ht="18" customHeight="1">
      <c r="A9" s="201"/>
      <c r="B9" s="93"/>
      <c r="C9" s="55"/>
      <c r="D9" s="49"/>
      <c r="E9" s="190">
        <v>116</v>
      </c>
      <c r="F9" s="117" t="s">
        <v>58</v>
      </c>
      <c r="G9" s="111">
        <v>12053540</v>
      </c>
      <c r="H9" s="159">
        <v>12053540</v>
      </c>
      <c r="I9" s="106">
        <f>H9-G9</f>
        <v>0</v>
      </c>
      <c r="J9" s="32" t="s">
        <v>15</v>
      </c>
      <c r="K9" s="303">
        <v>11849690</v>
      </c>
      <c r="L9" s="264" t="s">
        <v>16</v>
      </c>
      <c r="M9" s="264"/>
      <c r="N9" s="303">
        <v>203850</v>
      </c>
      <c r="O9" s="259" t="s">
        <v>34</v>
      </c>
      <c r="P9" s="259"/>
      <c r="Q9" s="305">
        <v>0</v>
      </c>
      <c r="R9" s="305"/>
      <c r="S9" s="168" t="s">
        <v>18</v>
      </c>
      <c r="T9" s="104">
        <f>SUM(K9,N9,Q9)</f>
        <v>12053540</v>
      </c>
    </row>
    <row r="10" spans="1:20" s="30" customFormat="1" ht="18" customHeight="1">
      <c r="A10" s="201"/>
      <c r="B10" s="93"/>
      <c r="C10" s="49"/>
      <c r="D10" s="49"/>
      <c r="E10" s="190">
        <v>117</v>
      </c>
      <c r="F10" s="117" t="s">
        <v>59</v>
      </c>
      <c r="G10" s="111">
        <v>10776500</v>
      </c>
      <c r="H10" s="159">
        <v>10776500</v>
      </c>
      <c r="I10" s="106">
        <f>H10-G10</f>
        <v>0</v>
      </c>
      <c r="J10" s="32" t="s">
        <v>15</v>
      </c>
      <c r="K10" s="303">
        <v>10776500</v>
      </c>
      <c r="L10" s="264" t="s">
        <v>16</v>
      </c>
      <c r="M10" s="264"/>
      <c r="N10" s="303">
        <v>0</v>
      </c>
      <c r="O10" s="259" t="s">
        <v>34</v>
      </c>
      <c r="P10" s="259"/>
      <c r="Q10" s="305">
        <v>0</v>
      </c>
      <c r="R10" s="305"/>
      <c r="S10" s="168" t="s">
        <v>19</v>
      </c>
      <c r="T10" s="104">
        <f>SUM(K10,N10,Q10)</f>
        <v>10776500</v>
      </c>
    </row>
    <row r="11" spans="1:20" s="2" customFormat="1" ht="18" customHeight="1">
      <c r="A11" s="201"/>
      <c r="B11" s="93"/>
      <c r="C11" s="49"/>
      <c r="D11" s="55"/>
      <c r="E11" s="219" t="s">
        <v>32</v>
      </c>
      <c r="F11" s="220"/>
      <c r="G11" s="112">
        <f>SUM(G6:G10)</f>
        <v>170293580</v>
      </c>
      <c r="H11" s="160">
        <f>SUM(H6:H10)</f>
        <v>170293580</v>
      </c>
      <c r="I11" s="113">
        <f>SUM(I6:I10)</f>
        <v>0</v>
      </c>
      <c r="J11" s="261"/>
      <c r="K11" s="262"/>
      <c r="L11" s="262"/>
      <c r="M11" s="262"/>
      <c r="N11" s="262"/>
      <c r="O11" s="262"/>
      <c r="P11" s="262"/>
      <c r="Q11" s="262"/>
      <c r="R11" s="262"/>
      <c r="S11" s="262"/>
      <c r="T11" s="263"/>
    </row>
    <row r="12" spans="1:20" s="2" customFormat="1" ht="18" customHeight="1">
      <c r="A12" s="201"/>
      <c r="B12" s="93"/>
      <c r="C12" s="219" t="s">
        <v>32</v>
      </c>
      <c r="D12" s="260"/>
      <c r="E12" s="260"/>
      <c r="F12" s="220"/>
      <c r="G12" s="112">
        <f>G11</f>
        <v>170293580</v>
      </c>
      <c r="H12" s="160">
        <f>H11</f>
        <v>170293580</v>
      </c>
      <c r="I12" s="116">
        <f>H12-G12</f>
        <v>0</v>
      </c>
      <c r="J12" s="267"/>
      <c r="K12" s="268"/>
      <c r="L12" s="268"/>
      <c r="M12" s="268"/>
      <c r="N12" s="268"/>
      <c r="O12" s="268"/>
      <c r="P12" s="268"/>
      <c r="Q12" s="268"/>
      <c r="R12" s="268"/>
      <c r="S12" s="268"/>
      <c r="T12" s="269"/>
    </row>
    <row r="13" spans="1:20" s="30" customFormat="1" ht="18" customHeight="1">
      <c r="A13" s="201"/>
      <c r="B13" s="93"/>
      <c r="C13" s="48">
        <v>12</v>
      </c>
      <c r="D13" s="110" t="s">
        <v>29</v>
      </c>
      <c r="E13" s="48">
        <v>122</v>
      </c>
      <c r="F13" s="52" t="s">
        <v>60</v>
      </c>
      <c r="G13" s="111">
        <v>1380000</v>
      </c>
      <c r="H13" s="111">
        <v>1380000</v>
      </c>
      <c r="I13" s="106">
        <f>H13-G13</f>
        <v>0</v>
      </c>
      <c r="J13" s="32" t="s">
        <v>15</v>
      </c>
      <c r="K13" s="303">
        <v>1380000</v>
      </c>
      <c r="L13" s="264" t="s">
        <v>16</v>
      </c>
      <c r="M13" s="264"/>
      <c r="N13" s="303">
        <v>0</v>
      </c>
      <c r="O13" s="259" t="s">
        <v>34</v>
      </c>
      <c r="P13" s="259"/>
      <c r="Q13" s="305">
        <v>0</v>
      </c>
      <c r="R13" s="305"/>
      <c r="S13" s="105" t="s">
        <v>19</v>
      </c>
      <c r="T13" s="104">
        <f>SUM(K13,N13,Q13)</f>
        <v>1380000</v>
      </c>
    </row>
    <row r="14" spans="1:20" s="2" customFormat="1" ht="18" customHeight="1">
      <c r="A14" s="201"/>
      <c r="B14" s="93"/>
      <c r="C14" s="49"/>
      <c r="D14" s="108"/>
      <c r="E14" s="219" t="s">
        <v>32</v>
      </c>
      <c r="F14" s="220"/>
      <c r="G14" s="114">
        <f>SUM(G13:G13)</f>
        <v>1380000</v>
      </c>
      <c r="H14" s="114">
        <f>SUM(H13:H13)</f>
        <v>1380000</v>
      </c>
      <c r="I14" s="115">
        <f>SUM(I13:I13)</f>
        <v>0</v>
      </c>
      <c r="J14" s="261"/>
      <c r="K14" s="262"/>
      <c r="L14" s="262"/>
      <c r="M14" s="262"/>
      <c r="N14" s="262"/>
      <c r="O14" s="262"/>
      <c r="P14" s="262"/>
      <c r="Q14" s="262"/>
      <c r="R14" s="262"/>
      <c r="S14" s="262"/>
      <c r="T14" s="263"/>
    </row>
    <row r="15" spans="1:20" s="2" customFormat="1" ht="18" customHeight="1">
      <c r="A15" s="201"/>
      <c r="B15" s="93"/>
      <c r="C15" s="219" t="s">
        <v>32</v>
      </c>
      <c r="D15" s="260"/>
      <c r="E15" s="260"/>
      <c r="F15" s="220"/>
      <c r="G15" s="21">
        <f>G14</f>
        <v>1380000</v>
      </c>
      <c r="H15" s="21">
        <f>H14</f>
        <v>1380000</v>
      </c>
      <c r="I15" s="116">
        <f aca="true" t="shared" si="0" ref="I15:I20">H15-G15</f>
        <v>0</v>
      </c>
      <c r="J15" s="267"/>
      <c r="K15" s="268"/>
      <c r="L15" s="268"/>
      <c r="M15" s="268"/>
      <c r="N15" s="268"/>
      <c r="O15" s="268"/>
      <c r="P15" s="268"/>
      <c r="Q15" s="268"/>
      <c r="R15" s="268"/>
      <c r="S15" s="268"/>
      <c r="T15" s="269"/>
    </row>
    <row r="16" spans="1:20" s="30" customFormat="1" ht="18" customHeight="1">
      <c r="A16" s="201"/>
      <c r="B16" s="93"/>
      <c r="C16" s="48">
        <v>13</v>
      </c>
      <c r="D16" s="136" t="s">
        <v>30</v>
      </c>
      <c r="E16" s="190">
        <v>131</v>
      </c>
      <c r="F16" s="190" t="s">
        <v>61</v>
      </c>
      <c r="G16" s="193">
        <v>323600</v>
      </c>
      <c r="H16" s="194">
        <v>323600</v>
      </c>
      <c r="I16" s="195">
        <f t="shared" si="0"/>
        <v>0</v>
      </c>
      <c r="J16" s="103" t="s">
        <v>15</v>
      </c>
      <c r="K16" s="303">
        <v>73600</v>
      </c>
      <c r="L16" s="264" t="s">
        <v>16</v>
      </c>
      <c r="M16" s="264"/>
      <c r="N16" s="303">
        <v>250000</v>
      </c>
      <c r="O16" s="259" t="s">
        <v>33</v>
      </c>
      <c r="P16" s="259"/>
      <c r="Q16" s="305">
        <v>0</v>
      </c>
      <c r="R16" s="305"/>
      <c r="S16" s="168" t="s">
        <v>19</v>
      </c>
      <c r="T16" s="104">
        <f>SUM(K16,N16,Q16)</f>
        <v>323600</v>
      </c>
    </row>
    <row r="17" spans="1:20" s="30" customFormat="1" ht="18" customHeight="1">
      <c r="A17" s="201"/>
      <c r="B17" s="93"/>
      <c r="C17" s="49"/>
      <c r="D17" s="49"/>
      <c r="E17" s="190">
        <v>132</v>
      </c>
      <c r="F17" s="190" t="s">
        <v>62</v>
      </c>
      <c r="G17" s="193">
        <v>620400</v>
      </c>
      <c r="H17" s="111">
        <v>906770</v>
      </c>
      <c r="I17" s="196">
        <f t="shared" si="0"/>
        <v>286370</v>
      </c>
      <c r="J17" s="103" t="s">
        <v>15</v>
      </c>
      <c r="K17" s="303">
        <v>781370</v>
      </c>
      <c r="L17" s="264" t="s">
        <v>16</v>
      </c>
      <c r="M17" s="264"/>
      <c r="N17" s="303">
        <v>125400</v>
      </c>
      <c r="O17" s="259" t="s">
        <v>33</v>
      </c>
      <c r="P17" s="259"/>
      <c r="Q17" s="305">
        <v>0</v>
      </c>
      <c r="R17" s="305"/>
      <c r="S17" s="168" t="s">
        <v>19</v>
      </c>
      <c r="T17" s="104">
        <f>SUM(K17,N17,Q17)</f>
        <v>906770</v>
      </c>
    </row>
    <row r="18" spans="1:20" s="30" customFormat="1" ht="18" customHeight="1">
      <c r="A18" s="201"/>
      <c r="B18" s="93"/>
      <c r="C18" s="49"/>
      <c r="D18" s="49"/>
      <c r="E18" s="190">
        <v>133</v>
      </c>
      <c r="F18" s="197" t="s">
        <v>63</v>
      </c>
      <c r="G18" s="194">
        <v>1912670</v>
      </c>
      <c r="H18" s="194">
        <v>1912670</v>
      </c>
      <c r="I18" s="196">
        <f t="shared" si="0"/>
        <v>0</v>
      </c>
      <c r="J18" s="103" t="s">
        <v>15</v>
      </c>
      <c r="K18" s="303">
        <v>1912670</v>
      </c>
      <c r="L18" s="264" t="s">
        <v>16</v>
      </c>
      <c r="M18" s="264"/>
      <c r="N18" s="303">
        <v>0</v>
      </c>
      <c r="O18" s="259" t="s">
        <v>33</v>
      </c>
      <c r="P18" s="259"/>
      <c r="Q18" s="305">
        <v>0</v>
      </c>
      <c r="R18" s="305"/>
      <c r="S18" s="168" t="s">
        <v>19</v>
      </c>
      <c r="T18" s="104">
        <f>SUM(K18,N18,Q18)</f>
        <v>1912670</v>
      </c>
    </row>
    <row r="19" spans="1:20" s="30" customFormat="1" ht="18" customHeight="1">
      <c r="A19" s="201"/>
      <c r="B19" s="93"/>
      <c r="C19" s="49"/>
      <c r="D19" s="49"/>
      <c r="E19" s="190">
        <v>134</v>
      </c>
      <c r="F19" s="198" t="s">
        <v>64</v>
      </c>
      <c r="G19" s="194">
        <v>2146150</v>
      </c>
      <c r="H19" s="194">
        <v>2146150</v>
      </c>
      <c r="I19" s="196">
        <f t="shared" si="0"/>
        <v>0</v>
      </c>
      <c r="J19" s="103" t="s">
        <v>15</v>
      </c>
      <c r="K19" s="303">
        <v>2146150</v>
      </c>
      <c r="L19" s="264" t="s">
        <v>16</v>
      </c>
      <c r="M19" s="264"/>
      <c r="N19" s="303">
        <v>0</v>
      </c>
      <c r="O19" s="259" t="s">
        <v>33</v>
      </c>
      <c r="P19" s="259"/>
      <c r="Q19" s="305">
        <v>0</v>
      </c>
      <c r="R19" s="305"/>
      <c r="S19" s="168" t="s">
        <v>19</v>
      </c>
      <c r="T19" s="104">
        <f>SUM(K19,N19,Q19)</f>
        <v>2146150</v>
      </c>
    </row>
    <row r="20" spans="1:20" s="2" customFormat="1" ht="18" customHeight="1">
      <c r="A20" s="201"/>
      <c r="B20" s="93"/>
      <c r="C20" s="49"/>
      <c r="D20" s="49"/>
      <c r="E20" s="190">
        <v>135</v>
      </c>
      <c r="F20" s="198" t="s">
        <v>65</v>
      </c>
      <c r="G20" s="194">
        <v>15753910</v>
      </c>
      <c r="H20" s="194">
        <v>15467540</v>
      </c>
      <c r="I20" s="196">
        <f t="shared" si="0"/>
        <v>-286370</v>
      </c>
      <c r="J20" s="103" t="s">
        <v>15</v>
      </c>
      <c r="K20" s="303">
        <v>14802220</v>
      </c>
      <c r="L20" s="264" t="s">
        <v>16</v>
      </c>
      <c r="M20" s="264"/>
      <c r="N20" s="303">
        <v>665320</v>
      </c>
      <c r="O20" s="259" t="s">
        <v>33</v>
      </c>
      <c r="P20" s="259"/>
      <c r="Q20" s="305">
        <v>0</v>
      </c>
      <c r="R20" s="305"/>
      <c r="S20" s="168" t="s">
        <v>19</v>
      </c>
      <c r="T20" s="104">
        <f>SUM(K20,N20,Q20)</f>
        <v>15467540</v>
      </c>
    </row>
    <row r="21" spans="1:20" s="2" customFormat="1" ht="18" customHeight="1">
      <c r="A21" s="201"/>
      <c r="B21" s="93"/>
      <c r="C21" s="50"/>
      <c r="D21" s="50"/>
      <c r="E21" s="260" t="s">
        <v>32</v>
      </c>
      <c r="F21" s="220"/>
      <c r="G21" s="112">
        <f>SUM(G16:G20)</f>
        <v>20756730</v>
      </c>
      <c r="H21" s="152">
        <f>SUM(H16:H20)</f>
        <v>20756730</v>
      </c>
      <c r="I21" s="113">
        <f>SUM(I16:I20)</f>
        <v>0</v>
      </c>
      <c r="J21" s="261"/>
      <c r="K21" s="262"/>
      <c r="L21" s="262"/>
      <c r="M21" s="262"/>
      <c r="N21" s="262"/>
      <c r="O21" s="262"/>
      <c r="P21" s="262"/>
      <c r="Q21" s="262"/>
      <c r="R21" s="262"/>
      <c r="S21" s="262"/>
      <c r="T21" s="263"/>
    </row>
    <row r="22" spans="1:20" s="2" customFormat="1" ht="18" customHeight="1">
      <c r="A22" s="202"/>
      <c r="B22" s="200"/>
      <c r="C22" s="260" t="s">
        <v>6</v>
      </c>
      <c r="D22" s="260"/>
      <c r="E22" s="260"/>
      <c r="F22" s="220"/>
      <c r="G22" s="22">
        <f>SUM(G21)</f>
        <v>20756730</v>
      </c>
      <c r="H22" s="22">
        <f>SUM(H21)</f>
        <v>20756730</v>
      </c>
      <c r="I22" s="203">
        <f>SUM(I21)</f>
        <v>0</v>
      </c>
      <c r="J22" s="261"/>
      <c r="K22" s="262"/>
      <c r="L22" s="262"/>
      <c r="M22" s="262"/>
      <c r="N22" s="262"/>
      <c r="O22" s="262"/>
      <c r="P22" s="262"/>
      <c r="Q22" s="262"/>
      <c r="R22" s="262"/>
      <c r="S22" s="262"/>
      <c r="T22" s="263"/>
    </row>
    <row r="23" spans="1:20" s="2" customFormat="1" ht="18" customHeight="1">
      <c r="A23" s="219" t="s">
        <v>12</v>
      </c>
      <c r="B23" s="260"/>
      <c r="C23" s="260"/>
      <c r="D23" s="260"/>
      <c r="E23" s="260"/>
      <c r="F23" s="220"/>
      <c r="G23" s="128">
        <f>SUM(G12,G15,G22)</f>
        <v>192430310</v>
      </c>
      <c r="H23" s="128">
        <f>SUM(H12,H15,H22)</f>
        <v>192430310</v>
      </c>
      <c r="I23" s="162">
        <f>SUM(I12,I15,I22)</f>
        <v>0</v>
      </c>
      <c r="J23" s="267"/>
      <c r="K23" s="268"/>
      <c r="L23" s="268"/>
      <c r="M23" s="268"/>
      <c r="N23" s="268"/>
      <c r="O23" s="268"/>
      <c r="P23" s="268"/>
      <c r="Q23" s="268"/>
      <c r="R23" s="268"/>
      <c r="S23" s="268"/>
      <c r="T23" s="269"/>
    </row>
    <row r="24" spans="1:20" s="2" customFormat="1" ht="18" customHeight="1">
      <c r="A24" s="119" t="s">
        <v>25</v>
      </c>
      <c r="B24" s="48" t="s">
        <v>23</v>
      </c>
      <c r="C24" s="48">
        <v>31</v>
      </c>
      <c r="D24" s="53" t="s">
        <v>23</v>
      </c>
      <c r="E24" s="53">
        <v>311</v>
      </c>
      <c r="F24" s="53" t="s">
        <v>66</v>
      </c>
      <c r="G24" s="51">
        <v>5073590</v>
      </c>
      <c r="H24" s="51">
        <v>5073590</v>
      </c>
      <c r="I24" s="101">
        <f>H24-G24</f>
        <v>0</v>
      </c>
      <c r="J24" s="32" t="s">
        <v>15</v>
      </c>
      <c r="K24" s="303">
        <v>0</v>
      </c>
      <c r="L24" s="264" t="s">
        <v>16</v>
      </c>
      <c r="M24" s="264"/>
      <c r="N24" s="303">
        <v>5073590</v>
      </c>
      <c r="O24" s="259" t="s">
        <v>33</v>
      </c>
      <c r="P24" s="259"/>
      <c r="Q24" s="305">
        <v>0</v>
      </c>
      <c r="R24" s="305"/>
      <c r="S24" s="147" t="s">
        <v>19</v>
      </c>
      <c r="T24" s="104">
        <f>SUM(K24,N24,Q24)</f>
        <v>5073590</v>
      </c>
    </row>
    <row r="25" spans="1:20" s="30" customFormat="1" ht="18" customHeight="1">
      <c r="A25" s="120"/>
      <c r="B25" s="49"/>
      <c r="C25" s="49"/>
      <c r="D25" s="54"/>
      <c r="E25" s="53">
        <v>312</v>
      </c>
      <c r="F25" s="53" t="s">
        <v>67</v>
      </c>
      <c r="G25" s="51">
        <v>1080000</v>
      </c>
      <c r="H25" s="51">
        <v>1080000</v>
      </c>
      <c r="I25" s="101">
        <f>H25-G25</f>
        <v>0</v>
      </c>
      <c r="J25" s="32" t="s">
        <v>15</v>
      </c>
      <c r="K25" s="303">
        <v>800000</v>
      </c>
      <c r="L25" s="264" t="s">
        <v>16</v>
      </c>
      <c r="M25" s="264"/>
      <c r="N25" s="303">
        <v>280000</v>
      </c>
      <c r="O25" s="259" t="s">
        <v>33</v>
      </c>
      <c r="P25" s="259"/>
      <c r="Q25" s="305">
        <v>0</v>
      </c>
      <c r="R25" s="305"/>
      <c r="S25" s="147" t="s">
        <v>19</v>
      </c>
      <c r="T25" s="104">
        <f>SUM(K25,N25,Q25)</f>
        <v>1080000</v>
      </c>
    </row>
    <row r="26" spans="1:20" s="2" customFormat="1" ht="18" customHeight="1">
      <c r="A26" s="120"/>
      <c r="B26" s="49"/>
      <c r="C26" s="50"/>
      <c r="D26" s="50"/>
      <c r="E26" s="260" t="s">
        <v>6</v>
      </c>
      <c r="F26" s="220"/>
      <c r="G26" s="112">
        <f>SUM(G24:G25)</f>
        <v>6153590</v>
      </c>
      <c r="H26" s="112">
        <f>SUM(H24:H25)</f>
        <v>6153590</v>
      </c>
      <c r="I26" s="204">
        <f>SUM(I24:I25)</f>
        <v>0</v>
      </c>
      <c r="J26" s="261"/>
      <c r="K26" s="262"/>
      <c r="L26" s="262"/>
      <c r="M26" s="262"/>
      <c r="N26" s="262"/>
      <c r="O26" s="262"/>
      <c r="P26" s="262"/>
      <c r="Q26" s="262"/>
      <c r="R26" s="262"/>
      <c r="S26" s="262"/>
      <c r="T26" s="263"/>
    </row>
    <row r="27" spans="1:20" s="2" customFormat="1" ht="18" customHeight="1">
      <c r="A27" s="142"/>
      <c r="B27" s="50"/>
      <c r="C27" s="260" t="s">
        <v>6</v>
      </c>
      <c r="D27" s="260"/>
      <c r="E27" s="260"/>
      <c r="F27" s="220"/>
      <c r="G27" s="22">
        <f>SUM(G26)</f>
        <v>6153590</v>
      </c>
      <c r="H27" s="22">
        <f>SUM(H26)</f>
        <v>6153590</v>
      </c>
      <c r="I27" s="203">
        <f>SUM(I26)</f>
        <v>0</v>
      </c>
      <c r="J27" s="261"/>
      <c r="K27" s="262"/>
      <c r="L27" s="262"/>
      <c r="M27" s="262"/>
      <c r="N27" s="262"/>
      <c r="O27" s="262"/>
      <c r="P27" s="262"/>
      <c r="Q27" s="262"/>
      <c r="R27" s="262"/>
      <c r="S27" s="262"/>
      <c r="T27" s="263"/>
    </row>
    <row r="28" spans="1:20" s="2" customFormat="1" ht="18" customHeight="1">
      <c r="A28" s="219" t="s">
        <v>12</v>
      </c>
      <c r="B28" s="260"/>
      <c r="C28" s="260"/>
      <c r="D28" s="260"/>
      <c r="E28" s="260"/>
      <c r="F28" s="220"/>
      <c r="G28" s="128">
        <f>SUM(G27)</f>
        <v>6153590</v>
      </c>
      <c r="H28" s="128">
        <f>SUM(H27)</f>
        <v>6153590</v>
      </c>
      <c r="I28" s="205">
        <f>SUM(I17,I20,I27)</f>
        <v>0</v>
      </c>
      <c r="J28" s="267"/>
      <c r="K28" s="268"/>
      <c r="L28" s="268"/>
      <c r="M28" s="268"/>
      <c r="N28" s="268"/>
      <c r="O28" s="268"/>
      <c r="P28" s="268"/>
      <c r="Q28" s="268"/>
      <c r="R28" s="268"/>
      <c r="S28" s="268"/>
      <c r="T28" s="269"/>
    </row>
    <row r="29" spans="1:20" s="30" customFormat="1" ht="18" customHeight="1">
      <c r="A29" s="119" t="s">
        <v>44</v>
      </c>
      <c r="B29" s="298" t="s">
        <v>70</v>
      </c>
      <c r="C29" s="48">
        <v>71</v>
      </c>
      <c r="D29" s="296" t="s">
        <v>74</v>
      </c>
      <c r="E29" s="53">
        <v>712</v>
      </c>
      <c r="F29" s="52" t="s">
        <v>68</v>
      </c>
      <c r="G29" s="51">
        <v>253837</v>
      </c>
      <c r="H29" s="51">
        <f>SUM(T29)</f>
        <v>253837</v>
      </c>
      <c r="I29" s="101">
        <f>H29-G29</f>
        <v>0</v>
      </c>
      <c r="J29" s="32" t="s">
        <v>15</v>
      </c>
      <c r="K29" s="303">
        <v>240000</v>
      </c>
      <c r="L29" s="264" t="s">
        <v>16</v>
      </c>
      <c r="M29" s="264"/>
      <c r="N29" s="303">
        <v>13837</v>
      </c>
      <c r="O29" s="259" t="s">
        <v>33</v>
      </c>
      <c r="P29" s="259"/>
      <c r="Q29" s="305">
        <v>0</v>
      </c>
      <c r="R29" s="305"/>
      <c r="S29" s="147" t="s">
        <v>19</v>
      </c>
      <c r="T29" s="104">
        <f>SUM(K29,N29,Q29)</f>
        <v>253837</v>
      </c>
    </row>
    <row r="30" spans="1:20" s="2" customFormat="1" ht="18" customHeight="1">
      <c r="A30" s="49"/>
      <c r="B30" s="299"/>
      <c r="C30" s="49"/>
      <c r="D30" s="297"/>
      <c r="E30" s="219" t="s">
        <v>32</v>
      </c>
      <c r="F30" s="220"/>
      <c r="G30" s="112">
        <f>SUM(G29)</f>
        <v>253837</v>
      </c>
      <c r="H30" s="112">
        <f>SUM(H29)</f>
        <v>253837</v>
      </c>
      <c r="I30" s="113">
        <f>SUM(I24:I29)</f>
        <v>0</v>
      </c>
      <c r="J30" s="261"/>
      <c r="K30" s="262"/>
      <c r="L30" s="262"/>
      <c r="M30" s="262"/>
      <c r="N30" s="262"/>
      <c r="O30" s="262"/>
      <c r="P30" s="262"/>
      <c r="Q30" s="262"/>
      <c r="R30" s="262"/>
      <c r="S30" s="262"/>
      <c r="T30" s="263"/>
    </row>
    <row r="31" spans="1:20" s="2" customFormat="1" ht="18" customHeight="1">
      <c r="A31" s="50"/>
      <c r="B31" s="50"/>
      <c r="C31" s="219" t="s">
        <v>12</v>
      </c>
      <c r="D31" s="260"/>
      <c r="E31" s="260"/>
      <c r="F31" s="220"/>
      <c r="G31" s="22">
        <f>G30</f>
        <v>253837</v>
      </c>
      <c r="H31" s="22">
        <f>H30</f>
        <v>253837</v>
      </c>
      <c r="I31" s="29">
        <f>H31-G31</f>
        <v>0</v>
      </c>
      <c r="J31" s="261"/>
      <c r="K31" s="262"/>
      <c r="L31" s="262"/>
      <c r="M31" s="262"/>
      <c r="N31" s="262"/>
      <c r="O31" s="262"/>
      <c r="P31" s="262"/>
      <c r="Q31" s="262"/>
      <c r="R31" s="262"/>
      <c r="S31" s="262"/>
      <c r="T31" s="263"/>
    </row>
    <row r="32" spans="1:20" s="2" customFormat="1" ht="18" customHeight="1">
      <c r="A32" s="219" t="s">
        <v>12</v>
      </c>
      <c r="B32" s="260"/>
      <c r="C32" s="260"/>
      <c r="D32" s="260"/>
      <c r="E32" s="260"/>
      <c r="F32" s="220"/>
      <c r="G32" s="131">
        <f>SUM(G31)</f>
        <v>253837</v>
      </c>
      <c r="H32" s="131">
        <f>SUM(H31)</f>
        <v>253837</v>
      </c>
      <c r="I32" s="132">
        <f>H32-G32</f>
        <v>0</v>
      </c>
      <c r="J32" s="267"/>
      <c r="K32" s="268"/>
      <c r="L32" s="268"/>
      <c r="M32" s="268"/>
      <c r="N32" s="268"/>
      <c r="O32" s="268"/>
      <c r="P32" s="268"/>
      <c r="Q32" s="268"/>
      <c r="R32" s="268"/>
      <c r="S32" s="268"/>
      <c r="T32" s="269"/>
    </row>
    <row r="33" spans="1:20" s="30" customFormat="1" ht="18" customHeight="1">
      <c r="A33" s="119"/>
      <c r="B33" s="207" t="s">
        <v>45</v>
      </c>
      <c r="C33" s="48"/>
      <c r="D33" s="52" t="s">
        <v>73</v>
      </c>
      <c r="E33" s="53"/>
      <c r="F33" s="52" t="s">
        <v>73</v>
      </c>
      <c r="G33" s="51">
        <v>1389727</v>
      </c>
      <c r="H33" s="51">
        <f>SUM(T33)</f>
        <v>1389727</v>
      </c>
      <c r="I33" s="102">
        <f>H33-G33</f>
        <v>0</v>
      </c>
      <c r="J33" s="32" t="s">
        <v>15</v>
      </c>
      <c r="K33" s="303">
        <v>0</v>
      </c>
      <c r="L33" s="264" t="s">
        <v>16</v>
      </c>
      <c r="M33" s="264"/>
      <c r="N33" s="303">
        <v>1389727</v>
      </c>
      <c r="O33" s="259" t="s">
        <v>33</v>
      </c>
      <c r="P33" s="259"/>
      <c r="Q33" s="305">
        <v>0</v>
      </c>
      <c r="R33" s="305"/>
      <c r="S33" s="147" t="s">
        <v>19</v>
      </c>
      <c r="T33" s="104">
        <f>SUM(K33,N33,Q33)</f>
        <v>1389727</v>
      </c>
    </row>
    <row r="34" spans="1:20" s="2" customFormat="1" ht="18" customHeight="1">
      <c r="A34" s="49"/>
      <c r="B34" s="208"/>
      <c r="C34" s="49"/>
      <c r="D34" s="206"/>
      <c r="E34" s="219" t="s">
        <v>32</v>
      </c>
      <c r="F34" s="220"/>
      <c r="G34" s="112">
        <f>SUM(G33:G33)</f>
        <v>1389727</v>
      </c>
      <c r="H34" s="152">
        <f>SUM(H33:H33)</f>
        <v>1389727</v>
      </c>
      <c r="I34" s="113">
        <f>SUM(I33:I33)</f>
        <v>0</v>
      </c>
      <c r="J34" s="261"/>
      <c r="K34" s="262"/>
      <c r="L34" s="262"/>
      <c r="M34" s="262"/>
      <c r="N34" s="262"/>
      <c r="O34" s="262"/>
      <c r="P34" s="262"/>
      <c r="Q34" s="262"/>
      <c r="R34" s="262"/>
      <c r="S34" s="262"/>
      <c r="T34" s="263"/>
    </row>
    <row r="35" spans="1:20" s="2" customFormat="1" ht="18" customHeight="1">
      <c r="A35" s="50"/>
      <c r="B35" s="50"/>
      <c r="C35" s="219" t="s">
        <v>12</v>
      </c>
      <c r="D35" s="260"/>
      <c r="E35" s="260"/>
      <c r="F35" s="220"/>
      <c r="G35" s="22">
        <f>G34</f>
        <v>1389727</v>
      </c>
      <c r="H35" s="22">
        <f>H34</f>
        <v>1389727</v>
      </c>
      <c r="I35" s="29">
        <f>I34</f>
        <v>0</v>
      </c>
      <c r="J35" s="261"/>
      <c r="K35" s="262"/>
      <c r="L35" s="262"/>
      <c r="M35" s="262"/>
      <c r="N35" s="262"/>
      <c r="O35" s="262"/>
      <c r="P35" s="262"/>
      <c r="Q35" s="262"/>
      <c r="R35" s="262"/>
      <c r="S35" s="262"/>
      <c r="T35" s="263"/>
    </row>
    <row r="36" spans="1:20" s="2" customFormat="1" ht="18" customHeight="1">
      <c r="A36" s="219" t="s">
        <v>12</v>
      </c>
      <c r="B36" s="260"/>
      <c r="C36" s="260"/>
      <c r="D36" s="260"/>
      <c r="E36" s="260"/>
      <c r="F36" s="220"/>
      <c r="G36" s="129">
        <f>SUM(G35)</f>
        <v>1389727</v>
      </c>
      <c r="H36" s="129">
        <f>SUM(H35)</f>
        <v>1389727</v>
      </c>
      <c r="I36" s="130">
        <f>H36-G36</f>
        <v>0</v>
      </c>
      <c r="J36" s="267"/>
      <c r="K36" s="268"/>
      <c r="L36" s="268"/>
      <c r="M36" s="268"/>
      <c r="N36" s="268"/>
      <c r="O36" s="268"/>
      <c r="P36" s="268"/>
      <c r="Q36" s="268"/>
      <c r="R36" s="268"/>
      <c r="S36" s="268"/>
      <c r="T36" s="269"/>
    </row>
    <row r="37" spans="2:20" ht="15.75" customHeight="1">
      <c r="B37" s="4"/>
      <c r="C37" s="4"/>
      <c r="D37" s="4"/>
      <c r="E37" s="4"/>
      <c r="H37" s="16"/>
      <c r="I37" s="199" t="s">
        <v>71</v>
      </c>
      <c r="L37" s="270" t="s">
        <v>72</v>
      </c>
      <c r="M37" s="270"/>
      <c r="N37" s="270"/>
      <c r="O37" s="270"/>
      <c r="P37" s="270"/>
      <c r="Q37" s="270"/>
      <c r="R37" s="270"/>
      <c r="S37" s="270"/>
      <c r="T37" s="270"/>
    </row>
    <row r="38" ht="12.75" customHeight="1"/>
    <row r="39" spans="1:20" s="2" customFormat="1" ht="12.75" customHeight="1">
      <c r="A39" s="17"/>
      <c r="B39" s="17"/>
      <c r="C39" s="17"/>
      <c r="D39" s="17"/>
      <c r="E39" s="17"/>
      <c r="F39" s="5"/>
      <c r="G39" s="5"/>
      <c r="H39" s="5"/>
      <c r="I39" s="5"/>
      <c r="J39" s="5"/>
      <c r="K39" s="5"/>
      <c r="L39" s="3"/>
      <c r="M39" s="3"/>
      <c r="N39" s="19"/>
      <c r="O39" s="17"/>
      <c r="P39" s="27"/>
      <c r="Q39" s="27"/>
      <c r="R39" s="27"/>
      <c r="S39" s="17"/>
      <c r="T39" s="5"/>
    </row>
    <row r="40" spans="1:20" s="2" customFormat="1" ht="12.75" customHeight="1">
      <c r="A40" s="17"/>
      <c r="B40" s="17"/>
      <c r="C40" s="17"/>
      <c r="D40" s="17"/>
      <c r="E40" s="17"/>
      <c r="F40" s="5"/>
      <c r="G40" s="9"/>
      <c r="H40" s="7"/>
      <c r="I40" s="5"/>
      <c r="J40" s="3"/>
      <c r="K40" s="3"/>
      <c r="L40" s="3"/>
      <c r="M40" s="3"/>
      <c r="N40" s="19"/>
      <c r="O40" s="17"/>
      <c r="P40" s="27"/>
      <c r="Q40" s="27"/>
      <c r="R40" s="27"/>
      <c r="S40" s="17"/>
      <c r="T40" s="3"/>
    </row>
    <row r="41" ht="12.75" customHeight="1"/>
    <row r="42" ht="12.75" customHeight="1"/>
    <row r="43" spans="1:19" s="8" customFormat="1" ht="13.5">
      <c r="A43" s="11"/>
      <c r="B43" s="11"/>
      <c r="C43" s="11"/>
      <c r="D43" s="11"/>
      <c r="E43" s="11"/>
      <c r="L43" s="139"/>
      <c r="M43" s="139"/>
      <c r="N43" s="25"/>
      <c r="O43" s="11"/>
      <c r="P43" s="28"/>
      <c r="Q43" s="28"/>
      <c r="R43" s="28"/>
      <c r="S43" s="17"/>
    </row>
    <row r="44" spans="1:19" s="8" customFormat="1" ht="13.5">
      <c r="A44" s="11"/>
      <c r="B44" s="11"/>
      <c r="C44" s="11"/>
      <c r="D44" s="11"/>
      <c r="E44" s="11"/>
      <c r="L44" s="139"/>
      <c r="M44" s="139"/>
      <c r="N44" s="25"/>
      <c r="O44" s="11"/>
      <c r="P44" s="28"/>
      <c r="Q44" s="28"/>
      <c r="R44" s="28"/>
      <c r="S44" s="17"/>
    </row>
    <row r="45" spans="1:19" s="8" customFormat="1" ht="13.5">
      <c r="A45" s="11"/>
      <c r="B45" s="11"/>
      <c r="C45" s="11"/>
      <c r="D45" s="11"/>
      <c r="E45" s="11"/>
      <c r="L45" s="139"/>
      <c r="M45" s="139"/>
      <c r="N45" s="25"/>
      <c r="O45" s="11"/>
      <c r="P45" s="28"/>
      <c r="Q45" s="28"/>
      <c r="R45" s="28"/>
      <c r="S45" s="17"/>
    </row>
    <row r="46" spans="1:19" s="8" customFormat="1" ht="13.5">
      <c r="A46" s="11"/>
      <c r="B46" s="11"/>
      <c r="C46" s="11"/>
      <c r="D46" s="11"/>
      <c r="E46" s="11"/>
      <c r="L46" s="139"/>
      <c r="M46" s="139"/>
      <c r="N46" s="25"/>
      <c r="O46" s="11"/>
      <c r="P46" s="28"/>
      <c r="Q46" s="28"/>
      <c r="R46" s="28"/>
      <c r="S46" s="17"/>
    </row>
    <row r="47" spans="1:19" s="8" customFormat="1" ht="13.5">
      <c r="A47" s="11"/>
      <c r="B47" s="11"/>
      <c r="C47" s="11"/>
      <c r="D47" s="11"/>
      <c r="E47" s="11"/>
      <c r="L47" s="139"/>
      <c r="M47" s="139"/>
      <c r="N47" s="25"/>
      <c r="O47" s="11"/>
      <c r="P47" s="28"/>
      <c r="Q47" s="28"/>
      <c r="R47" s="28"/>
      <c r="S47" s="17"/>
    </row>
    <row r="48" spans="1:19" s="8" customFormat="1" ht="13.5">
      <c r="A48" s="11"/>
      <c r="B48" s="11"/>
      <c r="C48" s="11"/>
      <c r="D48" s="11"/>
      <c r="E48" s="11"/>
      <c r="L48" s="139"/>
      <c r="M48" s="139"/>
      <c r="N48" s="25"/>
      <c r="O48" s="11"/>
      <c r="P48" s="28"/>
      <c r="Q48" s="28"/>
      <c r="R48" s="28"/>
      <c r="S48" s="17"/>
    </row>
    <row r="49" spans="1:19" s="8" customFormat="1" ht="13.5">
      <c r="A49" s="11"/>
      <c r="B49" s="11"/>
      <c r="C49" s="11"/>
      <c r="D49" s="11"/>
      <c r="E49" s="11"/>
      <c r="L49" s="139"/>
      <c r="M49" s="139"/>
      <c r="N49" s="25"/>
      <c r="O49" s="11"/>
      <c r="P49" s="28"/>
      <c r="Q49" s="28"/>
      <c r="R49" s="28"/>
      <c r="S49" s="17"/>
    </row>
    <row r="50" spans="1:19" s="8" customFormat="1" ht="13.5">
      <c r="A50" s="11"/>
      <c r="B50" s="11"/>
      <c r="C50" s="11"/>
      <c r="D50" s="11"/>
      <c r="E50" s="11"/>
      <c r="L50" s="139"/>
      <c r="M50" s="139"/>
      <c r="N50" s="25"/>
      <c r="O50" s="11"/>
      <c r="P50" s="28"/>
      <c r="Q50" s="28"/>
      <c r="R50" s="28"/>
      <c r="S50" s="17"/>
    </row>
    <row r="51" spans="1:19" s="8" customFormat="1" ht="13.5">
      <c r="A51" s="11"/>
      <c r="B51" s="11"/>
      <c r="C51" s="11"/>
      <c r="D51" s="11"/>
      <c r="E51" s="11"/>
      <c r="L51" s="139"/>
      <c r="M51" s="139"/>
      <c r="N51" s="25"/>
      <c r="O51" s="11"/>
      <c r="P51" s="28"/>
      <c r="Q51" s="28"/>
      <c r="R51" s="28"/>
      <c r="S51" s="17"/>
    </row>
    <row r="52" spans="1:19" s="8" customFormat="1" ht="13.5">
      <c r="A52" s="11"/>
      <c r="B52" s="11"/>
      <c r="C52" s="11"/>
      <c r="D52" s="11"/>
      <c r="E52" s="11"/>
      <c r="L52" s="139"/>
      <c r="M52" s="139"/>
      <c r="N52" s="25"/>
      <c r="O52" s="11"/>
      <c r="P52" s="28"/>
      <c r="Q52" s="28"/>
      <c r="R52" s="28"/>
      <c r="S52" s="17"/>
    </row>
    <row r="53" spans="1:19" s="8" customFormat="1" ht="13.5">
      <c r="A53" s="11"/>
      <c r="B53" s="11"/>
      <c r="C53" s="11"/>
      <c r="D53" s="11"/>
      <c r="E53" s="11"/>
      <c r="L53" s="139"/>
      <c r="M53" s="139"/>
      <c r="N53" s="25"/>
      <c r="O53" s="11"/>
      <c r="P53" s="28"/>
      <c r="Q53" s="28"/>
      <c r="R53" s="28"/>
      <c r="S53" s="17"/>
    </row>
    <row r="54" spans="1:19" s="8" customFormat="1" ht="13.5">
      <c r="A54" s="11"/>
      <c r="B54" s="11"/>
      <c r="C54" s="11"/>
      <c r="D54" s="11"/>
      <c r="E54" s="11"/>
      <c r="L54" s="139"/>
      <c r="M54" s="139"/>
      <c r="N54" s="25"/>
      <c r="O54" s="11"/>
      <c r="P54" s="28"/>
      <c r="Q54" s="28"/>
      <c r="R54" s="28"/>
      <c r="S54" s="17"/>
    </row>
    <row r="55" spans="1:19" s="8" customFormat="1" ht="13.5">
      <c r="A55" s="11"/>
      <c r="B55" s="11"/>
      <c r="C55" s="11"/>
      <c r="D55" s="11"/>
      <c r="E55" s="11"/>
      <c r="L55" s="139"/>
      <c r="M55" s="139"/>
      <c r="N55" s="25"/>
      <c r="O55" s="11"/>
      <c r="P55" s="28"/>
      <c r="Q55" s="28"/>
      <c r="R55" s="28"/>
      <c r="S55" s="17"/>
    </row>
    <row r="56" spans="1:19" s="8" customFormat="1" ht="13.5">
      <c r="A56" s="11"/>
      <c r="B56" s="11"/>
      <c r="C56" s="11"/>
      <c r="D56" s="11"/>
      <c r="E56" s="11"/>
      <c r="L56" s="139"/>
      <c r="M56" s="139"/>
      <c r="N56" s="25"/>
      <c r="O56" s="11"/>
      <c r="P56" s="28"/>
      <c r="Q56" s="28"/>
      <c r="R56" s="28"/>
      <c r="S56" s="17"/>
    </row>
    <row r="57" spans="1:19" s="8" customFormat="1" ht="13.5">
      <c r="A57" s="11"/>
      <c r="B57" s="11"/>
      <c r="C57" s="11"/>
      <c r="D57" s="11"/>
      <c r="E57" s="11"/>
      <c r="L57" s="139"/>
      <c r="M57" s="139"/>
      <c r="N57" s="25"/>
      <c r="O57" s="11"/>
      <c r="P57" s="28"/>
      <c r="Q57" s="28"/>
      <c r="R57" s="28"/>
      <c r="S57" s="17"/>
    </row>
    <row r="58" spans="1:19" s="8" customFormat="1" ht="13.5">
      <c r="A58" s="11"/>
      <c r="B58" s="11"/>
      <c r="C58" s="11"/>
      <c r="D58" s="11"/>
      <c r="E58" s="11"/>
      <c r="L58" s="139"/>
      <c r="M58" s="139"/>
      <c r="N58" s="25"/>
      <c r="O58" s="11"/>
      <c r="P58" s="28"/>
      <c r="Q58" s="28"/>
      <c r="R58" s="28"/>
      <c r="S58" s="17"/>
    </row>
    <row r="59" spans="1:19" s="8" customFormat="1" ht="13.5">
      <c r="A59" s="11"/>
      <c r="B59" s="11"/>
      <c r="C59" s="11"/>
      <c r="D59" s="11"/>
      <c r="E59" s="11"/>
      <c r="L59" s="139"/>
      <c r="M59" s="139"/>
      <c r="N59" s="25"/>
      <c r="O59" s="11"/>
      <c r="P59" s="28"/>
      <c r="Q59" s="28"/>
      <c r="R59" s="28"/>
      <c r="S59" s="17"/>
    </row>
    <row r="60" spans="1:19" s="8" customFormat="1" ht="13.5">
      <c r="A60" s="11"/>
      <c r="B60" s="11"/>
      <c r="C60" s="11"/>
      <c r="D60" s="11"/>
      <c r="E60" s="11"/>
      <c r="L60" s="139"/>
      <c r="M60" s="139"/>
      <c r="N60" s="25"/>
      <c r="O60" s="11"/>
      <c r="P60" s="28"/>
      <c r="Q60" s="28"/>
      <c r="R60" s="28"/>
      <c r="S60" s="17"/>
    </row>
    <row r="61" spans="1:19" s="8" customFormat="1" ht="13.5">
      <c r="A61" s="11"/>
      <c r="B61" s="11"/>
      <c r="C61" s="11"/>
      <c r="D61" s="11"/>
      <c r="E61" s="11"/>
      <c r="L61" s="139"/>
      <c r="M61" s="139"/>
      <c r="N61" s="25"/>
      <c r="O61" s="11"/>
      <c r="P61" s="28"/>
      <c r="Q61" s="28"/>
      <c r="R61" s="28"/>
      <c r="S61" s="17"/>
    </row>
    <row r="62" spans="1:19" s="8" customFormat="1" ht="13.5">
      <c r="A62" s="11"/>
      <c r="B62" s="11"/>
      <c r="C62" s="11"/>
      <c r="D62" s="11"/>
      <c r="E62" s="11"/>
      <c r="L62" s="139"/>
      <c r="M62" s="139"/>
      <c r="N62" s="25"/>
      <c r="O62" s="11"/>
      <c r="P62" s="28"/>
      <c r="Q62" s="28"/>
      <c r="R62" s="28"/>
      <c r="S62" s="17"/>
    </row>
    <row r="63" spans="1:19" s="8" customFormat="1" ht="13.5">
      <c r="A63" s="11"/>
      <c r="B63" s="11"/>
      <c r="C63" s="11"/>
      <c r="D63" s="11"/>
      <c r="E63" s="11"/>
      <c r="L63" s="139"/>
      <c r="M63" s="139"/>
      <c r="N63" s="25"/>
      <c r="O63" s="11"/>
      <c r="P63" s="28"/>
      <c r="Q63" s="28"/>
      <c r="R63" s="28"/>
      <c r="S63" s="17"/>
    </row>
    <row r="64" spans="1:19" s="8" customFormat="1" ht="13.5">
      <c r="A64" s="11"/>
      <c r="B64" s="11"/>
      <c r="C64" s="11"/>
      <c r="D64" s="11"/>
      <c r="E64" s="11"/>
      <c r="L64" s="139"/>
      <c r="M64" s="139"/>
      <c r="N64" s="25"/>
      <c r="O64" s="11"/>
      <c r="P64" s="28"/>
      <c r="Q64" s="28"/>
      <c r="R64" s="28"/>
      <c r="S64" s="17"/>
    </row>
    <row r="65" spans="1:19" s="8" customFormat="1" ht="13.5">
      <c r="A65" s="11"/>
      <c r="B65" s="11"/>
      <c r="C65" s="11"/>
      <c r="D65" s="11"/>
      <c r="E65" s="11"/>
      <c r="L65" s="139"/>
      <c r="M65" s="139"/>
      <c r="N65" s="25"/>
      <c r="O65" s="11"/>
      <c r="P65" s="28"/>
      <c r="Q65" s="28"/>
      <c r="R65" s="28"/>
      <c r="S65" s="17"/>
    </row>
    <row r="66" spans="1:19" s="8" customFormat="1" ht="13.5">
      <c r="A66" s="11"/>
      <c r="B66" s="11"/>
      <c r="C66" s="11"/>
      <c r="D66" s="11"/>
      <c r="E66" s="11"/>
      <c r="L66" s="139"/>
      <c r="M66" s="139"/>
      <c r="N66" s="25"/>
      <c r="O66" s="11"/>
      <c r="P66" s="28"/>
      <c r="Q66" s="28"/>
      <c r="R66" s="28"/>
      <c r="S66" s="17"/>
    </row>
    <row r="67" spans="1:19" s="8" customFormat="1" ht="13.5">
      <c r="A67" s="11"/>
      <c r="B67" s="11"/>
      <c r="C67" s="11"/>
      <c r="D67" s="11"/>
      <c r="E67" s="11"/>
      <c r="L67" s="139"/>
      <c r="M67" s="139"/>
      <c r="N67" s="25"/>
      <c r="O67" s="11"/>
      <c r="P67" s="28"/>
      <c r="Q67" s="28"/>
      <c r="R67" s="28"/>
      <c r="S67" s="17"/>
    </row>
    <row r="68" spans="1:19" s="8" customFormat="1" ht="13.5">
      <c r="A68" s="11"/>
      <c r="B68" s="11"/>
      <c r="C68" s="11"/>
      <c r="D68" s="11"/>
      <c r="E68" s="11"/>
      <c r="L68" s="139"/>
      <c r="M68" s="139"/>
      <c r="N68" s="25"/>
      <c r="O68" s="11"/>
      <c r="P68" s="28"/>
      <c r="Q68" s="28"/>
      <c r="R68" s="28"/>
      <c r="S68" s="17"/>
    </row>
    <row r="69" spans="1:19" s="8" customFormat="1" ht="13.5">
      <c r="A69" s="11"/>
      <c r="B69" s="11"/>
      <c r="C69" s="11"/>
      <c r="D69" s="11"/>
      <c r="E69" s="11"/>
      <c r="L69" s="139"/>
      <c r="M69" s="139"/>
      <c r="N69" s="25"/>
      <c r="O69" s="11"/>
      <c r="P69" s="28"/>
      <c r="Q69" s="28"/>
      <c r="R69" s="28"/>
      <c r="S69" s="17"/>
    </row>
    <row r="70" spans="1:19" s="8" customFormat="1" ht="13.5">
      <c r="A70" s="11"/>
      <c r="B70" s="11"/>
      <c r="C70" s="11"/>
      <c r="D70" s="11"/>
      <c r="E70" s="11"/>
      <c r="L70" s="139"/>
      <c r="M70" s="139"/>
      <c r="N70" s="25"/>
      <c r="O70" s="11"/>
      <c r="P70" s="28"/>
      <c r="Q70" s="28"/>
      <c r="R70" s="28"/>
      <c r="S70" s="17"/>
    </row>
    <row r="71" spans="1:19" s="8" customFormat="1" ht="13.5">
      <c r="A71" s="11"/>
      <c r="B71" s="11"/>
      <c r="C71" s="11"/>
      <c r="D71" s="11"/>
      <c r="E71" s="11"/>
      <c r="L71" s="139"/>
      <c r="M71" s="139"/>
      <c r="N71" s="25"/>
      <c r="O71" s="11"/>
      <c r="P71" s="28"/>
      <c r="Q71" s="28"/>
      <c r="R71" s="28"/>
      <c r="S71" s="17"/>
    </row>
    <row r="72" spans="1:19" s="8" customFormat="1" ht="13.5">
      <c r="A72" s="11"/>
      <c r="B72" s="11"/>
      <c r="C72" s="11"/>
      <c r="D72" s="11"/>
      <c r="E72" s="11"/>
      <c r="L72" s="139"/>
      <c r="M72" s="139"/>
      <c r="N72" s="25"/>
      <c r="O72" s="11"/>
      <c r="P72" s="28"/>
      <c r="Q72" s="28"/>
      <c r="R72" s="28"/>
      <c r="S72" s="17"/>
    </row>
    <row r="73" spans="1:19" s="8" customFormat="1" ht="13.5">
      <c r="A73" s="11"/>
      <c r="B73" s="11"/>
      <c r="C73" s="11"/>
      <c r="D73" s="11"/>
      <c r="E73" s="11"/>
      <c r="L73" s="139"/>
      <c r="M73" s="139"/>
      <c r="N73" s="25"/>
      <c r="O73" s="11"/>
      <c r="P73" s="28"/>
      <c r="Q73" s="28"/>
      <c r="R73" s="28"/>
      <c r="S73" s="17"/>
    </row>
    <row r="74" spans="1:19" s="8" customFormat="1" ht="13.5">
      <c r="A74" s="11"/>
      <c r="B74" s="11"/>
      <c r="C74" s="11"/>
      <c r="D74" s="11"/>
      <c r="E74" s="11"/>
      <c r="L74" s="139"/>
      <c r="M74" s="139"/>
      <c r="N74" s="25"/>
      <c r="O74" s="11"/>
      <c r="P74" s="28"/>
      <c r="Q74" s="28"/>
      <c r="R74" s="28"/>
      <c r="S74" s="17"/>
    </row>
  </sheetData>
  <sheetProtection/>
  <mergeCells count="93">
    <mergeCell ref="C35:F35"/>
    <mergeCell ref="J21:T21"/>
    <mergeCell ref="J22:T22"/>
    <mergeCell ref="L16:M16"/>
    <mergeCell ref="L25:M25"/>
    <mergeCell ref="L24:M24"/>
    <mergeCell ref="J23:T23"/>
    <mergeCell ref="O33:P33"/>
    <mergeCell ref="L13:M13"/>
    <mergeCell ref="L10:M10"/>
    <mergeCell ref="Q17:R17"/>
    <mergeCell ref="O18:P18"/>
    <mergeCell ref="Q18:R18"/>
    <mergeCell ref="L9:M9"/>
    <mergeCell ref="J14:T14"/>
    <mergeCell ref="O13:P13"/>
    <mergeCell ref="Q13:R13"/>
    <mergeCell ref="O17:P17"/>
    <mergeCell ref="A36:F36"/>
    <mergeCell ref="L29:M29"/>
    <mergeCell ref="J32:T32"/>
    <mergeCell ref="J34:T34"/>
    <mergeCell ref="J35:T35"/>
    <mergeCell ref="Q29:R29"/>
    <mergeCell ref="L33:M33"/>
    <mergeCell ref="J36:T36"/>
    <mergeCell ref="O29:P29"/>
    <mergeCell ref="Q33:R33"/>
    <mergeCell ref="A5:F5"/>
    <mergeCell ref="C12:F12"/>
    <mergeCell ref="J11:T11"/>
    <mergeCell ref="J12:T12"/>
    <mergeCell ref="E14:F14"/>
    <mergeCell ref="E21:F21"/>
    <mergeCell ref="C15:F15"/>
    <mergeCell ref="O6:P6"/>
    <mergeCell ref="Q6:R6"/>
    <mergeCell ref="Q9:R9"/>
    <mergeCell ref="A1:T1"/>
    <mergeCell ref="I3:I4"/>
    <mergeCell ref="H3:H4"/>
    <mergeCell ref="G3:G4"/>
    <mergeCell ref="J3:T4"/>
    <mergeCell ref="E11:F11"/>
    <mergeCell ref="A3:F3"/>
    <mergeCell ref="E4:F4"/>
    <mergeCell ref="C4:D4"/>
    <mergeCell ref="A4:B4"/>
    <mergeCell ref="L37:T37"/>
    <mergeCell ref="J15:T15"/>
    <mergeCell ref="Q25:R25"/>
    <mergeCell ref="O5:P5"/>
    <mergeCell ref="Q5:R5"/>
    <mergeCell ref="L5:M5"/>
    <mergeCell ref="O8:P8"/>
    <mergeCell ref="Q8:R8"/>
    <mergeCell ref="O9:P9"/>
    <mergeCell ref="L6:M6"/>
    <mergeCell ref="E34:F34"/>
    <mergeCell ref="A32:F32"/>
    <mergeCell ref="C31:F31"/>
    <mergeCell ref="E30:F30"/>
    <mergeCell ref="J30:T30"/>
    <mergeCell ref="J31:T31"/>
    <mergeCell ref="D29:D30"/>
    <mergeCell ref="B29:B30"/>
    <mergeCell ref="A28:F28"/>
    <mergeCell ref="J28:T28"/>
    <mergeCell ref="A23:F23"/>
    <mergeCell ref="L20:M20"/>
    <mergeCell ref="C27:F27"/>
    <mergeCell ref="J27:T27"/>
    <mergeCell ref="C22:F22"/>
    <mergeCell ref="L7:M7"/>
    <mergeCell ref="O7:P7"/>
    <mergeCell ref="Q7:R7"/>
    <mergeCell ref="Q16:R16"/>
    <mergeCell ref="O19:P19"/>
    <mergeCell ref="O10:P10"/>
    <mergeCell ref="Q10:R10"/>
    <mergeCell ref="L8:M8"/>
    <mergeCell ref="L19:M19"/>
    <mergeCell ref="L18:M18"/>
    <mergeCell ref="Q19:R19"/>
    <mergeCell ref="O16:P16"/>
    <mergeCell ref="O20:P20"/>
    <mergeCell ref="Q20:R20"/>
    <mergeCell ref="E26:F26"/>
    <mergeCell ref="J26:T26"/>
    <mergeCell ref="O25:P25"/>
    <mergeCell ref="O24:P24"/>
    <mergeCell ref="Q24:R24"/>
    <mergeCell ref="L17:M17"/>
  </mergeCells>
  <printOptions horizontalCentered="1" verticalCentered="1"/>
  <pageMargins left="0.7874015748031497" right="0.2362204724409449" top="0.5905511811023623" bottom="0.31496062992125984" header="0.31496062992125984" footer="0.31496062992125984"/>
  <pageSetup fitToHeight="3" horizontalDpi="600" verticalDpi="600" orientation="landscape" paperSize="9" scale="67" r:id="rId1"/>
  <ignoredErrors>
    <ignoredError sqref="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사무실</dc:creator>
  <cp:keywords/>
  <dc:description/>
  <cp:lastModifiedBy>USER</cp:lastModifiedBy>
  <cp:lastPrinted>2013-02-25T02:04:14Z</cp:lastPrinted>
  <dcterms:created xsi:type="dcterms:W3CDTF">2007-12-28T09:09:01Z</dcterms:created>
  <dcterms:modified xsi:type="dcterms:W3CDTF">2013-03-29T08:03:11Z</dcterms:modified>
  <cp:category/>
  <cp:version/>
  <cp:contentType/>
  <cp:contentStatus/>
</cp:coreProperties>
</file>