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27915" windowHeight="12720" activeTab="1"/>
  </bookViews>
  <sheets>
    <sheet name="총괄" sheetId="4" r:id="rId1"/>
    <sheet name="1.총괄 (세목추가)" sheetId="1" r:id="rId2"/>
    <sheet name="2.세입 (세목추가)" sheetId="2" r:id="rId3"/>
    <sheet name="3.세출 (세목추가)" sheetId="3" r:id="rId4"/>
  </sheets>
  <definedNames>
    <definedName name="_xlnm.Print_Area" localSheetId="1">'1.총괄 (세목추가)'!$A$1:$P$161</definedName>
    <definedName name="_xlnm.Print_Area" localSheetId="2">'2.세입 (세목추가)'!$A$1:$M$91</definedName>
    <definedName name="_xlnm.Print_Area" localSheetId="3">'3.세출 (세목추가)'!$A$1:$M$166</definedName>
    <definedName name="_xlnm.Print_Titles" localSheetId="1">'1.총괄 (세목추가)'!$A:$P,'1.총괄 (세목추가)'!$3:$5</definedName>
    <definedName name="_xlnm.Print_Titles" localSheetId="2">'2.세입 (세목추가)'!$4:$5</definedName>
    <definedName name="_xlnm.Print_Titles" localSheetId="3">'3.세출 (세목추가)'!$2:$4</definedName>
  </definedNames>
  <calcPr calcId="125725"/>
</workbook>
</file>

<file path=xl/sharedStrings.xml><?xml version="1.0" encoding="utf-8"?>
<sst xmlns="http://schemas.openxmlformats.org/spreadsheetml/2006/main" count="1103" uniqueCount="402">
  <si>
    <t xml:space="preserve"> 2013년 창포종합사회복지관 3차 추가경정예산서</t>
  </si>
  <si>
    <t>(단위 : 천원)</t>
  </si>
  <si>
    <t>세          입</t>
  </si>
  <si>
    <t>세          출</t>
  </si>
  <si>
    <t>관</t>
  </si>
  <si>
    <t>항</t>
  </si>
  <si>
    <t>목</t>
  </si>
  <si>
    <t>세목</t>
  </si>
  <si>
    <t>2013
2차추경
(A)</t>
  </si>
  <si>
    <t>2012
3차추경
(B)</t>
  </si>
  <si>
    <t>증감(B-A)</t>
  </si>
  <si>
    <t>액수</t>
  </si>
  <si>
    <t>비율(%)</t>
  </si>
  <si>
    <t>총  계</t>
  </si>
  <si>
    <t>사업
수입</t>
  </si>
  <si>
    <t>합  계</t>
  </si>
  <si>
    <t>사무비</t>
  </si>
  <si>
    <t>합 계</t>
  </si>
  <si>
    <t>소  계</t>
  </si>
  <si>
    <t>일반
인건비</t>
  </si>
  <si>
    <t>주민조직화
사업수입</t>
  </si>
  <si>
    <t>녹색가게수입금</t>
  </si>
  <si>
    <t>급여</t>
  </si>
  <si>
    <t>사랑나눔터</t>
  </si>
  <si>
    <t>퇴직적립금</t>
  </si>
  <si>
    <t>사회보험부담비용</t>
  </si>
  <si>
    <t>지역조직화
사업수입</t>
  </si>
  <si>
    <t>실습생지도</t>
  </si>
  <si>
    <t>기타후생경비</t>
  </si>
  <si>
    <t>자원봉사자야유회</t>
  </si>
  <si>
    <t>제수당</t>
  </si>
  <si>
    <t>일용잡금</t>
  </si>
  <si>
    <t>교육문화 사업수입</t>
  </si>
  <si>
    <t>아동바우처</t>
  </si>
  <si>
    <t>업무
추진비</t>
  </si>
  <si>
    <t>노인바우처</t>
  </si>
  <si>
    <t>기관운영비</t>
  </si>
  <si>
    <t>직책보조비</t>
  </si>
  <si>
    <t>가족관계증진사업수입</t>
  </si>
  <si>
    <t>징검다리(자부담)</t>
  </si>
  <si>
    <t>회의비</t>
  </si>
  <si>
    <t>보조금
수입</t>
  </si>
  <si>
    <t>운영비</t>
  </si>
  <si>
    <t>여비</t>
  </si>
  <si>
    <t>국고보조금</t>
  </si>
  <si>
    <t>노인일자리사업</t>
  </si>
  <si>
    <t>수용비및수수료</t>
  </si>
  <si>
    <t>다솜각시</t>
  </si>
  <si>
    <t>공공요금</t>
  </si>
  <si>
    <t>징검다리</t>
  </si>
  <si>
    <t>제세공과금</t>
  </si>
  <si>
    <t>시도보조금</t>
  </si>
  <si>
    <t>특화사업</t>
  </si>
  <si>
    <t>차량비</t>
  </si>
  <si>
    <t>종사자수당</t>
  </si>
  <si>
    <t>기타운영비</t>
  </si>
  <si>
    <t>재산
조성비</t>
  </si>
  <si>
    <t>어르신식사배달서비스</t>
  </si>
  <si>
    <t>시설비</t>
  </si>
  <si>
    <t>아동급식서비스</t>
  </si>
  <si>
    <t>기능보강사업</t>
  </si>
  <si>
    <t>자산취득비</t>
  </si>
  <si>
    <t>경상보조금</t>
  </si>
  <si>
    <t>시설장비유지비</t>
  </si>
  <si>
    <t>시군구보조금</t>
  </si>
  <si>
    <t>꿈자람독서놀이터</t>
  </si>
  <si>
    <t>사업비</t>
  </si>
  <si>
    <t>특수시책비</t>
  </si>
  <si>
    <t>가족
기능
강화
사업</t>
  </si>
  <si>
    <t>후원금
수입</t>
  </si>
  <si>
    <t>가족관계증진사업</t>
  </si>
  <si>
    <t>지정
후원금</t>
  </si>
  <si>
    <t>가족기능보완사업</t>
  </si>
  <si>
    <t>찾아가는아동학습지원</t>
  </si>
  <si>
    <t>무지개청소년</t>
  </si>
  <si>
    <t>가족문제해결치료사업</t>
  </si>
  <si>
    <t>희망울타리</t>
  </si>
  <si>
    <t>창포점프업(공동모금회)</t>
  </si>
  <si>
    <t>지역
사회
보호
사업</t>
  </si>
  <si>
    <t>창포jump-up공부방</t>
  </si>
  <si>
    <t>급식서비스</t>
  </si>
  <si>
    <t>가족문제해결치료</t>
  </si>
  <si>
    <t>치과진료사업</t>
  </si>
  <si>
    <t>여성가장건강지원</t>
  </si>
  <si>
    <t>보건의료서비스</t>
  </si>
  <si>
    <t>무료치과진료</t>
  </si>
  <si>
    <t>한부모가족관계강화P</t>
  </si>
  <si>
    <t>재가복지봉사서비스</t>
  </si>
  <si>
    <t>독거노인감성프로젝트</t>
  </si>
  <si>
    <t>교육
문화
사업</t>
  </si>
  <si>
    <t>김장서비스</t>
  </si>
  <si>
    <t>아동청소년사회교육</t>
  </si>
  <si>
    <t>아동건강증진사업</t>
  </si>
  <si>
    <t>경제적지원서비스</t>
  </si>
  <si>
    <t>결연후원금</t>
  </si>
  <si>
    <t>노인여가문화사업</t>
  </si>
  <si>
    <t>에너지효율개선사업</t>
  </si>
  <si>
    <t>자활
지원
사업</t>
  </si>
  <si>
    <t>행복나눔사업</t>
  </si>
  <si>
    <t>직업능력개발사업</t>
  </si>
  <si>
    <t>북한이탈주민냉장고지원사업</t>
  </si>
  <si>
    <t>직업기능훈련사업</t>
  </si>
  <si>
    <t>노인일자리창출사업</t>
  </si>
  <si>
    <t>지역
조직화 사업</t>
  </si>
  <si>
    <t>지역사회조직사업</t>
  </si>
  <si>
    <t>한민족통합교육전문가양성</t>
  </si>
  <si>
    <t>복지네트워크구축</t>
  </si>
  <si>
    <t>사회복지운영위원회</t>
  </si>
  <si>
    <t>사회복지현장실습</t>
  </si>
  <si>
    <t>문화복지사업</t>
  </si>
  <si>
    <t>한가위나눔행사</t>
  </si>
  <si>
    <t>조사연구사업</t>
  </si>
  <si>
    <t>비지정
후원금</t>
  </si>
  <si>
    <t>비지정후원금</t>
  </si>
  <si>
    <t>주민
조직화
사업</t>
  </si>
  <si>
    <t>전입금</t>
  </si>
  <si>
    <t>녹색가게</t>
  </si>
  <si>
    <t>녹색가게운영</t>
  </si>
  <si>
    <t>녹색가게장학금</t>
  </si>
  <si>
    <t>경로식당</t>
  </si>
  <si>
    <t>과년도
지출</t>
  </si>
  <si>
    <t>이월금</t>
  </si>
  <si>
    <t>과년도지출</t>
  </si>
  <si>
    <t>전년도이월금</t>
  </si>
  <si>
    <t>후원금</t>
  </si>
  <si>
    <t>지정후원금</t>
  </si>
  <si>
    <t>계</t>
  </si>
  <si>
    <t>노인바우처사업</t>
  </si>
  <si>
    <t>하나센터</t>
  </si>
  <si>
    <t>아동급식예금이자</t>
  </si>
  <si>
    <t>여성가장자립지원사업</t>
  </si>
  <si>
    <t>무한도전</t>
  </si>
  <si>
    <t>여성가장자립지원</t>
  </si>
  <si>
    <t>다솜각시이월금</t>
  </si>
  <si>
    <t>노인일자리예금이자</t>
  </si>
  <si>
    <t>어르신식사배달예금이자</t>
  </si>
  <si>
    <t>결연후원</t>
  </si>
  <si>
    <t>사랑나눔터예금이자</t>
  </si>
  <si>
    <t>하나센터예금이자</t>
  </si>
  <si>
    <t>다솜각시예금이자</t>
  </si>
  <si>
    <t>창포Jump-up예금이자</t>
  </si>
  <si>
    <t>징검다리예금이자</t>
  </si>
  <si>
    <t>이월사업비</t>
  </si>
  <si>
    <t>잡수입</t>
  </si>
  <si>
    <t>사랑의떡국나누기사업</t>
  </si>
  <si>
    <t>불용품매각대</t>
  </si>
  <si>
    <t>기타예금이자수입</t>
  </si>
  <si>
    <t>인건비</t>
  </si>
  <si>
    <t>기타잡수입</t>
  </si>
  <si>
    <t>사무운영비</t>
  </si>
  <si>
    <t>차량관리비</t>
  </si>
  <si>
    <t>재산조성비</t>
  </si>
  <si>
    <t>사례관리사업</t>
  </si>
  <si>
    <t>사례관리비</t>
  </si>
  <si>
    <t>예체능교육비지원</t>
  </si>
  <si>
    <t>북한이탈주민제주도탐방</t>
  </si>
  <si>
    <t>북한이탈아동공부방</t>
  </si>
  <si>
    <t>아동학습지원사업</t>
  </si>
  <si>
    <t>가족문제해결 및
치료사업</t>
  </si>
  <si>
    <t>행복한동행</t>
  </si>
  <si>
    <t>장애인행사지원</t>
  </si>
  <si>
    <t>젠틀맨임파워먼트</t>
  </si>
  <si>
    <t>밑반찬지원서비스</t>
  </si>
  <si>
    <t>간식서비스</t>
  </si>
  <si>
    <t>노후보장네비게이션</t>
  </si>
  <si>
    <t>무료치아진료</t>
  </si>
  <si>
    <t>긴급구호</t>
  </si>
  <si>
    <t>일상생활지원서비스</t>
  </si>
  <si>
    <t>이미용서비스</t>
  </si>
  <si>
    <t>떡국서비스</t>
  </si>
  <si>
    <t>한가위나눔사업
(독거노인감성프로젝트)</t>
  </si>
  <si>
    <t>지역사회욕구조사</t>
  </si>
  <si>
    <t>공익,도우미관리</t>
  </si>
  <si>
    <t>사업보고서</t>
  </si>
  <si>
    <t>주민조직화사업</t>
  </si>
  <si>
    <t>지역주민강좌</t>
  </si>
  <si>
    <t>지역주민세미나</t>
  </si>
  <si>
    <t>경로당관리</t>
  </si>
  <si>
    <t>지역환경개선사업</t>
  </si>
  <si>
    <t>창포이동복지관</t>
  </si>
  <si>
    <t>한민족통합교육
전문가양성(비지정)</t>
  </si>
  <si>
    <t>자원개발 및 관리</t>
  </si>
  <si>
    <t>자원봉사자개발및관리</t>
  </si>
  <si>
    <t>후원자개발및관리</t>
  </si>
  <si>
    <t>창포가족의날</t>
  </si>
  <si>
    <t>연하장발송</t>
  </si>
  <si>
    <t>출판홍보사업</t>
  </si>
  <si>
    <t>잡지출</t>
  </si>
  <si>
    <t>예비비
및 기타</t>
  </si>
  <si>
    <t>예비비</t>
  </si>
  <si>
    <t>반환금</t>
  </si>
  <si>
    <t>다솜각시이월금반납</t>
  </si>
  <si>
    <t>다솜각시이자반납</t>
  </si>
  <si>
    <t>노인일자리이자반납</t>
  </si>
  <si>
    <t>어르신식사배달이자반납</t>
  </si>
  <si>
    <t>사랑나눔터이자반납</t>
  </si>
  <si>
    <t>하나센터이월금반납</t>
  </si>
  <si>
    <t>하나센터예금이자반납</t>
  </si>
  <si>
    <t>징검다리이자반납</t>
  </si>
  <si>
    <t>정부보조금반환금</t>
  </si>
  <si>
    <t xml:space="preserve"> 세입.세출 내역서 </t>
  </si>
  <si>
    <t xml:space="preserve">  ① 세입내역서</t>
  </si>
  <si>
    <t>(단위:천원)</t>
  </si>
  <si>
    <t>2013
3차추경
(B)</t>
  </si>
  <si>
    <t>예  산  산  출  내  역  (단위 : 천원)</t>
  </si>
  <si>
    <t>352.5*12=4,230</t>
  </si>
  <si>
    <t>증</t>
  </si>
  <si>
    <t>무료급식소</t>
  </si>
  <si>
    <t>625*12월 = 7,920</t>
  </si>
  <si>
    <t>4명*100=400
6명*150=900</t>
  </si>
  <si>
    <t>자원봉사자야유회자부담</t>
  </si>
  <si>
    <t>신설증</t>
  </si>
  <si>
    <t>30명*100*12월=36,000</t>
  </si>
  <si>
    <t>바우처카드
개인부담금</t>
  </si>
  <si>
    <t>180*25명 *12월=54,000
10*25명*12월=3,000</t>
  </si>
  <si>
    <t>북한이탈주민
제주도탐방 개인부담금</t>
  </si>
  <si>
    <t>200*25명=5,000</t>
  </si>
  <si>
    <t>국비 50%(29,400)
도비 15%(8,820)
시비 35% (20,580)</t>
  </si>
  <si>
    <t>가정봉사원사업</t>
  </si>
  <si>
    <t>5,000*1회=5,000</t>
  </si>
  <si>
    <t>18,000*1회=18,000</t>
  </si>
  <si>
    <t>장려수당 시비30% + 자격수당 도비 30%</t>
  </si>
  <si>
    <t>160명*1.7*7일*13주*4분기=99,008</t>
  </si>
  <si>
    <t>24*3*365일=26,280</t>
  </si>
  <si>
    <t>40명*3.5*365일=51,100</t>
  </si>
  <si>
    <t>기능보강사업비</t>
  </si>
  <si>
    <t>82,492*3분기 + 82,493*1분기=923,969</t>
  </si>
  <si>
    <t>도서구입지원금</t>
  </si>
  <si>
    <t>3,750*4회=15,000</t>
  </si>
  <si>
    <t>경북사회복지공동모금회</t>
  </si>
  <si>
    <t>북한이탈주민지원재단</t>
  </si>
  <si>
    <t>한국사회복지관협회</t>
  </si>
  <si>
    <t>한국에너지재단</t>
  </si>
  <si>
    <t>감</t>
  </si>
  <si>
    <t>아동학습지원사업
무료치과진료사업</t>
  </si>
  <si>
    <t>12,000
1,500</t>
  </si>
  <si>
    <t>창포jump-up예금이자</t>
  </si>
  <si>
    <t xml:space="preserve">  ② 세출내역서</t>
  </si>
  <si>
    <t>국민연금
건강보험
요양보험
산재보험
고용보험</t>
  </si>
  <si>
    <t>264,779 * 4.5% = 11,915
264,779 * 2.9%=7,678
7,376 * 6.55% =502
264,779 * 0.7% =1,853
220,871* 0.8% =1,766</t>
  </si>
  <si>
    <t>효도휴가비
하계휴가비
직원단합
우수직원포상
직원시간외식대</t>
  </si>
  <si>
    <t>100*10명=1,000
100*11명=1,100
100*11명=1,100
250*4회=1,000
500*4회=2,000
900</t>
  </si>
  <si>
    <t>복지수당
직원식대
차량유류대
시간외수당</t>
  </si>
  <si>
    <t>(장려수당100*14명)+(자격수당40*13명)*12개월=23,420
50*10명*4월=2,000
50*11명*8월=4,400
150*12월=1,800
직원별기본금/209*1.5/초과근무시간*12월=2,500</t>
  </si>
  <si>
    <t xml:space="preserve">관장
부장
과장1
과장2
과장3 </t>
  </si>
  <si>
    <t>200 * 12월 = 2,400
150 * 12월 = 1,800
 50 * 12월 =600
50 * 12월 =600
50 * 12월 = 600</t>
  </si>
  <si>
    <t>사무용품비
집기구입비
수수료 등</t>
  </si>
  <si>
    <t>전기요금
텔레캅&amp;팩스
상수도,관리비
전화&amp;인터넷
기타 (신문구독 등)</t>
  </si>
  <si>
    <t>350*4개월=1,400
125*4개월=500
145*4개월=580
200*4개월=800
1,720</t>
  </si>
  <si>
    <t>스타렉스차량보험료(3434)
포항시사회복지협의회
보안협력위원회
영업배상책임보험
퇴직연금수수료
마티즈차량보험료(4399)
경북사회복지관협회 1개월
기타</t>
  </si>
  <si>
    <t>1,113
400
300
660
340
400
420
1,367</t>
  </si>
  <si>
    <t>시설장유지비</t>
  </si>
  <si>
    <t>사례관리비
북한이탈주민 나들이
멘토링활동비
한가위행사비
인식개선교육비
자조모임
제주도탐방</t>
  </si>
  <si>
    <t>30*10개월=300
64*25명=1,600
100*15명=1,500
200
420
1,280
5,000</t>
  </si>
  <si>
    <t>강사비</t>
  </si>
  <si>
    <t>1,000*12월=12,000</t>
  </si>
  <si>
    <t>1,500*12월=18,000</t>
  </si>
  <si>
    <t>주식비
부식비
기타</t>
  </si>
  <si>
    <t xml:space="preserve">880*12월=10,560
7,370*12월=88,440
8
</t>
  </si>
  <si>
    <t>조리사인건비
식권식대
부식비
기타</t>
  </si>
  <si>
    <t>500*12월=6,000
1,000*12월=12,000
2,750*12월=33,000
100</t>
  </si>
  <si>
    <t>부식비</t>
  </si>
  <si>
    <t>3*24명*365=26,280</t>
  </si>
  <si>
    <t>500*4월=2,000</t>
  </si>
  <si>
    <t>전담인력 방문간호사 인건비
전담인력 퇴직금 적립
소양교육비
프로그램연구활동비
FRESH DAY 
방문간호 물품 구입비
사무용품 구입비</t>
  </si>
  <si>
    <t>1,000 * 1명 * 12월 = 12,000
83,333원 * 12회 =1,000
150
20 * 5회 =100 
150 * 5회 = 750
140 * 5회 =700
75 * 4회 =300</t>
  </si>
  <si>
    <t>도서구입비</t>
  </si>
  <si>
    <t>간호사인건비
유산소운동강사비
요리교실강사비
캠프
간식비
물품구입비
기타운영비</t>
  </si>
  <si>
    <t>310*12월=3,720
480*12월=5,760
600*12월=7,200
2,500*2회=5,000
20*12월=2,400
2,000
1,920</t>
  </si>
  <si>
    <t>인건비
관리운영비
사업진행비</t>
  </si>
  <si>
    <t>전담인력 인건비 1,100*12월=13,200
퇴직금 110,000*12월=1,320
4대보험 기관 부담금 87*12월=1,044
유산소운동 35*12시간*12월=5,040
맞춤형운동 100*4회*12월=4,800
게이트볼 55*2명*2회*12월=2,640
특강 100*12월=1,200
요리교실 100*12월=1,200
프로그램운영비 1,000
사업평가회400
보고서제작비500
단체복구입비300
의료기관리비500
의료기소모품비400
사업진행비7800</t>
  </si>
  <si>
    <t>인건비
급여
국민연금
국민겅강보험
노인장기요양병원
고용보험
산업재해보험</t>
  </si>
  <si>
    <t xml:space="preserve">
31,210원*급여 236일*6명 =44,193
28,210원*주차수당 49주*6명 =8,294
28,210원*월차수당 12개월*6명 =2,031
24,702,100원(3명)*4.5% =1,112
18,603,680원*2.95% =549
548,808원*6.55% =36
수급자 29,816,050*0.55% =164  
차상위 24,702,100*1.1% = 272
산업재해보험 54,518,220원*0.7% =382</t>
  </si>
  <si>
    <t xml:space="preserve">사업비
운영비
사업진행비
회의및교육비
</t>
  </si>
  <si>
    <t xml:space="preserve">
차량유류대 30,000원*4회  =120
사무용품 (문구용품,용지,사무용품등) =578
사업물품비 200,000원*12개월 =2,400
피복비(유니폼,조끼,앞치마등) 70,000원420*6명 =
자활야유회 50,000원*1회*6명 =300
어울림한마당 20,000원*6명 =120
10,000원*정기간담회 12월*6명 =720
참여자교육(스트레스해소,고객응대,역량350강화등) =350
참여자연합교육 60,000원*1회*6명 =360
간담회비50
</t>
  </si>
  <si>
    <t>인건비
산재보험
교육비
문화활동비
홍보비</t>
  </si>
  <si>
    <t>인건비 200 * 30명 * 9월 =54,000
산재보험 100 * 4회 =400
강사료 70
다과구입 50
프로그램진행비 20 * 30명 = 600
식대 10 * 30명 = 300
 홍보비 100</t>
  </si>
  <si>
    <t xml:space="preserve">회의 및 간담회
사업진행비
팀장비
자원봉사지원비
</t>
  </si>
  <si>
    <t xml:space="preserve">정기간담회 50 * 2회 = 100
사업평가회 250 * 1회 = 250
자조모임 20 * 9회 = 180 
간식비 80 * 7회 = 560
물품구입 560
출장주유 70
팀장비 20 * 2명 *9월 =360
자원봉사활동비 5 *30명 * 2 = 300 
간식 및 물품구입비 900 </t>
  </si>
  <si>
    <t>운영위원회의비 70*5명4회=1,400</t>
  </si>
  <si>
    <t>사회복지현장실습운영비</t>
  </si>
  <si>
    <t>현장실습운영비500*2회=1,000</t>
  </si>
  <si>
    <t>직원동아리활동
직원개발</t>
  </si>
  <si>
    <t>직원동아리활동비1,000
직원개발비8,000</t>
  </si>
  <si>
    <t>자원봉사자야유회 차량임대료</t>
  </si>
  <si>
    <t>자원봉사자 간담회
녹색가게운영비
녹색가게 이전 인테리어비용</t>
  </si>
  <si>
    <t>150*4회=600
200*12월=2,400
2290</t>
  </si>
  <si>
    <t>200*5명=1,000</t>
  </si>
  <si>
    <t>자원봉사활동비
정수기관리비
상수도비
도시가스비
기타운영비</t>
  </si>
  <si>
    <t>250*2월=500
23*12월=276
100*12월=1,200
350*12월=4,200
3,212</t>
  </si>
  <si>
    <t>인건비 및 운영비</t>
  </si>
  <si>
    <t>인건비  1,300*9개월=11,700
사무용품비 100*9개월=900
공부방현판 70*2개=140
시설유지비 30*9개월=270</t>
  </si>
  <si>
    <t>급간식비</t>
  </si>
  <si>
    <t>식대 3*14명*192일=8,064
간식비 1*14명*192일=2,688</t>
  </si>
  <si>
    <t>프로그램비</t>
  </si>
  <si>
    <t>교재구입비 15*14명*69권=1,260
연극동아리 진행비  1,560
힐링쿡 진행비 900
힐링메이킹 진행비 1,100
힐링팜 진행비 371
히링스포츠 진행비 660
썸머캠핑 진행비 1,530
숲체험 진행비 334
힐링생활 강사비 3,600
영어연극제 진행비 263</t>
  </si>
  <si>
    <t>인건비(2명) 2,100*2개월=4,200
교재구입비 15*30권=450
문구용품 70
탁구교실70*4회기=280</t>
  </si>
  <si>
    <t>사례관리활동비</t>
  </si>
  <si>
    <t>개별교육비
 시험응시료
 교통비
 개별심리상담비
 자원연계
 희망여행</t>
  </si>
  <si>
    <t xml:space="preserve">670 * 1명 =670 
(150 * 4명)+(200 * 1명) =800
30 * 7명 *6월 =1,260
25 * 7명 *5회 =1,350 
121
1,783 * 1회 =1,783  </t>
  </si>
  <si>
    <t>무한도전장학금
반납금 1명</t>
  </si>
  <si>
    <t>3,500*2명*1회=7,000
3,500</t>
  </si>
  <si>
    <t>가족여행
 버킷리스트
 관계강화프로그램
 자조모임</t>
  </si>
  <si>
    <t>5,552
200 * 8세대 =1,600
270 * 5회 =1,350
150 * 2회 =300</t>
  </si>
  <si>
    <t>30*400가정=12,000</t>
  </si>
  <si>
    <t>공사대금</t>
  </si>
  <si>
    <t xml:space="preserve">코디네이터활동비 
자문비
교구구입 
현수막 
식대 
다과비
강사비 
상장케이스 
한민족통합교육강사비
간담회 식대 및 다과비 
나들이 진행비 
기념품구입비 </t>
  </si>
  <si>
    <t>480*9개월=4,320
50*5회=250
750
20*8장=160
8*13명*3회=312
2*10명*25회=500
100*2시간*9회=1,800
3*10장=30
100*100회=10,000
99*8회기=792
986
10*10개=100</t>
  </si>
  <si>
    <t>행사진행비
송편도시락제작비</t>
  </si>
  <si>
    <t>990*1회=990
34*15명=510</t>
  </si>
  <si>
    <t xml:space="preserve">자원봉사활동비 </t>
  </si>
  <si>
    <t>200*9개월=1,800</t>
  </si>
  <si>
    <t>문구용품 
생활용품
수용비및수수료</t>
  </si>
  <si>
    <t>300 * 12월=3,600
100 * 12월=1,200
1,061</t>
  </si>
  <si>
    <t>전기요금
텔레캅&amp;팩스
상수도,관리비
전화&amp;인터넷
기타</t>
  </si>
  <si>
    <t>350*8개월=2,800
125*8개월=1,000
145*8개월=1,160
200*8개월=1,600
440</t>
  </si>
  <si>
    <t>차량유류대 
차량관리비</t>
  </si>
  <si>
    <t>450*6회=2,700
900</t>
  </si>
  <si>
    <t>모닝차량보험료(9830)
한국사회복지관협회비
경북사회복지관협회비
포항시사회복지관협회비
자동차환경개선부담금
재정보증
화재보험
직원단체상해보험
기타세금</t>
  </si>
  <si>
    <t>750
255*4회=1,020
420*3회=1,260
300*4회=1,200
300
200
300
500
270</t>
  </si>
  <si>
    <t>사례회의 다과비
사례관리 진행비</t>
  </si>
  <si>
    <t>30*12월=360
35*4회=140</t>
  </si>
  <si>
    <t>50*2명*12월=1,200</t>
  </si>
  <si>
    <t xml:space="preserve">차량비 
다과비 </t>
  </si>
  <si>
    <t>800,000*1대=800
2.000*25명*2회=200</t>
  </si>
  <si>
    <t>12월 사대보험 기관부담금 
1월 사대보험 기관부담금 
2월 사대보험 기관부담금 
3월 사대보험 기관부담금 
1~3월 퇴직적립금(교사 2명)
3월 교사급여(2명) 
4~12월 사대보험 기관부담금 
4~12월 퇴직적립금 
교재구입비</t>
  </si>
  <si>
    <t>183
181
189
182
174*3개월=522
2,100
127*9개월=1,143
108*9개월=972
7,000*10명*6권=420</t>
  </si>
  <si>
    <t>강사세금</t>
  </si>
  <si>
    <t>33*12월=396</t>
  </si>
  <si>
    <t>희망울타리 전담인력 기관부담금
퇴직적립금
사업비</t>
  </si>
  <si>
    <t>130*12월=1,560
1,400
700</t>
  </si>
  <si>
    <t>장애인 나들이 행복한 동행 차량비
입장료
다과비
식대</t>
  </si>
  <si>
    <t>600 * 1대 = 600
10 * 40명 =400
2 * 40명 * 2회 =160
10 * 40명 =400</t>
  </si>
  <si>
    <t>장애인행사지원
간담회</t>
  </si>
  <si>
    <t>100*3회=300
40</t>
  </si>
  <si>
    <t>프로그램 진행비
사무용품구입비</t>
  </si>
  <si>
    <t>20 * 10회 =200
20 * 10회 =200</t>
  </si>
  <si>
    <t>밑반찬서비스 재료비
 필요물품구입비
(필름지, 포장용기, 비닐등)
취사용연료가스비</t>
  </si>
  <si>
    <t>150 * 30회 =4,500
500
143*4회=572</t>
  </si>
  <si>
    <t>간식재료구입비
기자재구입비</t>
  </si>
  <si>
    <t>100 * 36회 =3,600
 400</t>
  </si>
  <si>
    <t>식사배달</t>
  </si>
  <si>
    <t>수지침물품구입비
의료교육준비비
평가회비</t>
  </si>
  <si>
    <t>580
 60 * 2회 =120
 100 * 1회 = 100</t>
  </si>
  <si>
    <t>500*9월=4,500</t>
  </si>
  <si>
    <t>긴급구호금</t>
  </si>
  <si>
    <t>봉사자간식비</t>
  </si>
  <si>
    <t>20*12회=240</t>
  </si>
  <si>
    <t>현수막 20</t>
  </si>
  <si>
    <t>식대
떡
운영물품</t>
  </si>
  <si>
    <t>1,200
800
600</t>
  </si>
  <si>
    <t>지역사회욕구조사제본비</t>
  </si>
  <si>
    <t>사업보고서발행비</t>
  </si>
  <si>
    <t>지역주민강좌 간식비</t>
  </si>
  <si>
    <t>75*4=300</t>
  </si>
  <si>
    <t>준비비
강사비</t>
  </si>
  <si>
    <t>200
200*4회=800</t>
  </si>
  <si>
    <t>분기간담회
행사지원</t>
  </si>
  <si>
    <t>30*4회=120
180</t>
  </si>
  <si>
    <t>꽃가꾸기 및 주민조직화사업</t>
  </si>
  <si>
    <t>375*4회=180</t>
  </si>
  <si>
    <t>이동복지관운영비</t>
  </si>
  <si>
    <t xml:space="preserve">자원봉사자관리   
청소년자원봉사학교                     
자원봉사자 일일야유회      
자원봉사자 간담회       </t>
  </si>
  <si>
    <t>5,000
300
3,000
300</t>
  </si>
  <si>
    <t>후원자 감사카드
모금함설치
모금함관리
기부금영수증발급
CMS관리</t>
  </si>
  <si>
    <t>1,000
40
250
70
840</t>
  </si>
  <si>
    <t>창포가족의 날</t>
  </si>
  <si>
    <t>상패제작비 500
식비 4,000
기타준비비 500</t>
  </si>
  <si>
    <t>연하장 구입비
우편발송비</t>
  </si>
  <si>
    <t>340
150</t>
  </si>
  <si>
    <t>소식지제작
소식지발송
리플렛제작</t>
  </si>
  <si>
    <t xml:space="preserve"> 2,300 * 2회 = 4,600
600 * 2회 = 1,200
1,000</t>
  </si>
  <si>
    <t>사회보험기관부담(2개월)
퇴직적립금(2개월)</t>
  </si>
  <si>
    <t>935
1,000</t>
  </si>
  <si>
    <t>창포Jump-up공부방이자반납</t>
  </si>
  <si>
    <t>어르신식사배달서비스이자반납</t>
  </si>
  <si>
    <t>하나센터이자반납</t>
  </si>
  <si>
    <t>정부보조금반납</t>
  </si>
  <si>
    <t>1,998,932*12개월*11명</t>
  </si>
  <si>
    <t>172,697*12개월*11명</t>
  </si>
  <si>
    <t>급여</t>
  </si>
  <si>
    <t>(단위:천원)</t>
  </si>
  <si>
    <t>구분</t>
  </si>
  <si>
    <t>사업수입</t>
  </si>
  <si>
    <t>사 무 비</t>
  </si>
  <si>
    <t>시·군·구 보조금</t>
  </si>
  <si>
    <t>재산조성비</t>
  </si>
  <si>
    <t>기타 보조금</t>
  </si>
  <si>
    <t>-</t>
  </si>
  <si>
    <t>사 업 비</t>
  </si>
  <si>
    <t>후원금 수입</t>
  </si>
  <si>
    <t>후원금</t>
  </si>
  <si>
    <t>전 입 금</t>
  </si>
  <si>
    <t>반납금</t>
  </si>
  <si>
    <t>기 타</t>
  </si>
  <si>
    <t>합 계</t>
  </si>
  <si>
    <t>2013년 창포종합사회복지관 예산</t>
  </si>
  <si>
    <t>2013년 2차 
추가경정</t>
  </si>
  <si>
    <t>증감</t>
  </si>
  <si>
    <t>2013년 2차
추가경정</t>
  </si>
  <si>
    <t>2013년 3차 
추가경정</t>
  </si>
  <si>
    <t>2013년  3차
추가경정</t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</si>
</sst>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6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나눔고딕"/>
      <family val="3"/>
    </font>
    <font>
      <sz val="8"/>
      <name val="돋움"/>
      <family val="3"/>
    </font>
    <font>
      <sz val="15"/>
      <name val="나눔고딕"/>
      <family val="3"/>
    </font>
    <font>
      <sz val="10"/>
      <name val="나눔고딕"/>
      <family val="3"/>
    </font>
    <font>
      <b/>
      <sz val="10"/>
      <name val="나눔고딕"/>
      <family val="3"/>
    </font>
    <font>
      <sz val="9"/>
      <name val="나눔고딕"/>
      <family val="3"/>
    </font>
    <font>
      <sz val="9"/>
      <color indexed="8"/>
      <name val="나눔고딕"/>
      <family val="3"/>
    </font>
    <font>
      <sz val="9"/>
      <color rgb="FFFF0000"/>
      <name val="나눔고딕"/>
      <family val="3"/>
    </font>
    <font>
      <sz val="7"/>
      <name val="나눔고딕"/>
      <family val="3"/>
    </font>
    <font>
      <sz val="8"/>
      <name val="나눔고딕"/>
      <family val="3"/>
    </font>
    <font>
      <b/>
      <sz val="14"/>
      <color theme="1"/>
      <name val="나눔고딕"/>
      <family val="3"/>
    </font>
    <font>
      <sz val="10"/>
      <color theme="1"/>
      <name val="나눔고딕"/>
      <family val="3"/>
    </font>
    <font>
      <sz val="9"/>
      <color theme="1"/>
      <name val="나눔고딕"/>
      <family val="3"/>
    </font>
    <font>
      <b/>
      <sz val="9"/>
      <color theme="1"/>
      <name val="나눔고딕"/>
      <family val="3"/>
    </font>
    <font>
      <b/>
      <sz val="12"/>
      <color theme="1"/>
      <name val="나눔고딕"/>
      <family val="3"/>
    </font>
    <font>
      <b/>
      <sz val="9"/>
      <name val="나눔고딕"/>
      <family val="3"/>
    </font>
    <font>
      <sz val="8"/>
      <color theme="1"/>
      <name val="나눔고딕"/>
      <family val="3"/>
    </font>
    <font>
      <b/>
      <sz val="12"/>
      <name val="나눔고딕"/>
      <family val="3"/>
    </font>
    <font>
      <sz val="18"/>
      <name val="나눔고딕"/>
      <family val="3"/>
    </font>
    <font>
      <sz val="8"/>
      <name val="Calibri"/>
      <family val="2"/>
      <scheme val="minor"/>
    </font>
    <font>
      <sz val="10"/>
      <color rgb="FF000000"/>
      <name val="나눔고딕"/>
      <family val="3"/>
    </font>
    <font>
      <b/>
      <sz val="11"/>
      <color rgb="FF000000"/>
      <name val="나눔고딕"/>
      <family val="3"/>
    </font>
    <font>
      <sz val="11"/>
      <color rgb="FF000000"/>
      <name val="나눔고딕"/>
      <family val="3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0E5FA"/>
        <bgColor indexed="64"/>
      </patternFill>
    </fill>
  </fills>
  <borders count="4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5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8" fillId="2" borderId="3" xfId="20" applyFont="1" applyFill="1" applyBorder="1" applyAlignment="1">
      <alignment vertical="center"/>
    </xf>
    <xf numFmtId="41" fontId="8" fillId="2" borderId="4" xfId="20" applyFont="1" applyFill="1" applyBorder="1" applyAlignment="1">
      <alignment vertical="center"/>
    </xf>
    <xf numFmtId="41" fontId="9" fillId="2" borderId="5" xfId="20" applyFont="1" applyFill="1" applyBorder="1" applyAlignment="1">
      <alignment horizontal="right" vertical="center"/>
    </xf>
    <xf numFmtId="41" fontId="9" fillId="2" borderId="6" xfId="2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1" fontId="8" fillId="3" borderId="7" xfId="20" applyFont="1" applyFill="1" applyBorder="1" applyAlignment="1">
      <alignment vertical="center"/>
    </xf>
    <xf numFmtId="41" fontId="8" fillId="3" borderId="8" xfId="20" applyFont="1" applyFill="1" applyBorder="1" applyAlignment="1">
      <alignment vertical="center"/>
    </xf>
    <xf numFmtId="41" fontId="9" fillId="3" borderId="9" xfId="20" applyFont="1" applyFill="1" applyBorder="1" applyAlignment="1">
      <alignment horizontal="right" vertical="center"/>
    </xf>
    <xf numFmtId="41" fontId="9" fillId="3" borderId="10" xfId="20" applyFont="1" applyFill="1" applyBorder="1" applyAlignment="1">
      <alignment horizontal="right" vertical="center"/>
    </xf>
    <xf numFmtId="41" fontId="8" fillId="4" borderId="7" xfId="20" applyFont="1" applyFill="1" applyBorder="1" applyAlignment="1">
      <alignment vertical="center"/>
    </xf>
    <xf numFmtId="41" fontId="8" fillId="4" borderId="8" xfId="20" applyFont="1" applyFill="1" applyBorder="1" applyAlignment="1">
      <alignment vertical="center"/>
    </xf>
    <xf numFmtId="41" fontId="9" fillId="4" borderId="9" xfId="20" applyFont="1" applyFill="1" applyBorder="1" applyAlignment="1">
      <alignment horizontal="right" vertical="center"/>
    </xf>
    <xf numFmtId="41" fontId="9" fillId="4" borderId="10" xfId="2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center" wrapText="1"/>
    </xf>
    <xf numFmtId="41" fontId="8" fillId="5" borderId="7" xfId="20" applyFont="1" applyFill="1" applyBorder="1" applyAlignment="1">
      <alignment vertical="center"/>
    </xf>
    <xf numFmtId="41" fontId="8" fillId="5" borderId="8" xfId="20" applyFont="1" applyFill="1" applyBorder="1" applyAlignment="1">
      <alignment vertical="center"/>
    </xf>
    <xf numFmtId="41" fontId="9" fillId="6" borderId="9" xfId="20" applyFont="1" applyFill="1" applyBorder="1" applyAlignment="1">
      <alignment horizontal="right" vertical="center"/>
    </xf>
    <xf numFmtId="41" fontId="9" fillId="6" borderId="10" xfId="2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1" fontId="8" fillId="0" borderId="7" xfId="20" applyFont="1" applyBorder="1" applyAlignment="1">
      <alignment vertical="center"/>
    </xf>
    <xf numFmtId="41" fontId="8" fillId="0" borderId="8" xfId="2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41" fontId="8" fillId="6" borderId="7" xfId="20" applyFont="1" applyFill="1" applyBorder="1" applyAlignment="1">
      <alignment vertical="center"/>
    </xf>
    <xf numFmtId="41" fontId="8" fillId="6" borderId="8" xfId="2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6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shrinkToFit="1"/>
    </xf>
    <xf numFmtId="0" fontId="8" fillId="6" borderId="11" xfId="0" applyFont="1" applyFill="1" applyBorder="1" applyAlignment="1">
      <alignment horizontal="left" vertical="center" shrinkToFit="1"/>
    </xf>
    <xf numFmtId="0" fontId="8" fillId="6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1" fontId="8" fillId="0" borderId="7" xfId="20" applyFont="1" applyFill="1" applyBorder="1" applyAlignment="1">
      <alignment vertical="center"/>
    </xf>
    <xf numFmtId="41" fontId="8" fillId="0" borderId="8" xfId="2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5" borderId="11" xfId="0" applyFont="1" applyFill="1" applyBorder="1" applyAlignment="1">
      <alignment horizontal="left" vertical="center"/>
    </xf>
    <xf numFmtId="41" fontId="8" fillId="4" borderId="7" xfId="0" applyNumberFormat="1" applyFont="1" applyFill="1" applyBorder="1" applyAlignment="1">
      <alignment horizontal="center" vertical="center"/>
    </xf>
    <xf numFmtId="41" fontId="8" fillId="4" borderId="8" xfId="0" applyNumberFormat="1" applyFont="1" applyFill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41" fontId="8" fillId="0" borderId="7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41" fontId="8" fillId="0" borderId="3" xfId="20" applyFont="1" applyBorder="1" applyAlignment="1">
      <alignment vertical="center"/>
    </xf>
    <xf numFmtId="41" fontId="8" fillId="0" borderId="4" xfId="20" applyFont="1" applyBorder="1" applyAlignment="1">
      <alignment vertical="center"/>
    </xf>
    <xf numFmtId="41" fontId="9" fillId="6" borderId="5" xfId="20" applyFont="1" applyFill="1" applyBorder="1" applyAlignment="1">
      <alignment horizontal="right" vertical="center"/>
    </xf>
    <xf numFmtId="41" fontId="9" fillId="6" borderId="6" xfId="20" applyFont="1" applyFill="1" applyBorder="1" applyAlignment="1">
      <alignment horizontal="right" vertical="center"/>
    </xf>
    <xf numFmtId="41" fontId="8" fillId="7" borderId="7" xfId="20" applyFont="1" applyFill="1" applyBorder="1" applyAlignment="1">
      <alignment vertical="center"/>
    </xf>
    <xf numFmtId="41" fontId="8" fillId="7" borderId="8" xfId="20" applyFont="1" applyFill="1" applyBorder="1" applyAlignment="1">
      <alignment vertical="center"/>
    </xf>
    <xf numFmtId="41" fontId="9" fillId="7" borderId="9" xfId="20" applyFont="1" applyFill="1" applyBorder="1" applyAlignment="1">
      <alignment horizontal="right" vertical="center"/>
    </xf>
    <xf numFmtId="41" fontId="9" fillId="7" borderId="10" xfId="2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41" fontId="8" fillId="0" borderId="3" xfId="20" applyFont="1" applyFill="1" applyBorder="1" applyAlignment="1">
      <alignment vertical="center"/>
    </xf>
    <xf numFmtId="41" fontId="8" fillId="0" borderId="4" xfId="2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1" fontId="6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1" fontId="16" fillId="0" borderId="0" xfId="0" applyNumberFormat="1" applyFont="1" applyAlignment="1">
      <alignment horizontal="center" vertical="center"/>
    </xf>
    <xf numFmtId="41" fontId="15" fillId="0" borderId="0" xfId="31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1" fontId="16" fillId="0" borderId="0" xfId="3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1" fontId="8" fillId="2" borderId="17" xfId="2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41" fontId="18" fillId="2" borderId="6" xfId="0" applyNumberFormat="1" applyFont="1" applyFill="1" applyBorder="1" applyAlignment="1">
      <alignment horizontal="center" vertical="center"/>
    </xf>
    <xf numFmtId="41" fontId="8" fillId="2" borderId="6" xfId="23" applyFont="1" applyFill="1" applyBorder="1" applyAlignment="1">
      <alignment horizontal="right" vertical="center"/>
    </xf>
    <xf numFmtId="41" fontId="8" fillId="3" borderId="18" xfId="2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right" vertical="center"/>
    </xf>
    <xf numFmtId="0" fontId="18" fillId="3" borderId="10" xfId="0" applyFont="1" applyFill="1" applyBorder="1" applyAlignment="1">
      <alignment horizontal="center" vertical="center"/>
    </xf>
    <xf numFmtId="41" fontId="18" fillId="3" borderId="10" xfId="0" applyNumberFormat="1" applyFont="1" applyFill="1" applyBorder="1" applyAlignment="1">
      <alignment horizontal="center" vertical="center"/>
    </xf>
    <xf numFmtId="41" fontId="8" fillId="3" borderId="10" xfId="31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41" fontId="8" fillId="4" borderId="18" xfId="20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right" vertical="center"/>
    </xf>
    <xf numFmtId="0" fontId="18" fillId="4" borderId="10" xfId="0" applyFont="1" applyFill="1" applyBorder="1" applyAlignment="1">
      <alignment horizontal="center" vertical="center"/>
    </xf>
    <xf numFmtId="41" fontId="18" fillId="4" borderId="10" xfId="0" applyNumberFormat="1" applyFont="1" applyFill="1" applyBorder="1" applyAlignment="1">
      <alignment horizontal="center" vertical="center"/>
    </xf>
    <xf numFmtId="41" fontId="18" fillId="4" borderId="10" xfId="31" applyFont="1" applyFill="1" applyBorder="1" applyAlignment="1">
      <alignment horizontal="right" vertical="center"/>
    </xf>
    <xf numFmtId="41" fontId="8" fillId="5" borderId="18" xfId="20" applyFont="1" applyFill="1" applyBorder="1" applyAlignment="1">
      <alignment vertical="center"/>
    </xf>
    <xf numFmtId="0" fontId="8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18" fillId="6" borderId="10" xfId="0" applyFont="1" applyFill="1" applyBorder="1" applyAlignment="1">
      <alignment horizontal="center" vertical="center" wrapText="1"/>
    </xf>
    <xf numFmtId="41" fontId="18" fillId="6" borderId="10" xfId="0" applyNumberFormat="1" applyFont="1" applyFill="1" applyBorder="1" applyAlignment="1">
      <alignment horizontal="center" vertical="center"/>
    </xf>
    <xf numFmtId="41" fontId="8" fillId="6" borderId="10" xfId="3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41" fontId="8" fillId="0" borderId="18" xfId="20" applyFont="1" applyBorder="1" applyAlignment="1">
      <alignment vertical="center"/>
    </xf>
    <xf numFmtId="0" fontId="18" fillId="6" borderId="10" xfId="0" applyFont="1" applyFill="1" applyBorder="1" applyAlignment="1">
      <alignment horizontal="center" vertical="center"/>
    </xf>
    <xf numFmtId="41" fontId="8" fillId="6" borderId="18" xfId="2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center" vertical="center" wrapText="1"/>
    </xf>
    <xf numFmtId="41" fontId="18" fillId="4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41" fontId="18" fillId="6" borderId="10" xfId="0" applyNumberFormat="1" applyFont="1" applyFill="1" applyBorder="1" applyAlignment="1">
      <alignment horizontal="center" vertical="center" wrapText="1"/>
    </xf>
    <xf numFmtId="41" fontId="18" fillId="6" borderId="10" xfId="3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right" vertical="center"/>
    </xf>
    <xf numFmtId="41" fontId="8" fillId="4" borderId="10" xfId="31" applyFont="1" applyFill="1" applyBorder="1" applyAlignment="1">
      <alignment horizontal="right" vertical="center"/>
    </xf>
    <xf numFmtId="41" fontId="8" fillId="0" borderId="18" xfId="20" applyFont="1" applyFill="1" applyBorder="1" applyAlignment="1">
      <alignment vertical="center"/>
    </xf>
    <xf numFmtId="0" fontId="8" fillId="6" borderId="10" xfId="0" applyFont="1" applyFill="1" applyBorder="1" applyAlignment="1">
      <alignment horizontal="left" vertical="center" shrinkToFit="1"/>
    </xf>
    <xf numFmtId="0" fontId="14" fillId="8" borderId="0" xfId="0" applyFont="1" applyFill="1" applyAlignment="1">
      <alignment horizontal="center" vertical="center"/>
    </xf>
    <xf numFmtId="41" fontId="8" fillId="4" borderId="18" xfId="0" applyNumberFormat="1" applyFont="1" applyFill="1" applyBorder="1" applyAlignment="1">
      <alignment horizontal="center" vertical="center"/>
    </xf>
    <xf numFmtId="41" fontId="8" fillId="6" borderId="18" xfId="0" applyNumberFormat="1" applyFont="1" applyFill="1" applyBorder="1" applyAlignment="1">
      <alignment horizontal="center" vertical="center"/>
    </xf>
    <xf numFmtId="41" fontId="8" fillId="6" borderId="7" xfId="0" applyNumberFormat="1" applyFont="1" applyFill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vertical="center"/>
    </xf>
    <xf numFmtId="41" fontId="8" fillId="6" borderId="18" xfId="0" applyNumberFormat="1" applyFont="1" applyFill="1" applyBorder="1" applyAlignment="1">
      <alignment vertical="center"/>
    </xf>
    <xf numFmtId="41" fontId="8" fillId="6" borderId="7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right" vertical="center"/>
    </xf>
    <xf numFmtId="41" fontId="8" fillId="6" borderId="10" xfId="23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1" fontId="8" fillId="6" borderId="10" xfId="23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41" fontId="18" fillId="6" borderId="10" xfId="23" applyFont="1" applyFill="1" applyBorder="1" applyAlignment="1">
      <alignment horizontal="center" vertical="center"/>
    </xf>
    <xf numFmtId="41" fontId="8" fillId="4" borderId="10" xfId="23" applyFont="1" applyFill="1" applyBorder="1" applyAlignment="1">
      <alignment horizontal="right" vertical="center"/>
    </xf>
    <xf numFmtId="41" fontId="8" fillId="3" borderId="10" xfId="23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41" fontId="8" fillId="0" borderId="0" xfId="23" applyFont="1" applyAlignment="1">
      <alignment horizontal="right" vertical="center"/>
    </xf>
    <xf numFmtId="0" fontId="20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41" fontId="8" fillId="0" borderId="0" xfId="23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1" fontId="18" fillId="0" borderId="0" xfId="23" applyFont="1" applyAlignment="1">
      <alignment horizontal="left" vertical="center" indent="1"/>
    </xf>
    <xf numFmtId="41" fontId="18" fillId="0" borderId="0" xfId="23" applyNumberFormat="1" applyFont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1" fontId="8" fillId="2" borderId="6" xfId="23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1" fontId="18" fillId="2" borderId="6" xfId="23" applyFont="1" applyFill="1" applyBorder="1" applyAlignment="1">
      <alignment horizontal="left" vertical="center" indent="1"/>
    </xf>
    <xf numFmtId="41" fontId="18" fillId="2" borderId="6" xfId="23" applyNumberFormat="1" applyFont="1" applyFill="1" applyBorder="1" applyAlignment="1">
      <alignment horizontal="left" vertical="center" indent="1"/>
    </xf>
    <xf numFmtId="41" fontId="8" fillId="3" borderId="10" xfId="23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41" fontId="18" fillId="3" borderId="10" xfId="23" applyFont="1" applyFill="1" applyBorder="1" applyAlignment="1">
      <alignment horizontal="left" vertical="center" indent="1"/>
    </xf>
    <xf numFmtId="41" fontId="18" fillId="3" borderId="10" xfId="23" applyNumberFormat="1" applyFont="1" applyFill="1" applyBorder="1" applyAlignment="1">
      <alignment horizontal="left" vertical="center" indent="1"/>
    </xf>
    <xf numFmtId="41" fontId="8" fillId="4" borderId="10" xfId="23" applyFont="1" applyFill="1" applyBorder="1" applyAlignment="1">
      <alignment horizontal="left" vertical="center" wrapText="1"/>
    </xf>
    <xf numFmtId="41" fontId="18" fillId="4" borderId="10" xfId="23" applyFont="1" applyFill="1" applyBorder="1" applyAlignment="1">
      <alignment horizontal="left" vertical="center" indent="1"/>
    </xf>
    <xf numFmtId="41" fontId="18" fillId="4" borderId="10" xfId="23" applyNumberFormat="1" applyFont="1" applyFill="1" applyBorder="1" applyAlignment="1">
      <alignment horizontal="left" vertical="center"/>
    </xf>
    <xf numFmtId="41" fontId="18" fillId="6" borderId="10" xfId="23" applyFont="1" applyFill="1" applyBorder="1" applyAlignment="1">
      <alignment horizontal="left" vertical="center" indent="1"/>
    </xf>
    <xf numFmtId="41" fontId="18" fillId="6" borderId="10" xfId="23" applyNumberFormat="1" applyFont="1" applyFill="1" applyBorder="1" applyAlignment="1">
      <alignment horizontal="left" vertical="center"/>
    </xf>
    <xf numFmtId="41" fontId="18" fillId="6" borderId="10" xfId="23" applyFont="1" applyFill="1" applyBorder="1" applyAlignment="1">
      <alignment horizontal="left" vertical="center" wrapText="1" indent="1"/>
    </xf>
    <xf numFmtId="41" fontId="18" fillId="6" borderId="10" xfId="23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/>
    </xf>
    <xf numFmtId="41" fontId="8" fillId="6" borderId="10" xfId="23" applyFont="1" applyFill="1" applyBorder="1" applyAlignment="1">
      <alignment horizontal="left" vertical="center" wrapText="1"/>
    </xf>
    <xf numFmtId="41" fontId="8" fillId="4" borderId="17" xfId="20" applyFont="1" applyFill="1" applyBorder="1" applyAlignment="1">
      <alignment vertical="center"/>
    </xf>
    <xf numFmtId="41" fontId="8" fillId="4" borderId="3" xfId="20" applyFont="1" applyFill="1" applyBorder="1" applyAlignment="1">
      <alignment vertical="center"/>
    </xf>
    <xf numFmtId="41" fontId="9" fillId="4" borderId="5" xfId="20" applyFont="1" applyFill="1" applyBorder="1" applyAlignment="1">
      <alignment horizontal="right" vertical="center"/>
    </xf>
    <xf numFmtId="41" fontId="9" fillId="4" borderId="6" xfId="2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 wrapText="1"/>
    </xf>
    <xf numFmtId="41" fontId="8" fillId="4" borderId="6" xfId="23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41" fontId="18" fillId="4" borderId="6" xfId="23" applyFont="1" applyFill="1" applyBorder="1" applyAlignment="1">
      <alignment horizontal="left" vertical="center" indent="1"/>
    </xf>
    <xf numFmtId="41" fontId="18" fillId="4" borderId="6" xfId="23" applyNumberFormat="1" applyFont="1" applyFill="1" applyBorder="1" applyAlignment="1">
      <alignment horizontal="left" vertical="center"/>
    </xf>
    <xf numFmtId="41" fontId="18" fillId="3" borderId="10" xfId="23" applyNumberFormat="1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 wrapText="1"/>
    </xf>
    <xf numFmtId="41" fontId="8" fillId="4" borderId="10" xfId="23" applyFont="1" applyFill="1" applyBorder="1" applyAlignment="1">
      <alignment vertical="center" wrapText="1"/>
    </xf>
    <xf numFmtId="41" fontId="18" fillId="4" borderId="10" xfId="23" applyFont="1" applyFill="1" applyBorder="1" applyAlignment="1">
      <alignment horizontal="left" vertical="center" wrapText="1" indent="1"/>
    </xf>
    <xf numFmtId="41" fontId="18" fillId="4" borderId="10" xfId="23" applyNumberFormat="1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vertical="center" wrapText="1"/>
    </xf>
    <xf numFmtId="41" fontId="8" fillId="6" borderId="10" xfId="23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41" fontId="8" fillId="0" borderId="17" xfId="20" applyFont="1" applyBorder="1" applyAlignment="1">
      <alignment vertical="center"/>
    </xf>
    <xf numFmtId="0" fontId="8" fillId="6" borderId="6" xfId="0" applyFont="1" applyFill="1" applyBorder="1" applyAlignment="1">
      <alignment horizontal="left" vertical="center" wrapText="1"/>
    </xf>
    <xf numFmtId="41" fontId="8" fillId="6" borderId="6" xfId="23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center" vertical="center" wrapText="1"/>
    </xf>
    <xf numFmtId="41" fontId="18" fillId="6" borderId="6" xfId="23" applyFont="1" applyFill="1" applyBorder="1" applyAlignment="1">
      <alignment horizontal="left" vertical="center" indent="1"/>
    </xf>
    <xf numFmtId="41" fontId="18" fillId="6" borderId="6" xfId="23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1" fontId="8" fillId="3" borderId="10" xfId="23" applyFont="1" applyFill="1" applyBorder="1" applyAlignment="1">
      <alignment vertical="center" wrapText="1"/>
    </xf>
    <xf numFmtId="41" fontId="18" fillId="3" borderId="10" xfId="23" applyFont="1" applyFill="1" applyBorder="1" applyAlignment="1">
      <alignment horizontal="left" vertical="center" wrapText="1" indent="1"/>
    </xf>
    <xf numFmtId="41" fontId="18" fillId="3" borderId="10" xfId="23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6" borderId="19" xfId="0" applyFont="1" applyFill="1" applyBorder="1" applyAlignment="1">
      <alignment horizontal="left" vertical="center" wrapText="1"/>
    </xf>
    <xf numFmtId="41" fontId="8" fillId="6" borderId="9" xfId="20" applyFont="1" applyFill="1" applyBorder="1" applyAlignment="1">
      <alignment horizontal="right" vertical="center"/>
    </xf>
    <xf numFmtId="41" fontId="8" fillId="6" borderId="10" xfId="20" applyFont="1" applyFill="1" applyBorder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1" fontId="8" fillId="6" borderId="10" xfId="23" applyFont="1" applyFill="1" applyBorder="1" applyAlignment="1" quotePrefix="1">
      <alignment horizontal="right" vertical="center" wrapText="1"/>
    </xf>
    <xf numFmtId="0" fontId="8" fillId="0" borderId="19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41" fontId="8" fillId="7" borderId="18" xfId="20" applyFont="1" applyFill="1" applyBorder="1" applyAlignment="1">
      <alignment vertical="center"/>
    </xf>
    <xf numFmtId="0" fontId="8" fillId="7" borderId="10" xfId="0" applyFont="1" applyFill="1" applyBorder="1" applyAlignment="1">
      <alignment horizontal="left" vertical="center" wrapText="1"/>
    </xf>
    <xf numFmtId="41" fontId="8" fillId="7" borderId="10" xfId="23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center" vertical="center" wrapText="1"/>
    </xf>
    <xf numFmtId="41" fontId="18" fillId="7" borderId="10" xfId="23" applyFont="1" applyFill="1" applyBorder="1" applyAlignment="1">
      <alignment horizontal="left" vertical="center" wrapText="1" indent="1"/>
    </xf>
    <xf numFmtId="41" fontId="18" fillId="7" borderId="10" xfId="23" applyNumberFormat="1" applyFont="1" applyFill="1" applyBorder="1" applyAlignment="1">
      <alignment horizontal="left" vertical="center" wrapText="1"/>
    </xf>
    <xf numFmtId="0" fontId="8" fillId="6" borderId="10" xfId="31" applyNumberFormat="1" applyFont="1" applyFill="1" applyBorder="1" applyAlignment="1">
      <alignment horizontal="left" vertical="center" wrapText="1"/>
    </xf>
    <xf numFmtId="0" fontId="18" fillId="6" borderId="10" xfId="31" applyNumberFormat="1" applyFont="1" applyFill="1" applyBorder="1" applyAlignment="1">
      <alignment horizontal="center" vertical="center" wrapText="1"/>
    </xf>
    <xf numFmtId="0" fontId="8" fillId="4" borderId="10" xfId="31" applyNumberFormat="1" applyFont="1" applyFill="1" applyBorder="1" applyAlignment="1">
      <alignment horizontal="left" vertical="center" wrapText="1"/>
    </xf>
    <xf numFmtId="0" fontId="18" fillId="4" borderId="10" xfId="31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Alignment="1">
      <alignment vertical="center"/>
    </xf>
    <xf numFmtId="41" fontId="18" fillId="7" borderId="10" xfId="23" applyFont="1" applyFill="1" applyBorder="1" applyAlignment="1">
      <alignment horizontal="left" vertical="center" indent="1"/>
    </xf>
    <xf numFmtId="41" fontId="18" fillId="7" borderId="10" xfId="23" applyNumberFormat="1" applyFont="1" applyFill="1" applyBorder="1" applyAlignment="1">
      <alignment horizontal="left" vertical="center"/>
    </xf>
    <xf numFmtId="0" fontId="8" fillId="6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41" fontId="6" fillId="0" borderId="0" xfId="23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41" fontId="6" fillId="0" borderId="0" xfId="23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41" fontId="6" fillId="0" borderId="0" xfId="2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0" xfId="23" applyFont="1" applyBorder="1" applyAlignment="1">
      <alignment vertical="center"/>
    </xf>
    <xf numFmtId="0" fontId="8" fillId="6" borderId="10" xfId="0" applyNumberFormat="1" applyFont="1" applyFill="1" applyBorder="1" applyAlignment="1">
      <alignment horizontal="left" vertical="center" wrapText="1"/>
    </xf>
    <xf numFmtId="0" fontId="18" fillId="6" borderId="10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left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5" fillId="6" borderId="10" xfId="31" applyNumberFormat="1" applyFont="1" applyFill="1" applyBorder="1" applyAlignment="1">
      <alignment horizontal="left" vertical="center" wrapText="1"/>
    </xf>
    <xf numFmtId="41" fontId="15" fillId="6" borderId="10" xfId="23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/>
    </xf>
    <xf numFmtId="41" fontId="8" fillId="5" borderId="17" xfId="20" applyFont="1" applyFill="1" applyBorder="1" applyAlignment="1">
      <alignment vertical="center"/>
    </xf>
    <xf numFmtId="41" fontId="8" fillId="5" borderId="3" xfId="20" applyFont="1" applyFill="1" applyBorder="1" applyAlignment="1">
      <alignment vertical="center"/>
    </xf>
    <xf numFmtId="0" fontId="8" fillId="6" borderId="10" xfId="23" applyNumberFormat="1" applyFont="1" applyFill="1" applyBorder="1" applyAlignment="1">
      <alignment horizontal="left" vertical="center" wrapText="1"/>
    </xf>
    <xf numFmtId="0" fontId="18" fillId="6" borderId="10" xfId="23" applyNumberFormat="1" applyFont="1" applyFill="1" applyBorder="1" applyAlignment="1">
      <alignment horizontal="center" vertical="center" wrapText="1"/>
    </xf>
    <xf numFmtId="49" fontId="8" fillId="4" borderId="10" xfId="23" applyNumberFormat="1" applyFont="1" applyFill="1" applyBorder="1" applyAlignment="1">
      <alignment horizontal="left" vertical="center" wrapText="1"/>
    </xf>
    <xf numFmtId="49" fontId="18" fillId="4" borderId="10" xfId="23" applyNumberFormat="1" applyFont="1" applyFill="1" applyBorder="1" applyAlignment="1">
      <alignment horizontal="center" vertical="center" wrapText="1"/>
    </xf>
    <xf numFmtId="49" fontId="8" fillId="6" borderId="10" xfId="23" applyNumberFormat="1" applyFont="1" applyFill="1" applyBorder="1" applyAlignment="1">
      <alignment horizontal="left" vertical="center" wrapText="1"/>
    </xf>
    <xf numFmtId="49" fontId="18" fillId="6" borderId="10" xfId="23" applyNumberFormat="1" applyFont="1" applyFill="1" applyBorder="1" applyAlignment="1">
      <alignment horizontal="center" vertical="center" wrapText="1"/>
    </xf>
    <xf numFmtId="0" fontId="6" fillId="6" borderId="0" xfId="0" applyNumberFormat="1" applyFont="1" applyFill="1" applyAlignment="1">
      <alignment vertical="center"/>
    </xf>
    <xf numFmtId="0" fontId="11" fillId="6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/>
    </xf>
    <xf numFmtId="41" fontId="8" fillId="3" borderId="10" xfId="23" applyFont="1" applyFill="1" applyBorder="1" applyAlignment="1">
      <alignment vertical="center"/>
    </xf>
    <xf numFmtId="0" fontId="8" fillId="3" borderId="10" xfId="31" applyNumberFormat="1" applyFont="1" applyFill="1" applyBorder="1" applyAlignment="1">
      <alignment horizontal="left" vertical="center" wrapText="1"/>
    </xf>
    <xf numFmtId="0" fontId="18" fillId="3" borderId="10" xfId="3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1" fontId="6" fillId="0" borderId="8" xfId="23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8" fillId="0" borderId="10" xfId="23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1" fontId="18" fillId="0" borderId="10" xfId="23" applyFont="1" applyBorder="1" applyAlignment="1">
      <alignment horizontal="left" vertical="center" indent="1"/>
    </xf>
    <xf numFmtId="41" fontId="18" fillId="0" borderId="10" xfId="23" applyNumberFormat="1" applyFont="1" applyBorder="1" applyAlignment="1">
      <alignment horizontal="left" vertical="center" indent="1"/>
    </xf>
    <xf numFmtId="41" fontId="6" fillId="0" borderId="0" xfId="23" applyFont="1" applyAlignment="1">
      <alignment vertical="center"/>
    </xf>
    <xf numFmtId="41" fontId="8" fillId="0" borderId="0" xfId="23" applyFont="1" applyAlignment="1">
      <alignment vertical="center"/>
    </xf>
    <xf numFmtId="0" fontId="18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41" fontId="18" fillId="6" borderId="10" xfId="23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41" fontId="8" fillId="0" borderId="18" xfId="20" applyFont="1" applyFill="1" applyBorder="1" applyAlignment="1">
      <alignment horizontal="center" vertical="center"/>
    </xf>
    <xf numFmtId="41" fontId="8" fillId="6" borderId="7" xfId="20" applyFont="1" applyFill="1" applyBorder="1" applyAlignment="1">
      <alignment horizontal="center" vertical="center"/>
    </xf>
    <xf numFmtId="41" fontId="9" fillId="6" borderId="9" xfId="20" applyFont="1" applyFill="1" applyBorder="1" applyAlignment="1">
      <alignment horizontal="center" vertical="center"/>
    </xf>
    <xf numFmtId="41" fontId="9" fillId="6" borderId="10" xfId="2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41" fontId="18" fillId="6" borderId="10" xfId="23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18" fillId="6" borderId="1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41" fontId="18" fillId="6" borderId="12" xfId="23" applyFont="1" applyFill="1" applyBorder="1" applyAlignment="1">
      <alignment horizontal="center" vertical="center" wrapText="1"/>
    </xf>
    <xf numFmtId="41" fontId="18" fillId="6" borderId="6" xfId="23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41" fontId="8" fillId="0" borderId="18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1" fillId="0" borderId="0" xfId="92" applyFont="1" applyAlignment="1">
      <alignment horizontal="center" vertical="center" wrapText="1"/>
      <protection/>
    </xf>
    <xf numFmtId="0" fontId="2" fillId="0" borderId="0" xfId="156" applyAlignment="1">
      <alignment vertical="center"/>
      <protection/>
    </xf>
    <xf numFmtId="0" fontId="23" fillId="0" borderId="0" xfId="156" applyFont="1" applyBorder="1" applyAlignment="1">
      <alignment horizontal="right" vertical="center" wrapText="1"/>
      <protection/>
    </xf>
    <xf numFmtId="0" fontId="24" fillId="9" borderId="26" xfId="156" applyFont="1" applyFill="1" applyBorder="1" applyAlignment="1">
      <alignment horizontal="center" vertical="center" wrapText="1"/>
      <protection/>
    </xf>
    <xf numFmtId="0" fontId="24" fillId="9" borderId="27" xfId="156" applyFont="1" applyFill="1" applyBorder="1" applyAlignment="1">
      <alignment horizontal="center" vertical="center" wrapText="1"/>
      <protection/>
    </xf>
    <xf numFmtId="0" fontId="24" fillId="9" borderId="28" xfId="156" applyFont="1" applyFill="1" applyBorder="1" applyAlignment="1">
      <alignment horizontal="center" vertical="center" wrapText="1"/>
      <protection/>
    </xf>
    <xf numFmtId="0" fontId="24" fillId="9" borderId="29" xfId="156" applyFont="1" applyFill="1" applyBorder="1" applyAlignment="1">
      <alignment horizontal="center" vertical="center" wrapText="1"/>
      <protection/>
    </xf>
    <xf numFmtId="0" fontId="25" fillId="0" borderId="30" xfId="156" applyFont="1" applyBorder="1" applyAlignment="1">
      <alignment horizontal="center" vertical="center" wrapText="1"/>
      <protection/>
    </xf>
    <xf numFmtId="3" fontId="25" fillId="0" borderId="31" xfId="156" applyNumberFormat="1" applyFont="1" applyBorder="1" applyAlignment="1">
      <alignment horizontal="right" vertical="center" wrapText="1"/>
      <protection/>
    </xf>
    <xf numFmtId="3" fontId="25" fillId="0" borderId="32" xfId="156" applyNumberFormat="1" applyFont="1" applyBorder="1" applyAlignment="1">
      <alignment horizontal="right" vertical="center" wrapText="1"/>
      <protection/>
    </xf>
    <xf numFmtId="3" fontId="25" fillId="0" borderId="33" xfId="156" applyNumberFormat="1" applyFont="1" applyBorder="1" applyAlignment="1">
      <alignment horizontal="right" vertical="center" wrapText="1"/>
      <protection/>
    </xf>
    <xf numFmtId="0" fontId="25" fillId="0" borderId="34" xfId="156" applyFont="1" applyBorder="1" applyAlignment="1">
      <alignment horizontal="center" vertical="center" wrapText="1"/>
      <protection/>
    </xf>
    <xf numFmtId="3" fontId="25" fillId="0" borderId="35" xfId="156" applyNumberFormat="1" applyFont="1" applyBorder="1" applyAlignment="1">
      <alignment horizontal="right" vertical="center" wrapText="1"/>
      <protection/>
    </xf>
    <xf numFmtId="3" fontId="25" fillId="0" borderId="34" xfId="156" applyNumberFormat="1" applyFont="1" applyBorder="1" applyAlignment="1">
      <alignment horizontal="right" vertical="center" wrapText="1"/>
      <protection/>
    </xf>
    <xf numFmtId="0" fontId="25" fillId="0" borderId="31" xfId="156" applyFont="1" applyBorder="1" applyAlignment="1">
      <alignment horizontal="right" vertical="center" wrapText="1"/>
      <protection/>
    </xf>
    <xf numFmtId="0" fontId="25" fillId="0" borderId="34" xfId="156" applyFont="1" applyBorder="1" applyAlignment="1">
      <alignment horizontal="right" vertical="center" wrapText="1"/>
      <protection/>
    </xf>
    <xf numFmtId="0" fontId="25" fillId="0" borderId="33" xfId="156" applyFont="1" applyBorder="1" applyAlignment="1">
      <alignment horizontal="right" vertical="center" wrapText="1"/>
      <protection/>
    </xf>
    <xf numFmtId="0" fontId="25" fillId="0" borderId="36" xfId="156" applyFont="1" applyBorder="1" applyAlignment="1">
      <alignment horizontal="center" vertical="center" wrapText="1"/>
      <protection/>
    </xf>
    <xf numFmtId="3" fontId="25" fillId="0" borderId="37" xfId="156" applyNumberFormat="1" applyFont="1" applyBorder="1" applyAlignment="1">
      <alignment horizontal="right" vertical="center" wrapText="1"/>
      <protection/>
    </xf>
    <xf numFmtId="0" fontId="25" fillId="0" borderId="38" xfId="156" applyFont="1" applyBorder="1" applyAlignment="1">
      <alignment horizontal="center" vertical="center" wrapText="1"/>
      <protection/>
    </xf>
    <xf numFmtId="3" fontId="25" fillId="0" borderId="39" xfId="156" applyNumberFormat="1" applyFont="1" applyBorder="1" applyAlignment="1">
      <alignment horizontal="right" vertical="center" wrapText="1"/>
      <protection/>
    </xf>
    <xf numFmtId="3" fontId="25" fillId="0" borderId="40" xfId="156" applyNumberFormat="1" applyFont="1" applyBorder="1" applyAlignment="1">
      <alignment horizontal="center" vertical="center" wrapText="1"/>
      <protection/>
    </xf>
    <xf numFmtId="3" fontId="25" fillId="0" borderId="41" xfId="156" applyNumberFormat="1" applyFont="1" applyBorder="1" applyAlignment="1">
      <alignment horizontal="center" vertical="center" wrapText="1"/>
      <protection/>
    </xf>
    <xf numFmtId="3" fontId="25" fillId="0" borderId="42" xfId="156" applyNumberFormat="1" applyFont="1" applyBorder="1" applyAlignment="1">
      <alignment horizontal="center" vertical="center" wrapText="1"/>
      <protection/>
    </xf>
  </cellXfs>
  <cellStyles count="1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백분율 2" xfId="21"/>
    <cellStyle name="백분율 2 2" xfId="22"/>
    <cellStyle name="쉼표 [0] 10" xfId="23"/>
    <cellStyle name="쉼표 [0] 10 2" xfId="24"/>
    <cellStyle name="쉼표 [0] 11" xfId="25"/>
    <cellStyle name="쉼표 [0] 12" xfId="26"/>
    <cellStyle name="쉼표 [0] 14" xfId="27"/>
    <cellStyle name="쉼표 [0] 15" xfId="28"/>
    <cellStyle name="쉼표 [0] 16" xfId="29"/>
    <cellStyle name="쉼표 [0] 17" xfId="30"/>
    <cellStyle name="쉼표 [0] 2 2" xfId="31"/>
    <cellStyle name="쉼표 [0] 2 3" xfId="32"/>
    <cellStyle name="쉼표 [0] 2 4" xfId="33"/>
    <cellStyle name="쉼표 [0] 2 4 2" xfId="34"/>
    <cellStyle name="쉼표 [0] 2 4 3" xfId="35"/>
    <cellStyle name="쉼표 [0] 2 4 4" xfId="36"/>
    <cellStyle name="쉼표 [0] 2 4 5" xfId="37"/>
    <cellStyle name="쉼표 [0] 2 5" xfId="38"/>
    <cellStyle name="쉼표 [0] 2 6" xfId="39"/>
    <cellStyle name="쉼표 [0] 3" xfId="40"/>
    <cellStyle name="쉼표 [0] 3 2" xfId="41"/>
    <cellStyle name="쉼표 [0] 3 2 2" xfId="42"/>
    <cellStyle name="쉼표 [0] 3 2 3" xfId="43"/>
    <cellStyle name="쉼표 [0] 3 3" xfId="44"/>
    <cellStyle name="쉼표 [0] 3 4" xfId="45"/>
    <cellStyle name="쉼표 [0] 3 5" xfId="46"/>
    <cellStyle name="쉼표 [0] 3 6" xfId="47"/>
    <cellStyle name="쉼표 [0] 3 7" xfId="48"/>
    <cellStyle name="쉼표 [0] 4" xfId="49"/>
    <cellStyle name="쉼표 [0] 4 10" xfId="50"/>
    <cellStyle name="쉼표 [0] 4 11" xfId="51"/>
    <cellStyle name="쉼표 [0] 4 12" xfId="52"/>
    <cellStyle name="쉼표 [0] 4 13" xfId="53"/>
    <cellStyle name="쉼표 [0] 4 2" xfId="54"/>
    <cellStyle name="쉼표 [0] 4 2 2" xfId="55"/>
    <cellStyle name="쉼표 [0] 4 2 3" xfId="56"/>
    <cellStyle name="쉼표 [0] 4 2 4" xfId="57"/>
    <cellStyle name="쉼표 [0] 4 2 5" xfId="58"/>
    <cellStyle name="쉼표 [0] 4 3" xfId="59"/>
    <cellStyle name="쉼표 [0] 4 3 2" xfId="60"/>
    <cellStyle name="쉼표 [0] 4 3 3" xfId="61"/>
    <cellStyle name="쉼표 [0] 4 3 4" xfId="62"/>
    <cellStyle name="쉼표 [0] 4 3 5" xfId="63"/>
    <cellStyle name="쉼표 [0] 4 4" xfId="64"/>
    <cellStyle name="쉼표 [0] 4 4 2" xfId="65"/>
    <cellStyle name="쉼표 [0] 4 4 3" xfId="66"/>
    <cellStyle name="쉼표 [0] 4 4 4" xfId="67"/>
    <cellStyle name="쉼표 [0] 4 4 5" xfId="68"/>
    <cellStyle name="쉼표 [0] 4 5" xfId="69"/>
    <cellStyle name="쉼표 [0] 4 5 2" xfId="70"/>
    <cellStyle name="쉼표 [0] 4 5 3" xfId="71"/>
    <cellStyle name="쉼표 [0] 4 6" xfId="72"/>
    <cellStyle name="쉼표 [0] 4 6 2" xfId="73"/>
    <cellStyle name="쉼표 [0] 4 6 3" xfId="74"/>
    <cellStyle name="쉼표 [0] 4 7" xfId="75"/>
    <cellStyle name="쉼표 [0] 4 7 2" xfId="76"/>
    <cellStyle name="쉼표 [0] 4 7 3" xfId="77"/>
    <cellStyle name="쉼표 [0] 4 8" xfId="78"/>
    <cellStyle name="쉼표 [0] 4 8 2" xfId="79"/>
    <cellStyle name="쉼표 [0] 4 8 3" xfId="80"/>
    <cellStyle name="쉼표 [0] 4 9" xfId="81"/>
    <cellStyle name="쉼표 [0] 5" xfId="82"/>
    <cellStyle name="쉼표 [0] 5 2" xfId="83"/>
    <cellStyle name="쉼표 [0] 5 3" xfId="84"/>
    <cellStyle name="쉼표 [0] 5 4" xfId="85"/>
    <cellStyle name="쉼표 [0] 5 5" xfId="86"/>
    <cellStyle name="쉼표 [0] 6" xfId="87"/>
    <cellStyle name="쉼표 [0] 7" xfId="88"/>
    <cellStyle name="쉼표 [0] 8" xfId="89"/>
    <cellStyle name="통화 [0] 2" xfId="90"/>
    <cellStyle name="통화 [0] 3" xfId="91"/>
    <cellStyle name="표준 2" xfId="92"/>
    <cellStyle name="표준 2 2" xfId="93"/>
    <cellStyle name="표준 2 3" xfId="94"/>
    <cellStyle name="표준 2 4" xfId="95"/>
    <cellStyle name="표준 2 5" xfId="96"/>
    <cellStyle name="표준 3" xfId="97"/>
    <cellStyle name="표준 3 2" xfId="98"/>
    <cellStyle name="표준 3 2 2" xfId="99"/>
    <cellStyle name="표준 3 2 3" xfId="100"/>
    <cellStyle name="표준 3 3" xfId="101"/>
    <cellStyle name="표준 3 4" xfId="102"/>
    <cellStyle name="표준 3 5" xfId="103"/>
    <cellStyle name="표준 3 6" xfId="104"/>
    <cellStyle name="표준 3 7" xfId="105"/>
    <cellStyle name="표준 4" xfId="106"/>
    <cellStyle name="표준 4 10" xfId="107"/>
    <cellStyle name="표준 4 11" xfId="108"/>
    <cellStyle name="표준 4 12" xfId="109"/>
    <cellStyle name="표준 4 13" xfId="110"/>
    <cellStyle name="표준 4 2" xfId="111"/>
    <cellStyle name="표준 4 2 2" xfId="112"/>
    <cellStyle name="표준 4 2 3" xfId="113"/>
    <cellStyle name="표준 4 2 4" xfId="114"/>
    <cellStyle name="표준 4 2 5" xfId="115"/>
    <cellStyle name="표준 4 3" xfId="116"/>
    <cellStyle name="표준 4 3 2" xfId="117"/>
    <cellStyle name="표준 4 3 3" xfId="118"/>
    <cellStyle name="표준 4 3 4" xfId="119"/>
    <cellStyle name="표준 4 3 5" xfId="120"/>
    <cellStyle name="표준 4 4" xfId="121"/>
    <cellStyle name="표준 4 4 2" xfId="122"/>
    <cellStyle name="표준 4 4 3" xfId="123"/>
    <cellStyle name="표준 4 4 4" xfId="124"/>
    <cellStyle name="표준 4 4 5" xfId="125"/>
    <cellStyle name="표준 4 5" xfId="126"/>
    <cellStyle name="표준 4 5 2" xfId="127"/>
    <cellStyle name="표준 4 5 3" xfId="128"/>
    <cellStyle name="표준 4 5 4" xfId="129"/>
    <cellStyle name="표준 4 6" xfId="130"/>
    <cellStyle name="표준 4 6 2" xfId="131"/>
    <cellStyle name="표준 4 6 3" xfId="132"/>
    <cellStyle name="표준 4 7" xfId="133"/>
    <cellStyle name="표준 4 7 2" xfId="134"/>
    <cellStyle name="표준 4 7 3" xfId="135"/>
    <cellStyle name="표준 4 8" xfId="136"/>
    <cellStyle name="표준 4 8 2" xfId="137"/>
    <cellStyle name="표준 4 8 3" xfId="138"/>
    <cellStyle name="표준 4 9" xfId="139"/>
    <cellStyle name="표준 5" xfId="140"/>
    <cellStyle name="표준 5 2" xfId="141"/>
    <cellStyle name="표준 5 2 2" xfId="142"/>
    <cellStyle name="표준 5 2 3" xfId="143"/>
    <cellStyle name="표준 5 3" xfId="144"/>
    <cellStyle name="표준 5 4" xfId="145"/>
    <cellStyle name="표준 5 5" xfId="146"/>
    <cellStyle name="표준 5 6" xfId="147"/>
    <cellStyle name="표준 5 7" xfId="148"/>
    <cellStyle name="표준 6" xfId="149"/>
    <cellStyle name="표준 6 2" xfId="150"/>
    <cellStyle name="표준 6 3" xfId="151"/>
    <cellStyle name="표준 6 4" xfId="152"/>
    <cellStyle name="표준 6 5" xfId="153"/>
    <cellStyle name="표준 7" xfId="154"/>
    <cellStyle name="표준 8" xfId="155"/>
    <cellStyle name="표준 9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28" sqref="C28"/>
    </sheetView>
  </sheetViews>
  <sheetFormatPr defaultColWidth="8.88671875" defaultRowHeight="13.5"/>
  <cols>
    <col min="1" max="1" width="12.3359375" style="392" customWidth="1"/>
    <col min="2" max="2" width="12.21484375" style="392" customWidth="1"/>
    <col min="3" max="3" width="10.88671875" style="392" customWidth="1"/>
    <col min="4" max="4" width="8.88671875" style="392" customWidth="1"/>
    <col min="5" max="5" width="12.4453125" style="392" customWidth="1"/>
    <col min="6" max="6" width="11.6640625" style="392" customWidth="1"/>
    <col min="7" max="7" width="12.10546875" style="392" customWidth="1"/>
    <col min="8" max="16384" width="8.88671875" style="392" customWidth="1"/>
  </cols>
  <sheetData>
    <row r="1" spans="1:8" ht="23.25">
      <c r="A1" s="391" t="s">
        <v>396</v>
      </c>
      <c r="B1" s="391"/>
      <c r="C1" s="391"/>
      <c r="D1" s="391"/>
      <c r="E1" s="391"/>
      <c r="F1" s="391"/>
      <c r="G1" s="391"/>
      <c r="H1" s="391"/>
    </row>
    <row r="2" spans="1:8" ht="17.25" thickBot="1">
      <c r="A2" s="393" t="s">
        <v>381</v>
      </c>
      <c r="B2" s="393"/>
      <c r="C2" s="393"/>
      <c r="D2" s="393"/>
      <c r="E2" s="393"/>
      <c r="F2" s="393"/>
      <c r="G2" s="393"/>
      <c r="H2" s="393"/>
    </row>
    <row r="3" spans="1:8" ht="28.5">
      <c r="A3" s="394" t="s">
        <v>382</v>
      </c>
      <c r="B3" s="395" t="s">
        <v>397</v>
      </c>
      <c r="C3" s="395" t="s">
        <v>400</v>
      </c>
      <c r="D3" s="395" t="s">
        <v>398</v>
      </c>
      <c r="E3" s="396" t="s">
        <v>382</v>
      </c>
      <c r="F3" s="395" t="s">
        <v>399</v>
      </c>
      <c r="G3" s="395" t="s">
        <v>401</v>
      </c>
      <c r="H3" s="397" t="s">
        <v>398</v>
      </c>
    </row>
    <row r="4" spans="1:8" ht="13.5">
      <c r="A4" s="398" t="s">
        <v>383</v>
      </c>
      <c r="B4" s="399">
        <v>110820</v>
      </c>
      <c r="C4" s="400">
        <v>112010</v>
      </c>
      <c r="D4" s="401">
        <f>C4-B4</f>
        <v>1190</v>
      </c>
      <c r="E4" s="402" t="s">
        <v>384</v>
      </c>
      <c r="F4" s="401">
        <v>387378</v>
      </c>
      <c r="G4" s="401">
        <v>383585</v>
      </c>
      <c r="H4" s="403">
        <f>G4-F4</f>
        <v>-3793</v>
      </c>
    </row>
    <row r="5" spans="1:8" ht="13.5">
      <c r="A5" s="398" t="s">
        <v>385</v>
      </c>
      <c r="B5" s="399">
        <v>698327</v>
      </c>
      <c r="C5" s="404">
        <v>698927</v>
      </c>
      <c r="D5" s="401">
        <f aca="true" t="shared" si="0" ref="D5:D10">C5-B5</f>
        <v>600</v>
      </c>
      <c r="E5" s="402" t="s">
        <v>386</v>
      </c>
      <c r="F5" s="401">
        <v>10000</v>
      </c>
      <c r="G5" s="401">
        <v>10000</v>
      </c>
      <c r="H5" s="403">
        <f aca="true" t="shared" si="1" ref="H5:H10">G5-F5</f>
        <v>0</v>
      </c>
    </row>
    <row r="6" spans="1:8" ht="13.5">
      <c r="A6" s="398" t="s">
        <v>387</v>
      </c>
      <c r="B6" s="405" t="s">
        <v>388</v>
      </c>
      <c r="C6" s="406" t="s">
        <v>388</v>
      </c>
      <c r="D6" s="401" t="s">
        <v>388</v>
      </c>
      <c r="E6" s="402" t="s">
        <v>389</v>
      </c>
      <c r="F6" s="401">
        <v>448870</v>
      </c>
      <c r="G6" s="401">
        <v>452820</v>
      </c>
      <c r="H6" s="403">
        <f t="shared" si="1"/>
        <v>3950</v>
      </c>
    </row>
    <row r="7" spans="1:8" ht="13.5">
      <c r="A7" s="398" t="s">
        <v>390</v>
      </c>
      <c r="B7" s="399">
        <v>289327</v>
      </c>
      <c r="C7" s="404">
        <v>604551</v>
      </c>
      <c r="D7" s="401">
        <f t="shared" si="0"/>
        <v>315224</v>
      </c>
      <c r="E7" s="402" t="s">
        <v>391</v>
      </c>
      <c r="F7" s="407">
        <v>331282</v>
      </c>
      <c r="G7" s="407">
        <v>643006</v>
      </c>
      <c r="H7" s="403">
        <f t="shared" si="1"/>
        <v>311724</v>
      </c>
    </row>
    <row r="8" spans="1:8" ht="13.5">
      <c r="A8" s="398" t="s">
        <v>392</v>
      </c>
      <c r="B8" s="399">
        <v>20000</v>
      </c>
      <c r="C8" s="404">
        <v>20000</v>
      </c>
      <c r="D8" s="401" t="s">
        <v>388</v>
      </c>
      <c r="E8" s="402" t="s">
        <v>393</v>
      </c>
      <c r="F8" s="401">
        <v>16107</v>
      </c>
      <c r="G8" s="401">
        <v>18740</v>
      </c>
      <c r="H8" s="403" t="s">
        <v>388</v>
      </c>
    </row>
    <row r="9" spans="1:8" ht="13.5">
      <c r="A9" s="398" t="s">
        <v>394</v>
      </c>
      <c r="B9" s="399">
        <v>75163</v>
      </c>
      <c r="C9" s="404">
        <v>72663</v>
      </c>
      <c r="D9" s="401">
        <f t="shared" si="0"/>
        <v>-2500</v>
      </c>
      <c r="E9" s="412"/>
      <c r="F9" s="413"/>
      <c r="G9" s="413"/>
      <c r="H9" s="414"/>
    </row>
    <row r="10" spans="1:8" ht="17.25" thickBot="1">
      <c r="A10" s="408" t="s">
        <v>395</v>
      </c>
      <c r="B10" s="409">
        <f>SUM(B4:B9)</f>
        <v>1193637</v>
      </c>
      <c r="C10" s="409">
        <f>SUM(C4:C9)</f>
        <v>1508151</v>
      </c>
      <c r="D10" s="409">
        <f t="shared" si="0"/>
        <v>314514</v>
      </c>
      <c r="E10" s="410" t="s">
        <v>395</v>
      </c>
      <c r="F10" s="409">
        <f>SUM(F4:F9)</f>
        <v>1193637</v>
      </c>
      <c r="G10" s="409">
        <f>SUM(G4:G9)</f>
        <v>1508151</v>
      </c>
      <c r="H10" s="411">
        <f t="shared" si="1"/>
        <v>314514</v>
      </c>
    </row>
  </sheetData>
  <mergeCells count="3">
    <mergeCell ref="A1:H1"/>
    <mergeCell ref="A2:H2"/>
    <mergeCell ref="E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481"/>
  <sheetViews>
    <sheetView showGridLines="0" tabSelected="1" zoomScaleSheetLayoutView="85" workbookViewId="0" topLeftCell="A1">
      <selection activeCell="D29" sqref="D29"/>
    </sheetView>
  </sheetViews>
  <sheetFormatPr defaultColWidth="8.88671875" defaultRowHeight="13.5"/>
  <cols>
    <col min="1" max="1" width="4.99609375" style="4" customWidth="1"/>
    <col min="2" max="2" width="5.21484375" style="4" customWidth="1"/>
    <col min="3" max="3" width="12.3359375" style="4" customWidth="1"/>
    <col min="4" max="4" width="12.99609375" style="5" customWidth="1"/>
    <col min="5" max="5" width="9.5546875" style="4" customWidth="1"/>
    <col min="6" max="6" width="9.99609375" style="4" customWidth="1"/>
    <col min="7" max="7" width="7.21484375" style="4" customWidth="1"/>
    <col min="8" max="8" width="8.3359375" style="4" customWidth="1"/>
    <col min="9" max="9" width="4.99609375" style="4" bestFit="1" customWidth="1"/>
    <col min="10" max="10" width="4.99609375" style="4" customWidth="1"/>
    <col min="11" max="11" width="12.5546875" style="4" customWidth="1"/>
    <col min="12" max="12" width="12.77734375" style="5" customWidth="1"/>
    <col min="13" max="13" width="9.21484375" style="4" customWidth="1"/>
    <col min="14" max="14" width="8.99609375" style="4" customWidth="1"/>
    <col min="15" max="15" width="8.10546875" style="4" customWidth="1"/>
    <col min="16" max="16" width="6.77734375" style="4" bestFit="1" customWidth="1"/>
    <col min="17" max="16384" width="8.88671875" style="4" customWidth="1"/>
  </cols>
  <sheetData>
    <row r="1" spans="1:12" s="2" customFormat="1" ht="20.1" customHeight="1">
      <c r="A1" s="1" t="s">
        <v>0</v>
      </c>
      <c r="B1" s="1"/>
      <c r="C1" s="1"/>
      <c r="D1" s="1"/>
      <c r="L1" s="3"/>
    </row>
    <row r="2" spans="15:16" ht="20.1" customHeight="1">
      <c r="O2" s="355" t="s">
        <v>1</v>
      </c>
      <c r="P2" s="355"/>
    </row>
    <row r="3" spans="1:257" ht="20.1" customHeight="1">
      <c r="A3" s="356" t="s">
        <v>2</v>
      </c>
      <c r="B3" s="356"/>
      <c r="C3" s="356"/>
      <c r="D3" s="356"/>
      <c r="E3" s="356"/>
      <c r="F3" s="356"/>
      <c r="G3" s="356"/>
      <c r="H3" s="356"/>
      <c r="I3" s="356" t="s">
        <v>3</v>
      </c>
      <c r="J3" s="356"/>
      <c r="K3" s="356"/>
      <c r="L3" s="356"/>
      <c r="M3" s="356"/>
      <c r="N3" s="356"/>
      <c r="O3" s="356"/>
      <c r="P3" s="35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</row>
    <row r="4" spans="1:16" ht="20.1" customHeight="1">
      <c r="A4" s="349" t="s">
        <v>4</v>
      </c>
      <c r="B4" s="349" t="s">
        <v>5</v>
      </c>
      <c r="C4" s="349" t="s">
        <v>6</v>
      </c>
      <c r="D4" s="352" t="s">
        <v>7</v>
      </c>
      <c r="E4" s="353" t="s">
        <v>8</v>
      </c>
      <c r="F4" s="354" t="s">
        <v>9</v>
      </c>
      <c r="G4" s="348" t="s">
        <v>10</v>
      </c>
      <c r="H4" s="349"/>
      <c r="I4" s="349" t="s">
        <v>4</v>
      </c>
      <c r="J4" s="349" t="s">
        <v>5</v>
      </c>
      <c r="K4" s="349" t="s">
        <v>6</v>
      </c>
      <c r="L4" s="352" t="s">
        <v>7</v>
      </c>
      <c r="M4" s="353" t="s">
        <v>8</v>
      </c>
      <c r="N4" s="354" t="s">
        <v>9</v>
      </c>
      <c r="O4" s="348" t="s">
        <v>10</v>
      </c>
      <c r="P4" s="349"/>
    </row>
    <row r="5" spans="1:17" ht="20.1" customHeight="1">
      <c r="A5" s="349"/>
      <c r="B5" s="349"/>
      <c r="C5" s="349"/>
      <c r="D5" s="352"/>
      <c r="E5" s="353"/>
      <c r="F5" s="354"/>
      <c r="G5" s="7" t="s">
        <v>11</v>
      </c>
      <c r="H5" s="8" t="s">
        <v>12</v>
      </c>
      <c r="I5" s="349"/>
      <c r="J5" s="349"/>
      <c r="K5" s="349"/>
      <c r="L5" s="352"/>
      <c r="M5" s="353"/>
      <c r="N5" s="354"/>
      <c r="O5" s="7" t="s">
        <v>11</v>
      </c>
      <c r="P5" s="8" t="s">
        <v>12</v>
      </c>
      <c r="Q5" s="9"/>
    </row>
    <row r="6" spans="1:16" s="14" customFormat="1" ht="20.1" customHeight="1">
      <c r="A6" s="350" t="s">
        <v>13</v>
      </c>
      <c r="B6" s="350"/>
      <c r="C6" s="350"/>
      <c r="D6" s="351"/>
      <c r="E6" s="10">
        <f>SUM(E7,E19,E33,E55,E59,E83)</f>
        <v>1193637</v>
      </c>
      <c r="F6" s="11">
        <f>SUM(F7,F19,F33,F55,F59,F83)</f>
        <v>1508151</v>
      </c>
      <c r="G6" s="12">
        <f aca="true" t="shared" si="0" ref="G6:G69">F6-E6</f>
        <v>314514</v>
      </c>
      <c r="H6" s="13">
        <f>G6/E6*100</f>
        <v>26.349216721666636</v>
      </c>
      <c r="I6" s="350" t="s">
        <v>13</v>
      </c>
      <c r="J6" s="350"/>
      <c r="K6" s="350"/>
      <c r="L6" s="351"/>
      <c r="M6" s="10">
        <f>SUM(M7,M26,M31,M58,M61,M146,M149)</f>
        <v>1193637</v>
      </c>
      <c r="N6" s="11">
        <f>SUM(N7,N26,N31,N58,N61,N146,N149)</f>
        <v>1508151</v>
      </c>
      <c r="O6" s="12">
        <f aca="true" t="shared" si="1" ref="O6:O69">N6-M6</f>
        <v>314514</v>
      </c>
      <c r="P6" s="13">
        <f aca="true" t="shared" si="2" ref="P6:P69">O6/M6*100</f>
        <v>26.349216721666636</v>
      </c>
    </row>
    <row r="7" spans="1:16" s="14" customFormat="1" ht="20.1" customHeight="1">
      <c r="A7" s="315" t="s">
        <v>14</v>
      </c>
      <c r="B7" s="295" t="s">
        <v>15</v>
      </c>
      <c r="C7" s="295"/>
      <c r="D7" s="296"/>
      <c r="E7" s="15">
        <f>SUM(E8,E11,E14,E17)</f>
        <v>110820</v>
      </c>
      <c r="F7" s="16">
        <f>SUM(F8,F11,F14,F17)</f>
        <v>112010</v>
      </c>
      <c r="G7" s="17">
        <f t="shared" si="0"/>
        <v>1190</v>
      </c>
      <c r="H7" s="18">
        <f>G7/E7*100</f>
        <v>1.0738133910846417</v>
      </c>
      <c r="I7" s="332" t="s">
        <v>16</v>
      </c>
      <c r="J7" s="295" t="s">
        <v>17</v>
      </c>
      <c r="K7" s="295"/>
      <c r="L7" s="296"/>
      <c r="M7" s="15">
        <f>SUM(M8,M15,M19)</f>
        <v>387378</v>
      </c>
      <c r="N7" s="16">
        <f>SUM(N8,N15,N19)</f>
        <v>383585</v>
      </c>
      <c r="O7" s="17">
        <f t="shared" si="1"/>
        <v>-3793</v>
      </c>
      <c r="P7" s="18">
        <v>0</v>
      </c>
    </row>
    <row r="8" spans="1:16" s="14" customFormat="1" ht="20.1" customHeight="1">
      <c r="A8" s="308"/>
      <c r="B8" s="315" t="s">
        <v>14</v>
      </c>
      <c r="C8" s="292" t="s">
        <v>18</v>
      </c>
      <c r="D8" s="293"/>
      <c r="E8" s="19">
        <f>SUM(E9:E10)</f>
        <v>11520</v>
      </c>
      <c r="F8" s="20">
        <f>SUM(F9:F10)</f>
        <v>12150</v>
      </c>
      <c r="G8" s="21">
        <f>F8-E8</f>
        <v>630</v>
      </c>
      <c r="H8" s="22">
        <f>G8/E8*100</f>
        <v>5.46875</v>
      </c>
      <c r="I8" s="332"/>
      <c r="J8" s="294" t="s">
        <v>19</v>
      </c>
      <c r="K8" s="292" t="s">
        <v>18</v>
      </c>
      <c r="L8" s="293"/>
      <c r="M8" s="19">
        <f>SUM(M9:M14)</f>
        <v>350689</v>
      </c>
      <c r="N8" s="20">
        <f>SUM(N9:N14)</f>
        <v>351489</v>
      </c>
      <c r="O8" s="21">
        <f t="shared" si="1"/>
        <v>800</v>
      </c>
      <c r="P8" s="22">
        <f t="shared" si="2"/>
        <v>0.2281223534242591</v>
      </c>
    </row>
    <row r="9" spans="1:16" s="14" customFormat="1" ht="20.1" customHeight="1">
      <c r="A9" s="308"/>
      <c r="B9" s="308"/>
      <c r="C9" s="344" t="s">
        <v>20</v>
      </c>
      <c r="D9" s="23" t="s">
        <v>21</v>
      </c>
      <c r="E9" s="24">
        <v>3600</v>
      </c>
      <c r="F9" s="25">
        <v>4230</v>
      </c>
      <c r="G9" s="26">
        <f t="shared" si="0"/>
        <v>630</v>
      </c>
      <c r="H9" s="27">
        <f aca="true" t="shared" si="3" ref="H9:H76">G9/E9*100</f>
        <v>17.5</v>
      </c>
      <c r="I9" s="332"/>
      <c r="J9" s="294"/>
      <c r="K9" s="28" t="s">
        <v>22</v>
      </c>
      <c r="L9" s="29" t="s">
        <v>22</v>
      </c>
      <c r="M9" s="30">
        <v>264779</v>
      </c>
      <c r="N9" s="31">
        <v>263859</v>
      </c>
      <c r="O9" s="26">
        <f t="shared" si="1"/>
        <v>-920</v>
      </c>
      <c r="P9" s="27">
        <f t="shared" si="2"/>
        <v>-0.34745957949837414</v>
      </c>
    </row>
    <row r="10" spans="1:16" s="14" customFormat="1" ht="20.1" customHeight="1">
      <c r="A10" s="308"/>
      <c r="B10" s="308"/>
      <c r="C10" s="344"/>
      <c r="D10" s="32" t="s">
        <v>23</v>
      </c>
      <c r="E10" s="30">
        <v>7920</v>
      </c>
      <c r="F10" s="31">
        <v>7920</v>
      </c>
      <c r="G10" s="26">
        <f t="shared" si="0"/>
        <v>0</v>
      </c>
      <c r="H10" s="27">
        <f t="shared" si="3"/>
        <v>0</v>
      </c>
      <c r="I10" s="332"/>
      <c r="J10" s="294"/>
      <c r="K10" s="28" t="s">
        <v>24</v>
      </c>
      <c r="L10" s="29" t="s">
        <v>24</v>
      </c>
      <c r="M10" s="30">
        <v>22796</v>
      </c>
      <c r="N10" s="31">
        <v>22796</v>
      </c>
      <c r="O10" s="26">
        <f t="shared" si="1"/>
        <v>0</v>
      </c>
      <c r="P10" s="27">
        <f t="shared" si="2"/>
        <v>0</v>
      </c>
    </row>
    <row r="11" spans="1:16" s="14" customFormat="1" ht="20.1" customHeight="1">
      <c r="A11" s="308"/>
      <c r="B11" s="308"/>
      <c r="C11" s="292" t="s">
        <v>18</v>
      </c>
      <c r="D11" s="293"/>
      <c r="E11" s="19">
        <f>SUM(E12:E13)</f>
        <v>1300</v>
      </c>
      <c r="F11" s="19">
        <f>SUM(F12:F13)</f>
        <v>1860</v>
      </c>
      <c r="G11" s="21">
        <f t="shared" si="0"/>
        <v>560</v>
      </c>
      <c r="H11" s="22">
        <f t="shared" si="3"/>
        <v>43.07692307692308</v>
      </c>
      <c r="I11" s="332"/>
      <c r="J11" s="294"/>
      <c r="K11" s="28" t="s">
        <v>25</v>
      </c>
      <c r="L11" s="29" t="s">
        <v>25</v>
      </c>
      <c r="M11" s="30">
        <v>15396</v>
      </c>
      <c r="N11" s="31">
        <v>23614</v>
      </c>
      <c r="O11" s="26">
        <f t="shared" si="1"/>
        <v>8218</v>
      </c>
      <c r="P11" s="27">
        <f t="shared" si="2"/>
        <v>53.37750064951936</v>
      </c>
    </row>
    <row r="12" spans="1:16" s="14" customFormat="1" ht="21" customHeight="1">
      <c r="A12" s="308"/>
      <c r="B12" s="308"/>
      <c r="C12" s="345" t="s">
        <v>26</v>
      </c>
      <c r="D12" s="23" t="s">
        <v>27</v>
      </c>
      <c r="E12" s="24">
        <v>1300</v>
      </c>
      <c r="F12" s="25">
        <v>1300</v>
      </c>
      <c r="G12" s="26">
        <f t="shared" si="0"/>
        <v>0</v>
      </c>
      <c r="H12" s="27">
        <f t="shared" si="3"/>
        <v>0</v>
      </c>
      <c r="I12" s="332"/>
      <c r="J12" s="294"/>
      <c r="K12" s="28" t="s">
        <v>28</v>
      </c>
      <c r="L12" s="29" t="s">
        <v>28</v>
      </c>
      <c r="M12" s="30">
        <v>7700</v>
      </c>
      <c r="N12" s="31">
        <v>7100</v>
      </c>
      <c r="O12" s="26">
        <f t="shared" si="1"/>
        <v>-600</v>
      </c>
      <c r="P12" s="27">
        <f t="shared" si="2"/>
        <v>-7.792207792207792</v>
      </c>
    </row>
    <row r="13" spans="1:16" s="14" customFormat="1" ht="20.1" customHeight="1">
      <c r="A13" s="308"/>
      <c r="B13" s="308"/>
      <c r="C13" s="346"/>
      <c r="D13" s="23" t="s">
        <v>29</v>
      </c>
      <c r="E13" s="24">
        <v>0</v>
      </c>
      <c r="F13" s="25">
        <v>560</v>
      </c>
      <c r="G13" s="26">
        <f t="shared" si="0"/>
        <v>560</v>
      </c>
      <c r="H13" s="27">
        <v>0</v>
      </c>
      <c r="I13" s="332"/>
      <c r="J13" s="294"/>
      <c r="K13" s="28" t="s">
        <v>30</v>
      </c>
      <c r="L13" s="29" t="s">
        <v>30</v>
      </c>
      <c r="M13" s="30">
        <v>40018</v>
      </c>
      <c r="N13" s="31">
        <v>34120</v>
      </c>
      <c r="O13" s="26">
        <f t="shared" si="1"/>
        <v>-5898</v>
      </c>
      <c r="P13" s="27">
        <f t="shared" si="2"/>
        <v>-14.738367734519468</v>
      </c>
    </row>
    <row r="14" spans="1:16" s="14" customFormat="1" ht="20.1" customHeight="1">
      <c r="A14" s="308"/>
      <c r="B14" s="308"/>
      <c r="C14" s="292" t="s">
        <v>18</v>
      </c>
      <c r="D14" s="293"/>
      <c r="E14" s="19">
        <f>SUM(E15:E16)</f>
        <v>93000</v>
      </c>
      <c r="F14" s="20">
        <f>SUM(F15:F16)</f>
        <v>93000</v>
      </c>
      <c r="G14" s="21">
        <f t="shared" si="0"/>
        <v>0</v>
      </c>
      <c r="H14" s="22">
        <f t="shared" si="3"/>
        <v>0</v>
      </c>
      <c r="I14" s="332"/>
      <c r="J14" s="294"/>
      <c r="K14" s="28" t="s">
        <v>31</v>
      </c>
      <c r="L14" s="29" t="s">
        <v>31</v>
      </c>
      <c r="M14" s="30">
        <v>0</v>
      </c>
      <c r="N14" s="31">
        <v>0</v>
      </c>
      <c r="O14" s="26">
        <f t="shared" si="1"/>
        <v>0</v>
      </c>
      <c r="P14" s="27">
        <v>0</v>
      </c>
    </row>
    <row r="15" spans="1:19" s="14" customFormat="1" ht="20.1" customHeight="1">
      <c r="A15" s="308"/>
      <c r="B15" s="308"/>
      <c r="C15" s="347" t="s">
        <v>32</v>
      </c>
      <c r="D15" s="33" t="s">
        <v>33</v>
      </c>
      <c r="E15" s="34">
        <v>36000</v>
      </c>
      <c r="F15" s="35">
        <v>36000</v>
      </c>
      <c r="G15" s="26">
        <f t="shared" si="0"/>
        <v>0</v>
      </c>
      <c r="H15" s="27">
        <f t="shared" si="3"/>
        <v>0</v>
      </c>
      <c r="I15" s="332"/>
      <c r="J15" s="294" t="s">
        <v>34</v>
      </c>
      <c r="K15" s="292" t="s">
        <v>18</v>
      </c>
      <c r="L15" s="293"/>
      <c r="M15" s="19">
        <f>SUM(M16:M18)</f>
        <v>9700</v>
      </c>
      <c r="N15" s="20">
        <f>SUM(N16:N18)</f>
        <v>10100</v>
      </c>
      <c r="O15" s="21">
        <f t="shared" si="1"/>
        <v>400</v>
      </c>
      <c r="P15" s="22">
        <f t="shared" si="2"/>
        <v>4.123711340206185</v>
      </c>
      <c r="S15" s="36"/>
    </row>
    <row r="16" spans="1:16" s="14" customFormat="1" ht="20.1" customHeight="1">
      <c r="A16" s="308"/>
      <c r="B16" s="308"/>
      <c r="C16" s="347"/>
      <c r="D16" s="37" t="s">
        <v>35</v>
      </c>
      <c r="E16" s="24">
        <v>57000</v>
      </c>
      <c r="F16" s="25">
        <v>57000</v>
      </c>
      <c r="G16" s="26">
        <f t="shared" si="0"/>
        <v>0</v>
      </c>
      <c r="H16" s="27">
        <f t="shared" si="3"/>
        <v>0</v>
      </c>
      <c r="I16" s="332"/>
      <c r="J16" s="294"/>
      <c r="K16" s="28" t="s">
        <v>36</v>
      </c>
      <c r="L16" s="29" t="s">
        <v>36</v>
      </c>
      <c r="M16" s="30">
        <v>4000</v>
      </c>
      <c r="N16" s="31">
        <v>4000</v>
      </c>
      <c r="O16" s="26">
        <f t="shared" si="1"/>
        <v>0</v>
      </c>
      <c r="P16" s="27">
        <f t="shared" si="2"/>
        <v>0</v>
      </c>
    </row>
    <row r="17" spans="1:16" s="14" customFormat="1" ht="20.1" customHeight="1">
      <c r="A17" s="308"/>
      <c r="B17" s="308"/>
      <c r="C17" s="292" t="s">
        <v>18</v>
      </c>
      <c r="D17" s="293"/>
      <c r="E17" s="19">
        <f>SUM(E18)</f>
        <v>5000</v>
      </c>
      <c r="F17" s="20">
        <f>SUM(F18)</f>
        <v>5000</v>
      </c>
      <c r="G17" s="21">
        <f t="shared" si="0"/>
        <v>0</v>
      </c>
      <c r="H17" s="22">
        <v>0</v>
      </c>
      <c r="I17" s="332"/>
      <c r="J17" s="294"/>
      <c r="K17" s="38" t="s">
        <v>37</v>
      </c>
      <c r="L17" s="32" t="s">
        <v>37</v>
      </c>
      <c r="M17" s="30">
        <v>5400</v>
      </c>
      <c r="N17" s="31">
        <v>5800</v>
      </c>
      <c r="O17" s="26">
        <f t="shared" si="1"/>
        <v>400</v>
      </c>
      <c r="P17" s="27">
        <f t="shared" si="2"/>
        <v>7.4074074074074066</v>
      </c>
    </row>
    <row r="18" spans="1:16" s="14" customFormat="1" ht="20.1" customHeight="1">
      <c r="A18" s="309"/>
      <c r="B18" s="309"/>
      <c r="C18" s="39" t="s">
        <v>38</v>
      </c>
      <c r="D18" s="23" t="s">
        <v>39</v>
      </c>
      <c r="E18" s="24">
        <v>5000</v>
      </c>
      <c r="F18" s="25">
        <v>5000</v>
      </c>
      <c r="G18" s="26">
        <f t="shared" si="0"/>
        <v>0</v>
      </c>
      <c r="H18" s="27">
        <v>0</v>
      </c>
      <c r="I18" s="332"/>
      <c r="J18" s="294"/>
      <c r="K18" s="28" t="s">
        <v>40</v>
      </c>
      <c r="L18" s="29" t="s">
        <v>40</v>
      </c>
      <c r="M18" s="30">
        <v>300</v>
      </c>
      <c r="N18" s="31">
        <v>300</v>
      </c>
      <c r="O18" s="26">
        <f t="shared" si="1"/>
        <v>0</v>
      </c>
      <c r="P18" s="27">
        <f t="shared" si="2"/>
        <v>0</v>
      </c>
    </row>
    <row r="19" spans="1:16" s="14" customFormat="1" ht="20.1" customHeight="1">
      <c r="A19" s="336" t="s">
        <v>41</v>
      </c>
      <c r="B19" s="318" t="s">
        <v>15</v>
      </c>
      <c r="C19" s="318"/>
      <c r="D19" s="319"/>
      <c r="E19" s="15">
        <f>SUM(E20)</f>
        <v>698327</v>
      </c>
      <c r="F19" s="16">
        <f>SUM(F20)</f>
        <v>698927</v>
      </c>
      <c r="G19" s="17">
        <f t="shared" si="0"/>
        <v>600</v>
      </c>
      <c r="H19" s="18">
        <f t="shared" si="3"/>
        <v>0.08591963363868216</v>
      </c>
      <c r="I19" s="332"/>
      <c r="J19" s="332" t="s">
        <v>42</v>
      </c>
      <c r="K19" s="292" t="s">
        <v>18</v>
      </c>
      <c r="L19" s="293"/>
      <c r="M19" s="19">
        <f>SUM(M20:M25)</f>
        <v>26989</v>
      </c>
      <c r="N19" s="20">
        <f>SUM(N20:N25)</f>
        <v>21996</v>
      </c>
      <c r="O19" s="21">
        <f t="shared" si="1"/>
        <v>-4993</v>
      </c>
      <c r="P19" s="22">
        <f t="shared" si="2"/>
        <v>-18.500129682463225</v>
      </c>
    </row>
    <row r="20" spans="1:16" s="14" customFormat="1" ht="20.1" customHeight="1">
      <c r="A20" s="337"/>
      <c r="B20" s="336" t="s">
        <v>41</v>
      </c>
      <c r="C20" s="339" t="s">
        <v>18</v>
      </c>
      <c r="D20" s="340"/>
      <c r="E20" s="19">
        <f>SUM(E21:E32)</f>
        <v>698327</v>
      </c>
      <c r="F20" s="20">
        <f>SUM(F21:F32)</f>
        <v>698927</v>
      </c>
      <c r="G20" s="21">
        <f t="shared" si="0"/>
        <v>600</v>
      </c>
      <c r="H20" s="22">
        <f t="shared" si="3"/>
        <v>0.08591963363868216</v>
      </c>
      <c r="I20" s="332"/>
      <c r="J20" s="332"/>
      <c r="K20" s="28" t="s">
        <v>43</v>
      </c>
      <c r="L20" s="29" t="s">
        <v>43</v>
      </c>
      <c r="M20" s="30">
        <v>3000</v>
      </c>
      <c r="N20" s="31">
        <v>3000</v>
      </c>
      <c r="O20" s="26">
        <f t="shared" si="1"/>
        <v>0</v>
      </c>
      <c r="P20" s="27">
        <f t="shared" si="2"/>
        <v>0</v>
      </c>
    </row>
    <row r="21" spans="1:16" s="14" customFormat="1" ht="20.1" customHeight="1">
      <c r="A21" s="337"/>
      <c r="B21" s="337"/>
      <c r="C21" s="317" t="s">
        <v>44</v>
      </c>
      <c r="D21" s="37" t="s">
        <v>45</v>
      </c>
      <c r="E21" s="34">
        <v>58200</v>
      </c>
      <c r="F21" s="35">
        <v>58800</v>
      </c>
      <c r="G21" s="26">
        <f t="shared" si="0"/>
        <v>600</v>
      </c>
      <c r="H21" s="27">
        <f t="shared" si="3"/>
        <v>1.0309278350515463</v>
      </c>
      <c r="I21" s="332"/>
      <c r="J21" s="332"/>
      <c r="K21" s="28" t="s">
        <v>46</v>
      </c>
      <c r="L21" s="29" t="s">
        <v>46</v>
      </c>
      <c r="M21" s="30">
        <v>6989</v>
      </c>
      <c r="N21" s="31">
        <v>4996</v>
      </c>
      <c r="O21" s="26">
        <f t="shared" si="1"/>
        <v>-1993</v>
      </c>
      <c r="P21" s="27">
        <f t="shared" si="2"/>
        <v>-28.5162398054085</v>
      </c>
    </row>
    <row r="22" spans="1:16" s="14" customFormat="1" ht="20.1" customHeight="1">
      <c r="A22" s="337"/>
      <c r="B22" s="337"/>
      <c r="C22" s="317"/>
      <c r="D22" s="37" t="s">
        <v>47</v>
      </c>
      <c r="E22" s="34">
        <v>62450</v>
      </c>
      <c r="F22" s="35">
        <v>62450</v>
      </c>
      <c r="G22" s="26">
        <f t="shared" si="0"/>
        <v>0</v>
      </c>
      <c r="H22" s="27">
        <f t="shared" si="3"/>
        <v>0</v>
      </c>
      <c r="I22" s="332"/>
      <c r="J22" s="332"/>
      <c r="K22" s="28" t="s">
        <v>48</v>
      </c>
      <c r="L22" s="29" t="s">
        <v>48</v>
      </c>
      <c r="M22" s="30">
        <v>5000</v>
      </c>
      <c r="N22" s="31">
        <v>5000</v>
      </c>
      <c r="O22" s="26">
        <f t="shared" si="1"/>
        <v>0</v>
      </c>
      <c r="P22" s="27">
        <f t="shared" si="2"/>
        <v>0</v>
      </c>
    </row>
    <row r="23" spans="1:16" s="14" customFormat="1" ht="20.1" customHeight="1">
      <c r="A23" s="337"/>
      <c r="B23" s="337"/>
      <c r="C23" s="317"/>
      <c r="D23" s="37" t="s">
        <v>49</v>
      </c>
      <c r="E23" s="34">
        <v>5000</v>
      </c>
      <c r="F23" s="35">
        <v>5000</v>
      </c>
      <c r="G23" s="26">
        <f t="shared" si="0"/>
        <v>0</v>
      </c>
      <c r="H23" s="27">
        <f t="shared" si="3"/>
        <v>0</v>
      </c>
      <c r="I23" s="332"/>
      <c r="J23" s="332"/>
      <c r="K23" s="28" t="s">
        <v>50</v>
      </c>
      <c r="L23" s="29" t="s">
        <v>50</v>
      </c>
      <c r="M23" s="30">
        <v>3000</v>
      </c>
      <c r="N23" s="31">
        <v>5000</v>
      </c>
      <c r="O23" s="26">
        <f t="shared" si="1"/>
        <v>2000</v>
      </c>
      <c r="P23" s="27">
        <f t="shared" si="2"/>
        <v>66.66666666666666</v>
      </c>
    </row>
    <row r="24" spans="1:16" s="14" customFormat="1" ht="20.1" customHeight="1">
      <c r="A24" s="337"/>
      <c r="B24" s="337"/>
      <c r="C24" s="341" t="s">
        <v>51</v>
      </c>
      <c r="D24" s="33" t="s">
        <v>52</v>
      </c>
      <c r="E24" s="34">
        <v>18000</v>
      </c>
      <c r="F24" s="35">
        <v>18000</v>
      </c>
      <c r="G24" s="26">
        <f t="shared" si="0"/>
        <v>0</v>
      </c>
      <c r="H24" s="27">
        <f t="shared" si="3"/>
        <v>0</v>
      </c>
      <c r="I24" s="332"/>
      <c r="J24" s="332"/>
      <c r="K24" s="28" t="s">
        <v>53</v>
      </c>
      <c r="L24" s="29" t="s">
        <v>53</v>
      </c>
      <c r="M24" s="30">
        <v>5000</v>
      </c>
      <c r="N24" s="31">
        <v>3000</v>
      </c>
      <c r="O24" s="26">
        <f t="shared" si="1"/>
        <v>-2000</v>
      </c>
      <c r="P24" s="27">
        <f t="shared" si="2"/>
        <v>-40</v>
      </c>
    </row>
    <row r="25" spans="1:16" s="14" customFormat="1" ht="20.1" customHeight="1">
      <c r="A25" s="337"/>
      <c r="B25" s="337"/>
      <c r="C25" s="342"/>
      <c r="D25" s="33" t="s">
        <v>54</v>
      </c>
      <c r="E25" s="34">
        <v>23420</v>
      </c>
      <c r="F25" s="35">
        <v>23420</v>
      </c>
      <c r="G25" s="26">
        <f t="shared" si="0"/>
        <v>0</v>
      </c>
      <c r="H25" s="27">
        <f t="shared" si="3"/>
        <v>0</v>
      </c>
      <c r="I25" s="332"/>
      <c r="J25" s="332"/>
      <c r="K25" s="28" t="s">
        <v>55</v>
      </c>
      <c r="L25" s="29" t="s">
        <v>55</v>
      </c>
      <c r="M25" s="30">
        <v>4000</v>
      </c>
      <c r="N25" s="31">
        <v>1000</v>
      </c>
      <c r="O25" s="26">
        <f t="shared" si="1"/>
        <v>-3000</v>
      </c>
      <c r="P25" s="27">
        <f t="shared" si="2"/>
        <v>-75</v>
      </c>
    </row>
    <row r="26" spans="1:16" s="14" customFormat="1" ht="20.1" customHeight="1">
      <c r="A26" s="337"/>
      <c r="B26" s="337"/>
      <c r="C26" s="342"/>
      <c r="D26" s="33" t="s">
        <v>23</v>
      </c>
      <c r="E26" s="34">
        <v>99008</v>
      </c>
      <c r="F26" s="35">
        <v>99008</v>
      </c>
      <c r="G26" s="26">
        <f t="shared" si="0"/>
        <v>0</v>
      </c>
      <c r="H26" s="27">
        <f t="shared" si="3"/>
        <v>0</v>
      </c>
      <c r="I26" s="294" t="s">
        <v>56</v>
      </c>
      <c r="J26" s="295" t="s">
        <v>17</v>
      </c>
      <c r="K26" s="295"/>
      <c r="L26" s="296"/>
      <c r="M26" s="15">
        <f>SUM(M27)</f>
        <v>10000</v>
      </c>
      <c r="N26" s="16">
        <f>SUM(N27)</f>
        <v>10000</v>
      </c>
      <c r="O26" s="17">
        <f t="shared" si="1"/>
        <v>0</v>
      </c>
      <c r="P26" s="18">
        <f t="shared" si="2"/>
        <v>0</v>
      </c>
    </row>
    <row r="27" spans="1:16" s="14" customFormat="1" ht="20.1" customHeight="1">
      <c r="A27" s="337"/>
      <c r="B27" s="337"/>
      <c r="C27" s="342"/>
      <c r="D27" s="40" t="s">
        <v>57</v>
      </c>
      <c r="E27" s="34">
        <v>26280</v>
      </c>
      <c r="F27" s="35">
        <v>26280</v>
      </c>
      <c r="G27" s="26">
        <f t="shared" si="0"/>
        <v>0</v>
      </c>
      <c r="H27" s="27">
        <f t="shared" si="3"/>
        <v>0</v>
      </c>
      <c r="I27" s="294"/>
      <c r="J27" s="294" t="s">
        <v>58</v>
      </c>
      <c r="K27" s="292" t="s">
        <v>18</v>
      </c>
      <c r="L27" s="293"/>
      <c r="M27" s="19">
        <f>SUM(M28:M30)</f>
        <v>10000</v>
      </c>
      <c r="N27" s="20">
        <f>SUM(N28:N30)</f>
        <v>10000</v>
      </c>
      <c r="O27" s="21">
        <f t="shared" si="1"/>
        <v>0</v>
      </c>
      <c r="P27" s="22">
        <f t="shared" si="2"/>
        <v>0</v>
      </c>
    </row>
    <row r="28" spans="1:16" s="14" customFormat="1" ht="20.1" customHeight="1">
      <c r="A28" s="337"/>
      <c r="B28" s="337"/>
      <c r="C28" s="342"/>
      <c r="D28" s="33" t="s">
        <v>59</v>
      </c>
      <c r="E28" s="34">
        <v>51100</v>
      </c>
      <c r="F28" s="35">
        <v>51100</v>
      </c>
      <c r="G28" s="26">
        <f t="shared" si="0"/>
        <v>0</v>
      </c>
      <c r="H28" s="27">
        <f t="shared" si="3"/>
        <v>0</v>
      </c>
      <c r="I28" s="294"/>
      <c r="J28" s="294"/>
      <c r="K28" s="28" t="s">
        <v>58</v>
      </c>
      <c r="L28" s="29" t="s">
        <v>58</v>
      </c>
      <c r="M28" s="30">
        <v>1000</v>
      </c>
      <c r="N28" s="31">
        <v>1000</v>
      </c>
      <c r="O28" s="26">
        <f t="shared" si="1"/>
        <v>0</v>
      </c>
      <c r="P28" s="27">
        <f t="shared" si="2"/>
        <v>0</v>
      </c>
    </row>
    <row r="29" spans="1:16" s="14" customFormat="1" ht="20.1" customHeight="1">
      <c r="A29" s="337"/>
      <c r="B29" s="337"/>
      <c r="C29" s="342"/>
      <c r="D29" s="33" t="s">
        <v>60</v>
      </c>
      <c r="E29" s="34">
        <v>9000</v>
      </c>
      <c r="F29" s="35">
        <v>9000</v>
      </c>
      <c r="G29" s="26">
        <f t="shared" si="0"/>
        <v>0</v>
      </c>
      <c r="H29" s="27">
        <v>0</v>
      </c>
      <c r="I29" s="294"/>
      <c r="J29" s="294"/>
      <c r="K29" s="28" t="s">
        <v>61</v>
      </c>
      <c r="L29" s="29" t="s">
        <v>61</v>
      </c>
      <c r="M29" s="30">
        <v>0</v>
      </c>
      <c r="N29" s="31">
        <v>0</v>
      </c>
      <c r="O29" s="26">
        <f t="shared" si="1"/>
        <v>0</v>
      </c>
      <c r="P29" s="27">
        <v>0</v>
      </c>
    </row>
    <row r="30" spans="1:16" s="14" customFormat="1" ht="20.1" customHeight="1">
      <c r="A30" s="338"/>
      <c r="B30" s="338"/>
      <c r="C30" s="343"/>
      <c r="D30" s="29" t="s">
        <v>62</v>
      </c>
      <c r="E30" s="24">
        <v>329969</v>
      </c>
      <c r="F30" s="25">
        <v>329969</v>
      </c>
      <c r="G30" s="26">
        <f t="shared" si="0"/>
        <v>0</v>
      </c>
      <c r="H30" s="27">
        <f t="shared" si="3"/>
        <v>0</v>
      </c>
      <c r="I30" s="294"/>
      <c r="J30" s="294"/>
      <c r="K30" s="41" t="s">
        <v>63</v>
      </c>
      <c r="L30" s="29" t="s">
        <v>63</v>
      </c>
      <c r="M30" s="30">
        <v>9000</v>
      </c>
      <c r="N30" s="31">
        <v>9000</v>
      </c>
      <c r="O30" s="26">
        <f t="shared" si="1"/>
        <v>0</v>
      </c>
      <c r="P30" s="27">
        <f t="shared" si="2"/>
        <v>0</v>
      </c>
    </row>
    <row r="31" spans="1:16" s="14" customFormat="1" ht="20.1" customHeight="1">
      <c r="A31" s="333" t="s">
        <v>41</v>
      </c>
      <c r="B31" s="333" t="s">
        <v>41</v>
      </c>
      <c r="C31" s="334" t="s">
        <v>64</v>
      </c>
      <c r="D31" s="29" t="s">
        <v>65</v>
      </c>
      <c r="E31" s="24">
        <v>900</v>
      </c>
      <c r="F31" s="25">
        <v>900</v>
      </c>
      <c r="G31" s="26">
        <f t="shared" si="0"/>
        <v>0</v>
      </c>
      <c r="H31" s="27">
        <f t="shared" si="3"/>
        <v>0</v>
      </c>
      <c r="I31" s="315" t="s">
        <v>66</v>
      </c>
      <c r="J31" s="318" t="s">
        <v>15</v>
      </c>
      <c r="K31" s="318"/>
      <c r="L31" s="319"/>
      <c r="M31" s="15">
        <f>SUM(M32,M36,M42,M46,M49,M54)</f>
        <v>448870</v>
      </c>
      <c r="N31" s="16">
        <f>SUM(N32,N36,N42,N46,N49,N54)</f>
        <v>452820</v>
      </c>
      <c r="O31" s="17">
        <f t="shared" si="1"/>
        <v>3950</v>
      </c>
      <c r="P31" s="18">
        <f t="shared" si="2"/>
        <v>0.8799875242275046</v>
      </c>
    </row>
    <row r="32" spans="1:16" s="14" customFormat="1" ht="20.1" customHeight="1">
      <c r="A32" s="333"/>
      <c r="B32" s="333"/>
      <c r="C32" s="335"/>
      <c r="D32" s="29" t="s">
        <v>67</v>
      </c>
      <c r="E32" s="24">
        <v>15000</v>
      </c>
      <c r="F32" s="25">
        <v>15000</v>
      </c>
      <c r="G32" s="26">
        <f t="shared" si="0"/>
        <v>0</v>
      </c>
      <c r="H32" s="27">
        <f t="shared" si="3"/>
        <v>0</v>
      </c>
      <c r="I32" s="308"/>
      <c r="J32" s="294" t="s">
        <v>68</v>
      </c>
      <c r="K32" s="292" t="s">
        <v>18</v>
      </c>
      <c r="L32" s="293"/>
      <c r="M32" s="19">
        <f>SUM(M33:M35)</f>
        <v>40000</v>
      </c>
      <c r="N32" s="20">
        <f>SUM(N33:N35)</f>
        <v>40000</v>
      </c>
      <c r="O32" s="21">
        <f t="shared" si="1"/>
        <v>0</v>
      </c>
      <c r="P32" s="22">
        <f t="shared" si="2"/>
        <v>0</v>
      </c>
    </row>
    <row r="33" spans="1:16" s="14" customFormat="1" ht="20.1" customHeight="1">
      <c r="A33" s="42" t="s">
        <v>69</v>
      </c>
      <c r="B33" s="318" t="s">
        <v>15</v>
      </c>
      <c r="C33" s="318"/>
      <c r="D33" s="319"/>
      <c r="E33" s="15">
        <f>SUM(E34,E38,E42,E44,E49,E51,E53)</f>
        <v>289327</v>
      </c>
      <c r="F33" s="16">
        <f>SUM(F34,F38,F42,F44,F49,F51,F53)</f>
        <v>604551</v>
      </c>
      <c r="G33" s="17">
        <f t="shared" si="0"/>
        <v>315224</v>
      </c>
      <c r="H33" s="18">
        <f t="shared" si="3"/>
        <v>108.95077196390244</v>
      </c>
      <c r="I33" s="308"/>
      <c r="J33" s="294"/>
      <c r="K33" s="43" t="s">
        <v>70</v>
      </c>
      <c r="L33" s="44" t="s">
        <v>49</v>
      </c>
      <c r="M33" s="45">
        <v>10000</v>
      </c>
      <c r="N33" s="46">
        <v>10000</v>
      </c>
      <c r="O33" s="26">
        <f t="shared" si="1"/>
        <v>0</v>
      </c>
      <c r="P33" s="27">
        <f t="shared" si="2"/>
        <v>0</v>
      </c>
    </row>
    <row r="34" spans="1:16" s="14" customFormat="1" ht="20.1" customHeight="1">
      <c r="A34" s="47"/>
      <c r="B34" s="42" t="s">
        <v>71</v>
      </c>
      <c r="C34" s="292" t="s">
        <v>18</v>
      </c>
      <c r="D34" s="293"/>
      <c r="E34" s="19">
        <f>SUM(E35:E37)</f>
        <v>40370</v>
      </c>
      <c r="F34" s="20">
        <f>SUM(F35:F37)</f>
        <v>40370</v>
      </c>
      <c r="G34" s="21">
        <f t="shared" si="0"/>
        <v>0</v>
      </c>
      <c r="H34" s="22">
        <f t="shared" si="3"/>
        <v>0</v>
      </c>
      <c r="I34" s="308"/>
      <c r="J34" s="294"/>
      <c r="K34" s="43" t="s">
        <v>72</v>
      </c>
      <c r="L34" s="48" t="s">
        <v>73</v>
      </c>
      <c r="M34" s="45">
        <v>12000</v>
      </c>
      <c r="N34" s="46">
        <v>12000</v>
      </c>
      <c r="O34" s="26">
        <f t="shared" si="1"/>
        <v>0</v>
      </c>
      <c r="P34" s="27">
        <f t="shared" si="2"/>
        <v>0</v>
      </c>
    </row>
    <row r="35" spans="1:16" s="14" customFormat="1" ht="20.1" customHeight="1">
      <c r="A35" s="47"/>
      <c r="B35" s="47"/>
      <c r="C35" s="316" t="s">
        <v>72</v>
      </c>
      <c r="D35" s="44" t="s">
        <v>74</v>
      </c>
      <c r="E35" s="45">
        <v>30</v>
      </c>
      <c r="F35" s="46">
        <v>30</v>
      </c>
      <c r="G35" s="26">
        <f t="shared" si="0"/>
        <v>0</v>
      </c>
      <c r="H35" s="27">
        <f t="shared" si="3"/>
        <v>0</v>
      </c>
      <c r="I35" s="308"/>
      <c r="J35" s="294"/>
      <c r="K35" s="49" t="s">
        <v>75</v>
      </c>
      <c r="L35" s="50" t="s">
        <v>76</v>
      </c>
      <c r="M35" s="24">
        <v>18000</v>
      </c>
      <c r="N35" s="25">
        <v>18000</v>
      </c>
      <c r="O35" s="26">
        <f t="shared" si="1"/>
        <v>0</v>
      </c>
      <c r="P35" s="27">
        <f t="shared" si="2"/>
        <v>0</v>
      </c>
    </row>
    <row r="36" spans="1:16" s="14" customFormat="1" ht="20.1" customHeight="1">
      <c r="A36" s="47"/>
      <c r="B36" s="47"/>
      <c r="C36" s="316"/>
      <c r="D36" s="48" t="s">
        <v>77</v>
      </c>
      <c r="E36" s="45">
        <v>5000</v>
      </c>
      <c r="F36" s="46">
        <v>5000</v>
      </c>
      <c r="G36" s="26">
        <f t="shared" si="0"/>
        <v>0</v>
      </c>
      <c r="H36" s="27">
        <f t="shared" si="3"/>
        <v>0</v>
      </c>
      <c r="I36" s="308"/>
      <c r="J36" s="294" t="s">
        <v>78</v>
      </c>
      <c r="K36" s="292" t="s">
        <v>18</v>
      </c>
      <c r="L36" s="293"/>
      <c r="M36" s="51">
        <f>SUM(M37:M41)</f>
        <v>192888</v>
      </c>
      <c r="N36" s="52">
        <f>SUM(N37:N41)</f>
        <v>193388</v>
      </c>
      <c r="O36" s="21">
        <f t="shared" si="1"/>
        <v>500</v>
      </c>
      <c r="P36" s="22">
        <f t="shared" si="2"/>
        <v>0.25921778441375304</v>
      </c>
    </row>
    <row r="37" spans="1:16" s="14" customFormat="1" ht="20.1" customHeight="1">
      <c r="A37" s="47"/>
      <c r="B37" s="47"/>
      <c r="C37" s="316"/>
      <c r="D37" s="50" t="s">
        <v>79</v>
      </c>
      <c r="E37" s="24">
        <v>35340</v>
      </c>
      <c r="F37" s="25">
        <v>35340</v>
      </c>
      <c r="G37" s="26">
        <f t="shared" si="0"/>
        <v>0</v>
      </c>
      <c r="H37" s="27">
        <f t="shared" si="3"/>
        <v>0</v>
      </c>
      <c r="I37" s="308"/>
      <c r="J37" s="294"/>
      <c r="K37" s="297" t="s">
        <v>80</v>
      </c>
      <c r="L37" s="29" t="s">
        <v>23</v>
      </c>
      <c r="M37" s="53">
        <v>99008</v>
      </c>
      <c r="N37" s="54">
        <v>99008</v>
      </c>
      <c r="O37" s="26">
        <f t="shared" si="1"/>
        <v>0</v>
      </c>
      <c r="P37" s="27">
        <f t="shared" si="2"/>
        <v>0</v>
      </c>
    </row>
    <row r="38" spans="1:16" s="14" customFormat="1" ht="20.1" customHeight="1">
      <c r="A38" s="47"/>
      <c r="B38" s="47"/>
      <c r="C38" s="292" t="s">
        <v>18</v>
      </c>
      <c r="D38" s="293"/>
      <c r="E38" s="51">
        <f>SUM(E39:E41)</f>
        <v>0</v>
      </c>
      <c r="F38" s="52">
        <f>SUM(F39:F41)</f>
        <v>720</v>
      </c>
      <c r="G38" s="21">
        <f t="shared" si="0"/>
        <v>720</v>
      </c>
      <c r="H38" s="22">
        <v>0</v>
      </c>
      <c r="I38" s="308"/>
      <c r="J38" s="294"/>
      <c r="K38" s="297"/>
      <c r="L38" s="29" t="s">
        <v>59</v>
      </c>
      <c r="M38" s="53">
        <v>51100</v>
      </c>
      <c r="N38" s="54">
        <v>51100</v>
      </c>
      <c r="O38" s="26">
        <f t="shared" si="1"/>
        <v>0</v>
      </c>
      <c r="P38" s="27">
        <f t="shared" si="2"/>
        <v>0</v>
      </c>
    </row>
    <row r="39" spans="1:16" s="14" customFormat="1" ht="20.1" customHeight="1">
      <c r="A39" s="47"/>
      <c r="B39" s="47"/>
      <c r="C39" s="297" t="s">
        <v>81</v>
      </c>
      <c r="D39" s="29" t="s">
        <v>82</v>
      </c>
      <c r="E39" s="53">
        <v>0</v>
      </c>
      <c r="F39" s="54">
        <v>720</v>
      </c>
      <c r="G39" s="26">
        <f t="shared" si="0"/>
        <v>720</v>
      </c>
      <c r="H39" s="27">
        <v>0</v>
      </c>
      <c r="I39" s="308"/>
      <c r="J39" s="294"/>
      <c r="K39" s="297"/>
      <c r="L39" s="55" t="s">
        <v>57</v>
      </c>
      <c r="M39" s="53">
        <v>26280</v>
      </c>
      <c r="N39" s="54">
        <v>26280</v>
      </c>
      <c r="O39" s="26">
        <f t="shared" si="1"/>
        <v>0</v>
      </c>
      <c r="P39" s="27">
        <f t="shared" si="2"/>
        <v>0</v>
      </c>
    </row>
    <row r="40" spans="1:16" s="14" customFormat="1" ht="20.1" customHeight="1">
      <c r="A40" s="47"/>
      <c r="B40" s="47"/>
      <c r="C40" s="297"/>
      <c r="D40" s="29" t="s">
        <v>83</v>
      </c>
      <c r="E40" s="53">
        <v>0</v>
      </c>
      <c r="F40" s="54">
        <v>0</v>
      </c>
      <c r="G40" s="26">
        <f t="shared" si="0"/>
        <v>0</v>
      </c>
      <c r="H40" s="27">
        <v>0</v>
      </c>
      <c r="I40" s="308"/>
      <c r="J40" s="294"/>
      <c r="K40" s="28" t="s">
        <v>84</v>
      </c>
      <c r="L40" s="29" t="s">
        <v>85</v>
      </c>
      <c r="M40" s="53">
        <v>1500</v>
      </c>
      <c r="N40" s="54">
        <v>2000</v>
      </c>
      <c r="O40" s="26">
        <f t="shared" si="1"/>
        <v>500</v>
      </c>
      <c r="P40" s="27">
        <f t="shared" si="2"/>
        <v>33.33333333333333</v>
      </c>
    </row>
    <row r="41" spans="1:16" s="14" customFormat="1" ht="20.1" customHeight="1">
      <c r="A41" s="47"/>
      <c r="B41" s="47"/>
      <c r="C41" s="297"/>
      <c r="D41" s="29" t="s">
        <v>86</v>
      </c>
      <c r="E41" s="53">
        <v>0</v>
      </c>
      <c r="F41" s="54">
        <v>0</v>
      </c>
      <c r="G41" s="26">
        <f t="shared" si="0"/>
        <v>0</v>
      </c>
      <c r="H41" s="27">
        <v>0</v>
      </c>
      <c r="I41" s="308"/>
      <c r="J41" s="294"/>
      <c r="K41" s="28" t="s">
        <v>87</v>
      </c>
      <c r="L41" s="55" t="s">
        <v>88</v>
      </c>
      <c r="M41" s="53">
        <v>15000</v>
      </c>
      <c r="N41" s="54">
        <v>15000</v>
      </c>
      <c r="O41" s="26">
        <f t="shared" si="1"/>
        <v>0</v>
      </c>
      <c r="P41" s="27">
        <f t="shared" si="2"/>
        <v>0</v>
      </c>
    </row>
    <row r="42" spans="1:16" s="14" customFormat="1" ht="20.1" customHeight="1">
      <c r="A42" s="47"/>
      <c r="B42" s="47"/>
      <c r="C42" s="292" t="s">
        <v>18</v>
      </c>
      <c r="D42" s="293"/>
      <c r="E42" s="51">
        <f>SUM(E43)</f>
        <v>12000</v>
      </c>
      <c r="F42" s="52">
        <f>SUM(F43)</f>
        <v>12000</v>
      </c>
      <c r="G42" s="21">
        <f t="shared" si="0"/>
        <v>0</v>
      </c>
      <c r="H42" s="22">
        <f t="shared" si="3"/>
        <v>0</v>
      </c>
      <c r="I42" s="308"/>
      <c r="J42" s="294" t="s">
        <v>89</v>
      </c>
      <c r="K42" s="292" t="s">
        <v>18</v>
      </c>
      <c r="L42" s="293"/>
      <c r="M42" s="51">
        <f>SUM(M43:M45)</f>
        <v>70544</v>
      </c>
      <c r="N42" s="52">
        <f>SUM(N43:N45)</f>
        <v>70544</v>
      </c>
      <c r="O42" s="21">
        <f t="shared" si="1"/>
        <v>0</v>
      </c>
      <c r="P42" s="22">
        <f t="shared" si="2"/>
        <v>0</v>
      </c>
    </row>
    <row r="43" spans="1:16" s="14" customFormat="1" ht="20.1" customHeight="1">
      <c r="A43" s="47"/>
      <c r="B43" s="47"/>
      <c r="C43" s="38" t="s">
        <v>80</v>
      </c>
      <c r="D43" s="32" t="s">
        <v>90</v>
      </c>
      <c r="E43" s="53">
        <v>12000</v>
      </c>
      <c r="F43" s="54">
        <v>12000</v>
      </c>
      <c r="G43" s="26">
        <f t="shared" si="0"/>
        <v>0</v>
      </c>
      <c r="H43" s="27">
        <f t="shared" si="3"/>
        <v>0</v>
      </c>
      <c r="I43" s="308"/>
      <c r="J43" s="294"/>
      <c r="K43" s="38" t="s">
        <v>91</v>
      </c>
      <c r="L43" s="32" t="s">
        <v>65</v>
      </c>
      <c r="M43" s="53">
        <v>900</v>
      </c>
      <c r="N43" s="54">
        <v>900</v>
      </c>
      <c r="O43" s="26">
        <f t="shared" si="1"/>
        <v>0</v>
      </c>
      <c r="P43" s="27">
        <f t="shared" si="2"/>
        <v>0</v>
      </c>
    </row>
    <row r="44" spans="1:16" s="14" customFormat="1" ht="20.1" customHeight="1">
      <c r="A44" s="47"/>
      <c r="B44" s="47"/>
      <c r="C44" s="292" t="s">
        <v>18</v>
      </c>
      <c r="D44" s="293"/>
      <c r="E44" s="51">
        <f>SUM(E45:E48)</f>
        <v>130000</v>
      </c>
      <c r="F44" s="51">
        <f>SUM(F45:F48)</f>
        <v>449950</v>
      </c>
      <c r="G44" s="21">
        <f t="shared" si="0"/>
        <v>319950</v>
      </c>
      <c r="H44" s="22">
        <f t="shared" si="3"/>
        <v>246.1153846153846</v>
      </c>
      <c r="I44" s="308"/>
      <c r="J44" s="294"/>
      <c r="K44" s="38" t="s">
        <v>92</v>
      </c>
      <c r="L44" s="32" t="s">
        <v>33</v>
      </c>
      <c r="M44" s="53">
        <v>28000</v>
      </c>
      <c r="N44" s="54">
        <v>28000</v>
      </c>
      <c r="O44" s="26">
        <f t="shared" si="1"/>
        <v>0</v>
      </c>
      <c r="P44" s="27">
        <f t="shared" si="2"/>
        <v>0</v>
      </c>
    </row>
    <row r="45" spans="1:16" s="14" customFormat="1" ht="20.1" customHeight="1">
      <c r="A45" s="47"/>
      <c r="B45" s="47"/>
      <c r="C45" s="315" t="s">
        <v>93</v>
      </c>
      <c r="D45" s="32" t="s">
        <v>94</v>
      </c>
      <c r="E45" s="56">
        <v>30000</v>
      </c>
      <c r="F45" s="57">
        <v>30000</v>
      </c>
      <c r="G45" s="26">
        <f t="shared" si="0"/>
        <v>0</v>
      </c>
      <c r="H45" s="27">
        <f t="shared" si="3"/>
        <v>0</v>
      </c>
      <c r="I45" s="308"/>
      <c r="J45" s="294"/>
      <c r="K45" s="38" t="s">
        <v>95</v>
      </c>
      <c r="L45" s="32" t="s">
        <v>35</v>
      </c>
      <c r="M45" s="53">
        <v>41644</v>
      </c>
      <c r="N45" s="54">
        <v>41644</v>
      </c>
      <c r="O45" s="26">
        <f t="shared" si="1"/>
        <v>0</v>
      </c>
      <c r="P45" s="27">
        <f t="shared" si="2"/>
        <v>0</v>
      </c>
    </row>
    <row r="46" spans="1:16" s="14" customFormat="1" ht="20.1" customHeight="1">
      <c r="A46" s="47"/>
      <c r="B46" s="47"/>
      <c r="C46" s="308"/>
      <c r="D46" s="32" t="s">
        <v>96</v>
      </c>
      <c r="E46" s="56">
        <v>100000</v>
      </c>
      <c r="F46" s="57">
        <v>400000</v>
      </c>
      <c r="G46" s="26">
        <f t="shared" si="0"/>
        <v>300000</v>
      </c>
      <c r="H46" s="27">
        <f t="shared" si="3"/>
        <v>300</v>
      </c>
      <c r="I46" s="308"/>
      <c r="J46" s="294" t="s">
        <v>97</v>
      </c>
      <c r="K46" s="292" t="s">
        <v>18</v>
      </c>
      <c r="L46" s="293"/>
      <c r="M46" s="51">
        <f>SUM(M47:M48)</f>
        <v>120650</v>
      </c>
      <c r="N46" s="52">
        <f>SUM(N47:N48)</f>
        <v>121250</v>
      </c>
      <c r="O46" s="21">
        <f t="shared" si="1"/>
        <v>600</v>
      </c>
      <c r="P46" s="22">
        <f t="shared" si="2"/>
        <v>0.49730625777041026</v>
      </c>
    </row>
    <row r="47" spans="1:16" s="14" customFormat="1" ht="20.1" customHeight="1">
      <c r="A47" s="47"/>
      <c r="B47" s="47"/>
      <c r="C47" s="308"/>
      <c r="D47" s="32" t="s">
        <v>98</v>
      </c>
      <c r="E47" s="56">
        <v>0</v>
      </c>
      <c r="F47" s="57">
        <v>19000</v>
      </c>
      <c r="G47" s="26">
        <f t="shared" si="0"/>
        <v>19000</v>
      </c>
      <c r="H47" s="27">
        <v>0</v>
      </c>
      <c r="I47" s="308"/>
      <c r="J47" s="294"/>
      <c r="K47" s="38" t="s">
        <v>99</v>
      </c>
      <c r="L47" s="32" t="s">
        <v>47</v>
      </c>
      <c r="M47" s="53">
        <v>62450</v>
      </c>
      <c r="N47" s="54">
        <v>62450</v>
      </c>
      <c r="O47" s="26">
        <f t="shared" si="1"/>
        <v>0</v>
      </c>
      <c r="P47" s="27">
        <f t="shared" si="2"/>
        <v>0</v>
      </c>
    </row>
    <row r="48" spans="1:16" s="14" customFormat="1" ht="20.1" customHeight="1">
      <c r="A48" s="47"/>
      <c r="B48" s="47"/>
      <c r="C48" s="309"/>
      <c r="D48" s="55" t="s">
        <v>100</v>
      </c>
      <c r="E48" s="56">
        <v>0</v>
      </c>
      <c r="F48" s="57">
        <v>950</v>
      </c>
      <c r="G48" s="26">
        <f t="shared" si="0"/>
        <v>950</v>
      </c>
      <c r="H48" s="27">
        <v>0</v>
      </c>
      <c r="I48" s="308"/>
      <c r="J48" s="294"/>
      <c r="K48" s="38" t="s">
        <v>101</v>
      </c>
      <c r="L48" s="55" t="s">
        <v>102</v>
      </c>
      <c r="M48" s="53">
        <v>58200</v>
      </c>
      <c r="N48" s="54">
        <v>58800</v>
      </c>
      <c r="O48" s="26">
        <f t="shared" si="1"/>
        <v>600</v>
      </c>
      <c r="P48" s="27">
        <f t="shared" si="2"/>
        <v>1.0309278350515463</v>
      </c>
    </row>
    <row r="49" spans="1:16" s="14" customFormat="1" ht="20.1" customHeight="1">
      <c r="A49" s="47"/>
      <c r="B49" s="47"/>
      <c r="C49" s="292" t="s">
        <v>18</v>
      </c>
      <c r="D49" s="293"/>
      <c r="E49" s="51">
        <f>SUM(E50)</f>
        <v>20000</v>
      </c>
      <c r="F49" s="52">
        <f>SUM(F50)</f>
        <v>20000</v>
      </c>
      <c r="G49" s="21">
        <f t="shared" si="0"/>
        <v>0</v>
      </c>
      <c r="H49" s="22">
        <f t="shared" si="3"/>
        <v>0</v>
      </c>
      <c r="I49" s="308"/>
      <c r="J49" s="315" t="s">
        <v>103</v>
      </c>
      <c r="K49" s="292" t="s">
        <v>18</v>
      </c>
      <c r="L49" s="293"/>
      <c r="M49" s="51">
        <f>SUM(M50:M53)</f>
        <v>11400</v>
      </c>
      <c r="N49" s="51">
        <f>SUM(N50:N53)</f>
        <v>11960</v>
      </c>
      <c r="O49" s="21">
        <f t="shared" si="1"/>
        <v>560</v>
      </c>
      <c r="P49" s="22">
        <f t="shared" si="2"/>
        <v>4.912280701754386</v>
      </c>
    </row>
    <row r="50" spans="1:16" s="14" customFormat="1" ht="20.1" customHeight="1">
      <c r="A50" s="47"/>
      <c r="B50" s="47"/>
      <c r="C50" s="38" t="s">
        <v>104</v>
      </c>
      <c r="D50" s="55" t="s">
        <v>105</v>
      </c>
      <c r="E50" s="53">
        <v>20000</v>
      </c>
      <c r="F50" s="54">
        <v>20000</v>
      </c>
      <c r="G50" s="26">
        <f t="shared" si="0"/>
        <v>0</v>
      </c>
      <c r="H50" s="27">
        <f t="shared" si="3"/>
        <v>0</v>
      </c>
      <c r="I50" s="308"/>
      <c r="J50" s="308"/>
      <c r="K50" s="329" t="s">
        <v>106</v>
      </c>
      <c r="L50" s="32" t="s">
        <v>107</v>
      </c>
      <c r="M50" s="53">
        <v>1400</v>
      </c>
      <c r="N50" s="54">
        <v>1400</v>
      </c>
      <c r="O50" s="26">
        <f t="shared" si="1"/>
        <v>0</v>
      </c>
      <c r="P50" s="27">
        <f t="shared" si="2"/>
        <v>0</v>
      </c>
    </row>
    <row r="51" spans="1:16" s="14" customFormat="1" ht="20.1" customHeight="1">
      <c r="A51" s="47"/>
      <c r="B51" s="47"/>
      <c r="C51" s="292" t="s">
        <v>18</v>
      </c>
      <c r="D51" s="293"/>
      <c r="E51" s="51">
        <f>SUM(E52)</f>
        <v>1500</v>
      </c>
      <c r="F51" s="52">
        <f>SUM(F52)</f>
        <v>0</v>
      </c>
      <c r="G51" s="21">
        <f t="shared" si="0"/>
        <v>-1500</v>
      </c>
      <c r="H51" s="22">
        <f t="shared" si="3"/>
        <v>-100</v>
      </c>
      <c r="I51" s="308"/>
      <c r="J51" s="308"/>
      <c r="K51" s="330"/>
      <c r="L51" s="32" t="s">
        <v>108</v>
      </c>
      <c r="M51" s="53">
        <v>1000</v>
      </c>
      <c r="N51" s="54">
        <v>1000</v>
      </c>
      <c r="O51" s="26">
        <f t="shared" si="1"/>
        <v>0</v>
      </c>
      <c r="P51" s="27">
        <f t="shared" si="2"/>
        <v>0</v>
      </c>
    </row>
    <row r="52" spans="1:16" s="14" customFormat="1" ht="20.1" customHeight="1">
      <c r="A52" s="47"/>
      <c r="B52" s="58"/>
      <c r="C52" s="38" t="s">
        <v>109</v>
      </c>
      <c r="D52" s="32" t="s">
        <v>110</v>
      </c>
      <c r="E52" s="56">
        <v>1500</v>
      </c>
      <c r="F52" s="57">
        <v>0</v>
      </c>
      <c r="G52" s="26">
        <f t="shared" si="0"/>
        <v>-1500</v>
      </c>
      <c r="H52" s="27">
        <f t="shared" si="3"/>
        <v>-100</v>
      </c>
      <c r="I52" s="308"/>
      <c r="J52" s="308"/>
      <c r="K52" s="330"/>
      <c r="L52" s="29" t="s">
        <v>111</v>
      </c>
      <c r="M52" s="30">
        <v>9000</v>
      </c>
      <c r="N52" s="31">
        <v>9000</v>
      </c>
      <c r="O52" s="26">
        <f t="shared" si="1"/>
        <v>0</v>
      </c>
      <c r="P52" s="27">
        <f t="shared" si="2"/>
        <v>0</v>
      </c>
    </row>
    <row r="53" spans="1:16" s="14" customFormat="1" ht="20.1" customHeight="1">
      <c r="A53" s="47"/>
      <c r="B53" s="294" t="s">
        <v>112</v>
      </c>
      <c r="C53" s="292" t="s">
        <v>18</v>
      </c>
      <c r="D53" s="293"/>
      <c r="E53" s="51">
        <f>SUM(E54)</f>
        <v>85457</v>
      </c>
      <c r="F53" s="52">
        <f>SUM(F54)</f>
        <v>81511</v>
      </c>
      <c r="G53" s="21">
        <f t="shared" si="0"/>
        <v>-3946</v>
      </c>
      <c r="H53" s="22">
        <f t="shared" si="3"/>
        <v>-4.61752694337503</v>
      </c>
      <c r="I53" s="308"/>
      <c r="J53" s="309"/>
      <c r="K53" s="331"/>
      <c r="L53" s="29" t="s">
        <v>29</v>
      </c>
      <c r="M53" s="30">
        <v>0</v>
      </c>
      <c r="N53" s="31">
        <v>560</v>
      </c>
      <c r="O53" s="26">
        <f t="shared" si="1"/>
        <v>560</v>
      </c>
      <c r="P53" s="27">
        <v>0</v>
      </c>
    </row>
    <row r="54" spans="1:16" s="14" customFormat="1" ht="20.1" customHeight="1">
      <c r="A54" s="58"/>
      <c r="B54" s="332"/>
      <c r="C54" s="38" t="s">
        <v>113</v>
      </c>
      <c r="D54" s="32" t="s">
        <v>113</v>
      </c>
      <c r="E54" s="53">
        <v>85457</v>
      </c>
      <c r="F54" s="54">
        <v>81511</v>
      </c>
      <c r="G54" s="26">
        <f t="shared" si="0"/>
        <v>-3946</v>
      </c>
      <c r="H54" s="27">
        <f t="shared" si="3"/>
        <v>-4.61752694337503</v>
      </c>
      <c r="I54" s="308"/>
      <c r="J54" s="315" t="s">
        <v>114</v>
      </c>
      <c r="K54" s="292" t="s">
        <v>18</v>
      </c>
      <c r="L54" s="293"/>
      <c r="M54" s="51">
        <f>SUM(M55:M57)</f>
        <v>13388</v>
      </c>
      <c r="N54" s="52">
        <f>SUM(N55:N57)</f>
        <v>15678</v>
      </c>
      <c r="O54" s="21">
        <f t="shared" si="1"/>
        <v>2290</v>
      </c>
      <c r="P54" s="22">
        <f t="shared" si="2"/>
        <v>17.104870032865254</v>
      </c>
    </row>
    <row r="55" spans="1:16" s="14" customFormat="1" ht="20.1" customHeight="1">
      <c r="A55" s="315" t="s">
        <v>115</v>
      </c>
      <c r="B55" s="295" t="s">
        <v>15</v>
      </c>
      <c r="C55" s="295"/>
      <c r="D55" s="296"/>
      <c r="E55" s="15">
        <f>SUM(E56)</f>
        <v>20000</v>
      </c>
      <c r="F55" s="16">
        <f>SUM(F56)</f>
        <v>20000</v>
      </c>
      <c r="G55" s="17">
        <f t="shared" si="0"/>
        <v>0</v>
      </c>
      <c r="H55" s="18">
        <f t="shared" si="3"/>
        <v>0</v>
      </c>
      <c r="I55" s="308"/>
      <c r="J55" s="308"/>
      <c r="K55" s="328" t="s">
        <v>116</v>
      </c>
      <c r="L55" s="32" t="s">
        <v>117</v>
      </c>
      <c r="M55" s="53">
        <v>3000</v>
      </c>
      <c r="N55" s="54">
        <v>5290</v>
      </c>
      <c r="O55" s="26">
        <f t="shared" si="1"/>
        <v>2290</v>
      </c>
      <c r="P55" s="27">
        <f t="shared" si="2"/>
        <v>76.33333333333333</v>
      </c>
    </row>
    <row r="56" spans="1:16" s="14" customFormat="1" ht="20.1" customHeight="1">
      <c r="A56" s="308"/>
      <c r="B56" s="315" t="s">
        <v>115</v>
      </c>
      <c r="C56" s="292" t="s">
        <v>18</v>
      </c>
      <c r="D56" s="293"/>
      <c r="E56" s="19">
        <f>SUM(E57:E58)</f>
        <v>20000</v>
      </c>
      <c r="F56" s="20">
        <f>SUM(F57:F58)</f>
        <v>20000</v>
      </c>
      <c r="G56" s="21">
        <f t="shared" si="0"/>
        <v>0</v>
      </c>
      <c r="H56" s="22">
        <f t="shared" si="3"/>
        <v>0</v>
      </c>
      <c r="I56" s="308"/>
      <c r="J56" s="308"/>
      <c r="K56" s="328"/>
      <c r="L56" s="32" t="s">
        <v>118</v>
      </c>
      <c r="M56" s="53">
        <v>1000</v>
      </c>
      <c r="N56" s="54">
        <v>1000</v>
      </c>
      <c r="O56" s="26">
        <f t="shared" si="1"/>
        <v>0</v>
      </c>
      <c r="P56" s="27">
        <f t="shared" si="2"/>
        <v>0</v>
      </c>
    </row>
    <row r="57" spans="1:16" s="14" customFormat="1" ht="20.1" customHeight="1">
      <c r="A57" s="309"/>
      <c r="B57" s="309"/>
      <c r="C57" s="59" t="s">
        <v>115</v>
      </c>
      <c r="D57" s="23" t="s">
        <v>66</v>
      </c>
      <c r="E57" s="24">
        <v>13500</v>
      </c>
      <c r="F57" s="25">
        <v>13500</v>
      </c>
      <c r="G57" s="26">
        <f t="shared" si="0"/>
        <v>0</v>
      </c>
      <c r="H57" s="27">
        <f t="shared" si="3"/>
        <v>0</v>
      </c>
      <c r="I57" s="309"/>
      <c r="J57" s="309"/>
      <c r="K57" s="28" t="s">
        <v>80</v>
      </c>
      <c r="L57" s="29" t="s">
        <v>119</v>
      </c>
      <c r="M57" s="30">
        <v>9388</v>
      </c>
      <c r="N57" s="31">
        <v>9388</v>
      </c>
      <c r="O57" s="26">
        <f t="shared" si="1"/>
        <v>0</v>
      </c>
      <c r="P57" s="27">
        <f t="shared" si="2"/>
        <v>0</v>
      </c>
    </row>
    <row r="58" spans="1:16" s="14" customFormat="1" ht="20.1" customHeight="1">
      <c r="A58" s="42" t="s">
        <v>115</v>
      </c>
      <c r="B58" s="42" t="s">
        <v>115</v>
      </c>
      <c r="C58" s="42" t="s">
        <v>115</v>
      </c>
      <c r="D58" s="60" t="s">
        <v>55</v>
      </c>
      <c r="E58" s="61">
        <v>6500</v>
      </c>
      <c r="F58" s="62">
        <v>6500</v>
      </c>
      <c r="G58" s="63">
        <f t="shared" si="0"/>
        <v>0</v>
      </c>
      <c r="H58" s="64">
        <f t="shared" si="3"/>
        <v>0</v>
      </c>
      <c r="I58" s="294" t="s">
        <v>120</v>
      </c>
      <c r="J58" s="295" t="s">
        <v>17</v>
      </c>
      <c r="K58" s="295"/>
      <c r="L58" s="296"/>
      <c r="M58" s="15">
        <f>SUM(M59)</f>
        <v>0</v>
      </c>
      <c r="N58" s="16">
        <f>SUM(N59)</f>
        <v>0</v>
      </c>
      <c r="O58" s="17">
        <f t="shared" si="1"/>
        <v>0</v>
      </c>
      <c r="P58" s="18">
        <v>0</v>
      </c>
    </row>
    <row r="59" spans="1:16" s="14" customFormat="1" ht="20.1" customHeight="1">
      <c r="A59" s="315" t="s">
        <v>121</v>
      </c>
      <c r="B59" s="318" t="s">
        <v>15</v>
      </c>
      <c r="C59" s="318"/>
      <c r="D59" s="319"/>
      <c r="E59" s="15">
        <f>SUM(E60,E81)</f>
        <v>73993</v>
      </c>
      <c r="F59" s="16">
        <f>SUM(F60,F81)</f>
        <v>70493</v>
      </c>
      <c r="G59" s="17">
        <f t="shared" si="0"/>
        <v>-3500</v>
      </c>
      <c r="H59" s="18">
        <f t="shared" si="3"/>
        <v>-4.730177178922331</v>
      </c>
      <c r="I59" s="294"/>
      <c r="J59" s="294" t="s">
        <v>120</v>
      </c>
      <c r="K59" s="292" t="s">
        <v>18</v>
      </c>
      <c r="L59" s="293"/>
      <c r="M59" s="19">
        <f>SUM(M60)</f>
        <v>0</v>
      </c>
      <c r="N59" s="20">
        <f>SUM(N60)</f>
        <v>0</v>
      </c>
      <c r="O59" s="21">
        <f t="shared" si="1"/>
        <v>0</v>
      </c>
      <c r="P59" s="22">
        <v>0</v>
      </c>
    </row>
    <row r="60" spans="1:16" s="14" customFormat="1" ht="20.1" customHeight="1">
      <c r="A60" s="308"/>
      <c r="B60" s="315" t="s">
        <v>121</v>
      </c>
      <c r="C60" s="292" t="s">
        <v>18</v>
      </c>
      <c r="D60" s="293"/>
      <c r="E60" s="19">
        <f>SUM(E61:E80)</f>
        <v>73993</v>
      </c>
      <c r="F60" s="20">
        <f>SUM(F61:F80)</f>
        <v>70493</v>
      </c>
      <c r="G60" s="21">
        <f t="shared" si="0"/>
        <v>-3500</v>
      </c>
      <c r="H60" s="22">
        <f t="shared" si="3"/>
        <v>-4.730177178922331</v>
      </c>
      <c r="I60" s="294"/>
      <c r="J60" s="294"/>
      <c r="K60" s="28" t="s">
        <v>122</v>
      </c>
      <c r="L60" s="29" t="s">
        <v>122</v>
      </c>
      <c r="M60" s="30">
        <v>0</v>
      </c>
      <c r="N60" s="31">
        <v>0</v>
      </c>
      <c r="O60" s="26">
        <f t="shared" si="1"/>
        <v>0</v>
      </c>
      <c r="P60" s="27">
        <v>0</v>
      </c>
    </row>
    <row r="61" spans="1:16" s="14" customFormat="1" ht="20.1" customHeight="1">
      <c r="A61" s="308"/>
      <c r="B61" s="308"/>
      <c r="C61" s="322" t="s">
        <v>123</v>
      </c>
      <c r="D61" s="44" t="s">
        <v>21</v>
      </c>
      <c r="E61" s="45">
        <v>2060</v>
      </c>
      <c r="F61" s="46">
        <v>2060</v>
      </c>
      <c r="G61" s="26">
        <f t="shared" si="0"/>
        <v>0</v>
      </c>
      <c r="H61" s="27">
        <f t="shared" si="3"/>
        <v>0</v>
      </c>
      <c r="I61" s="315" t="s">
        <v>124</v>
      </c>
      <c r="J61" s="318" t="s">
        <v>15</v>
      </c>
      <c r="K61" s="318"/>
      <c r="L61" s="319"/>
      <c r="M61" s="15">
        <f>SUM(M62,M84)</f>
        <v>331282</v>
      </c>
      <c r="N61" s="16">
        <f>SUM(N62,N84)</f>
        <v>643006</v>
      </c>
      <c r="O61" s="17">
        <f t="shared" si="1"/>
        <v>311724</v>
      </c>
      <c r="P61" s="18">
        <f t="shared" si="2"/>
        <v>94.09626843595487</v>
      </c>
    </row>
    <row r="62" spans="1:16" s="14" customFormat="1" ht="20.1" customHeight="1">
      <c r="A62" s="308"/>
      <c r="B62" s="308"/>
      <c r="C62" s="323"/>
      <c r="D62" s="44" t="s">
        <v>123</v>
      </c>
      <c r="E62" s="45">
        <v>323</v>
      </c>
      <c r="F62" s="46">
        <v>323</v>
      </c>
      <c r="G62" s="26">
        <f t="shared" si="0"/>
        <v>0</v>
      </c>
      <c r="H62" s="27">
        <f t="shared" si="3"/>
        <v>0</v>
      </c>
      <c r="I62" s="308"/>
      <c r="J62" s="315" t="s">
        <v>125</v>
      </c>
      <c r="K62" s="320" t="s">
        <v>126</v>
      </c>
      <c r="L62" s="321"/>
      <c r="M62" s="65">
        <f>SUM(M63,M67,M72,M74,M79,M81)</f>
        <v>232550</v>
      </c>
      <c r="N62" s="66">
        <f>SUM(N63,N67,N72,N74,N79,N81)</f>
        <v>548220</v>
      </c>
      <c r="O62" s="67">
        <f t="shared" si="1"/>
        <v>315670</v>
      </c>
      <c r="P62" s="68">
        <f t="shared" si="2"/>
        <v>135.742850999785</v>
      </c>
    </row>
    <row r="63" spans="1:16" s="14" customFormat="1" ht="20.1" customHeight="1">
      <c r="A63" s="308"/>
      <c r="B63" s="308"/>
      <c r="C63" s="323"/>
      <c r="D63" s="44" t="s">
        <v>127</v>
      </c>
      <c r="E63" s="45">
        <v>8919</v>
      </c>
      <c r="F63" s="46">
        <v>8919</v>
      </c>
      <c r="G63" s="26">
        <f t="shared" si="0"/>
        <v>0</v>
      </c>
      <c r="H63" s="27">
        <f t="shared" si="3"/>
        <v>0</v>
      </c>
      <c r="I63" s="308"/>
      <c r="J63" s="308"/>
      <c r="K63" s="292" t="s">
        <v>18</v>
      </c>
      <c r="L63" s="293"/>
      <c r="M63" s="19">
        <f>SUM(M64:M66)</f>
        <v>40370</v>
      </c>
      <c r="N63" s="20">
        <f>SUM(N64:N66)</f>
        <v>40370</v>
      </c>
      <c r="O63" s="21">
        <f t="shared" si="1"/>
        <v>0</v>
      </c>
      <c r="P63" s="22">
        <f t="shared" si="2"/>
        <v>0</v>
      </c>
    </row>
    <row r="64" spans="1:16" s="14" customFormat="1" ht="20.1" customHeight="1">
      <c r="A64" s="308"/>
      <c r="B64" s="308"/>
      <c r="C64" s="323"/>
      <c r="D64" s="44" t="s">
        <v>23</v>
      </c>
      <c r="E64" s="45">
        <v>1468</v>
      </c>
      <c r="F64" s="46">
        <v>1468</v>
      </c>
      <c r="G64" s="26">
        <f t="shared" si="0"/>
        <v>0</v>
      </c>
      <c r="H64" s="27">
        <f t="shared" si="3"/>
        <v>0</v>
      </c>
      <c r="I64" s="308"/>
      <c r="J64" s="308"/>
      <c r="K64" s="316" t="s">
        <v>72</v>
      </c>
      <c r="L64" s="44" t="s">
        <v>79</v>
      </c>
      <c r="M64" s="45">
        <v>35340</v>
      </c>
      <c r="N64" s="46">
        <v>35340</v>
      </c>
      <c r="O64" s="26">
        <f t="shared" si="1"/>
        <v>0</v>
      </c>
      <c r="P64" s="27">
        <f t="shared" si="2"/>
        <v>0</v>
      </c>
    </row>
    <row r="65" spans="1:16" s="14" customFormat="1" ht="20.1" customHeight="1">
      <c r="A65" s="308"/>
      <c r="B65" s="308"/>
      <c r="C65" s="323"/>
      <c r="D65" s="44" t="s">
        <v>115</v>
      </c>
      <c r="E65" s="45">
        <v>3159</v>
      </c>
      <c r="F65" s="46">
        <v>3159</v>
      </c>
      <c r="G65" s="26">
        <f t="shared" si="0"/>
        <v>0</v>
      </c>
      <c r="H65" s="27">
        <f t="shared" si="3"/>
        <v>0</v>
      </c>
      <c r="I65" s="308"/>
      <c r="J65" s="308"/>
      <c r="K65" s="316"/>
      <c r="L65" s="48" t="s">
        <v>77</v>
      </c>
      <c r="M65" s="45">
        <v>5000</v>
      </c>
      <c r="N65" s="46">
        <v>5000</v>
      </c>
      <c r="O65" s="26">
        <f t="shared" si="1"/>
        <v>0</v>
      </c>
      <c r="P65" s="27">
        <f t="shared" si="2"/>
        <v>0</v>
      </c>
    </row>
    <row r="66" spans="1:16" s="14" customFormat="1" ht="20.1" customHeight="1">
      <c r="A66" s="308"/>
      <c r="B66" s="308"/>
      <c r="C66" s="323"/>
      <c r="D66" s="44" t="s">
        <v>125</v>
      </c>
      <c r="E66" s="45">
        <v>7369</v>
      </c>
      <c r="F66" s="46">
        <v>7369</v>
      </c>
      <c r="G66" s="26">
        <f t="shared" si="0"/>
        <v>0</v>
      </c>
      <c r="H66" s="27">
        <f t="shared" si="3"/>
        <v>0</v>
      </c>
      <c r="I66" s="308"/>
      <c r="J66" s="308"/>
      <c r="K66" s="316"/>
      <c r="L66" s="50" t="s">
        <v>74</v>
      </c>
      <c r="M66" s="24">
        <v>30</v>
      </c>
      <c r="N66" s="25">
        <v>30</v>
      </c>
      <c r="O66" s="26">
        <f t="shared" si="1"/>
        <v>0</v>
      </c>
      <c r="P66" s="27">
        <f t="shared" si="2"/>
        <v>0</v>
      </c>
    </row>
    <row r="67" spans="1:16" s="14" customFormat="1" ht="20.1" customHeight="1">
      <c r="A67" s="308"/>
      <c r="B67" s="308"/>
      <c r="C67" s="323"/>
      <c r="D67" s="44" t="s">
        <v>128</v>
      </c>
      <c r="E67" s="45">
        <v>12817</v>
      </c>
      <c r="F67" s="46">
        <v>12817</v>
      </c>
      <c r="G67" s="26">
        <f t="shared" si="0"/>
        <v>0</v>
      </c>
      <c r="H67" s="27">
        <f t="shared" si="3"/>
        <v>0</v>
      </c>
      <c r="I67" s="308"/>
      <c r="J67" s="308"/>
      <c r="K67" s="292" t="s">
        <v>18</v>
      </c>
      <c r="L67" s="293"/>
      <c r="M67" s="19">
        <f>SUM(M68:M71)</f>
        <v>21311</v>
      </c>
      <c r="N67" s="20">
        <f>SUM(N68:N71)</f>
        <v>18531</v>
      </c>
      <c r="O67" s="21">
        <f t="shared" si="1"/>
        <v>-2780</v>
      </c>
      <c r="P67" s="22">
        <f t="shared" si="2"/>
        <v>-13.044906386373235</v>
      </c>
    </row>
    <row r="68" spans="1:16" s="14" customFormat="1" ht="20.1" customHeight="1">
      <c r="A68" s="308"/>
      <c r="B68" s="308"/>
      <c r="C68" s="323"/>
      <c r="D68" s="44" t="s">
        <v>129</v>
      </c>
      <c r="E68" s="45">
        <v>2</v>
      </c>
      <c r="F68" s="46">
        <v>2</v>
      </c>
      <c r="G68" s="26">
        <f t="shared" si="0"/>
        <v>0</v>
      </c>
      <c r="H68" s="27">
        <f t="shared" si="3"/>
        <v>0</v>
      </c>
      <c r="I68" s="308"/>
      <c r="J68" s="308"/>
      <c r="K68" s="322" t="s">
        <v>75</v>
      </c>
      <c r="L68" s="44" t="s">
        <v>130</v>
      </c>
      <c r="M68" s="45">
        <v>5509</v>
      </c>
      <c r="N68" s="46">
        <v>5509</v>
      </c>
      <c r="O68" s="26">
        <f t="shared" si="1"/>
        <v>0</v>
      </c>
      <c r="P68" s="27">
        <f t="shared" si="2"/>
        <v>0</v>
      </c>
    </row>
    <row r="69" spans="1:16" s="14" customFormat="1" ht="20.1" customHeight="1">
      <c r="A69" s="308"/>
      <c r="B69" s="308"/>
      <c r="C69" s="323"/>
      <c r="D69" s="44" t="s">
        <v>86</v>
      </c>
      <c r="E69" s="45">
        <v>8802</v>
      </c>
      <c r="F69" s="46">
        <v>8802</v>
      </c>
      <c r="G69" s="26">
        <f t="shared" si="0"/>
        <v>0</v>
      </c>
      <c r="H69" s="27">
        <f t="shared" si="3"/>
        <v>0</v>
      </c>
      <c r="I69" s="308"/>
      <c r="J69" s="308"/>
      <c r="K69" s="323"/>
      <c r="L69" s="48" t="s">
        <v>131</v>
      </c>
      <c r="M69" s="45">
        <v>7000</v>
      </c>
      <c r="N69" s="46">
        <v>3500</v>
      </c>
      <c r="O69" s="26">
        <f t="shared" si="1"/>
        <v>-3500</v>
      </c>
      <c r="P69" s="27">
        <f t="shared" si="2"/>
        <v>-50</v>
      </c>
    </row>
    <row r="70" spans="1:16" s="14" customFormat="1" ht="20.1" customHeight="1">
      <c r="A70" s="308"/>
      <c r="B70" s="308"/>
      <c r="C70" s="323"/>
      <c r="D70" s="44" t="s">
        <v>132</v>
      </c>
      <c r="E70" s="45">
        <v>5509</v>
      </c>
      <c r="F70" s="46">
        <v>5509</v>
      </c>
      <c r="G70" s="26">
        <f aca="true" t="shared" si="4" ref="G70:G87">F70-E70</f>
        <v>0</v>
      </c>
      <c r="H70" s="27">
        <f t="shared" si="3"/>
        <v>0</v>
      </c>
      <c r="I70" s="308"/>
      <c r="J70" s="308"/>
      <c r="K70" s="323"/>
      <c r="L70" s="48" t="s">
        <v>82</v>
      </c>
      <c r="M70" s="45">
        <v>0</v>
      </c>
      <c r="N70" s="46">
        <v>720</v>
      </c>
      <c r="O70" s="26">
        <f aca="true" t="shared" si="5" ref="O70:O141">N70-M70</f>
        <v>720</v>
      </c>
      <c r="P70" s="27">
        <v>0</v>
      </c>
    </row>
    <row r="71" spans="1:16" s="14" customFormat="1" ht="20.1" customHeight="1">
      <c r="A71" s="308"/>
      <c r="B71" s="308"/>
      <c r="C71" s="323"/>
      <c r="D71" s="44" t="s">
        <v>113</v>
      </c>
      <c r="E71" s="45">
        <v>13275</v>
      </c>
      <c r="F71" s="46">
        <v>13275</v>
      </c>
      <c r="G71" s="26">
        <f t="shared" si="4"/>
        <v>0</v>
      </c>
      <c r="H71" s="27">
        <f t="shared" si="3"/>
        <v>0</v>
      </c>
      <c r="I71" s="308"/>
      <c r="J71" s="308"/>
      <c r="K71" s="324"/>
      <c r="L71" s="50" t="s">
        <v>86</v>
      </c>
      <c r="M71" s="24">
        <v>8802</v>
      </c>
      <c r="N71" s="25">
        <v>8802</v>
      </c>
      <c r="O71" s="26">
        <f t="shared" si="5"/>
        <v>0</v>
      </c>
      <c r="P71" s="27">
        <f aca="true" t="shared" si="6" ref="P71:P142">O71/M71*100</f>
        <v>0</v>
      </c>
    </row>
    <row r="72" spans="1:16" s="14" customFormat="1" ht="20.1" customHeight="1">
      <c r="A72" s="308"/>
      <c r="B72" s="308"/>
      <c r="C72" s="323"/>
      <c r="D72" s="44" t="s">
        <v>131</v>
      </c>
      <c r="E72" s="45">
        <v>7000</v>
      </c>
      <c r="F72" s="46">
        <v>3500</v>
      </c>
      <c r="G72" s="26">
        <f t="shared" si="4"/>
        <v>-3500</v>
      </c>
      <c r="H72" s="27">
        <f t="shared" si="3"/>
        <v>-50</v>
      </c>
      <c r="I72" s="308"/>
      <c r="J72" s="308"/>
      <c r="K72" s="292" t="s">
        <v>18</v>
      </c>
      <c r="L72" s="293"/>
      <c r="M72" s="19">
        <f>SUM(M73)</f>
        <v>12000</v>
      </c>
      <c r="N72" s="20">
        <f>SUM(N73)</f>
        <v>12000</v>
      </c>
      <c r="O72" s="21">
        <f t="shared" si="5"/>
        <v>0</v>
      </c>
      <c r="P72" s="22">
        <f t="shared" si="6"/>
        <v>0</v>
      </c>
    </row>
    <row r="73" spans="1:16" s="14" customFormat="1" ht="20.1" customHeight="1">
      <c r="A73" s="308"/>
      <c r="B73" s="308"/>
      <c r="C73" s="323"/>
      <c r="D73" s="44" t="s">
        <v>133</v>
      </c>
      <c r="E73" s="45">
        <v>3220</v>
      </c>
      <c r="F73" s="46">
        <v>3220</v>
      </c>
      <c r="G73" s="26">
        <f t="shared" si="4"/>
        <v>0</v>
      </c>
      <c r="H73" s="27">
        <f t="shared" si="3"/>
        <v>0</v>
      </c>
      <c r="I73" s="308"/>
      <c r="J73" s="308"/>
      <c r="K73" s="28" t="s">
        <v>80</v>
      </c>
      <c r="L73" s="29" t="s">
        <v>90</v>
      </c>
      <c r="M73" s="30">
        <v>12000</v>
      </c>
      <c r="N73" s="31">
        <v>12000</v>
      </c>
      <c r="O73" s="26">
        <f t="shared" si="5"/>
        <v>0</v>
      </c>
      <c r="P73" s="27">
        <f t="shared" si="6"/>
        <v>0</v>
      </c>
    </row>
    <row r="74" spans="1:16" s="14" customFormat="1" ht="20.1" customHeight="1">
      <c r="A74" s="308"/>
      <c r="B74" s="308"/>
      <c r="C74" s="323"/>
      <c r="D74" s="44" t="s">
        <v>134</v>
      </c>
      <c r="E74" s="45">
        <v>10</v>
      </c>
      <c r="F74" s="46">
        <v>10</v>
      </c>
      <c r="G74" s="26">
        <f t="shared" si="4"/>
        <v>0</v>
      </c>
      <c r="H74" s="27">
        <f t="shared" si="3"/>
        <v>0</v>
      </c>
      <c r="I74" s="308"/>
      <c r="J74" s="308"/>
      <c r="K74" s="292" t="s">
        <v>18</v>
      </c>
      <c r="L74" s="293"/>
      <c r="M74" s="19">
        <f>SUM(M75:M78)</f>
        <v>137369</v>
      </c>
      <c r="N74" s="19">
        <f>SUM(N75:N78)</f>
        <v>457319</v>
      </c>
      <c r="O74" s="21">
        <f t="shared" si="5"/>
        <v>319950</v>
      </c>
      <c r="P74" s="22">
        <f t="shared" si="6"/>
        <v>232.9128114785723</v>
      </c>
    </row>
    <row r="75" spans="1:16" s="14" customFormat="1" ht="20.1" customHeight="1">
      <c r="A75" s="308"/>
      <c r="B75" s="308"/>
      <c r="C75" s="323"/>
      <c r="D75" s="48" t="s">
        <v>135</v>
      </c>
      <c r="E75" s="45">
        <v>3</v>
      </c>
      <c r="F75" s="46">
        <v>3</v>
      </c>
      <c r="G75" s="26">
        <f t="shared" si="4"/>
        <v>0</v>
      </c>
      <c r="H75" s="27">
        <f t="shared" si="3"/>
        <v>0</v>
      </c>
      <c r="I75" s="308"/>
      <c r="J75" s="308"/>
      <c r="K75" s="325" t="s">
        <v>93</v>
      </c>
      <c r="L75" s="44" t="s">
        <v>136</v>
      </c>
      <c r="M75" s="45">
        <v>37369</v>
      </c>
      <c r="N75" s="46">
        <v>37369</v>
      </c>
      <c r="O75" s="26">
        <f t="shared" si="5"/>
        <v>0</v>
      </c>
      <c r="P75" s="27">
        <f t="shared" si="6"/>
        <v>0</v>
      </c>
    </row>
    <row r="76" spans="1:16" s="14" customFormat="1" ht="20.1" customHeight="1">
      <c r="A76" s="308"/>
      <c r="B76" s="308"/>
      <c r="C76" s="323"/>
      <c r="D76" s="44" t="s">
        <v>137</v>
      </c>
      <c r="E76" s="45">
        <v>11</v>
      </c>
      <c r="F76" s="46">
        <v>11</v>
      </c>
      <c r="G76" s="26">
        <f t="shared" si="4"/>
        <v>0</v>
      </c>
      <c r="H76" s="27">
        <f t="shared" si="3"/>
        <v>0</v>
      </c>
      <c r="I76" s="308"/>
      <c r="J76" s="308"/>
      <c r="K76" s="326"/>
      <c r="L76" s="48" t="s">
        <v>100</v>
      </c>
      <c r="M76" s="45">
        <v>0</v>
      </c>
      <c r="N76" s="46">
        <v>950</v>
      </c>
      <c r="O76" s="26">
        <f t="shared" si="5"/>
        <v>950</v>
      </c>
      <c r="P76" s="27">
        <v>0</v>
      </c>
    </row>
    <row r="77" spans="1:16" s="14" customFormat="1" ht="20.1" customHeight="1">
      <c r="A77" s="308"/>
      <c r="B77" s="308"/>
      <c r="C77" s="323"/>
      <c r="D77" s="44" t="s">
        <v>138</v>
      </c>
      <c r="E77" s="45">
        <v>27</v>
      </c>
      <c r="F77" s="46">
        <v>27</v>
      </c>
      <c r="G77" s="26">
        <f t="shared" si="4"/>
        <v>0</v>
      </c>
      <c r="H77" s="27">
        <f aca="true" t="shared" si="7" ref="H77:H87">G77/E77*100</f>
        <v>0</v>
      </c>
      <c r="I77" s="308"/>
      <c r="J77" s="308"/>
      <c r="K77" s="326"/>
      <c r="L77" s="50" t="s">
        <v>96</v>
      </c>
      <c r="M77" s="24">
        <v>100000</v>
      </c>
      <c r="N77" s="25">
        <v>400000</v>
      </c>
      <c r="O77" s="26">
        <f t="shared" si="5"/>
        <v>300000</v>
      </c>
      <c r="P77" s="27">
        <f t="shared" si="6"/>
        <v>300</v>
      </c>
    </row>
    <row r="78" spans="1:16" s="14" customFormat="1" ht="20.1" customHeight="1">
      <c r="A78" s="308"/>
      <c r="B78" s="308"/>
      <c r="C78" s="323"/>
      <c r="D78" s="44" t="s">
        <v>139</v>
      </c>
      <c r="E78" s="45">
        <v>11</v>
      </c>
      <c r="F78" s="46">
        <v>11</v>
      </c>
      <c r="G78" s="26">
        <f t="shared" si="4"/>
        <v>0</v>
      </c>
      <c r="H78" s="27">
        <f t="shared" si="7"/>
        <v>0</v>
      </c>
      <c r="I78" s="308"/>
      <c r="J78" s="308"/>
      <c r="K78" s="327"/>
      <c r="L78" s="50" t="s">
        <v>98</v>
      </c>
      <c r="M78" s="24">
        <v>0</v>
      </c>
      <c r="N78" s="25">
        <v>19000</v>
      </c>
      <c r="O78" s="26">
        <f t="shared" si="5"/>
        <v>19000</v>
      </c>
      <c r="P78" s="27">
        <v>0</v>
      </c>
    </row>
    <row r="79" spans="1:16" s="14" customFormat="1" ht="20.1" customHeight="1">
      <c r="A79" s="308"/>
      <c r="B79" s="308"/>
      <c r="C79" s="323"/>
      <c r="D79" s="48" t="s">
        <v>140</v>
      </c>
      <c r="E79" s="45">
        <v>6</v>
      </c>
      <c r="F79" s="46">
        <v>6</v>
      </c>
      <c r="G79" s="26">
        <f t="shared" si="4"/>
        <v>0</v>
      </c>
      <c r="H79" s="27">
        <f t="shared" si="7"/>
        <v>0</v>
      </c>
      <c r="I79" s="308"/>
      <c r="J79" s="308"/>
      <c r="K79" s="292" t="s">
        <v>18</v>
      </c>
      <c r="L79" s="293"/>
      <c r="M79" s="19">
        <f>SUM(M80)</f>
        <v>20000</v>
      </c>
      <c r="N79" s="20">
        <f>SUM(N80)</f>
        <v>20000</v>
      </c>
      <c r="O79" s="21">
        <f t="shared" si="5"/>
        <v>0</v>
      </c>
      <c r="P79" s="22">
        <f t="shared" si="6"/>
        <v>0</v>
      </c>
    </row>
    <row r="80" spans="1:16" s="14" customFormat="1" ht="20.1" customHeight="1">
      <c r="A80" s="308"/>
      <c r="B80" s="308"/>
      <c r="C80" s="324"/>
      <c r="D80" s="50" t="s">
        <v>141</v>
      </c>
      <c r="E80" s="24">
        <v>2</v>
      </c>
      <c r="F80" s="25">
        <v>2</v>
      </c>
      <c r="G80" s="26">
        <f t="shared" si="4"/>
        <v>0</v>
      </c>
      <c r="H80" s="27">
        <f t="shared" si="7"/>
        <v>0</v>
      </c>
      <c r="I80" s="308"/>
      <c r="J80" s="308"/>
      <c r="K80" s="28" t="s">
        <v>104</v>
      </c>
      <c r="L80" s="55" t="s">
        <v>105</v>
      </c>
      <c r="M80" s="30">
        <v>20000</v>
      </c>
      <c r="N80" s="31">
        <v>20000</v>
      </c>
      <c r="O80" s="26">
        <f t="shared" si="5"/>
        <v>0</v>
      </c>
      <c r="P80" s="27">
        <f t="shared" si="6"/>
        <v>0</v>
      </c>
    </row>
    <row r="81" spans="1:16" s="14" customFormat="1" ht="20.1" customHeight="1">
      <c r="A81" s="308"/>
      <c r="B81" s="308"/>
      <c r="C81" s="292" t="s">
        <v>18</v>
      </c>
      <c r="D81" s="293"/>
      <c r="E81" s="51">
        <f>SUM(E82)</f>
        <v>0</v>
      </c>
      <c r="F81" s="52">
        <f>SUM(F82)</f>
        <v>0</v>
      </c>
      <c r="G81" s="21">
        <f t="shared" si="4"/>
        <v>0</v>
      </c>
      <c r="H81" s="22">
        <v>0</v>
      </c>
      <c r="I81" s="308"/>
      <c r="J81" s="308"/>
      <c r="K81" s="292" t="s">
        <v>18</v>
      </c>
      <c r="L81" s="293"/>
      <c r="M81" s="19">
        <f>SUM(M82:M83)</f>
        <v>1500</v>
      </c>
      <c r="N81" s="20">
        <f>SUM(N82:N83)</f>
        <v>0</v>
      </c>
      <c r="O81" s="21">
        <f t="shared" si="5"/>
        <v>-1500</v>
      </c>
      <c r="P81" s="22">
        <f t="shared" si="6"/>
        <v>-100</v>
      </c>
    </row>
    <row r="82" spans="1:16" s="14" customFormat="1" ht="20.1" customHeight="1">
      <c r="A82" s="309"/>
      <c r="B82" s="309"/>
      <c r="C82" s="38" t="s">
        <v>142</v>
      </c>
      <c r="D82" s="32" t="s">
        <v>142</v>
      </c>
      <c r="E82" s="53">
        <v>0</v>
      </c>
      <c r="F82" s="54">
        <v>0</v>
      </c>
      <c r="G82" s="26">
        <f t="shared" si="4"/>
        <v>0</v>
      </c>
      <c r="H82" s="27">
        <v>0</v>
      </c>
      <c r="I82" s="308"/>
      <c r="J82" s="308"/>
      <c r="K82" s="316" t="s">
        <v>109</v>
      </c>
      <c r="L82" s="44" t="s">
        <v>110</v>
      </c>
      <c r="M82" s="45">
        <v>1500</v>
      </c>
      <c r="N82" s="46">
        <v>0</v>
      </c>
      <c r="O82" s="26">
        <f t="shared" si="5"/>
        <v>-1500</v>
      </c>
      <c r="P82" s="27">
        <f t="shared" si="6"/>
        <v>-100</v>
      </c>
    </row>
    <row r="83" spans="1:16" s="14" customFormat="1" ht="20.1" customHeight="1">
      <c r="A83" s="315" t="s">
        <v>143</v>
      </c>
      <c r="B83" s="318" t="s">
        <v>15</v>
      </c>
      <c r="C83" s="318"/>
      <c r="D83" s="319"/>
      <c r="E83" s="15">
        <f>SUM(E84)</f>
        <v>1170</v>
      </c>
      <c r="F83" s="16">
        <f>SUM(F84)</f>
        <v>2170</v>
      </c>
      <c r="G83" s="17">
        <f t="shared" si="4"/>
        <v>1000</v>
      </c>
      <c r="H83" s="18">
        <f t="shared" si="7"/>
        <v>85.47008547008546</v>
      </c>
      <c r="I83" s="308"/>
      <c r="J83" s="309"/>
      <c r="K83" s="316"/>
      <c r="L83" s="48" t="s">
        <v>144</v>
      </c>
      <c r="M83" s="45">
        <v>0</v>
      </c>
      <c r="N83" s="46">
        <v>0</v>
      </c>
      <c r="O83" s="26">
        <f t="shared" si="5"/>
        <v>0</v>
      </c>
      <c r="P83" s="27">
        <v>0</v>
      </c>
    </row>
    <row r="84" spans="1:16" s="14" customFormat="1" ht="20.1" customHeight="1">
      <c r="A84" s="309"/>
      <c r="B84" s="69" t="s">
        <v>143</v>
      </c>
      <c r="C84" s="292" t="s">
        <v>18</v>
      </c>
      <c r="D84" s="293"/>
      <c r="E84" s="19">
        <f>SUM(E85:E87)</f>
        <v>1170</v>
      </c>
      <c r="F84" s="20">
        <f>SUM(F85:F87)</f>
        <v>2170</v>
      </c>
      <c r="G84" s="21">
        <f t="shared" si="4"/>
        <v>1000</v>
      </c>
      <c r="H84" s="22">
        <f t="shared" si="7"/>
        <v>85.47008547008546</v>
      </c>
      <c r="I84" s="309"/>
      <c r="J84" s="69" t="s">
        <v>112</v>
      </c>
      <c r="K84" s="320" t="s">
        <v>126</v>
      </c>
      <c r="L84" s="321"/>
      <c r="M84" s="65">
        <f>SUM(M90,M95,M99,M101,M104,M107,M112,M115,M118,M120,M122,M125,M127,M131,M138,M144,M85)</f>
        <v>98732</v>
      </c>
      <c r="N84" s="66">
        <f>SUM(N90,N95,N99,N101,N104,N107,N112,N115,N118,N120,N122,N125,N127,N131,N138,N144,N85)</f>
        <v>94786</v>
      </c>
      <c r="O84" s="67">
        <f t="shared" si="5"/>
        <v>-3946</v>
      </c>
      <c r="P84" s="68">
        <f t="shared" si="6"/>
        <v>-3.9966778754608434</v>
      </c>
    </row>
    <row r="85" spans="1:16" s="14" customFormat="1" ht="20.1" customHeight="1">
      <c r="A85" s="315" t="s">
        <v>143</v>
      </c>
      <c r="B85" s="315" t="s">
        <v>143</v>
      </c>
      <c r="C85" s="70" t="s">
        <v>145</v>
      </c>
      <c r="D85" s="71" t="s">
        <v>145</v>
      </c>
      <c r="E85" s="72">
        <v>0</v>
      </c>
      <c r="F85" s="73">
        <v>0</v>
      </c>
      <c r="G85" s="63">
        <f t="shared" si="4"/>
        <v>0</v>
      </c>
      <c r="H85" s="64">
        <v>0</v>
      </c>
      <c r="I85" s="294" t="s">
        <v>124</v>
      </c>
      <c r="J85" s="294" t="s">
        <v>112</v>
      </c>
      <c r="K85" s="292" t="s">
        <v>18</v>
      </c>
      <c r="L85" s="293"/>
      <c r="M85" s="19">
        <f>SUM(M86:M89)</f>
        <v>10118</v>
      </c>
      <c r="N85" s="20">
        <f>SUM(N86:N89)</f>
        <v>2800</v>
      </c>
      <c r="O85" s="21">
        <f>N85-M85</f>
        <v>-7318</v>
      </c>
      <c r="P85" s="22">
        <v>0</v>
      </c>
    </row>
    <row r="86" spans="1:16" s="14" customFormat="1" ht="20.1" customHeight="1">
      <c r="A86" s="308"/>
      <c r="B86" s="308"/>
      <c r="C86" s="43" t="s">
        <v>146</v>
      </c>
      <c r="D86" s="48" t="s">
        <v>146</v>
      </c>
      <c r="E86" s="45">
        <v>170</v>
      </c>
      <c r="F86" s="46">
        <v>170</v>
      </c>
      <c r="G86" s="26">
        <f t="shared" si="4"/>
        <v>0</v>
      </c>
      <c r="H86" s="27">
        <f t="shared" si="7"/>
        <v>0</v>
      </c>
      <c r="I86" s="294"/>
      <c r="J86" s="294"/>
      <c r="K86" s="317" t="s">
        <v>147</v>
      </c>
      <c r="L86" s="37" t="s">
        <v>31</v>
      </c>
      <c r="M86" s="34">
        <v>1800</v>
      </c>
      <c r="N86" s="35">
        <v>1800</v>
      </c>
      <c r="O86" s="26">
        <f aca="true" t="shared" si="8" ref="O86:O89">N86-M86</f>
        <v>0</v>
      </c>
      <c r="P86" s="27">
        <v>0</v>
      </c>
    </row>
    <row r="87" spans="1:16" s="14" customFormat="1" ht="20.1" customHeight="1">
      <c r="A87" s="309"/>
      <c r="B87" s="309"/>
      <c r="C87" s="43" t="s">
        <v>148</v>
      </c>
      <c r="D87" s="50" t="s">
        <v>148</v>
      </c>
      <c r="E87" s="24">
        <v>1000</v>
      </c>
      <c r="F87" s="25">
        <v>2000</v>
      </c>
      <c r="G87" s="26">
        <f t="shared" si="4"/>
        <v>1000</v>
      </c>
      <c r="H87" s="27">
        <f t="shared" si="7"/>
        <v>100</v>
      </c>
      <c r="I87" s="294"/>
      <c r="J87" s="294"/>
      <c r="K87" s="317"/>
      <c r="L87" s="37" t="s">
        <v>24</v>
      </c>
      <c r="M87" s="34">
        <v>0</v>
      </c>
      <c r="N87" s="35">
        <v>0</v>
      </c>
      <c r="O87" s="26">
        <f t="shared" si="8"/>
        <v>0</v>
      </c>
      <c r="P87" s="27">
        <v>0</v>
      </c>
    </row>
    <row r="88" spans="1:16" s="14" customFormat="1" ht="20.1" customHeight="1">
      <c r="A88" s="299"/>
      <c r="B88" s="300"/>
      <c r="C88" s="300"/>
      <c r="D88" s="300"/>
      <c r="E88" s="300"/>
      <c r="F88" s="300"/>
      <c r="G88" s="300"/>
      <c r="H88" s="301"/>
      <c r="I88" s="294"/>
      <c r="J88" s="294"/>
      <c r="K88" s="317"/>
      <c r="L88" s="37" t="s">
        <v>25</v>
      </c>
      <c r="M88" s="34">
        <v>8318</v>
      </c>
      <c r="N88" s="35">
        <v>1000</v>
      </c>
      <c r="O88" s="26">
        <f t="shared" si="8"/>
        <v>-7318</v>
      </c>
      <c r="P88" s="27">
        <v>0</v>
      </c>
    </row>
    <row r="89" spans="1:16" s="14" customFormat="1" ht="20.1" customHeight="1">
      <c r="A89" s="302"/>
      <c r="B89" s="303"/>
      <c r="C89" s="303"/>
      <c r="D89" s="303"/>
      <c r="E89" s="303"/>
      <c r="F89" s="303"/>
      <c r="G89" s="303"/>
      <c r="H89" s="304"/>
      <c r="I89" s="294"/>
      <c r="J89" s="294"/>
      <c r="K89" s="317"/>
      <c r="L89" s="37" t="s">
        <v>28</v>
      </c>
      <c r="M89" s="34">
        <v>0</v>
      </c>
      <c r="N89" s="35">
        <v>0</v>
      </c>
      <c r="O89" s="26">
        <f t="shared" si="8"/>
        <v>0</v>
      </c>
      <c r="P89" s="27">
        <v>0</v>
      </c>
    </row>
    <row r="90" spans="1:16" s="14" customFormat="1" ht="20.1" customHeight="1">
      <c r="A90" s="302"/>
      <c r="B90" s="303"/>
      <c r="C90" s="303"/>
      <c r="D90" s="303"/>
      <c r="E90" s="303"/>
      <c r="F90" s="303"/>
      <c r="G90" s="303"/>
      <c r="H90" s="304"/>
      <c r="I90" s="294"/>
      <c r="J90" s="294"/>
      <c r="K90" s="292" t="s">
        <v>18</v>
      </c>
      <c r="L90" s="293"/>
      <c r="M90" s="19">
        <f>SUM(M91:M94)</f>
        <v>22261</v>
      </c>
      <c r="N90" s="20">
        <f>SUM(N91:N94)</f>
        <v>22261</v>
      </c>
      <c r="O90" s="21">
        <f t="shared" si="5"/>
        <v>0</v>
      </c>
      <c r="P90" s="22">
        <f t="shared" si="6"/>
        <v>0</v>
      </c>
    </row>
    <row r="91" spans="1:16" s="14" customFormat="1" ht="20.1" customHeight="1">
      <c r="A91" s="302"/>
      <c r="B91" s="303"/>
      <c r="C91" s="303"/>
      <c r="D91" s="303"/>
      <c r="E91" s="303"/>
      <c r="F91" s="303"/>
      <c r="G91" s="303"/>
      <c r="H91" s="304"/>
      <c r="I91" s="294"/>
      <c r="J91" s="294"/>
      <c r="K91" s="316" t="s">
        <v>149</v>
      </c>
      <c r="L91" s="44" t="s">
        <v>149</v>
      </c>
      <c r="M91" s="45">
        <v>5861</v>
      </c>
      <c r="N91" s="46">
        <v>5861</v>
      </c>
      <c r="O91" s="26">
        <f t="shared" si="5"/>
        <v>0</v>
      </c>
      <c r="P91" s="27">
        <f t="shared" si="6"/>
        <v>0</v>
      </c>
    </row>
    <row r="92" spans="1:16" s="14" customFormat="1" ht="20.1" customHeight="1">
      <c r="A92" s="302"/>
      <c r="B92" s="303"/>
      <c r="C92" s="303"/>
      <c r="D92" s="303"/>
      <c r="E92" s="303"/>
      <c r="F92" s="303"/>
      <c r="G92" s="303"/>
      <c r="H92" s="304"/>
      <c r="I92" s="294"/>
      <c r="J92" s="294"/>
      <c r="K92" s="316"/>
      <c r="L92" s="44" t="s">
        <v>48</v>
      </c>
      <c r="M92" s="45">
        <v>7000</v>
      </c>
      <c r="N92" s="46">
        <v>7000</v>
      </c>
      <c r="O92" s="26">
        <f t="shared" si="5"/>
        <v>0</v>
      </c>
      <c r="P92" s="27">
        <f t="shared" si="6"/>
        <v>0</v>
      </c>
    </row>
    <row r="93" spans="1:16" ht="20.1" customHeight="1">
      <c r="A93" s="302"/>
      <c r="B93" s="303"/>
      <c r="C93" s="303"/>
      <c r="D93" s="303"/>
      <c r="E93" s="303"/>
      <c r="F93" s="303"/>
      <c r="G93" s="303"/>
      <c r="H93" s="304"/>
      <c r="I93" s="294"/>
      <c r="J93" s="294"/>
      <c r="K93" s="316"/>
      <c r="L93" s="44" t="s">
        <v>150</v>
      </c>
      <c r="M93" s="45">
        <v>3600</v>
      </c>
      <c r="N93" s="46">
        <v>3600</v>
      </c>
      <c r="O93" s="26">
        <f t="shared" si="5"/>
        <v>0</v>
      </c>
      <c r="P93" s="27">
        <f t="shared" si="6"/>
        <v>0</v>
      </c>
    </row>
    <row r="94" spans="1:16" ht="20.1" customHeight="1">
      <c r="A94" s="302"/>
      <c r="B94" s="303"/>
      <c r="C94" s="303"/>
      <c r="D94" s="303"/>
      <c r="E94" s="303"/>
      <c r="F94" s="303"/>
      <c r="G94" s="303"/>
      <c r="H94" s="304"/>
      <c r="I94" s="294"/>
      <c r="J94" s="294"/>
      <c r="K94" s="316"/>
      <c r="L94" s="48" t="s">
        <v>50</v>
      </c>
      <c r="M94" s="45">
        <v>5800</v>
      </c>
      <c r="N94" s="46">
        <v>5800</v>
      </c>
      <c r="O94" s="26">
        <f t="shared" si="5"/>
        <v>0</v>
      </c>
      <c r="P94" s="27">
        <f t="shared" si="6"/>
        <v>0</v>
      </c>
    </row>
    <row r="95" spans="1:16" ht="20.1" customHeight="1">
      <c r="A95" s="302"/>
      <c r="B95" s="303"/>
      <c r="C95" s="303"/>
      <c r="D95" s="303"/>
      <c r="E95" s="303"/>
      <c r="F95" s="303"/>
      <c r="G95" s="303"/>
      <c r="H95" s="304"/>
      <c r="I95" s="294"/>
      <c r="J95" s="294"/>
      <c r="K95" s="292" t="s">
        <v>18</v>
      </c>
      <c r="L95" s="293"/>
      <c r="M95" s="19">
        <f>SUM(M96:M98)</f>
        <v>825</v>
      </c>
      <c r="N95" s="20">
        <f>SUM(N96:N98)</f>
        <v>825</v>
      </c>
      <c r="O95" s="21">
        <f t="shared" si="5"/>
        <v>0</v>
      </c>
      <c r="P95" s="22">
        <v>0</v>
      </c>
    </row>
    <row r="96" spans="1:16" ht="20.1" customHeight="1">
      <c r="A96" s="302"/>
      <c r="B96" s="303"/>
      <c r="C96" s="303"/>
      <c r="D96" s="303"/>
      <c r="E96" s="303"/>
      <c r="F96" s="303"/>
      <c r="G96" s="303"/>
      <c r="H96" s="304"/>
      <c r="I96" s="294"/>
      <c r="J96" s="294"/>
      <c r="K96" s="316" t="s">
        <v>151</v>
      </c>
      <c r="L96" s="44" t="s">
        <v>58</v>
      </c>
      <c r="M96" s="45">
        <v>0</v>
      </c>
      <c r="N96" s="46">
        <v>0</v>
      </c>
      <c r="O96" s="26">
        <f t="shared" si="5"/>
        <v>0</v>
      </c>
      <c r="P96" s="27">
        <v>0</v>
      </c>
    </row>
    <row r="97" spans="1:16" ht="20.1" customHeight="1">
      <c r="A97" s="302"/>
      <c r="B97" s="303"/>
      <c r="C97" s="303"/>
      <c r="D97" s="303"/>
      <c r="E97" s="303"/>
      <c r="F97" s="303"/>
      <c r="G97" s="303"/>
      <c r="H97" s="304"/>
      <c r="I97" s="294"/>
      <c r="J97" s="294"/>
      <c r="K97" s="316"/>
      <c r="L97" s="48" t="s">
        <v>61</v>
      </c>
      <c r="M97" s="45">
        <v>825</v>
      </c>
      <c r="N97" s="46">
        <v>825</v>
      </c>
      <c r="O97" s="26">
        <f t="shared" si="5"/>
        <v>0</v>
      </c>
      <c r="P97" s="27">
        <v>0</v>
      </c>
    </row>
    <row r="98" spans="1:16" ht="20.1" customHeight="1">
      <c r="A98" s="302"/>
      <c r="B98" s="303"/>
      <c r="C98" s="303"/>
      <c r="D98" s="303"/>
      <c r="E98" s="303"/>
      <c r="F98" s="303"/>
      <c r="G98" s="303"/>
      <c r="H98" s="304"/>
      <c r="I98" s="294"/>
      <c r="J98" s="294"/>
      <c r="K98" s="316"/>
      <c r="L98" s="50" t="s">
        <v>63</v>
      </c>
      <c r="M98" s="24">
        <v>0</v>
      </c>
      <c r="N98" s="25">
        <v>0</v>
      </c>
      <c r="O98" s="26">
        <f t="shared" si="5"/>
        <v>0</v>
      </c>
      <c r="P98" s="27">
        <v>0</v>
      </c>
    </row>
    <row r="99" spans="1:16" ht="20.1" customHeight="1">
      <c r="A99" s="302"/>
      <c r="B99" s="303"/>
      <c r="C99" s="303"/>
      <c r="D99" s="303"/>
      <c r="E99" s="303"/>
      <c r="F99" s="303"/>
      <c r="G99" s="303"/>
      <c r="H99" s="304"/>
      <c r="I99" s="294"/>
      <c r="J99" s="294"/>
      <c r="K99" s="292" t="s">
        <v>18</v>
      </c>
      <c r="L99" s="293"/>
      <c r="M99" s="19">
        <f>SUM(M100)</f>
        <v>300</v>
      </c>
      <c r="N99" s="20">
        <f>SUM(N100)</f>
        <v>500</v>
      </c>
      <c r="O99" s="21">
        <f t="shared" si="5"/>
        <v>200</v>
      </c>
      <c r="P99" s="22">
        <f t="shared" si="6"/>
        <v>66.66666666666666</v>
      </c>
    </row>
    <row r="100" spans="1:16" ht="20.1" customHeight="1">
      <c r="A100" s="302"/>
      <c r="B100" s="303"/>
      <c r="C100" s="303"/>
      <c r="D100" s="303"/>
      <c r="E100" s="303"/>
      <c r="F100" s="303"/>
      <c r="G100" s="303"/>
      <c r="H100" s="304"/>
      <c r="I100" s="294"/>
      <c r="J100" s="294"/>
      <c r="K100" s="28" t="s">
        <v>152</v>
      </c>
      <c r="L100" s="55" t="s">
        <v>153</v>
      </c>
      <c r="M100" s="30">
        <v>300</v>
      </c>
      <c r="N100" s="31">
        <v>500</v>
      </c>
      <c r="O100" s="26">
        <f t="shared" si="5"/>
        <v>200</v>
      </c>
      <c r="P100" s="27">
        <f t="shared" si="6"/>
        <v>66.66666666666666</v>
      </c>
    </row>
    <row r="101" spans="1:16" ht="20.1" customHeight="1">
      <c r="A101" s="302"/>
      <c r="B101" s="303"/>
      <c r="C101" s="303"/>
      <c r="D101" s="303"/>
      <c r="E101" s="303"/>
      <c r="F101" s="303"/>
      <c r="G101" s="303"/>
      <c r="H101" s="304"/>
      <c r="I101" s="294"/>
      <c r="J101" s="294"/>
      <c r="K101" s="292" t="s">
        <v>18</v>
      </c>
      <c r="L101" s="293"/>
      <c r="M101" s="19">
        <f>SUM(M102:M103)</f>
        <v>2200</v>
      </c>
      <c r="N101" s="20">
        <f>SUM(N102:N103)</f>
        <v>2200</v>
      </c>
      <c r="O101" s="21">
        <f t="shared" si="5"/>
        <v>0</v>
      </c>
      <c r="P101" s="22">
        <f t="shared" si="6"/>
        <v>0</v>
      </c>
    </row>
    <row r="102" spans="1:16" ht="20.1" customHeight="1">
      <c r="A102" s="302"/>
      <c r="B102" s="303"/>
      <c r="C102" s="303"/>
      <c r="D102" s="303"/>
      <c r="E102" s="303"/>
      <c r="F102" s="303"/>
      <c r="G102" s="303"/>
      <c r="H102" s="304"/>
      <c r="I102" s="294"/>
      <c r="J102" s="294"/>
      <c r="K102" s="297" t="s">
        <v>70</v>
      </c>
      <c r="L102" s="55" t="s">
        <v>154</v>
      </c>
      <c r="M102" s="30">
        <v>1200</v>
      </c>
      <c r="N102" s="31">
        <v>1200</v>
      </c>
      <c r="O102" s="26">
        <f>N102-M102</f>
        <v>0</v>
      </c>
      <c r="P102" s="27">
        <f t="shared" si="6"/>
        <v>0</v>
      </c>
    </row>
    <row r="103" spans="1:16" ht="20.1" customHeight="1">
      <c r="A103" s="302"/>
      <c r="B103" s="303"/>
      <c r="C103" s="303"/>
      <c r="D103" s="303"/>
      <c r="E103" s="303"/>
      <c r="F103" s="303"/>
      <c r="G103" s="303"/>
      <c r="H103" s="304"/>
      <c r="I103" s="294"/>
      <c r="J103" s="294"/>
      <c r="K103" s="297"/>
      <c r="L103" s="55" t="s">
        <v>155</v>
      </c>
      <c r="M103" s="30">
        <v>1000</v>
      </c>
      <c r="N103" s="31">
        <v>1000</v>
      </c>
      <c r="O103" s="26">
        <f>N103-M103</f>
        <v>0</v>
      </c>
      <c r="P103" s="27">
        <v>0</v>
      </c>
    </row>
    <row r="104" spans="1:16" ht="20.1" customHeight="1">
      <c r="A104" s="302"/>
      <c r="B104" s="303"/>
      <c r="C104" s="303"/>
      <c r="D104" s="303"/>
      <c r="E104" s="303"/>
      <c r="F104" s="303"/>
      <c r="G104" s="303"/>
      <c r="H104" s="304"/>
      <c r="I104" s="294"/>
      <c r="J104" s="294"/>
      <c r="K104" s="292" t="s">
        <v>18</v>
      </c>
      <c r="L104" s="293"/>
      <c r="M104" s="19">
        <f>SUM(M105:M106)</f>
        <v>6288</v>
      </c>
      <c r="N104" s="20">
        <f>SUM(N105:N106)</f>
        <v>6288</v>
      </c>
      <c r="O104" s="21">
        <f t="shared" si="5"/>
        <v>0</v>
      </c>
      <c r="P104" s="22">
        <f t="shared" si="6"/>
        <v>0</v>
      </c>
    </row>
    <row r="105" spans="1:16" ht="20.1" customHeight="1">
      <c r="A105" s="302"/>
      <c r="B105" s="303"/>
      <c r="C105" s="303"/>
      <c r="D105" s="303"/>
      <c r="E105" s="303"/>
      <c r="F105" s="303"/>
      <c r="G105" s="303"/>
      <c r="H105" s="304"/>
      <c r="I105" s="294"/>
      <c r="J105" s="294"/>
      <c r="K105" s="316" t="s">
        <v>72</v>
      </c>
      <c r="L105" s="44" t="s">
        <v>156</v>
      </c>
      <c r="M105" s="45">
        <v>5892</v>
      </c>
      <c r="N105" s="46">
        <v>5892</v>
      </c>
      <c r="O105" s="26">
        <f t="shared" si="5"/>
        <v>0</v>
      </c>
      <c r="P105" s="27">
        <f t="shared" si="6"/>
        <v>0</v>
      </c>
    </row>
    <row r="106" spans="1:16" ht="20.1" customHeight="1">
      <c r="A106" s="302"/>
      <c r="B106" s="303"/>
      <c r="C106" s="303"/>
      <c r="D106" s="303"/>
      <c r="E106" s="303"/>
      <c r="F106" s="303"/>
      <c r="G106" s="303"/>
      <c r="H106" s="304"/>
      <c r="I106" s="294"/>
      <c r="J106" s="294"/>
      <c r="K106" s="316"/>
      <c r="L106" s="48" t="s">
        <v>157</v>
      </c>
      <c r="M106" s="45">
        <v>396</v>
      </c>
      <c r="N106" s="46">
        <v>396</v>
      </c>
      <c r="O106" s="26">
        <f t="shared" si="5"/>
        <v>0</v>
      </c>
      <c r="P106" s="27">
        <f t="shared" si="6"/>
        <v>0</v>
      </c>
    </row>
    <row r="107" spans="1:16" ht="20.1" customHeight="1">
      <c r="A107" s="302"/>
      <c r="B107" s="303"/>
      <c r="C107" s="303"/>
      <c r="D107" s="303"/>
      <c r="E107" s="303"/>
      <c r="F107" s="303"/>
      <c r="G107" s="303"/>
      <c r="H107" s="304"/>
      <c r="I107" s="294"/>
      <c r="J107" s="294"/>
      <c r="K107" s="292" t="s">
        <v>18</v>
      </c>
      <c r="L107" s="293"/>
      <c r="M107" s="19">
        <f>SUM(M108:M111)</f>
        <v>5960</v>
      </c>
      <c r="N107" s="20">
        <f>SUM(N108:N111)</f>
        <v>5960</v>
      </c>
      <c r="O107" s="21">
        <f t="shared" si="5"/>
        <v>0</v>
      </c>
      <c r="P107" s="22">
        <f t="shared" si="6"/>
        <v>0</v>
      </c>
    </row>
    <row r="108" spans="1:16" ht="20.1" customHeight="1">
      <c r="A108" s="302"/>
      <c r="B108" s="303"/>
      <c r="C108" s="303"/>
      <c r="D108" s="303"/>
      <c r="E108" s="303"/>
      <c r="F108" s="303"/>
      <c r="G108" s="303"/>
      <c r="H108" s="304"/>
      <c r="I108" s="294"/>
      <c r="J108" s="294"/>
      <c r="K108" s="312" t="s">
        <v>158</v>
      </c>
      <c r="L108" s="44" t="s">
        <v>76</v>
      </c>
      <c r="M108" s="45">
        <v>3660</v>
      </c>
      <c r="N108" s="46">
        <v>3660</v>
      </c>
      <c r="O108" s="26">
        <f t="shared" si="5"/>
        <v>0</v>
      </c>
      <c r="P108" s="27">
        <f t="shared" si="6"/>
        <v>0</v>
      </c>
    </row>
    <row r="109" spans="1:16" ht="20.1" customHeight="1">
      <c r="A109" s="302"/>
      <c r="B109" s="303"/>
      <c r="C109" s="303"/>
      <c r="D109" s="303"/>
      <c r="E109" s="303"/>
      <c r="F109" s="303"/>
      <c r="G109" s="303"/>
      <c r="H109" s="304"/>
      <c r="I109" s="294"/>
      <c r="J109" s="294"/>
      <c r="K109" s="312"/>
      <c r="L109" s="44" t="s">
        <v>159</v>
      </c>
      <c r="M109" s="45">
        <v>1560</v>
      </c>
      <c r="N109" s="46">
        <v>1560</v>
      </c>
      <c r="O109" s="26">
        <f t="shared" si="5"/>
        <v>0</v>
      </c>
      <c r="P109" s="27">
        <f t="shared" si="6"/>
        <v>0</v>
      </c>
    </row>
    <row r="110" spans="1:16" ht="20.1" customHeight="1">
      <c r="A110" s="302"/>
      <c r="B110" s="303"/>
      <c r="C110" s="303"/>
      <c r="D110" s="303"/>
      <c r="E110" s="303"/>
      <c r="F110" s="303"/>
      <c r="G110" s="303"/>
      <c r="H110" s="304"/>
      <c r="I110" s="294"/>
      <c r="J110" s="294"/>
      <c r="K110" s="312"/>
      <c r="L110" s="44" t="s">
        <v>160</v>
      </c>
      <c r="M110" s="45">
        <v>340</v>
      </c>
      <c r="N110" s="46">
        <v>340</v>
      </c>
      <c r="O110" s="26">
        <f t="shared" si="5"/>
        <v>0</v>
      </c>
      <c r="P110" s="27">
        <f t="shared" si="6"/>
        <v>0</v>
      </c>
    </row>
    <row r="111" spans="1:16" ht="20.1" customHeight="1">
      <c r="A111" s="305"/>
      <c r="B111" s="306"/>
      <c r="C111" s="306"/>
      <c r="D111" s="306"/>
      <c r="E111" s="306"/>
      <c r="F111" s="306"/>
      <c r="G111" s="306"/>
      <c r="H111" s="307"/>
      <c r="I111" s="294"/>
      <c r="J111" s="294"/>
      <c r="K111" s="312"/>
      <c r="L111" s="48" t="s">
        <v>161</v>
      </c>
      <c r="M111" s="45">
        <v>400</v>
      </c>
      <c r="N111" s="46">
        <v>400</v>
      </c>
      <c r="O111" s="26">
        <f t="shared" si="5"/>
        <v>0</v>
      </c>
      <c r="P111" s="27">
        <f t="shared" si="6"/>
        <v>0</v>
      </c>
    </row>
    <row r="112" spans="1:16" ht="20.1" customHeight="1">
      <c r="A112" s="299"/>
      <c r="B112" s="300"/>
      <c r="C112" s="300"/>
      <c r="D112" s="300"/>
      <c r="E112" s="300"/>
      <c r="F112" s="300"/>
      <c r="G112" s="300"/>
      <c r="H112" s="301"/>
      <c r="I112" s="315" t="s">
        <v>124</v>
      </c>
      <c r="J112" s="315" t="s">
        <v>112</v>
      </c>
      <c r="K112" s="292" t="s">
        <v>18</v>
      </c>
      <c r="L112" s="293"/>
      <c r="M112" s="19">
        <f>SUM(M113:M114)</f>
        <v>9000</v>
      </c>
      <c r="N112" s="20">
        <f>SUM(N113:N114)</f>
        <v>9572</v>
      </c>
      <c r="O112" s="21">
        <f t="shared" si="5"/>
        <v>572</v>
      </c>
      <c r="P112" s="22">
        <f t="shared" si="6"/>
        <v>6.355555555555556</v>
      </c>
    </row>
    <row r="113" spans="1:16" ht="20.1" customHeight="1">
      <c r="A113" s="302"/>
      <c r="B113" s="303"/>
      <c r="C113" s="303"/>
      <c r="D113" s="303"/>
      <c r="E113" s="303"/>
      <c r="F113" s="303"/>
      <c r="G113" s="303"/>
      <c r="H113" s="304"/>
      <c r="I113" s="308"/>
      <c r="J113" s="308"/>
      <c r="K113" s="313" t="s">
        <v>80</v>
      </c>
      <c r="L113" s="44" t="s">
        <v>162</v>
      </c>
      <c r="M113" s="45">
        <v>5000</v>
      </c>
      <c r="N113" s="46">
        <v>5572</v>
      </c>
      <c r="O113" s="26">
        <f t="shared" si="5"/>
        <v>572</v>
      </c>
      <c r="P113" s="27">
        <f t="shared" si="6"/>
        <v>11.44</v>
      </c>
    </row>
    <row r="114" spans="1:16" ht="20.1" customHeight="1">
      <c r="A114" s="302"/>
      <c r="B114" s="303"/>
      <c r="C114" s="303"/>
      <c r="D114" s="303"/>
      <c r="E114" s="303"/>
      <c r="F114" s="303"/>
      <c r="G114" s="303"/>
      <c r="H114" s="304"/>
      <c r="I114" s="308"/>
      <c r="J114" s="308"/>
      <c r="K114" s="314"/>
      <c r="L114" s="44" t="s">
        <v>163</v>
      </c>
      <c r="M114" s="45">
        <v>4000</v>
      </c>
      <c r="N114" s="46">
        <v>4000</v>
      </c>
      <c r="O114" s="26">
        <f t="shared" si="5"/>
        <v>0</v>
      </c>
      <c r="P114" s="27">
        <f t="shared" si="6"/>
        <v>0</v>
      </c>
    </row>
    <row r="115" spans="1:16" ht="20.1" customHeight="1">
      <c r="A115" s="302"/>
      <c r="B115" s="303"/>
      <c r="C115" s="303"/>
      <c r="D115" s="303"/>
      <c r="E115" s="303"/>
      <c r="F115" s="303"/>
      <c r="G115" s="303"/>
      <c r="H115" s="304"/>
      <c r="I115" s="308"/>
      <c r="J115" s="308"/>
      <c r="K115" s="292" t="s">
        <v>18</v>
      </c>
      <c r="L115" s="293"/>
      <c r="M115" s="19">
        <f>SUM(M116:M117)</f>
        <v>5300</v>
      </c>
      <c r="N115" s="20">
        <f>SUM(N116:N117)</f>
        <v>5300</v>
      </c>
      <c r="O115" s="21">
        <f t="shared" si="5"/>
        <v>0</v>
      </c>
      <c r="P115" s="22">
        <f t="shared" si="6"/>
        <v>0</v>
      </c>
    </row>
    <row r="116" spans="1:16" ht="20.1" customHeight="1">
      <c r="A116" s="302"/>
      <c r="B116" s="303"/>
      <c r="C116" s="303"/>
      <c r="D116" s="303"/>
      <c r="E116" s="303"/>
      <c r="F116" s="303"/>
      <c r="G116" s="303"/>
      <c r="H116" s="304"/>
      <c r="I116" s="308"/>
      <c r="J116" s="308"/>
      <c r="K116" s="74" t="s">
        <v>84</v>
      </c>
      <c r="L116" s="44" t="s">
        <v>164</v>
      </c>
      <c r="M116" s="45">
        <v>800</v>
      </c>
      <c r="N116" s="46">
        <v>800</v>
      </c>
      <c r="O116" s="26">
        <f t="shared" si="5"/>
        <v>0</v>
      </c>
      <c r="P116" s="27">
        <f t="shared" si="6"/>
        <v>0</v>
      </c>
    </row>
    <row r="117" spans="1:16" ht="20.1" customHeight="1">
      <c r="A117" s="302"/>
      <c r="B117" s="303"/>
      <c r="C117" s="303"/>
      <c r="D117" s="303"/>
      <c r="E117" s="303"/>
      <c r="F117" s="303"/>
      <c r="G117" s="303"/>
      <c r="H117" s="304"/>
      <c r="I117" s="308"/>
      <c r="J117" s="308"/>
      <c r="K117" s="74" t="s">
        <v>84</v>
      </c>
      <c r="L117" s="44" t="s">
        <v>165</v>
      </c>
      <c r="M117" s="45">
        <v>4500</v>
      </c>
      <c r="N117" s="46">
        <v>4500</v>
      </c>
      <c r="O117" s="26">
        <f t="shared" si="5"/>
        <v>0</v>
      </c>
      <c r="P117" s="27">
        <v>0</v>
      </c>
    </row>
    <row r="118" spans="1:16" ht="20.1" customHeight="1">
      <c r="A118" s="302"/>
      <c r="B118" s="303"/>
      <c r="C118" s="303"/>
      <c r="D118" s="303"/>
      <c r="E118" s="303"/>
      <c r="F118" s="303"/>
      <c r="G118" s="303"/>
      <c r="H118" s="304"/>
      <c r="I118" s="308"/>
      <c r="J118" s="308"/>
      <c r="K118" s="292" t="s">
        <v>18</v>
      </c>
      <c r="L118" s="293"/>
      <c r="M118" s="19">
        <f>SUM(M119)</f>
        <v>2500</v>
      </c>
      <c r="N118" s="20">
        <f>SUM(N119)</f>
        <v>2500</v>
      </c>
      <c r="O118" s="21">
        <f t="shared" si="5"/>
        <v>0</v>
      </c>
      <c r="P118" s="22">
        <f t="shared" si="6"/>
        <v>0</v>
      </c>
    </row>
    <row r="119" spans="1:16" ht="20.1" customHeight="1">
      <c r="A119" s="302"/>
      <c r="B119" s="303"/>
      <c r="C119" s="303"/>
      <c r="D119" s="303"/>
      <c r="E119" s="303"/>
      <c r="F119" s="303"/>
      <c r="G119" s="303"/>
      <c r="H119" s="304"/>
      <c r="I119" s="308"/>
      <c r="J119" s="308"/>
      <c r="K119" s="74" t="s">
        <v>93</v>
      </c>
      <c r="L119" s="44" t="s">
        <v>166</v>
      </c>
      <c r="M119" s="45">
        <v>2500</v>
      </c>
      <c r="N119" s="46">
        <v>2500</v>
      </c>
      <c r="O119" s="26">
        <f t="shared" si="5"/>
        <v>0</v>
      </c>
      <c r="P119" s="27">
        <f t="shared" si="6"/>
        <v>0</v>
      </c>
    </row>
    <row r="120" spans="1:16" ht="20.1" customHeight="1">
      <c r="A120" s="302"/>
      <c r="B120" s="303"/>
      <c r="C120" s="303"/>
      <c r="D120" s="303"/>
      <c r="E120" s="303"/>
      <c r="F120" s="303"/>
      <c r="G120" s="303"/>
      <c r="H120" s="304"/>
      <c r="I120" s="308"/>
      <c r="J120" s="308"/>
      <c r="K120" s="292" t="s">
        <v>18</v>
      </c>
      <c r="L120" s="293"/>
      <c r="M120" s="19">
        <f>SUM(M121)</f>
        <v>240</v>
      </c>
      <c r="N120" s="20">
        <f>SUM(N121)</f>
        <v>240</v>
      </c>
      <c r="O120" s="21">
        <f t="shared" si="5"/>
        <v>0</v>
      </c>
      <c r="P120" s="22">
        <f t="shared" si="6"/>
        <v>0</v>
      </c>
    </row>
    <row r="121" spans="1:16" ht="20.1" customHeight="1">
      <c r="A121" s="302"/>
      <c r="B121" s="303"/>
      <c r="C121" s="303"/>
      <c r="D121" s="303"/>
      <c r="E121" s="303"/>
      <c r="F121" s="303"/>
      <c r="G121" s="303"/>
      <c r="H121" s="304"/>
      <c r="I121" s="308"/>
      <c r="J121" s="308"/>
      <c r="K121" s="74" t="s">
        <v>167</v>
      </c>
      <c r="L121" s="44" t="s">
        <v>168</v>
      </c>
      <c r="M121" s="45">
        <v>240</v>
      </c>
      <c r="N121" s="46">
        <v>240</v>
      </c>
      <c r="O121" s="26">
        <f t="shared" si="5"/>
        <v>0</v>
      </c>
      <c r="P121" s="27">
        <f t="shared" si="6"/>
        <v>0</v>
      </c>
    </row>
    <row r="122" spans="1:16" ht="20.1" customHeight="1">
      <c r="A122" s="302"/>
      <c r="B122" s="303"/>
      <c r="C122" s="303"/>
      <c r="D122" s="303"/>
      <c r="E122" s="303"/>
      <c r="F122" s="303"/>
      <c r="G122" s="303"/>
      <c r="H122" s="304"/>
      <c r="I122" s="308"/>
      <c r="J122" s="308"/>
      <c r="K122" s="292" t="s">
        <v>18</v>
      </c>
      <c r="L122" s="293"/>
      <c r="M122" s="19">
        <f>SUM(M123:M124)</f>
        <v>20</v>
      </c>
      <c r="N122" s="20">
        <f>SUM(N123:N124)</f>
        <v>2620</v>
      </c>
      <c r="O122" s="21">
        <f t="shared" si="5"/>
        <v>2600</v>
      </c>
      <c r="P122" s="22">
        <f t="shared" si="6"/>
        <v>13000</v>
      </c>
    </row>
    <row r="123" spans="1:16" ht="20.1" customHeight="1">
      <c r="A123" s="302"/>
      <c r="B123" s="303"/>
      <c r="C123" s="303"/>
      <c r="D123" s="303"/>
      <c r="E123" s="303"/>
      <c r="F123" s="303"/>
      <c r="G123" s="303"/>
      <c r="H123" s="304"/>
      <c r="I123" s="308"/>
      <c r="J123" s="308"/>
      <c r="K123" s="313" t="s">
        <v>109</v>
      </c>
      <c r="L123" s="44" t="s">
        <v>169</v>
      </c>
      <c r="M123" s="45">
        <v>20</v>
      </c>
      <c r="N123" s="46">
        <v>20</v>
      </c>
      <c r="O123" s="26">
        <f t="shared" si="5"/>
        <v>0</v>
      </c>
      <c r="P123" s="27">
        <f t="shared" si="6"/>
        <v>0</v>
      </c>
    </row>
    <row r="124" spans="1:16" ht="20.1" customHeight="1">
      <c r="A124" s="302"/>
      <c r="B124" s="303"/>
      <c r="C124" s="303"/>
      <c r="D124" s="303"/>
      <c r="E124" s="303"/>
      <c r="F124" s="303"/>
      <c r="G124" s="303"/>
      <c r="H124" s="304"/>
      <c r="I124" s="308"/>
      <c r="J124" s="308"/>
      <c r="K124" s="314"/>
      <c r="L124" s="44" t="s">
        <v>110</v>
      </c>
      <c r="M124" s="45">
        <v>0</v>
      </c>
      <c r="N124" s="46">
        <v>2600</v>
      </c>
      <c r="O124" s="26">
        <f t="shared" si="5"/>
        <v>2600</v>
      </c>
      <c r="P124" s="27">
        <v>0</v>
      </c>
    </row>
    <row r="125" spans="1:16" ht="20.1" customHeight="1">
      <c r="A125" s="302"/>
      <c r="B125" s="303"/>
      <c r="C125" s="303"/>
      <c r="D125" s="303"/>
      <c r="E125" s="303"/>
      <c r="F125" s="303"/>
      <c r="G125" s="303"/>
      <c r="H125" s="304"/>
      <c r="I125" s="308"/>
      <c r="J125" s="308"/>
      <c r="K125" s="292" t="s">
        <v>18</v>
      </c>
      <c r="L125" s="293"/>
      <c r="M125" s="19">
        <f>SUM(M126)</f>
        <v>0</v>
      </c>
      <c r="N125" s="20">
        <f>SUM(N126)</f>
        <v>0</v>
      </c>
      <c r="O125" s="21">
        <f t="shared" si="5"/>
        <v>0</v>
      </c>
      <c r="P125" s="22">
        <v>0</v>
      </c>
    </row>
    <row r="126" spans="1:16" ht="20.1" customHeight="1">
      <c r="A126" s="302"/>
      <c r="B126" s="303"/>
      <c r="C126" s="303"/>
      <c r="D126" s="303"/>
      <c r="E126" s="303"/>
      <c r="F126" s="303"/>
      <c r="G126" s="303"/>
      <c r="H126" s="304"/>
      <c r="I126" s="308"/>
      <c r="J126" s="308"/>
      <c r="K126" s="74" t="s">
        <v>87</v>
      </c>
      <c r="L126" s="75" t="s">
        <v>170</v>
      </c>
      <c r="M126" s="45">
        <v>0</v>
      </c>
      <c r="N126" s="46">
        <v>0</v>
      </c>
      <c r="O126" s="26">
        <f t="shared" si="5"/>
        <v>0</v>
      </c>
      <c r="P126" s="27">
        <v>0</v>
      </c>
    </row>
    <row r="127" spans="1:16" ht="20.1" customHeight="1">
      <c r="A127" s="302"/>
      <c r="B127" s="303"/>
      <c r="C127" s="303"/>
      <c r="D127" s="303"/>
      <c r="E127" s="303"/>
      <c r="F127" s="303"/>
      <c r="G127" s="303"/>
      <c r="H127" s="304"/>
      <c r="I127" s="308"/>
      <c r="J127" s="308"/>
      <c r="K127" s="292" t="s">
        <v>18</v>
      </c>
      <c r="L127" s="293"/>
      <c r="M127" s="19">
        <f>SUM(M128:M130)</f>
        <v>1295</v>
      </c>
      <c r="N127" s="20">
        <f>SUM(N128:N130)</f>
        <v>1295</v>
      </c>
      <c r="O127" s="21">
        <f t="shared" si="5"/>
        <v>0</v>
      </c>
      <c r="P127" s="22">
        <f t="shared" si="6"/>
        <v>0</v>
      </c>
    </row>
    <row r="128" spans="1:16" ht="20.1" customHeight="1">
      <c r="A128" s="302"/>
      <c r="B128" s="303"/>
      <c r="C128" s="303"/>
      <c r="D128" s="303"/>
      <c r="E128" s="303"/>
      <c r="F128" s="303"/>
      <c r="G128" s="303"/>
      <c r="H128" s="304"/>
      <c r="I128" s="308"/>
      <c r="J128" s="308"/>
      <c r="K128" s="312" t="s">
        <v>106</v>
      </c>
      <c r="L128" s="44" t="s">
        <v>171</v>
      </c>
      <c r="M128" s="45">
        <v>500</v>
      </c>
      <c r="N128" s="46">
        <v>500</v>
      </c>
      <c r="O128" s="26">
        <f t="shared" si="5"/>
        <v>0</v>
      </c>
      <c r="P128" s="27">
        <f t="shared" si="6"/>
        <v>0</v>
      </c>
    </row>
    <row r="129" spans="1:16" ht="20.1" customHeight="1">
      <c r="A129" s="302"/>
      <c r="B129" s="303"/>
      <c r="C129" s="303"/>
      <c r="D129" s="303"/>
      <c r="E129" s="303"/>
      <c r="F129" s="303"/>
      <c r="G129" s="303"/>
      <c r="H129" s="304"/>
      <c r="I129" s="308"/>
      <c r="J129" s="308"/>
      <c r="K129" s="312"/>
      <c r="L129" s="44" t="s">
        <v>172</v>
      </c>
      <c r="M129" s="45">
        <v>300</v>
      </c>
      <c r="N129" s="46">
        <v>300</v>
      </c>
      <c r="O129" s="26">
        <f t="shared" si="5"/>
        <v>0</v>
      </c>
      <c r="P129" s="27">
        <f t="shared" si="6"/>
        <v>0</v>
      </c>
    </row>
    <row r="130" spans="1:16" ht="20.1" customHeight="1">
      <c r="A130" s="302"/>
      <c r="B130" s="303"/>
      <c r="C130" s="303"/>
      <c r="D130" s="303"/>
      <c r="E130" s="303"/>
      <c r="F130" s="303"/>
      <c r="G130" s="303"/>
      <c r="H130" s="304"/>
      <c r="I130" s="308"/>
      <c r="J130" s="308"/>
      <c r="K130" s="312"/>
      <c r="L130" s="44" t="s">
        <v>173</v>
      </c>
      <c r="M130" s="45">
        <v>495</v>
      </c>
      <c r="N130" s="46">
        <v>495</v>
      </c>
      <c r="O130" s="26">
        <f t="shared" si="5"/>
        <v>0</v>
      </c>
      <c r="P130" s="27">
        <f t="shared" si="6"/>
        <v>0</v>
      </c>
    </row>
    <row r="131" spans="1:16" ht="20.1" customHeight="1">
      <c r="A131" s="302"/>
      <c r="B131" s="303"/>
      <c r="C131" s="303"/>
      <c r="D131" s="303"/>
      <c r="E131" s="303"/>
      <c r="F131" s="303"/>
      <c r="G131" s="303"/>
      <c r="H131" s="304"/>
      <c r="I131" s="308"/>
      <c r="J131" s="308"/>
      <c r="K131" s="292" t="s">
        <v>18</v>
      </c>
      <c r="L131" s="293"/>
      <c r="M131" s="19">
        <f>SUM(M132:M137)</f>
        <v>4700</v>
      </c>
      <c r="N131" s="20">
        <f>SUM(N132:N137)</f>
        <v>4700</v>
      </c>
      <c r="O131" s="21">
        <f t="shared" si="5"/>
        <v>0</v>
      </c>
      <c r="P131" s="22">
        <f t="shared" si="6"/>
        <v>0</v>
      </c>
    </row>
    <row r="132" spans="1:16" ht="20.1" customHeight="1">
      <c r="A132" s="302"/>
      <c r="B132" s="303"/>
      <c r="C132" s="303"/>
      <c r="D132" s="303"/>
      <c r="E132" s="303"/>
      <c r="F132" s="303"/>
      <c r="G132" s="303"/>
      <c r="H132" s="304"/>
      <c r="I132" s="308"/>
      <c r="J132" s="308"/>
      <c r="K132" s="298" t="s">
        <v>174</v>
      </c>
      <c r="L132" s="44" t="s">
        <v>175</v>
      </c>
      <c r="M132" s="45">
        <v>300</v>
      </c>
      <c r="N132" s="46">
        <v>300</v>
      </c>
      <c r="O132" s="26">
        <f t="shared" si="5"/>
        <v>0</v>
      </c>
      <c r="P132" s="27">
        <f t="shared" si="6"/>
        <v>0</v>
      </c>
    </row>
    <row r="133" spans="1:16" ht="20.1" customHeight="1">
      <c r="A133" s="302"/>
      <c r="B133" s="303"/>
      <c r="C133" s="303"/>
      <c r="D133" s="303"/>
      <c r="E133" s="303"/>
      <c r="F133" s="303"/>
      <c r="G133" s="303"/>
      <c r="H133" s="304"/>
      <c r="I133" s="308"/>
      <c r="J133" s="308"/>
      <c r="K133" s="298"/>
      <c r="L133" s="44" t="s">
        <v>176</v>
      </c>
      <c r="M133" s="45">
        <v>1000</v>
      </c>
      <c r="N133" s="46">
        <v>1000</v>
      </c>
      <c r="O133" s="26">
        <f t="shared" si="5"/>
        <v>0</v>
      </c>
      <c r="P133" s="27">
        <f t="shared" si="6"/>
        <v>0</v>
      </c>
    </row>
    <row r="134" spans="1:16" ht="20.1" customHeight="1">
      <c r="A134" s="302"/>
      <c r="B134" s="303"/>
      <c r="C134" s="303"/>
      <c r="D134" s="303"/>
      <c r="E134" s="303"/>
      <c r="F134" s="303"/>
      <c r="G134" s="303"/>
      <c r="H134" s="304"/>
      <c r="I134" s="308"/>
      <c r="J134" s="308"/>
      <c r="K134" s="298"/>
      <c r="L134" s="44" t="s">
        <v>177</v>
      </c>
      <c r="M134" s="45">
        <v>300</v>
      </c>
      <c r="N134" s="46">
        <v>300</v>
      </c>
      <c r="O134" s="26">
        <f t="shared" si="5"/>
        <v>0</v>
      </c>
      <c r="P134" s="27">
        <f t="shared" si="6"/>
        <v>0</v>
      </c>
    </row>
    <row r="135" spans="1:16" ht="20.1" customHeight="1">
      <c r="A135" s="302"/>
      <c r="B135" s="303"/>
      <c r="C135" s="303"/>
      <c r="D135" s="303"/>
      <c r="E135" s="303"/>
      <c r="F135" s="303"/>
      <c r="G135" s="303"/>
      <c r="H135" s="304"/>
      <c r="I135" s="308"/>
      <c r="J135" s="308"/>
      <c r="K135" s="298"/>
      <c r="L135" s="44" t="s">
        <v>178</v>
      </c>
      <c r="M135" s="45">
        <v>1500</v>
      </c>
      <c r="N135" s="46">
        <v>1500</v>
      </c>
      <c r="O135" s="26">
        <f t="shared" si="5"/>
        <v>0</v>
      </c>
      <c r="P135" s="27">
        <f t="shared" si="6"/>
        <v>0</v>
      </c>
    </row>
    <row r="136" spans="1:16" ht="20.1" customHeight="1">
      <c r="A136" s="302"/>
      <c r="B136" s="303"/>
      <c r="C136" s="303"/>
      <c r="D136" s="303"/>
      <c r="E136" s="303"/>
      <c r="F136" s="303"/>
      <c r="G136" s="303"/>
      <c r="H136" s="304"/>
      <c r="I136" s="308"/>
      <c r="J136" s="308"/>
      <c r="K136" s="298"/>
      <c r="L136" s="44" t="s">
        <v>179</v>
      </c>
      <c r="M136" s="45">
        <v>100</v>
      </c>
      <c r="N136" s="46">
        <v>100</v>
      </c>
      <c r="O136" s="26">
        <f t="shared" si="5"/>
        <v>0</v>
      </c>
      <c r="P136" s="27">
        <f t="shared" si="6"/>
        <v>0</v>
      </c>
    </row>
    <row r="137" spans="1:16" ht="20.1" customHeight="1">
      <c r="A137" s="302"/>
      <c r="B137" s="303"/>
      <c r="C137" s="303"/>
      <c r="D137" s="303"/>
      <c r="E137" s="303"/>
      <c r="F137" s="303"/>
      <c r="G137" s="303"/>
      <c r="H137" s="304"/>
      <c r="I137" s="308"/>
      <c r="J137" s="308"/>
      <c r="K137" s="298"/>
      <c r="L137" s="75" t="s">
        <v>180</v>
      </c>
      <c r="M137" s="45">
        <v>1500</v>
      </c>
      <c r="N137" s="46">
        <v>1500</v>
      </c>
      <c r="O137" s="26">
        <f t="shared" si="5"/>
        <v>0</v>
      </c>
      <c r="P137" s="27">
        <f t="shared" si="6"/>
        <v>0</v>
      </c>
    </row>
    <row r="138" spans="1:16" ht="20.1" customHeight="1">
      <c r="A138" s="305"/>
      <c r="B138" s="306"/>
      <c r="C138" s="306"/>
      <c r="D138" s="306"/>
      <c r="E138" s="306"/>
      <c r="F138" s="306"/>
      <c r="G138" s="306"/>
      <c r="H138" s="307"/>
      <c r="I138" s="309"/>
      <c r="J138" s="309"/>
      <c r="K138" s="292" t="s">
        <v>18</v>
      </c>
      <c r="L138" s="293"/>
      <c r="M138" s="19">
        <f>SUM(M139:M143)</f>
        <v>25790</v>
      </c>
      <c r="N138" s="20">
        <f>SUM(N139:N143)</f>
        <v>25790</v>
      </c>
      <c r="O138" s="21">
        <f t="shared" si="5"/>
        <v>0</v>
      </c>
      <c r="P138" s="22">
        <f t="shared" si="6"/>
        <v>0</v>
      </c>
    </row>
    <row r="139" spans="1:16" ht="20.1" customHeight="1">
      <c r="A139" s="299"/>
      <c r="B139" s="300"/>
      <c r="C139" s="300"/>
      <c r="D139" s="300"/>
      <c r="E139" s="300"/>
      <c r="F139" s="300"/>
      <c r="G139" s="300"/>
      <c r="H139" s="301"/>
      <c r="I139" s="308" t="s">
        <v>124</v>
      </c>
      <c r="J139" s="310" t="s">
        <v>112</v>
      </c>
      <c r="K139" s="76" t="s">
        <v>181</v>
      </c>
      <c r="L139" s="77" t="s">
        <v>182</v>
      </c>
      <c r="M139" s="72">
        <v>8600</v>
      </c>
      <c r="N139" s="73">
        <v>8600</v>
      </c>
      <c r="O139" s="63">
        <f t="shared" si="5"/>
        <v>0</v>
      </c>
      <c r="P139" s="64">
        <f t="shared" si="6"/>
        <v>0</v>
      </c>
    </row>
    <row r="140" spans="1:16" ht="20.1" customHeight="1">
      <c r="A140" s="302"/>
      <c r="B140" s="303"/>
      <c r="C140" s="303"/>
      <c r="D140" s="303"/>
      <c r="E140" s="303"/>
      <c r="F140" s="303"/>
      <c r="G140" s="303"/>
      <c r="H140" s="304"/>
      <c r="I140" s="308"/>
      <c r="J140" s="310"/>
      <c r="K140" s="312" t="s">
        <v>181</v>
      </c>
      <c r="L140" s="44" t="s">
        <v>183</v>
      </c>
      <c r="M140" s="45">
        <v>4900</v>
      </c>
      <c r="N140" s="46">
        <v>4900</v>
      </c>
      <c r="O140" s="26">
        <f t="shared" si="5"/>
        <v>0</v>
      </c>
      <c r="P140" s="27">
        <f t="shared" si="6"/>
        <v>0</v>
      </c>
    </row>
    <row r="141" spans="1:16" ht="20.1" customHeight="1">
      <c r="A141" s="302"/>
      <c r="B141" s="303"/>
      <c r="C141" s="303"/>
      <c r="D141" s="303"/>
      <c r="E141" s="303"/>
      <c r="F141" s="303"/>
      <c r="G141" s="303"/>
      <c r="H141" s="304"/>
      <c r="I141" s="308"/>
      <c r="J141" s="310"/>
      <c r="K141" s="312"/>
      <c r="L141" s="44" t="s">
        <v>184</v>
      </c>
      <c r="M141" s="45">
        <v>5000</v>
      </c>
      <c r="N141" s="46">
        <v>5000</v>
      </c>
      <c r="O141" s="26">
        <f t="shared" si="5"/>
        <v>0</v>
      </c>
      <c r="P141" s="27">
        <f t="shared" si="6"/>
        <v>0</v>
      </c>
    </row>
    <row r="142" spans="1:16" ht="20.1" customHeight="1">
      <c r="A142" s="302"/>
      <c r="B142" s="303"/>
      <c r="C142" s="303"/>
      <c r="D142" s="303"/>
      <c r="E142" s="303"/>
      <c r="F142" s="303"/>
      <c r="G142" s="303"/>
      <c r="H142" s="304"/>
      <c r="I142" s="308"/>
      <c r="J142" s="310"/>
      <c r="K142" s="312"/>
      <c r="L142" s="44" t="s">
        <v>185</v>
      </c>
      <c r="M142" s="45">
        <v>490</v>
      </c>
      <c r="N142" s="46">
        <v>490</v>
      </c>
      <c r="O142" s="26">
        <f aca="true" t="shared" si="9" ref="O142:O161">N142-M142</f>
        <v>0</v>
      </c>
      <c r="P142" s="27">
        <f t="shared" si="6"/>
        <v>0</v>
      </c>
    </row>
    <row r="143" spans="1:16" s="14" customFormat="1" ht="20.1" customHeight="1">
      <c r="A143" s="302"/>
      <c r="B143" s="303"/>
      <c r="C143" s="303"/>
      <c r="D143" s="303"/>
      <c r="E143" s="303"/>
      <c r="F143" s="303"/>
      <c r="G143" s="303"/>
      <c r="H143" s="304"/>
      <c r="I143" s="308"/>
      <c r="J143" s="310"/>
      <c r="K143" s="312"/>
      <c r="L143" s="44" t="s">
        <v>186</v>
      </c>
      <c r="M143" s="45">
        <v>6800</v>
      </c>
      <c r="N143" s="46">
        <v>6800</v>
      </c>
      <c r="O143" s="26">
        <f t="shared" si="9"/>
        <v>0</v>
      </c>
      <c r="P143" s="27">
        <f aca="true" t="shared" si="10" ref="P143:P160">O143/M143*100</f>
        <v>0</v>
      </c>
    </row>
    <row r="144" spans="1:16" s="14" customFormat="1" ht="20.1" customHeight="1">
      <c r="A144" s="302"/>
      <c r="B144" s="303"/>
      <c r="C144" s="303"/>
      <c r="D144" s="303"/>
      <c r="E144" s="303"/>
      <c r="F144" s="303"/>
      <c r="G144" s="303"/>
      <c r="H144" s="304"/>
      <c r="I144" s="308"/>
      <c r="J144" s="310"/>
      <c r="K144" s="292" t="s">
        <v>18</v>
      </c>
      <c r="L144" s="293"/>
      <c r="M144" s="19">
        <f>SUM(M145)</f>
        <v>1935</v>
      </c>
      <c r="N144" s="20">
        <f>SUM(N145)</f>
        <v>1935</v>
      </c>
      <c r="O144" s="21">
        <f t="shared" si="9"/>
        <v>0</v>
      </c>
      <c r="P144" s="22">
        <f t="shared" si="10"/>
        <v>0</v>
      </c>
    </row>
    <row r="145" spans="1:16" s="14" customFormat="1" ht="20.1" customHeight="1">
      <c r="A145" s="302"/>
      <c r="B145" s="303"/>
      <c r="C145" s="303"/>
      <c r="D145" s="303"/>
      <c r="E145" s="303"/>
      <c r="F145" s="303"/>
      <c r="G145" s="303"/>
      <c r="H145" s="304"/>
      <c r="I145" s="309"/>
      <c r="J145" s="311"/>
      <c r="K145" s="74" t="s">
        <v>128</v>
      </c>
      <c r="L145" s="44" t="s">
        <v>128</v>
      </c>
      <c r="M145" s="45">
        <v>1935</v>
      </c>
      <c r="N145" s="46">
        <v>1935</v>
      </c>
      <c r="O145" s="26">
        <f t="shared" si="9"/>
        <v>0</v>
      </c>
      <c r="P145" s="27">
        <f t="shared" si="10"/>
        <v>0</v>
      </c>
    </row>
    <row r="146" spans="1:16" s="14" customFormat="1" ht="20.1" customHeight="1">
      <c r="A146" s="302"/>
      <c r="B146" s="303"/>
      <c r="C146" s="303"/>
      <c r="D146" s="303"/>
      <c r="E146" s="303"/>
      <c r="F146" s="303"/>
      <c r="G146" s="303"/>
      <c r="H146" s="304"/>
      <c r="I146" s="294" t="s">
        <v>187</v>
      </c>
      <c r="J146" s="295" t="s">
        <v>17</v>
      </c>
      <c r="K146" s="295"/>
      <c r="L146" s="296"/>
      <c r="M146" s="15">
        <f>SUM(M147)</f>
        <v>0</v>
      </c>
      <c r="N146" s="16">
        <f>SUM(N147)</f>
        <v>0</v>
      </c>
      <c r="O146" s="17">
        <f t="shared" si="9"/>
        <v>0</v>
      </c>
      <c r="P146" s="18">
        <v>0</v>
      </c>
    </row>
    <row r="147" spans="1:16" s="14" customFormat="1" ht="20.1" customHeight="1">
      <c r="A147" s="302"/>
      <c r="B147" s="303"/>
      <c r="C147" s="303"/>
      <c r="D147" s="303"/>
      <c r="E147" s="303"/>
      <c r="F147" s="303"/>
      <c r="G147" s="303"/>
      <c r="H147" s="304"/>
      <c r="I147" s="294"/>
      <c r="J147" s="294" t="s">
        <v>187</v>
      </c>
      <c r="K147" s="292" t="s">
        <v>18</v>
      </c>
      <c r="L147" s="293"/>
      <c r="M147" s="19">
        <f>SUM(M148)</f>
        <v>0</v>
      </c>
      <c r="N147" s="20">
        <f>SUM(N148)</f>
        <v>0</v>
      </c>
      <c r="O147" s="21">
        <f t="shared" si="9"/>
        <v>0</v>
      </c>
      <c r="P147" s="22">
        <v>0</v>
      </c>
    </row>
    <row r="148" spans="1:16" s="14" customFormat="1" ht="20.1" customHeight="1">
      <c r="A148" s="302"/>
      <c r="B148" s="303"/>
      <c r="C148" s="303"/>
      <c r="D148" s="303"/>
      <c r="E148" s="303"/>
      <c r="F148" s="303"/>
      <c r="G148" s="303"/>
      <c r="H148" s="304"/>
      <c r="I148" s="294"/>
      <c r="J148" s="294"/>
      <c r="K148" s="28" t="s">
        <v>187</v>
      </c>
      <c r="L148" s="29" t="s">
        <v>187</v>
      </c>
      <c r="M148" s="30">
        <v>0</v>
      </c>
      <c r="N148" s="31">
        <v>0</v>
      </c>
      <c r="O148" s="26">
        <f t="shared" si="9"/>
        <v>0</v>
      </c>
      <c r="P148" s="27">
        <v>0</v>
      </c>
    </row>
    <row r="149" spans="1:16" s="14" customFormat="1" ht="20.1" customHeight="1">
      <c r="A149" s="302"/>
      <c r="B149" s="303"/>
      <c r="C149" s="303"/>
      <c r="D149" s="303"/>
      <c r="E149" s="303"/>
      <c r="F149" s="303"/>
      <c r="G149" s="303"/>
      <c r="H149" s="304"/>
      <c r="I149" s="294" t="s">
        <v>188</v>
      </c>
      <c r="J149" s="295" t="s">
        <v>17</v>
      </c>
      <c r="K149" s="295"/>
      <c r="L149" s="296"/>
      <c r="M149" s="15">
        <f>SUM(M150)</f>
        <v>16107</v>
      </c>
      <c r="N149" s="16">
        <f>SUM(N150)</f>
        <v>18740</v>
      </c>
      <c r="O149" s="17">
        <f t="shared" si="9"/>
        <v>2633</v>
      </c>
      <c r="P149" s="18">
        <f t="shared" si="10"/>
        <v>16.34692990625194</v>
      </c>
    </row>
    <row r="150" spans="1:16" s="14" customFormat="1" ht="20.1" customHeight="1">
      <c r="A150" s="302"/>
      <c r="B150" s="303"/>
      <c r="C150" s="303"/>
      <c r="D150" s="303"/>
      <c r="E150" s="303"/>
      <c r="F150" s="303"/>
      <c r="G150" s="303"/>
      <c r="H150" s="304"/>
      <c r="I150" s="294"/>
      <c r="J150" s="294" t="s">
        <v>188</v>
      </c>
      <c r="K150" s="292" t="s">
        <v>18</v>
      </c>
      <c r="L150" s="293"/>
      <c r="M150" s="19">
        <f>SUM(M151:M161)</f>
        <v>16107</v>
      </c>
      <c r="N150" s="20">
        <f>SUM(N151:N161)</f>
        <v>18740</v>
      </c>
      <c r="O150" s="21">
        <f t="shared" si="9"/>
        <v>2633</v>
      </c>
      <c r="P150" s="22">
        <f t="shared" si="10"/>
        <v>16.34692990625194</v>
      </c>
    </row>
    <row r="151" spans="1:16" s="14" customFormat="1" ht="20.1" customHeight="1">
      <c r="A151" s="302"/>
      <c r="B151" s="303"/>
      <c r="C151" s="303"/>
      <c r="D151" s="303"/>
      <c r="E151" s="303"/>
      <c r="F151" s="303"/>
      <c r="G151" s="303"/>
      <c r="H151" s="304"/>
      <c r="I151" s="294"/>
      <c r="J151" s="294"/>
      <c r="K151" s="28" t="s">
        <v>189</v>
      </c>
      <c r="L151" s="29" t="s">
        <v>189</v>
      </c>
      <c r="M151" s="30">
        <v>0</v>
      </c>
      <c r="N151" s="31">
        <v>0</v>
      </c>
      <c r="O151" s="26">
        <v>0</v>
      </c>
      <c r="P151" s="27">
        <v>0</v>
      </c>
    </row>
    <row r="152" spans="1:16" s="14" customFormat="1" ht="20.1" customHeight="1">
      <c r="A152" s="302"/>
      <c r="B152" s="303"/>
      <c r="C152" s="303"/>
      <c r="D152" s="303"/>
      <c r="E152" s="303"/>
      <c r="F152" s="303"/>
      <c r="G152" s="303"/>
      <c r="H152" s="304"/>
      <c r="I152" s="294"/>
      <c r="J152" s="294"/>
      <c r="K152" s="297" t="s">
        <v>190</v>
      </c>
      <c r="L152" s="29" t="s">
        <v>191</v>
      </c>
      <c r="M152" s="30">
        <v>3220</v>
      </c>
      <c r="N152" s="31">
        <v>3220</v>
      </c>
      <c r="O152" s="26">
        <f t="shared" si="9"/>
        <v>0</v>
      </c>
      <c r="P152" s="27">
        <f t="shared" si="10"/>
        <v>0</v>
      </c>
    </row>
    <row r="153" spans="1:16" s="14" customFormat="1" ht="20.1" customHeight="1">
      <c r="A153" s="302"/>
      <c r="B153" s="303"/>
      <c r="C153" s="303"/>
      <c r="D153" s="303"/>
      <c r="E153" s="303"/>
      <c r="F153" s="303"/>
      <c r="G153" s="303"/>
      <c r="H153" s="304"/>
      <c r="I153" s="294"/>
      <c r="J153" s="294"/>
      <c r="K153" s="297"/>
      <c r="L153" s="29" t="s">
        <v>192</v>
      </c>
      <c r="M153" s="30">
        <v>11</v>
      </c>
      <c r="N153" s="31">
        <v>11</v>
      </c>
      <c r="O153" s="26">
        <f t="shared" si="9"/>
        <v>0</v>
      </c>
      <c r="P153" s="27">
        <f t="shared" si="10"/>
        <v>0</v>
      </c>
    </row>
    <row r="154" spans="1:16" s="14" customFormat="1" ht="20.1" customHeight="1">
      <c r="A154" s="302"/>
      <c r="B154" s="303"/>
      <c r="C154" s="303"/>
      <c r="D154" s="303"/>
      <c r="E154" s="303"/>
      <c r="F154" s="303"/>
      <c r="G154" s="303"/>
      <c r="H154" s="304"/>
      <c r="I154" s="294"/>
      <c r="J154" s="294"/>
      <c r="K154" s="297"/>
      <c r="L154" s="29" t="s">
        <v>79</v>
      </c>
      <c r="M154" s="30">
        <v>6</v>
      </c>
      <c r="N154" s="31">
        <v>6</v>
      </c>
      <c r="O154" s="26">
        <f t="shared" si="9"/>
        <v>0</v>
      </c>
      <c r="P154" s="27">
        <f t="shared" si="10"/>
        <v>0</v>
      </c>
    </row>
    <row r="155" spans="1:16" s="14" customFormat="1" ht="20.1" customHeight="1">
      <c r="A155" s="302"/>
      <c r="B155" s="303"/>
      <c r="C155" s="303"/>
      <c r="D155" s="303"/>
      <c r="E155" s="303"/>
      <c r="F155" s="303"/>
      <c r="G155" s="303"/>
      <c r="H155" s="304"/>
      <c r="I155" s="294"/>
      <c r="J155" s="294"/>
      <c r="K155" s="297"/>
      <c r="L155" s="29" t="s">
        <v>193</v>
      </c>
      <c r="M155" s="30">
        <v>10</v>
      </c>
      <c r="N155" s="31">
        <v>10</v>
      </c>
      <c r="O155" s="26">
        <f t="shared" si="9"/>
        <v>0</v>
      </c>
      <c r="P155" s="27">
        <f t="shared" si="10"/>
        <v>0</v>
      </c>
    </row>
    <row r="156" spans="1:16" s="14" customFormat="1" ht="20.1" customHeight="1">
      <c r="A156" s="302"/>
      <c r="B156" s="303"/>
      <c r="C156" s="303"/>
      <c r="D156" s="303"/>
      <c r="E156" s="303"/>
      <c r="F156" s="303"/>
      <c r="G156" s="303"/>
      <c r="H156" s="304"/>
      <c r="I156" s="294"/>
      <c r="J156" s="294"/>
      <c r="K156" s="297"/>
      <c r="L156" s="55" t="s">
        <v>194</v>
      </c>
      <c r="M156" s="30">
        <v>3</v>
      </c>
      <c r="N156" s="31">
        <v>3</v>
      </c>
      <c r="O156" s="26">
        <f t="shared" si="9"/>
        <v>0</v>
      </c>
      <c r="P156" s="27">
        <f t="shared" si="10"/>
        <v>0</v>
      </c>
    </row>
    <row r="157" spans="1:16" ht="20.1" customHeight="1">
      <c r="A157" s="302"/>
      <c r="B157" s="303"/>
      <c r="C157" s="303"/>
      <c r="D157" s="303"/>
      <c r="E157" s="303"/>
      <c r="F157" s="303"/>
      <c r="G157" s="303"/>
      <c r="H157" s="304"/>
      <c r="I157" s="294"/>
      <c r="J157" s="294"/>
      <c r="K157" s="297"/>
      <c r="L157" s="29" t="s">
        <v>195</v>
      </c>
      <c r="M157" s="30">
        <v>11</v>
      </c>
      <c r="N157" s="31">
        <v>11</v>
      </c>
      <c r="O157" s="26">
        <f t="shared" si="9"/>
        <v>0</v>
      </c>
      <c r="P157" s="27">
        <f t="shared" si="10"/>
        <v>0</v>
      </c>
    </row>
    <row r="158" spans="1:16" ht="20.1" customHeight="1">
      <c r="A158" s="302"/>
      <c r="B158" s="303"/>
      <c r="C158" s="303"/>
      <c r="D158" s="303"/>
      <c r="E158" s="303"/>
      <c r="F158" s="303"/>
      <c r="G158" s="303"/>
      <c r="H158" s="304"/>
      <c r="I158" s="294"/>
      <c r="J158" s="294"/>
      <c r="K158" s="297"/>
      <c r="L158" s="29" t="s">
        <v>196</v>
      </c>
      <c r="M158" s="30">
        <v>12817</v>
      </c>
      <c r="N158" s="31">
        <v>12817</v>
      </c>
      <c r="O158" s="26">
        <f t="shared" si="9"/>
        <v>0</v>
      </c>
      <c r="P158" s="27">
        <f t="shared" si="10"/>
        <v>0</v>
      </c>
    </row>
    <row r="159" spans="1:16" ht="20.1" customHeight="1">
      <c r="A159" s="302"/>
      <c r="B159" s="303"/>
      <c r="C159" s="303"/>
      <c r="D159" s="303"/>
      <c r="E159" s="303"/>
      <c r="F159" s="303"/>
      <c r="G159" s="303"/>
      <c r="H159" s="304"/>
      <c r="I159" s="294"/>
      <c r="J159" s="294"/>
      <c r="K159" s="297"/>
      <c r="L159" s="55" t="s">
        <v>197</v>
      </c>
      <c r="M159" s="30">
        <v>27</v>
      </c>
      <c r="N159" s="31">
        <v>27</v>
      </c>
      <c r="O159" s="26">
        <f t="shared" si="9"/>
        <v>0</v>
      </c>
      <c r="P159" s="27">
        <f t="shared" si="10"/>
        <v>0</v>
      </c>
    </row>
    <row r="160" spans="1:16" ht="20.1" customHeight="1">
      <c r="A160" s="302"/>
      <c r="B160" s="303"/>
      <c r="C160" s="303"/>
      <c r="D160" s="303"/>
      <c r="E160" s="303"/>
      <c r="F160" s="303"/>
      <c r="G160" s="303"/>
      <c r="H160" s="304"/>
      <c r="I160" s="294"/>
      <c r="J160" s="294"/>
      <c r="K160" s="297"/>
      <c r="L160" s="29" t="s">
        <v>198</v>
      </c>
      <c r="M160" s="30">
        <v>2</v>
      </c>
      <c r="N160" s="31">
        <v>2</v>
      </c>
      <c r="O160" s="26">
        <f t="shared" si="9"/>
        <v>0</v>
      </c>
      <c r="P160" s="27">
        <f t="shared" si="10"/>
        <v>0</v>
      </c>
    </row>
    <row r="161" spans="1:16" ht="20.1" customHeight="1">
      <c r="A161" s="305"/>
      <c r="B161" s="306"/>
      <c r="C161" s="306"/>
      <c r="D161" s="306"/>
      <c r="E161" s="306"/>
      <c r="F161" s="306"/>
      <c r="G161" s="306"/>
      <c r="H161" s="307"/>
      <c r="I161" s="294"/>
      <c r="J161" s="294"/>
      <c r="K161" s="297"/>
      <c r="L161" s="78" t="s">
        <v>199</v>
      </c>
      <c r="M161" s="79"/>
      <c r="N161" s="80">
        <v>2633</v>
      </c>
      <c r="O161" s="26">
        <f t="shared" si="9"/>
        <v>2633</v>
      </c>
      <c r="P161" s="27">
        <v>0</v>
      </c>
    </row>
    <row r="162" spans="1:16" ht="20.1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20.1" customHeight="1">
      <c r="A163" s="82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</row>
    <row r="164" spans="1:16" ht="20.1" customHeight="1">
      <c r="A164" s="84"/>
      <c r="B164" s="84"/>
      <c r="C164" s="84"/>
      <c r="D164" s="85"/>
      <c r="E164" s="84"/>
      <c r="F164" s="84"/>
      <c r="G164" s="84"/>
      <c r="H164" s="84"/>
      <c r="I164" s="83"/>
      <c r="J164" s="83"/>
      <c r="K164" s="83"/>
      <c r="L164" s="83"/>
      <c r="M164" s="83"/>
      <c r="N164" s="83"/>
      <c r="O164" s="83"/>
      <c r="P164" s="83"/>
    </row>
    <row r="165" spans="9:16" ht="20.1" customHeight="1">
      <c r="I165" s="83"/>
      <c r="J165" s="83"/>
      <c r="K165" s="83"/>
      <c r="L165" s="83"/>
      <c r="M165" s="83"/>
      <c r="N165" s="83"/>
      <c r="O165" s="83"/>
      <c r="P165" s="83"/>
    </row>
    <row r="166" spans="9:16" ht="20.1" customHeight="1">
      <c r="I166" s="83"/>
      <c r="J166" s="83"/>
      <c r="K166" s="83"/>
      <c r="L166" s="83"/>
      <c r="M166" s="83"/>
      <c r="N166" s="83"/>
      <c r="O166" s="83"/>
      <c r="P166" s="83"/>
    </row>
    <row r="167" spans="9:16" ht="20.1" customHeight="1">
      <c r="I167" s="83"/>
      <c r="J167" s="83"/>
      <c r="K167" s="83"/>
      <c r="L167" s="83"/>
      <c r="M167" s="83"/>
      <c r="N167" s="83"/>
      <c r="O167" s="83"/>
      <c r="P167" s="83"/>
    </row>
    <row r="168" spans="13:14" ht="20.1" customHeight="1">
      <c r="M168" s="86"/>
      <c r="N168" s="86"/>
    </row>
    <row r="169" spans="13:14" ht="20.1" customHeight="1">
      <c r="M169" s="86"/>
      <c r="N169" s="86"/>
    </row>
    <row r="170" spans="13:14" ht="20.1" customHeight="1">
      <c r="M170" s="86"/>
      <c r="N170" s="86"/>
    </row>
    <row r="171" spans="13:14" ht="20.1" customHeight="1">
      <c r="M171" s="86"/>
      <c r="N171" s="86"/>
    </row>
    <row r="172" spans="13:14" ht="20.1" customHeight="1">
      <c r="M172" s="86"/>
      <c r="N172" s="86"/>
    </row>
    <row r="173" spans="13:14" ht="20.1" customHeight="1">
      <c r="M173" s="86"/>
      <c r="N173" s="86"/>
    </row>
    <row r="174" spans="13:14" ht="20.1" customHeight="1">
      <c r="M174" s="86"/>
      <c r="N174" s="86"/>
    </row>
    <row r="175" spans="13:14" ht="20.1" customHeight="1">
      <c r="M175" s="86"/>
      <c r="N175" s="86"/>
    </row>
    <row r="176" spans="13:14" ht="20.1" customHeight="1">
      <c r="M176" s="86"/>
      <c r="N176" s="86"/>
    </row>
    <row r="177" spans="13:14" ht="20.1" customHeight="1">
      <c r="M177" s="86"/>
      <c r="N177" s="86"/>
    </row>
    <row r="178" spans="13:14" ht="20.1" customHeight="1">
      <c r="M178" s="86"/>
      <c r="N178" s="86"/>
    </row>
    <row r="179" spans="13:14" ht="20.1" customHeight="1">
      <c r="M179" s="86"/>
      <c r="N179" s="86"/>
    </row>
    <row r="180" spans="13:14" ht="20.1" customHeight="1">
      <c r="M180" s="86"/>
      <c r="N180" s="86"/>
    </row>
    <row r="181" spans="13:14" ht="20.1" customHeight="1">
      <c r="M181" s="86"/>
      <c r="N181" s="86"/>
    </row>
    <row r="182" spans="13:14" ht="20.1" customHeight="1">
      <c r="M182" s="86"/>
      <c r="N182" s="86"/>
    </row>
    <row r="183" spans="13:14" ht="20.1" customHeight="1">
      <c r="M183" s="86"/>
      <c r="N183" s="86"/>
    </row>
    <row r="184" spans="13:14" ht="20.1" customHeight="1">
      <c r="M184" s="86"/>
      <c r="N184" s="86"/>
    </row>
    <row r="185" spans="13:14" ht="20.1" customHeight="1">
      <c r="M185" s="86"/>
      <c r="N185" s="86"/>
    </row>
    <row r="186" spans="13:14" ht="20.1" customHeight="1">
      <c r="M186" s="86"/>
      <c r="N186" s="86"/>
    </row>
    <row r="187" spans="13:14" ht="20.1" customHeight="1">
      <c r="M187" s="86"/>
      <c r="N187" s="86"/>
    </row>
    <row r="188" spans="13:14" ht="20.1" customHeight="1">
      <c r="M188" s="86"/>
      <c r="N188" s="86"/>
    </row>
    <row r="189" spans="13:14" ht="20.1" customHeight="1">
      <c r="M189" s="86"/>
      <c r="N189" s="86"/>
    </row>
    <row r="190" spans="13:14" ht="20.1" customHeight="1">
      <c r="M190" s="86"/>
      <c r="N190" s="86"/>
    </row>
    <row r="191" spans="13:14" ht="20.1" customHeight="1">
      <c r="M191" s="86"/>
      <c r="N191" s="86"/>
    </row>
    <row r="192" spans="13:14" ht="20.1" customHeight="1">
      <c r="M192" s="86"/>
      <c r="N192" s="86"/>
    </row>
    <row r="193" spans="13:14" ht="20.1" customHeight="1">
      <c r="M193" s="86"/>
      <c r="N193" s="86"/>
    </row>
    <row r="194" spans="13:14" ht="20.1" customHeight="1">
      <c r="M194" s="86"/>
      <c r="N194" s="86"/>
    </row>
    <row r="195" spans="13:14" ht="20.1" customHeight="1">
      <c r="M195" s="86"/>
      <c r="N195" s="86"/>
    </row>
    <row r="196" spans="13:14" ht="20.1" customHeight="1">
      <c r="M196" s="86"/>
      <c r="N196" s="86"/>
    </row>
    <row r="197" spans="13:14" ht="20.1" customHeight="1">
      <c r="M197" s="86"/>
      <c r="N197" s="86"/>
    </row>
    <row r="198" spans="13:14" ht="20.1" customHeight="1">
      <c r="M198" s="86"/>
      <c r="N198" s="86"/>
    </row>
    <row r="199" spans="13:14" ht="13.5">
      <c r="M199" s="86"/>
      <c r="N199" s="86"/>
    </row>
    <row r="200" spans="13:14" ht="13.5">
      <c r="M200" s="86"/>
      <c r="N200" s="86"/>
    </row>
    <row r="201" spans="13:14" ht="13.5">
      <c r="M201" s="86"/>
      <c r="N201" s="86"/>
    </row>
    <row r="202" spans="13:14" ht="13.5">
      <c r="M202" s="86"/>
      <c r="N202" s="86"/>
    </row>
    <row r="203" spans="13:14" ht="13.5">
      <c r="M203" s="86"/>
      <c r="N203" s="86"/>
    </row>
    <row r="204" spans="13:14" ht="13.5">
      <c r="M204" s="86"/>
      <c r="N204" s="86"/>
    </row>
    <row r="205" spans="13:14" ht="13.5">
      <c r="M205" s="86"/>
      <c r="N205" s="86"/>
    </row>
    <row r="206" spans="13:14" ht="13.5">
      <c r="M206" s="86"/>
      <c r="N206" s="86"/>
    </row>
    <row r="207" spans="13:14" ht="13.5">
      <c r="M207" s="86"/>
      <c r="N207" s="86"/>
    </row>
    <row r="208" spans="13:14" ht="13.5">
      <c r="M208" s="86"/>
      <c r="N208" s="86"/>
    </row>
    <row r="209" spans="13:14" ht="13.5">
      <c r="M209" s="86"/>
      <c r="N209" s="86"/>
    </row>
    <row r="210" spans="13:14" ht="13.5">
      <c r="M210" s="86"/>
      <c r="N210" s="86"/>
    </row>
    <row r="211" spans="13:14" ht="13.5">
      <c r="M211" s="86"/>
      <c r="N211" s="86"/>
    </row>
    <row r="212" spans="13:14" ht="13.5">
      <c r="M212" s="86"/>
      <c r="N212" s="86"/>
    </row>
    <row r="213" spans="13:14" ht="13.5">
      <c r="M213" s="86"/>
      <c r="N213" s="86"/>
    </row>
    <row r="214" spans="13:14" ht="13.5">
      <c r="M214" s="86"/>
      <c r="N214" s="86"/>
    </row>
    <row r="215" spans="13:14" ht="13.5">
      <c r="M215" s="86"/>
      <c r="N215" s="86"/>
    </row>
    <row r="216" spans="13:14" ht="13.5">
      <c r="M216" s="86"/>
      <c r="N216" s="86"/>
    </row>
    <row r="217" spans="13:14" ht="13.5">
      <c r="M217" s="86"/>
      <c r="N217" s="86"/>
    </row>
    <row r="218" spans="13:14" ht="13.5">
      <c r="M218" s="86"/>
      <c r="N218" s="86"/>
    </row>
    <row r="219" spans="13:14" ht="13.5">
      <c r="M219" s="86"/>
      <c r="N219" s="86"/>
    </row>
    <row r="220" spans="13:14" ht="13.5">
      <c r="M220" s="86"/>
      <c r="N220" s="86"/>
    </row>
    <row r="221" spans="13:14" ht="13.5">
      <c r="M221" s="86"/>
      <c r="N221" s="86"/>
    </row>
    <row r="222" spans="13:14" ht="13.5">
      <c r="M222" s="86"/>
      <c r="N222" s="86"/>
    </row>
    <row r="223" spans="13:14" ht="13.5">
      <c r="M223" s="86"/>
      <c r="N223" s="86"/>
    </row>
    <row r="224" spans="13:14" ht="13.5">
      <c r="M224" s="86"/>
      <c r="N224" s="86"/>
    </row>
    <row r="225" spans="13:14" ht="13.5">
      <c r="M225" s="86"/>
      <c r="N225" s="86"/>
    </row>
    <row r="226" spans="13:14" ht="13.5">
      <c r="M226" s="86"/>
      <c r="N226" s="86"/>
    </row>
    <row r="227" spans="13:14" ht="13.5">
      <c r="M227" s="86"/>
      <c r="N227" s="86"/>
    </row>
    <row r="228" spans="13:14" ht="13.5">
      <c r="M228" s="86"/>
      <c r="N228" s="86"/>
    </row>
    <row r="229" spans="13:14" ht="13.5">
      <c r="M229" s="86"/>
      <c r="N229" s="86"/>
    </row>
    <row r="230" spans="13:14" ht="13.5">
      <c r="M230" s="86"/>
      <c r="N230" s="86"/>
    </row>
    <row r="231" spans="13:14" ht="13.5">
      <c r="M231" s="86"/>
      <c r="N231" s="86"/>
    </row>
    <row r="232" spans="13:14" ht="13.5">
      <c r="M232" s="86"/>
      <c r="N232" s="86"/>
    </row>
    <row r="233" spans="13:14" ht="13.5">
      <c r="M233" s="86"/>
      <c r="N233" s="86"/>
    </row>
    <row r="234" spans="13:14" ht="13.5">
      <c r="M234" s="86"/>
      <c r="N234" s="86"/>
    </row>
    <row r="235" spans="13:14" ht="13.5">
      <c r="M235" s="86"/>
      <c r="N235" s="86"/>
    </row>
    <row r="236" spans="13:14" ht="13.5">
      <c r="M236" s="86"/>
      <c r="N236" s="86"/>
    </row>
    <row r="237" spans="13:14" ht="13.5">
      <c r="M237" s="86"/>
      <c r="N237" s="86"/>
    </row>
    <row r="238" spans="13:14" ht="13.5">
      <c r="M238" s="86"/>
      <c r="N238" s="86"/>
    </row>
    <row r="239" spans="13:14" ht="13.5">
      <c r="M239" s="86"/>
      <c r="N239" s="86"/>
    </row>
    <row r="240" spans="13:14" ht="13.5">
      <c r="M240" s="86"/>
      <c r="N240" s="86"/>
    </row>
    <row r="241" spans="13:14" ht="13.5">
      <c r="M241" s="86"/>
      <c r="N241" s="86"/>
    </row>
    <row r="242" spans="13:14" ht="13.5">
      <c r="M242" s="86"/>
      <c r="N242" s="86"/>
    </row>
    <row r="243" spans="13:14" ht="13.5">
      <c r="M243" s="86"/>
      <c r="N243" s="86"/>
    </row>
    <row r="244" spans="13:14" ht="13.5">
      <c r="M244" s="86"/>
      <c r="N244" s="86"/>
    </row>
    <row r="245" spans="13:14" ht="13.5">
      <c r="M245" s="86"/>
      <c r="N245" s="86"/>
    </row>
    <row r="246" spans="13:14" ht="13.5">
      <c r="M246" s="86"/>
      <c r="N246" s="86"/>
    </row>
    <row r="247" spans="13:14" ht="13.5">
      <c r="M247" s="86"/>
      <c r="N247" s="86"/>
    </row>
    <row r="248" spans="13:14" ht="13.5">
      <c r="M248" s="86"/>
      <c r="N248" s="86"/>
    </row>
    <row r="249" spans="13:14" ht="13.5">
      <c r="M249" s="86"/>
      <c r="N249" s="86"/>
    </row>
    <row r="250" spans="13:14" ht="13.5">
      <c r="M250" s="86"/>
      <c r="N250" s="86"/>
    </row>
    <row r="251" spans="13:14" ht="13.5">
      <c r="M251" s="86"/>
      <c r="N251" s="86"/>
    </row>
    <row r="252" spans="13:14" ht="13.5">
      <c r="M252" s="86"/>
      <c r="N252" s="86"/>
    </row>
    <row r="253" spans="13:14" ht="13.5">
      <c r="M253" s="86"/>
      <c r="N253" s="86"/>
    </row>
    <row r="254" spans="13:14" ht="13.5">
      <c r="M254" s="86"/>
      <c r="N254" s="86"/>
    </row>
    <row r="255" spans="13:14" ht="13.5">
      <c r="M255" s="86"/>
      <c r="N255" s="86"/>
    </row>
    <row r="256" spans="13:14" ht="13.5">
      <c r="M256" s="86"/>
      <c r="N256" s="86"/>
    </row>
    <row r="257" spans="13:14" ht="13.5">
      <c r="M257" s="86"/>
      <c r="N257" s="86"/>
    </row>
    <row r="258" spans="13:14" ht="13.5">
      <c r="M258" s="86"/>
      <c r="N258" s="86"/>
    </row>
    <row r="259" spans="13:14" ht="13.5">
      <c r="M259" s="86"/>
      <c r="N259" s="86"/>
    </row>
    <row r="260" spans="13:14" ht="13.5">
      <c r="M260" s="86"/>
      <c r="N260" s="86"/>
    </row>
    <row r="261" spans="13:14" ht="13.5">
      <c r="M261" s="86"/>
      <c r="N261" s="86"/>
    </row>
    <row r="262" spans="13:14" ht="13.5">
      <c r="M262" s="86"/>
      <c r="N262" s="86"/>
    </row>
    <row r="263" spans="13:14" ht="13.5">
      <c r="M263" s="86"/>
      <c r="N263" s="86"/>
    </row>
    <row r="264" spans="13:14" ht="13.5">
      <c r="M264" s="86"/>
      <c r="N264" s="86"/>
    </row>
    <row r="265" spans="13:14" ht="13.5">
      <c r="M265" s="86"/>
      <c r="N265" s="86"/>
    </row>
    <row r="266" spans="13:14" ht="13.5">
      <c r="M266" s="86"/>
      <c r="N266" s="86"/>
    </row>
    <row r="267" spans="13:14" ht="13.5">
      <c r="M267" s="86"/>
      <c r="N267" s="86"/>
    </row>
    <row r="268" spans="13:14" ht="13.5">
      <c r="M268" s="86"/>
      <c r="N268" s="86"/>
    </row>
    <row r="269" spans="13:14" ht="13.5">
      <c r="M269" s="86"/>
      <c r="N269" s="86"/>
    </row>
    <row r="270" spans="13:14" ht="13.5">
      <c r="M270" s="86"/>
      <c r="N270" s="86"/>
    </row>
    <row r="271" spans="13:14" ht="13.5">
      <c r="M271" s="86"/>
      <c r="N271" s="86"/>
    </row>
    <row r="272" spans="13:14" ht="13.5">
      <c r="M272" s="86"/>
      <c r="N272" s="86"/>
    </row>
    <row r="273" spans="13:14" ht="13.5">
      <c r="M273" s="86"/>
      <c r="N273" s="86"/>
    </row>
    <row r="274" spans="13:14" ht="13.5">
      <c r="M274" s="86"/>
      <c r="N274" s="86"/>
    </row>
    <row r="275" spans="13:14" ht="13.5">
      <c r="M275" s="86"/>
      <c r="N275" s="86"/>
    </row>
    <row r="276" spans="13:14" ht="13.5">
      <c r="M276" s="86"/>
      <c r="N276" s="86"/>
    </row>
    <row r="277" spans="13:14" ht="13.5">
      <c r="M277" s="86"/>
      <c r="N277" s="86"/>
    </row>
    <row r="278" spans="13:14" ht="13.5">
      <c r="M278" s="86"/>
      <c r="N278" s="86"/>
    </row>
    <row r="279" spans="13:14" ht="13.5">
      <c r="M279" s="86"/>
      <c r="N279" s="86"/>
    </row>
    <row r="280" spans="13:14" ht="13.5">
      <c r="M280" s="86"/>
      <c r="N280" s="86"/>
    </row>
    <row r="281" spans="13:14" ht="13.5">
      <c r="M281" s="86"/>
      <c r="N281" s="86"/>
    </row>
    <row r="282" spans="13:14" ht="13.5">
      <c r="M282" s="86"/>
      <c r="N282" s="86"/>
    </row>
    <row r="283" spans="13:14" ht="13.5">
      <c r="M283" s="86"/>
      <c r="N283" s="86"/>
    </row>
    <row r="284" spans="13:14" ht="13.5">
      <c r="M284" s="86"/>
      <c r="N284" s="86"/>
    </row>
    <row r="285" spans="13:14" ht="13.5">
      <c r="M285" s="86"/>
      <c r="N285" s="86"/>
    </row>
    <row r="286" spans="13:14" ht="13.5">
      <c r="M286" s="86"/>
      <c r="N286" s="86"/>
    </row>
    <row r="287" spans="13:14" ht="13.5">
      <c r="M287" s="86"/>
      <c r="N287" s="86"/>
    </row>
    <row r="288" spans="13:14" ht="13.5">
      <c r="M288" s="86"/>
      <c r="N288" s="86"/>
    </row>
    <row r="289" spans="13:14" ht="13.5">
      <c r="M289" s="86"/>
      <c r="N289" s="86"/>
    </row>
    <row r="290" spans="13:14" ht="13.5">
      <c r="M290" s="86"/>
      <c r="N290" s="86"/>
    </row>
    <row r="291" spans="13:14" ht="13.5">
      <c r="M291" s="86"/>
      <c r="N291" s="86"/>
    </row>
    <row r="292" spans="13:14" ht="13.5">
      <c r="M292" s="86"/>
      <c r="N292" s="86"/>
    </row>
    <row r="293" spans="13:14" ht="13.5">
      <c r="M293" s="86"/>
      <c r="N293" s="86"/>
    </row>
    <row r="294" spans="13:14" ht="13.5">
      <c r="M294" s="86"/>
      <c r="N294" s="86"/>
    </row>
    <row r="295" spans="13:14" ht="13.5">
      <c r="M295" s="86"/>
      <c r="N295" s="86"/>
    </row>
    <row r="296" spans="13:14" ht="13.5">
      <c r="M296" s="86"/>
      <c r="N296" s="86"/>
    </row>
    <row r="297" spans="13:14" ht="13.5">
      <c r="M297" s="86"/>
      <c r="N297" s="86"/>
    </row>
    <row r="298" spans="13:14" ht="13.5">
      <c r="M298" s="86"/>
      <c r="N298" s="86"/>
    </row>
    <row r="299" spans="13:14" ht="13.5">
      <c r="M299" s="86"/>
      <c r="N299" s="86"/>
    </row>
    <row r="300" spans="13:14" ht="13.5">
      <c r="M300" s="86"/>
      <c r="N300" s="86"/>
    </row>
    <row r="301" spans="13:14" ht="13.5">
      <c r="M301" s="86"/>
      <c r="N301" s="86"/>
    </row>
    <row r="302" spans="13:14" ht="13.5">
      <c r="M302" s="86"/>
      <c r="N302" s="86"/>
    </row>
    <row r="303" spans="13:14" ht="13.5">
      <c r="M303" s="86"/>
      <c r="N303" s="86"/>
    </row>
    <row r="304" spans="13:14" ht="13.5">
      <c r="M304" s="86"/>
      <c r="N304" s="86"/>
    </row>
    <row r="305" spans="13:14" ht="13.5">
      <c r="M305" s="86"/>
      <c r="N305" s="86"/>
    </row>
    <row r="306" spans="13:14" ht="13.5">
      <c r="M306" s="86"/>
      <c r="N306" s="86"/>
    </row>
    <row r="307" spans="13:14" ht="13.5">
      <c r="M307" s="86"/>
      <c r="N307" s="86"/>
    </row>
    <row r="308" spans="13:14" ht="13.5">
      <c r="M308" s="86"/>
      <c r="N308" s="86"/>
    </row>
    <row r="309" spans="13:14" ht="13.5">
      <c r="M309" s="86"/>
      <c r="N309" s="86"/>
    </row>
    <row r="310" spans="13:14" ht="13.5">
      <c r="M310" s="86"/>
      <c r="N310" s="86"/>
    </row>
    <row r="311" spans="13:14" ht="13.5">
      <c r="M311" s="86"/>
      <c r="N311" s="86"/>
    </row>
    <row r="312" spans="13:14" ht="13.5">
      <c r="M312" s="86"/>
      <c r="N312" s="86"/>
    </row>
    <row r="313" spans="13:14" ht="13.5">
      <c r="M313" s="86"/>
      <c r="N313" s="86"/>
    </row>
    <row r="314" spans="13:14" ht="13.5">
      <c r="M314" s="86"/>
      <c r="N314" s="86"/>
    </row>
    <row r="315" spans="13:14" ht="13.5">
      <c r="M315" s="86"/>
      <c r="N315" s="86"/>
    </row>
    <row r="316" spans="13:14" ht="13.5">
      <c r="M316" s="86"/>
      <c r="N316" s="86"/>
    </row>
    <row r="317" spans="13:14" ht="13.5">
      <c r="M317" s="86"/>
      <c r="N317" s="86"/>
    </row>
    <row r="318" spans="13:14" ht="13.5">
      <c r="M318" s="86"/>
      <c r="N318" s="86"/>
    </row>
    <row r="319" spans="13:14" ht="13.5">
      <c r="M319" s="86"/>
      <c r="N319" s="86"/>
    </row>
    <row r="320" spans="13:14" ht="13.5">
      <c r="M320" s="86"/>
      <c r="N320" s="86"/>
    </row>
    <row r="321" spans="13:14" ht="13.5">
      <c r="M321" s="86"/>
      <c r="N321" s="86"/>
    </row>
    <row r="322" spans="13:14" ht="13.5">
      <c r="M322" s="86"/>
      <c r="N322" s="86"/>
    </row>
    <row r="323" spans="13:14" ht="13.5">
      <c r="M323" s="86"/>
      <c r="N323" s="86"/>
    </row>
    <row r="324" spans="13:14" ht="13.5">
      <c r="M324" s="86"/>
      <c r="N324" s="86"/>
    </row>
    <row r="325" spans="13:14" ht="13.5">
      <c r="M325" s="86"/>
      <c r="N325" s="86"/>
    </row>
    <row r="326" spans="13:14" ht="13.5">
      <c r="M326" s="86"/>
      <c r="N326" s="86"/>
    </row>
    <row r="327" spans="13:14" ht="13.5">
      <c r="M327" s="86"/>
      <c r="N327" s="86"/>
    </row>
    <row r="328" spans="13:14" ht="13.5">
      <c r="M328" s="86"/>
      <c r="N328" s="86"/>
    </row>
    <row r="329" spans="13:14" ht="13.5">
      <c r="M329" s="86"/>
      <c r="N329" s="86"/>
    </row>
    <row r="330" spans="13:14" ht="13.5">
      <c r="M330" s="86"/>
      <c r="N330" s="86"/>
    </row>
    <row r="331" spans="13:14" ht="13.5">
      <c r="M331" s="86"/>
      <c r="N331" s="86"/>
    </row>
    <row r="332" spans="13:14" ht="13.5">
      <c r="M332" s="86"/>
      <c r="N332" s="86"/>
    </row>
    <row r="333" spans="13:14" ht="13.5">
      <c r="M333" s="86"/>
      <c r="N333" s="86"/>
    </row>
    <row r="334" spans="13:14" ht="13.5">
      <c r="M334" s="86"/>
      <c r="N334" s="86"/>
    </row>
    <row r="335" spans="13:14" ht="13.5">
      <c r="M335" s="86"/>
      <c r="N335" s="86"/>
    </row>
    <row r="336" spans="13:14" ht="13.5">
      <c r="M336" s="86"/>
      <c r="N336" s="86"/>
    </row>
    <row r="337" spans="13:14" ht="13.5">
      <c r="M337" s="86"/>
      <c r="N337" s="86"/>
    </row>
    <row r="338" spans="13:14" ht="13.5">
      <c r="M338" s="86"/>
      <c r="N338" s="86"/>
    </row>
    <row r="339" spans="13:14" ht="13.5">
      <c r="M339" s="86"/>
      <c r="N339" s="86"/>
    </row>
    <row r="340" spans="13:14" ht="13.5">
      <c r="M340" s="86"/>
      <c r="N340" s="86"/>
    </row>
    <row r="341" spans="13:14" ht="13.5">
      <c r="M341" s="86"/>
      <c r="N341" s="86"/>
    </row>
    <row r="342" spans="13:14" ht="13.5">
      <c r="M342" s="86"/>
      <c r="N342" s="86"/>
    </row>
    <row r="343" spans="13:14" ht="13.5">
      <c r="M343" s="86"/>
      <c r="N343" s="86"/>
    </row>
    <row r="344" spans="13:14" ht="13.5">
      <c r="M344" s="86"/>
      <c r="N344" s="86"/>
    </row>
    <row r="345" spans="13:14" ht="13.5">
      <c r="M345" s="86"/>
      <c r="N345" s="86"/>
    </row>
    <row r="346" spans="13:14" ht="13.5">
      <c r="M346" s="86"/>
      <c r="N346" s="86"/>
    </row>
    <row r="347" spans="13:14" ht="13.5">
      <c r="M347" s="86"/>
      <c r="N347" s="86"/>
    </row>
    <row r="348" spans="13:14" ht="13.5">
      <c r="M348" s="86"/>
      <c r="N348" s="86"/>
    </row>
    <row r="349" spans="13:14" ht="13.5">
      <c r="M349" s="86"/>
      <c r="N349" s="86"/>
    </row>
    <row r="350" spans="13:14" ht="13.5">
      <c r="M350" s="86"/>
      <c r="N350" s="86"/>
    </row>
    <row r="351" spans="13:14" ht="13.5">
      <c r="M351" s="86"/>
      <c r="N351" s="86"/>
    </row>
    <row r="352" spans="13:14" ht="13.5">
      <c r="M352" s="86"/>
      <c r="N352" s="86"/>
    </row>
    <row r="353" spans="13:14" ht="13.5">
      <c r="M353" s="86"/>
      <c r="N353" s="86"/>
    </row>
    <row r="354" spans="13:14" ht="13.5">
      <c r="M354" s="86"/>
      <c r="N354" s="86"/>
    </row>
    <row r="355" spans="13:14" ht="13.5">
      <c r="M355" s="86"/>
      <c r="N355" s="86"/>
    </row>
    <row r="356" spans="13:14" ht="13.5">
      <c r="M356" s="86"/>
      <c r="N356" s="86"/>
    </row>
    <row r="357" spans="13:14" ht="13.5">
      <c r="M357" s="86"/>
      <c r="N357" s="86"/>
    </row>
    <row r="358" spans="13:14" ht="13.5">
      <c r="M358" s="86"/>
      <c r="N358" s="86"/>
    </row>
    <row r="359" spans="13:14" ht="13.5">
      <c r="M359" s="86"/>
      <c r="N359" s="86"/>
    </row>
    <row r="360" spans="13:14" ht="13.5">
      <c r="M360" s="86"/>
      <c r="N360" s="86"/>
    </row>
    <row r="361" spans="13:14" ht="13.5">
      <c r="M361" s="86"/>
      <c r="N361" s="86"/>
    </row>
    <row r="362" spans="13:14" ht="13.5">
      <c r="M362" s="86"/>
      <c r="N362" s="86"/>
    </row>
    <row r="363" spans="13:14" ht="13.5">
      <c r="M363" s="86"/>
      <c r="N363" s="86"/>
    </row>
    <row r="364" spans="13:14" ht="13.5">
      <c r="M364" s="86"/>
      <c r="N364" s="86"/>
    </row>
    <row r="365" spans="13:14" ht="13.5">
      <c r="M365" s="86"/>
      <c r="N365" s="86"/>
    </row>
    <row r="366" spans="13:14" ht="13.5">
      <c r="M366" s="86"/>
      <c r="N366" s="86"/>
    </row>
    <row r="367" spans="13:14" ht="13.5">
      <c r="M367" s="86"/>
      <c r="N367" s="86"/>
    </row>
    <row r="368" spans="13:14" ht="13.5">
      <c r="M368" s="86"/>
      <c r="N368" s="86"/>
    </row>
    <row r="369" spans="13:14" ht="13.5">
      <c r="M369" s="86"/>
      <c r="N369" s="86"/>
    </row>
    <row r="370" spans="13:14" ht="13.5">
      <c r="M370" s="86"/>
      <c r="N370" s="86"/>
    </row>
    <row r="371" spans="13:14" ht="13.5">
      <c r="M371" s="86"/>
      <c r="N371" s="86"/>
    </row>
    <row r="372" spans="13:14" ht="13.5">
      <c r="M372" s="86"/>
      <c r="N372" s="86"/>
    </row>
    <row r="373" spans="13:14" ht="13.5">
      <c r="M373" s="86"/>
      <c r="N373" s="86"/>
    </row>
    <row r="374" spans="13:14" ht="13.5">
      <c r="M374" s="86"/>
      <c r="N374" s="86"/>
    </row>
    <row r="375" spans="13:14" ht="13.5">
      <c r="M375" s="86"/>
      <c r="N375" s="86"/>
    </row>
    <row r="376" spans="13:14" ht="13.5">
      <c r="M376" s="86"/>
      <c r="N376" s="86"/>
    </row>
    <row r="377" spans="13:14" ht="13.5">
      <c r="M377" s="86"/>
      <c r="N377" s="86"/>
    </row>
    <row r="378" spans="13:14" ht="13.5">
      <c r="M378" s="86"/>
      <c r="N378" s="86"/>
    </row>
    <row r="379" spans="13:14" ht="13.5">
      <c r="M379" s="86"/>
      <c r="N379" s="86"/>
    </row>
    <row r="380" spans="13:14" ht="13.5">
      <c r="M380" s="86"/>
      <c r="N380" s="86"/>
    </row>
    <row r="381" spans="13:14" ht="13.5">
      <c r="M381" s="86"/>
      <c r="N381" s="86"/>
    </row>
    <row r="382" spans="13:14" ht="13.5">
      <c r="M382" s="86"/>
      <c r="N382" s="86"/>
    </row>
    <row r="383" spans="13:14" ht="13.5">
      <c r="M383" s="86"/>
      <c r="N383" s="86"/>
    </row>
    <row r="384" spans="13:14" ht="13.5">
      <c r="M384" s="86"/>
      <c r="N384" s="86"/>
    </row>
    <row r="385" spans="13:14" ht="13.5">
      <c r="M385" s="86"/>
      <c r="N385" s="86"/>
    </row>
    <row r="386" spans="13:14" ht="13.5">
      <c r="M386" s="86"/>
      <c r="N386" s="86"/>
    </row>
    <row r="387" spans="13:14" ht="13.5">
      <c r="M387" s="86"/>
      <c r="N387" s="86"/>
    </row>
    <row r="388" spans="13:14" ht="13.5">
      <c r="M388" s="86"/>
      <c r="N388" s="86"/>
    </row>
    <row r="389" spans="13:14" ht="13.5">
      <c r="M389" s="86"/>
      <c r="N389" s="86"/>
    </row>
    <row r="390" spans="13:14" ht="13.5">
      <c r="M390" s="86"/>
      <c r="N390" s="86"/>
    </row>
    <row r="391" spans="13:14" ht="13.5">
      <c r="M391" s="86"/>
      <c r="N391" s="86"/>
    </row>
    <row r="392" spans="13:14" ht="13.5">
      <c r="M392" s="86"/>
      <c r="N392" s="86"/>
    </row>
    <row r="393" spans="13:14" ht="13.5">
      <c r="M393" s="86"/>
      <c r="N393" s="86"/>
    </row>
    <row r="394" spans="13:14" ht="13.5">
      <c r="M394" s="86"/>
      <c r="N394" s="86"/>
    </row>
    <row r="395" spans="13:14" ht="13.5">
      <c r="M395" s="86"/>
      <c r="N395" s="86"/>
    </row>
    <row r="396" spans="13:14" ht="13.5">
      <c r="M396" s="86"/>
      <c r="N396" s="86"/>
    </row>
    <row r="397" spans="13:14" ht="13.5">
      <c r="M397" s="86"/>
      <c r="N397" s="86"/>
    </row>
    <row r="398" spans="13:14" ht="13.5">
      <c r="M398" s="86"/>
      <c r="N398" s="86"/>
    </row>
    <row r="399" spans="13:14" ht="13.5">
      <c r="M399" s="86"/>
      <c r="N399" s="86"/>
    </row>
    <row r="400" spans="13:14" ht="13.5">
      <c r="M400" s="86"/>
      <c r="N400" s="86"/>
    </row>
    <row r="401" spans="13:14" ht="13.5">
      <c r="M401" s="86"/>
      <c r="N401" s="86"/>
    </row>
    <row r="402" spans="13:14" ht="13.5">
      <c r="M402" s="86"/>
      <c r="N402" s="86"/>
    </row>
    <row r="403" spans="13:14" ht="13.5">
      <c r="M403" s="86"/>
      <c r="N403" s="86"/>
    </row>
    <row r="404" spans="13:14" ht="13.5">
      <c r="M404" s="86"/>
      <c r="N404" s="86"/>
    </row>
    <row r="405" spans="13:14" ht="13.5">
      <c r="M405" s="86"/>
      <c r="N405" s="86"/>
    </row>
    <row r="406" spans="13:14" ht="13.5">
      <c r="M406" s="86"/>
      <c r="N406" s="86"/>
    </row>
    <row r="407" spans="13:14" ht="13.5">
      <c r="M407" s="86"/>
      <c r="N407" s="86"/>
    </row>
    <row r="408" spans="13:14" ht="13.5">
      <c r="M408" s="86"/>
      <c r="N408" s="86"/>
    </row>
    <row r="409" spans="13:14" ht="13.5">
      <c r="M409" s="86"/>
      <c r="N409" s="86"/>
    </row>
    <row r="410" spans="13:14" ht="13.5">
      <c r="M410" s="86"/>
      <c r="N410" s="86"/>
    </row>
    <row r="411" spans="13:14" ht="13.5">
      <c r="M411" s="86"/>
      <c r="N411" s="86"/>
    </row>
    <row r="412" spans="13:14" ht="13.5">
      <c r="M412" s="86"/>
      <c r="N412" s="86"/>
    </row>
    <row r="413" spans="13:14" ht="13.5">
      <c r="M413" s="86"/>
      <c r="N413" s="86"/>
    </row>
    <row r="414" spans="13:14" ht="13.5">
      <c r="M414" s="86"/>
      <c r="N414" s="86"/>
    </row>
    <row r="415" spans="13:14" ht="13.5">
      <c r="M415" s="86"/>
      <c r="N415" s="86"/>
    </row>
    <row r="416" spans="13:14" ht="13.5">
      <c r="M416" s="86"/>
      <c r="N416" s="86"/>
    </row>
    <row r="417" spans="13:14" ht="13.5">
      <c r="M417" s="86"/>
      <c r="N417" s="86"/>
    </row>
    <row r="418" spans="13:14" ht="13.5">
      <c r="M418" s="86"/>
      <c r="N418" s="86"/>
    </row>
    <row r="419" spans="13:14" ht="13.5">
      <c r="M419" s="86"/>
      <c r="N419" s="86"/>
    </row>
    <row r="420" spans="13:14" ht="13.5">
      <c r="M420" s="86"/>
      <c r="N420" s="86"/>
    </row>
    <row r="421" spans="13:14" ht="13.5">
      <c r="M421" s="86"/>
      <c r="N421" s="86"/>
    </row>
    <row r="422" spans="13:14" ht="13.5">
      <c r="M422" s="86"/>
      <c r="N422" s="86"/>
    </row>
    <row r="423" spans="13:14" ht="13.5">
      <c r="M423" s="86"/>
      <c r="N423" s="86"/>
    </row>
    <row r="424" spans="13:14" ht="13.5">
      <c r="M424" s="86"/>
      <c r="N424" s="86"/>
    </row>
    <row r="425" spans="13:14" ht="13.5">
      <c r="M425" s="86"/>
      <c r="N425" s="86"/>
    </row>
    <row r="426" spans="13:14" ht="13.5">
      <c r="M426" s="86"/>
      <c r="N426" s="86"/>
    </row>
    <row r="427" spans="13:14" ht="13.5">
      <c r="M427" s="86"/>
      <c r="N427" s="86"/>
    </row>
    <row r="428" spans="13:14" ht="13.5">
      <c r="M428" s="86"/>
      <c r="N428" s="86"/>
    </row>
    <row r="429" spans="13:14" ht="13.5">
      <c r="M429" s="86"/>
      <c r="N429" s="86"/>
    </row>
    <row r="430" spans="13:14" ht="13.5">
      <c r="M430" s="86"/>
      <c r="N430" s="86"/>
    </row>
    <row r="431" spans="13:14" ht="13.5">
      <c r="M431" s="86"/>
      <c r="N431" s="86"/>
    </row>
    <row r="432" spans="13:14" ht="13.5">
      <c r="M432" s="86"/>
      <c r="N432" s="86"/>
    </row>
    <row r="433" spans="13:14" ht="13.5">
      <c r="M433" s="86"/>
      <c r="N433" s="86"/>
    </row>
    <row r="434" spans="13:14" ht="13.5">
      <c r="M434" s="86"/>
      <c r="N434" s="86"/>
    </row>
    <row r="435" spans="13:14" ht="13.5">
      <c r="M435" s="86"/>
      <c r="N435" s="86"/>
    </row>
    <row r="436" spans="13:14" ht="13.5">
      <c r="M436" s="86"/>
      <c r="N436" s="86"/>
    </row>
    <row r="437" spans="13:14" ht="13.5">
      <c r="M437" s="86"/>
      <c r="N437" s="86"/>
    </row>
    <row r="438" spans="13:14" ht="13.5">
      <c r="M438" s="86"/>
      <c r="N438" s="86"/>
    </row>
    <row r="439" spans="13:14" ht="13.5">
      <c r="M439" s="86"/>
      <c r="N439" s="86"/>
    </row>
    <row r="440" spans="13:14" ht="13.5">
      <c r="M440" s="86"/>
      <c r="N440" s="86"/>
    </row>
    <row r="441" spans="13:14" ht="13.5">
      <c r="M441" s="86"/>
      <c r="N441" s="86"/>
    </row>
    <row r="442" spans="13:14" ht="13.5">
      <c r="M442" s="86"/>
      <c r="N442" s="86"/>
    </row>
    <row r="443" spans="13:14" ht="13.5">
      <c r="M443" s="86"/>
      <c r="N443" s="86"/>
    </row>
    <row r="444" spans="13:14" ht="13.5">
      <c r="M444" s="86"/>
      <c r="N444" s="86"/>
    </row>
    <row r="445" spans="13:14" ht="13.5">
      <c r="M445" s="86"/>
      <c r="N445" s="86"/>
    </row>
    <row r="446" spans="13:14" ht="13.5">
      <c r="M446" s="86"/>
      <c r="N446" s="86"/>
    </row>
    <row r="447" spans="13:14" ht="13.5">
      <c r="M447" s="86"/>
      <c r="N447" s="86"/>
    </row>
    <row r="448" spans="13:14" ht="13.5">
      <c r="M448" s="86"/>
      <c r="N448" s="86"/>
    </row>
    <row r="449" spans="13:14" ht="13.5">
      <c r="M449" s="86"/>
      <c r="N449" s="86"/>
    </row>
    <row r="450" spans="13:14" ht="13.5">
      <c r="M450" s="86"/>
      <c r="N450" s="86"/>
    </row>
    <row r="451" spans="13:14" ht="13.5">
      <c r="M451" s="86"/>
      <c r="N451" s="86"/>
    </row>
    <row r="452" spans="13:14" ht="13.5">
      <c r="M452" s="86"/>
      <c r="N452" s="86"/>
    </row>
    <row r="453" spans="13:14" ht="13.5">
      <c r="M453" s="86"/>
      <c r="N453" s="86"/>
    </row>
    <row r="454" spans="13:14" ht="13.5">
      <c r="M454" s="86"/>
      <c r="N454" s="86"/>
    </row>
    <row r="455" spans="13:14" ht="13.5">
      <c r="M455" s="86"/>
      <c r="N455" s="86"/>
    </row>
    <row r="456" spans="13:14" ht="13.5">
      <c r="M456" s="86"/>
      <c r="N456" s="86"/>
    </row>
    <row r="457" spans="13:14" ht="13.5">
      <c r="M457" s="86"/>
      <c r="N457" s="86"/>
    </row>
    <row r="458" spans="13:14" ht="13.5">
      <c r="M458" s="86"/>
      <c r="N458" s="86"/>
    </row>
    <row r="459" spans="13:14" ht="13.5">
      <c r="M459" s="86"/>
      <c r="N459" s="86"/>
    </row>
    <row r="460" spans="13:14" ht="13.5">
      <c r="M460" s="86"/>
      <c r="N460" s="86"/>
    </row>
    <row r="461" spans="13:14" ht="13.5">
      <c r="M461" s="86"/>
      <c r="N461" s="86"/>
    </row>
    <row r="462" spans="13:14" ht="13.5">
      <c r="M462" s="86"/>
      <c r="N462" s="86"/>
    </row>
    <row r="463" spans="13:14" ht="13.5">
      <c r="M463" s="86"/>
      <c r="N463" s="86"/>
    </row>
    <row r="464" spans="13:14" ht="13.5">
      <c r="M464" s="86"/>
      <c r="N464" s="86"/>
    </row>
    <row r="465" spans="13:14" ht="13.5">
      <c r="M465" s="86"/>
      <c r="N465" s="86"/>
    </row>
    <row r="466" spans="13:14" ht="13.5">
      <c r="M466" s="86"/>
      <c r="N466" s="86"/>
    </row>
    <row r="467" spans="13:14" ht="13.5">
      <c r="M467" s="86"/>
      <c r="N467" s="86"/>
    </row>
    <row r="468" spans="13:14" ht="13.5">
      <c r="M468" s="86"/>
      <c r="N468" s="86"/>
    </row>
    <row r="469" spans="13:14" ht="13.5">
      <c r="M469" s="86"/>
      <c r="N469" s="86"/>
    </row>
    <row r="470" spans="13:14" ht="13.5">
      <c r="M470" s="86"/>
      <c r="N470" s="86"/>
    </row>
    <row r="471" spans="13:14" ht="13.5">
      <c r="M471" s="86"/>
      <c r="N471" s="86"/>
    </row>
    <row r="472" spans="13:14" ht="13.5">
      <c r="M472" s="86"/>
      <c r="N472" s="86"/>
    </row>
    <row r="473" spans="13:14" ht="13.5">
      <c r="M473" s="86"/>
      <c r="N473" s="86"/>
    </row>
    <row r="474" spans="13:14" ht="13.5">
      <c r="M474" s="86"/>
      <c r="N474" s="86"/>
    </row>
    <row r="475" spans="13:14" ht="13.5">
      <c r="M475" s="86"/>
      <c r="N475" s="86"/>
    </row>
    <row r="476" spans="13:14" ht="13.5">
      <c r="M476" s="86"/>
      <c r="N476" s="86"/>
    </row>
    <row r="477" spans="13:14" ht="13.5">
      <c r="M477" s="86"/>
      <c r="N477" s="86"/>
    </row>
    <row r="478" spans="13:14" ht="13.5">
      <c r="M478" s="86"/>
      <c r="N478" s="86"/>
    </row>
    <row r="479" spans="13:14" ht="13.5">
      <c r="M479" s="86"/>
      <c r="N479" s="86"/>
    </row>
    <row r="480" spans="13:14" ht="13.5">
      <c r="M480" s="86"/>
      <c r="N480" s="86"/>
    </row>
    <row r="481" spans="13:14" ht="13.5">
      <c r="M481" s="86"/>
      <c r="N481" s="86"/>
    </row>
  </sheetData>
  <mergeCells count="159">
    <mergeCell ref="O2:P2"/>
    <mergeCell ref="A3:H3"/>
    <mergeCell ref="I3:P3"/>
    <mergeCell ref="A4:A5"/>
    <mergeCell ref="B4:B5"/>
    <mergeCell ref="C4:C5"/>
    <mergeCell ref="D4:D5"/>
    <mergeCell ref="E4:E5"/>
    <mergeCell ref="F4:F5"/>
    <mergeCell ref="G4:H4"/>
    <mergeCell ref="O4:P4"/>
    <mergeCell ref="A6:D6"/>
    <mergeCell ref="I6:L6"/>
    <mergeCell ref="A7:A18"/>
    <mergeCell ref="B7:D7"/>
    <mergeCell ref="I7:I25"/>
    <mergeCell ref="J7:L7"/>
    <mergeCell ref="B8:B18"/>
    <mergeCell ref="C8:D8"/>
    <mergeCell ref="J8:J14"/>
    <mergeCell ref="I4:I5"/>
    <mergeCell ref="J4:J5"/>
    <mergeCell ref="K4:K5"/>
    <mergeCell ref="L4:L5"/>
    <mergeCell ref="M4:M5"/>
    <mergeCell ref="N4:N5"/>
    <mergeCell ref="K8:L8"/>
    <mergeCell ref="C9:C10"/>
    <mergeCell ref="C11:D11"/>
    <mergeCell ref="C12:C13"/>
    <mergeCell ref="C14:D14"/>
    <mergeCell ref="C15:C16"/>
    <mergeCell ref="J15:J18"/>
    <mergeCell ref="K15:L15"/>
    <mergeCell ref="C17:D17"/>
    <mergeCell ref="J27:J30"/>
    <mergeCell ref="K27:L27"/>
    <mergeCell ref="A31:A32"/>
    <mergeCell ref="B31:B32"/>
    <mergeCell ref="C31:C32"/>
    <mergeCell ref="I31:I57"/>
    <mergeCell ref="J31:L31"/>
    <mergeCell ref="J32:J35"/>
    <mergeCell ref="K32:L32"/>
    <mergeCell ref="B33:D33"/>
    <mergeCell ref="A19:A30"/>
    <mergeCell ref="B19:D19"/>
    <mergeCell ref="J19:J25"/>
    <mergeCell ref="K19:L19"/>
    <mergeCell ref="B20:B30"/>
    <mergeCell ref="C20:D20"/>
    <mergeCell ref="C21:C23"/>
    <mergeCell ref="C24:C30"/>
    <mergeCell ref="I26:I30"/>
    <mergeCell ref="J26:L26"/>
    <mergeCell ref="C42:D42"/>
    <mergeCell ref="J42:J45"/>
    <mergeCell ref="K42:L42"/>
    <mergeCell ref="C44:D44"/>
    <mergeCell ref="C45:C48"/>
    <mergeCell ref="J46:J48"/>
    <mergeCell ref="K46:L46"/>
    <mergeCell ref="C34:D34"/>
    <mergeCell ref="C35:C37"/>
    <mergeCell ref="J36:J41"/>
    <mergeCell ref="K36:L36"/>
    <mergeCell ref="K37:K39"/>
    <mergeCell ref="C38:D38"/>
    <mergeCell ref="C39:C41"/>
    <mergeCell ref="C49:D49"/>
    <mergeCell ref="J49:J53"/>
    <mergeCell ref="K49:L49"/>
    <mergeCell ref="K50:K53"/>
    <mergeCell ref="C51:D51"/>
    <mergeCell ref="B53:B54"/>
    <mergeCell ref="C53:D53"/>
    <mergeCell ref="J54:J57"/>
    <mergeCell ref="K54:L54"/>
    <mergeCell ref="A55:A57"/>
    <mergeCell ref="B55:D55"/>
    <mergeCell ref="K55:K56"/>
    <mergeCell ref="B56:B57"/>
    <mergeCell ref="C56:D56"/>
    <mergeCell ref="I58:I60"/>
    <mergeCell ref="J58:L58"/>
    <mergeCell ref="A59:A82"/>
    <mergeCell ref="B59:D59"/>
    <mergeCell ref="J59:J60"/>
    <mergeCell ref="K59:L59"/>
    <mergeCell ref="B60:B82"/>
    <mergeCell ref="C60:D60"/>
    <mergeCell ref="C61:C80"/>
    <mergeCell ref="I61:I84"/>
    <mergeCell ref="J61:L61"/>
    <mergeCell ref="J62:J83"/>
    <mergeCell ref="K62:L62"/>
    <mergeCell ref="K63:L63"/>
    <mergeCell ref="K64:K66"/>
    <mergeCell ref="C81:D81"/>
    <mergeCell ref="K81:L81"/>
    <mergeCell ref="K82:K83"/>
    <mergeCell ref="A83:A84"/>
    <mergeCell ref="B83:D83"/>
    <mergeCell ref="C84:D84"/>
    <mergeCell ref="K84:L84"/>
    <mergeCell ref="K67:L67"/>
    <mergeCell ref="K68:K71"/>
    <mergeCell ref="K72:L72"/>
    <mergeCell ref="K74:L74"/>
    <mergeCell ref="K75:K78"/>
    <mergeCell ref="K79:L79"/>
    <mergeCell ref="K96:K98"/>
    <mergeCell ref="K99:L99"/>
    <mergeCell ref="K101:L101"/>
    <mergeCell ref="K102:K103"/>
    <mergeCell ref="K104:L104"/>
    <mergeCell ref="K105:K106"/>
    <mergeCell ref="A85:A87"/>
    <mergeCell ref="B85:B87"/>
    <mergeCell ref="I85:I111"/>
    <mergeCell ref="J85:J111"/>
    <mergeCell ref="K85:L85"/>
    <mergeCell ref="K86:K89"/>
    <mergeCell ref="A88:H111"/>
    <mergeCell ref="K90:L90"/>
    <mergeCell ref="K91:K94"/>
    <mergeCell ref="K95:L95"/>
    <mergeCell ref="K122:L122"/>
    <mergeCell ref="K123:K124"/>
    <mergeCell ref="K125:L125"/>
    <mergeCell ref="K127:L127"/>
    <mergeCell ref="K128:K130"/>
    <mergeCell ref="K131:L131"/>
    <mergeCell ref="K107:L107"/>
    <mergeCell ref="K108:K111"/>
    <mergeCell ref="A112:H138"/>
    <mergeCell ref="I112:I138"/>
    <mergeCell ref="J112:J138"/>
    <mergeCell ref="K112:L112"/>
    <mergeCell ref="K113:K114"/>
    <mergeCell ref="K115:L115"/>
    <mergeCell ref="K118:L118"/>
    <mergeCell ref="K120:L120"/>
    <mergeCell ref="K147:L147"/>
    <mergeCell ref="I149:I161"/>
    <mergeCell ref="J149:L149"/>
    <mergeCell ref="J150:J161"/>
    <mergeCell ref="K150:L150"/>
    <mergeCell ref="K152:K161"/>
    <mergeCell ref="K132:K137"/>
    <mergeCell ref="K138:L138"/>
    <mergeCell ref="A139:H161"/>
    <mergeCell ref="I139:I145"/>
    <mergeCell ref="J139:J145"/>
    <mergeCell ref="K140:K143"/>
    <mergeCell ref="K144:L144"/>
    <mergeCell ref="I146:I148"/>
    <mergeCell ref="J146:L146"/>
    <mergeCell ref="J147:J148"/>
  </mergeCells>
  <printOptions/>
  <pageMargins left="0.6692913385826772" right="0.1968503937007874" top="0.5905511811023623" bottom="0.35433070866141736" header="0.3937007874015748" footer="0.3937007874015748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570"/>
  <sheetViews>
    <sheetView showGridLines="0" zoomScaleSheetLayoutView="85" workbookViewId="0" topLeftCell="A1">
      <selection activeCell="F21" sqref="F21"/>
    </sheetView>
  </sheetViews>
  <sheetFormatPr defaultColWidth="8.88671875" defaultRowHeight="13.5"/>
  <cols>
    <col min="1" max="1" width="4.3359375" style="88" customWidth="1"/>
    <col min="2" max="2" width="4.6640625" style="88" customWidth="1"/>
    <col min="3" max="3" width="12.6640625" style="88" customWidth="1"/>
    <col min="4" max="4" width="12.21484375" style="88" customWidth="1"/>
    <col min="5" max="5" width="8.6640625" style="88" customWidth="1"/>
    <col min="6" max="6" width="8.88671875" style="88" customWidth="1"/>
    <col min="7" max="7" width="7.5546875" style="88" customWidth="1"/>
    <col min="8" max="8" width="6.77734375" style="88" customWidth="1"/>
    <col min="9" max="9" width="15.10546875" style="159" customWidth="1"/>
    <col min="10" max="10" width="26.10546875" style="160" customWidth="1"/>
    <col min="11" max="11" width="5.99609375" style="161" customWidth="1"/>
    <col min="12" max="12" width="12.10546875" style="162" customWidth="1"/>
    <col min="13" max="13" width="10.88671875" style="160" customWidth="1"/>
    <col min="14" max="16384" width="8.88671875" style="88" customWidth="1"/>
  </cols>
  <sheetData>
    <row r="1" spans="1:13" ht="24.95" customHeight="1">
      <c r="A1" s="87" t="s">
        <v>200</v>
      </c>
      <c r="B1" s="87"/>
      <c r="C1" s="87"/>
      <c r="D1" s="87"/>
      <c r="I1" s="89"/>
      <c r="J1" s="90"/>
      <c r="K1" s="91"/>
      <c r="L1" s="92"/>
      <c r="M1" s="93"/>
    </row>
    <row r="2" spans="1:13" ht="24.75" customHeight="1">
      <c r="A2" s="94" t="s">
        <v>201</v>
      </c>
      <c r="I2" s="95"/>
      <c r="J2" s="90"/>
      <c r="K2" s="91"/>
      <c r="L2" s="92"/>
      <c r="M2" s="93"/>
    </row>
    <row r="3" spans="1:13" ht="18" customHeight="1">
      <c r="A3" s="94"/>
      <c r="I3" s="95"/>
      <c r="J3" s="90"/>
      <c r="K3" s="91"/>
      <c r="L3" s="92"/>
      <c r="M3" s="96" t="s">
        <v>202</v>
      </c>
    </row>
    <row r="4" spans="1:13" s="97" customFormat="1" ht="21" customHeight="1">
      <c r="A4" s="349" t="s">
        <v>4</v>
      </c>
      <c r="B4" s="349" t="s">
        <v>5</v>
      </c>
      <c r="C4" s="349" t="s">
        <v>6</v>
      </c>
      <c r="D4" s="349" t="s">
        <v>7</v>
      </c>
      <c r="E4" s="353" t="s">
        <v>8</v>
      </c>
      <c r="F4" s="353" t="s">
        <v>203</v>
      </c>
      <c r="G4" s="349" t="s">
        <v>10</v>
      </c>
      <c r="H4" s="349"/>
      <c r="I4" s="363" t="s">
        <v>204</v>
      </c>
      <c r="J4" s="363"/>
      <c r="K4" s="363"/>
      <c r="L4" s="363"/>
      <c r="M4" s="363"/>
    </row>
    <row r="5" spans="1:13" s="97" customFormat="1" ht="21" customHeight="1">
      <c r="A5" s="349"/>
      <c r="B5" s="349"/>
      <c r="C5" s="349"/>
      <c r="D5" s="349"/>
      <c r="E5" s="353"/>
      <c r="F5" s="353"/>
      <c r="G5" s="8" t="s">
        <v>11</v>
      </c>
      <c r="H5" s="8" t="s">
        <v>12</v>
      </c>
      <c r="I5" s="363"/>
      <c r="J5" s="363"/>
      <c r="K5" s="363"/>
      <c r="L5" s="363"/>
      <c r="M5" s="363"/>
    </row>
    <row r="6" spans="1:13" s="97" customFormat="1" ht="20.1" customHeight="1">
      <c r="A6" s="350" t="s">
        <v>13</v>
      </c>
      <c r="B6" s="350"/>
      <c r="C6" s="350"/>
      <c r="D6" s="351"/>
      <c r="E6" s="98">
        <f>SUM(E7,E19,E33,E55,E59,E83)</f>
        <v>1193637</v>
      </c>
      <c r="F6" s="10">
        <f>SUM(F7,F19,F33,F55,F59,F83)</f>
        <v>1508151</v>
      </c>
      <c r="G6" s="12">
        <f>F6-E6</f>
        <v>314514</v>
      </c>
      <c r="H6" s="13">
        <f>G6/E6*100</f>
        <v>26.349216721666636</v>
      </c>
      <c r="I6" s="99"/>
      <c r="J6" s="100"/>
      <c r="K6" s="101"/>
      <c r="L6" s="102"/>
      <c r="M6" s="103"/>
    </row>
    <row r="7" spans="1:13" s="110" customFormat="1" ht="20.1" customHeight="1">
      <c r="A7" s="294" t="s">
        <v>14</v>
      </c>
      <c r="B7" s="295" t="s">
        <v>15</v>
      </c>
      <c r="C7" s="295"/>
      <c r="D7" s="296"/>
      <c r="E7" s="104">
        <f>SUM(E8,E11,E14,E17)</f>
        <v>110820</v>
      </c>
      <c r="F7" s="15">
        <f>SUM(F8,F11,F14,F17)</f>
        <v>112010</v>
      </c>
      <c r="G7" s="17">
        <f>F7-E7</f>
        <v>1190</v>
      </c>
      <c r="H7" s="18">
        <f>G7/E7*100</f>
        <v>1.0738133910846417</v>
      </c>
      <c r="I7" s="105"/>
      <c r="J7" s="106"/>
      <c r="K7" s="107"/>
      <c r="L7" s="108"/>
      <c r="M7" s="109"/>
    </row>
    <row r="8" spans="1:13" s="110" customFormat="1" ht="20.1" customHeight="1">
      <c r="A8" s="294"/>
      <c r="B8" s="294" t="s">
        <v>14</v>
      </c>
      <c r="C8" s="292" t="s">
        <v>18</v>
      </c>
      <c r="D8" s="293"/>
      <c r="E8" s="111">
        <f>SUM(E9:E10)</f>
        <v>11520</v>
      </c>
      <c r="F8" s="19">
        <f>SUM(F9:F10)</f>
        <v>12150</v>
      </c>
      <c r="G8" s="21">
        <f>F8-E8</f>
        <v>630</v>
      </c>
      <c r="H8" s="22">
        <f>G8/E8*100</f>
        <v>5.46875</v>
      </c>
      <c r="I8" s="112"/>
      <c r="J8" s="113"/>
      <c r="K8" s="114"/>
      <c r="L8" s="115"/>
      <c r="M8" s="116"/>
    </row>
    <row r="9" spans="1:13" s="123" customFormat="1" ht="20.1" customHeight="1">
      <c r="A9" s="294"/>
      <c r="B9" s="294"/>
      <c r="C9" s="344" t="s">
        <v>20</v>
      </c>
      <c r="D9" s="23" t="s">
        <v>21</v>
      </c>
      <c r="E9" s="117">
        <v>3600</v>
      </c>
      <c r="F9" s="24">
        <v>4230</v>
      </c>
      <c r="G9" s="26">
        <f aca="true" t="shared" si="0" ref="G9:G73">F9-E9</f>
        <v>630</v>
      </c>
      <c r="H9" s="27">
        <f aca="true" t="shared" si="1" ref="H9:H76">G9/E9*100</f>
        <v>17.5</v>
      </c>
      <c r="I9" s="118" t="s">
        <v>21</v>
      </c>
      <c r="J9" s="119" t="s">
        <v>205</v>
      </c>
      <c r="K9" s="120" t="s">
        <v>206</v>
      </c>
      <c r="L9" s="121">
        <v>630</v>
      </c>
      <c r="M9" s="122"/>
    </row>
    <row r="10" spans="1:13" s="123" customFormat="1" ht="20.1" customHeight="1">
      <c r="A10" s="294"/>
      <c r="B10" s="294"/>
      <c r="C10" s="344"/>
      <c r="D10" s="32" t="s">
        <v>23</v>
      </c>
      <c r="E10" s="124">
        <v>7920</v>
      </c>
      <c r="F10" s="30">
        <v>7920</v>
      </c>
      <c r="G10" s="26">
        <f t="shared" si="0"/>
        <v>0</v>
      </c>
      <c r="H10" s="27">
        <f t="shared" si="1"/>
        <v>0</v>
      </c>
      <c r="I10" s="118" t="s">
        <v>207</v>
      </c>
      <c r="J10" s="119" t="s">
        <v>208</v>
      </c>
      <c r="K10" s="125"/>
      <c r="L10" s="121"/>
      <c r="M10" s="122"/>
    </row>
    <row r="11" spans="1:13" s="123" customFormat="1" ht="20.1" customHeight="1">
      <c r="A11" s="294"/>
      <c r="B11" s="294"/>
      <c r="C11" s="292" t="s">
        <v>18</v>
      </c>
      <c r="D11" s="293"/>
      <c r="E11" s="111">
        <f>SUM(E12:E13)</f>
        <v>1300</v>
      </c>
      <c r="F11" s="19">
        <f>SUM(F12:F13)</f>
        <v>1860</v>
      </c>
      <c r="G11" s="21">
        <f>F11-E11</f>
        <v>560</v>
      </c>
      <c r="H11" s="22">
        <f t="shared" si="1"/>
        <v>43.07692307692308</v>
      </c>
      <c r="I11" s="112"/>
      <c r="J11" s="113"/>
      <c r="K11" s="114"/>
      <c r="L11" s="115"/>
      <c r="M11" s="116"/>
    </row>
    <row r="12" spans="1:13" s="110" customFormat="1" ht="32.25" customHeight="1">
      <c r="A12" s="294"/>
      <c r="B12" s="294"/>
      <c r="C12" s="364" t="s">
        <v>26</v>
      </c>
      <c r="D12" s="23" t="s">
        <v>27</v>
      </c>
      <c r="E12" s="117">
        <v>1300</v>
      </c>
      <c r="F12" s="24">
        <v>1300</v>
      </c>
      <c r="G12" s="26">
        <f t="shared" si="0"/>
        <v>0</v>
      </c>
      <c r="H12" s="27">
        <f t="shared" si="1"/>
        <v>0</v>
      </c>
      <c r="I12" s="118" t="s">
        <v>27</v>
      </c>
      <c r="J12" s="119" t="s">
        <v>209</v>
      </c>
      <c r="K12" s="120"/>
      <c r="L12" s="121"/>
      <c r="M12" s="122"/>
    </row>
    <row r="13" spans="1:13" s="110" customFormat="1" ht="20.25" customHeight="1">
      <c r="A13" s="294"/>
      <c r="B13" s="294"/>
      <c r="C13" s="365"/>
      <c r="D13" s="23" t="s">
        <v>29</v>
      </c>
      <c r="E13" s="117">
        <v>0</v>
      </c>
      <c r="F13" s="24">
        <v>560</v>
      </c>
      <c r="G13" s="26">
        <f t="shared" si="0"/>
        <v>560</v>
      </c>
      <c r="H13" s="27">
        <v>0</v>
      </c>
      <c r="I13" s="118" t="s">
        <v>210</v>
      </c>
      <c r="J13" s="119">
        <v>560</v>
      </c>
      <c r="K13" s="120" t="s">
        <v>211</v>
      </c>
      <c r="L13" s="121">
        <v>560</v>
      </c>
      <c r="M13" s="122"/>
    </row>
    <row r="14" spans="1:13" s="123" customFormat="1" ht="20.1" customHeight="1">
      <c r="A14" s="294"/>
      <c r="B14" s="294"/>
      <c r="C14" s="292" t="s">
        <v>18</v>
      </c>
      <c r="D14" s="293"/>
      <c r="E14" s="111">
        <f>SUM(E15:E16)</f>
        <v>93000</v>
      </c>
      <c r="F14" s="19">
        <f>SUM(F15:F16)</f>
        <v>93000</v>
      </c>
      <c r="G14" s="21">
        <f t="shared" si="0"/>
        <v>0</v>
      </c>
      <c r="H14" s="22">
        <f t="shared" si="1"/>
        <v>0</v>
      </c>
      <c r="I14" s="112"/>
      <c r="J14" s="113"/>
      <c r="K14" s="114"/>
      <c r="L14" s="115"/>
      <c r="M14" s="116"/>
    </row>
    <row r="15" spans="1:13" s="110" customFormat="1" ht="20.1" customHeight="1">
      <c r="A15" s="294"/>
      <c r="B15" s="294"/>
      <c r="C15" s="347" t="s">
        <v>32</v>
      </c>
      <c r="D15" s="33" t="s">
        <v>33</v>
      </c>
      <c r="E15" s="126">
        <v>36000</v>
      </c>
      <c r="F15" s="34">
        <v>36000</v>
      </c>
      <c r="G15" s="26">
        <f t="shared" si="0"/>
        <v>0</v>
      </c>
      <c r="H15" s="27">
        <f t="shared" si="1"/>
        <v>0</v>
      </c>
      <c r="I15" s="118" t="s">
        <v>33</v>
      </c>
      <c r="J15" s="119" t="s">
        <v>212</v>
      </c>
      <c r="K15" s="120"/>
      <c r="L15" s="121"/>
      <c r="M15" s="122"/>
    </row>
    <row r="16" spans="1:13" s="110" customFormat="1" ht="33" customHeight="1">
      <c r="A16" s="294"/>
      <c r="B16" s="294"/>
      <c r="C16" s="347"/>
      <c r="D16" s="37" t="s">
        <v>35</v>
      </c>
      <c r="E16" s="117">
        <v>57000</v>
      </c>
      <c r="F16" s="24">
        <v>57000</v>
      </c>
      <c r="G16" s="26">
        <f t="shared" si="0"/>
        <v>0</v>
      </c>
      <c r="H16" s="27">
        <f t="shared" si="1"/>
        <v>0</v>
      </c>
      <c r="I16" s="118" t="s">
        <v>213</v>
      </c>
      <c r="J16" s="119" t="s">
        <v>214</v>
      </c>
      <c r="K16" s="120"/>
      <c r="L16" s="121"/>
      <c r="M16" s="122"/>
    </row>
    <row r="17" spans="1:13" s="110" customFormat="1" ht="20.1" customHeight="1">
      <c r="A17" s="294"/>
      <c r="B17" s="294"/>
      <c r="C17" s="292" t="s">
        <v>18</v>
      </c>
      <c r="D17" s="293"/>
      <c r="E17" s="111">
        <f>SUM(E18)</f>
        <v>5000</v>
      </c>
      <c r="F17" s="19">
        <f>SUM(F18)</f>
        <v>5000</v>
      </c>
      <c r="G17" s="21">
        <f>F17-E17</f>
        <v>0</v>
      </c>
      <c r="H17" s="22">
        <v>0</v>
      </c>
      <c r="I17" s="112"/>
      <c r="J17" s="113"/>
      <c r="K17" s="114"/>
      <c r="L17" s="115"/>
      <c r="M17" s="116"/>
    </row>
    <row r="18" spans="1:13" s="110" customFormat="1" ht="26.25" customHeight="1">
      <c r="A18" s="294"/>
      <c r="B18" s="294"/>
      <c r="C18" s="39" t="s">
        <v>38</v>
      </c>
      <c r="D18" s="23" t="s">
        <v>39</v>
      </c>
      <c r="E18" s="117">
        <v>5000</v>
      </c>
      <c r="F18" s="24">
        <v>5000</v>
      </c>
      <c r="G18" s="26">
        <f aca="true" t="shared" si="2" ref="G18">F18-E18</f>
        <v>0</v>
      </c>
      <c r="H18" s="27">
        <v>0</v>
      </c>
      <c r="I18" s="118" t="s">
        <v>215</v>
      </c>
      <c r="J18" s="119" t="s">
        <v>216</v>
      </c>
      <c r="K18" s="120"/>
      <c r="L18" s="121"/>
      <c r="M18" s="122"/>
    </row>
    <row r="19" spans="1:13" s="110" customFormat="1" ht="20.1" customHeight="1">
      <c r="A19" s="336" t="s">
        <v>41</v>
      </c>
      <c r="B19" s="318" t="s">
        <v>15</v>
      </c>
      <c r="C19" s="318"/>
      <c r="D19" s="319"/>
      <c r="E19" s="104">
        <f>SUM(E20)</f>
        <v>698327</v>
      </c>
      <c r="F19" s="15">
        <f>SUM(F20)</f>
        <v>698927</v>
      </c>
      <c r="G19" s="17">
        <f t="shared" si="0"/>
        <v>600</v>
      </c>
      <c r="H19" s="18">
        <f t="shared" si="1"/>
        <v>0.08591963363868216</v>
      </c>
      <c r="I19" s="127"/>
      <c r="J19" s="128"/>
      <c r="K19" s="129"/>
      <c r="L19" s="108"/>
      <c r="M19" s="109"/>
    </row>
    <row r="20" spans="1:13" s="110" customFormat="1" ht="20.1" customHeight="1">
      <c r="A20" s="337"/>
      <c r="B20" s="336" t="s">
        <v>41</v>
      </c>
      <c r="C20" s="339" t="s">
        <v>18</v>
      </c>
      <c r="D20" s="340"/>
      <c r="E20" s="111">
        <f>SUM(E21:E32)</f>
        <v>698327</v>
      </c>
      <c r="F20" s="19">
        <f>SUM(F21:F32)</f>
        <v>698927</v>
      </c>
      <c r="G20" s="21">
        <f t="shared" si="0"/>
        <v>600</v>
      </c>
      <c r="H20" s="22">
        <f t="shared" si="1"/>
        <v>0.08591963363868216</v>
      </c>
      <c r="I20" s="130"/>
      <c r="J20" s="131"/>
      <c r="K20" s="132"/>
      <c r="L20" s="133"/>
      <c r="M20" s="116"/>
    </row>
    <row r="21" spans="1:13" s="110" customFormat="1" ht="42.75" customHeight="1">
      <c r="A21" s="337"/>
      <c r="B21" s="337"/>
      <c r="C21" s="317" t="s">
        <v>44</v>
      </c>
      <c r="D21" s="37" t="s">
        <v>45</v>
      </c>
      <c r="E21" s="126">
        <v>58200</v>
      </c>
      <c r="F21" s="34">
        <v>58800</v>
      </c>
      <c r="G21" s="26">
        <f t="shared" si="0"/>
        <v>600</v>
      </c>
      <c r="H21" s="27">
        <f t="shared" si="1"/>
        <v>1.0309278350515463</v>
      </c>
      <c r="I21" s="118" t="s">
        <v>45</v>
      </c>
      <c r="J21" s="119" t="s">
        <v>217</v>
      </c>
      <c r="K21" s="120" t="s">
        <v>206</v>
      </c>
      <c r="L21" s="121">
        <v>600</v>
      </c>
      <c r="M21" s="122"/>
    </row>
    <row r="22" spans="1:13" s="110" customFormat="1" ht="20.1" customHeight="1">
      <c r="A22" s="337"/>
      <c r="B22" s="337"/>
      <c r="C22" s="317"/>
      <c r="D22" s="37" t="s">
        <v>47</v>
      </c>
      <c r="E22" s="126">
        <v>62450</v>
      </c>
      <c r="F22" s="34">
        <v>62450</v>
      </c>
      <c r="G22" s="26">
        <f t="shared" si="0"/>
        <v>0</v>
      </c>
      <c r="H22" s="27">
        <f t="shared" si="1"/>
        <v>0</v>
      </c>
      <c r="I22" s="118" t="s">
        <v>218</v>
      </c>
      <c r="J22" s="134">
        <v>62450</v>
      </c>
      <c r="K22" s="120"/>
      <c r="L22" s="121"/>
      <c r="M22" s="122"/>
    </row>
    <row r="23" spans="1:13" s="110" customFormat="1" ht="20.1" customHeight="1">
      <c r="A23" s="337"/>
      <c r="B23" s="337"/>
      <c r="C23" s="317"/>
      <c r="D23" s="37" t="s">
        <v>49</v>
      </c>
      <c r="E23" s="126">
        <v>5000</v>
      </c>
      <c r="F23" s="34">
        <v>5000</v>
      </c>
      <c r="G23" s="26">
        <f t="shared" si="0"/>
        <v>0</v>
      </c>
      <c r="H23" s="27">
        <f t="shared" si="1"/>
        <v>0</v>
      </c>
      <c r="I23" s="118" t="s">
        <v>49</v>
      </c>
      <c r="J23" s="119" t="s">
        <v>219</v>
      </c>
      <c r="K23" s="120"/>
      <c r="L23" s="121"/>
      <c r="M23" s="122"/>
    </row>
    <row r="24" spans="1:13" s="97" customFormat="1" ht="20.1" customHeight="1">
      <c r="A24" s="337"/>
      <c r="B24" s="337"/>
      <c r="C24" s="341" t="s">
        <v>51</v>
      </c>
      <c r="D24" s="33" t="s">
        <v>52</v>
      </c>
      <c r="E24" s="126">
        <v>18000</v>
      </c>
      <c r="F24" s="34">
        <v>18000</v>
      </c>
      <c r="G24" s="26">
        <f t="shared" si="0"/>
        <v>0</v>
      </c>
      <c r="H24" s="27">
        <f t="shared" si="1"/>
        <v>0</v>
      </c>
      <c r="I24" s="118" t="s">
        <v>76</v>
      </c>
      <c r="J24" s="119" t="s">
        <v>220</v>
      </c>
      <c r="K24" s="120"/>
      <c r="L24" s="135"/>
      <c r="M24" s="136"/>
    </row>
    <row r="25" spans="1:13" s="97" customFormat="1" ht="20.1" customHeight="1">
      <c r="A25" s="337"/>
      <c r="B25" s="337"/>
      <c r="C25" s="342"/>
      <c r="D25" s="33" t="s">
        <v>54</v>
      </c>
      <c r="E25" s="126">
        <v>23420</v>
      </c>
      <c r="F25" s="34">
        <v>23420</v>
      </c>
      <c r="G25" s="26">
        <f t="shared" si="0"/>
        <v>0</v>
      </c>
      <c r="H25" s="27">
        <f t="shared" si="1"/>
        <v>0</v>
      </c>
      <c r="I25" s="118" t="s">
        <v>54</v>
      </c>
      <c r="J25" s="119" t="s">
        <v>221</v>
      </c>
      <c r="K25" s="120"/>
      <c r="L25" s="121"/>
      <c r="M25" s="122"/>
    </row>
    <row r="26" spans="1:13" s="97" customFormat="1" ht="20.1" customHeight="1">
      <c r="A26" s="337"/>
      <c r="B26" s="337"/>
      <c r="C26" s="342"/>
      <c r="D26" s="33" t="s">
        <v>23</v>
      </c>
      <c r="E26" s="126">
        <v>99008</v>
      </c>
      <c r="F26" s="34">
        <v>99008</v>
      </c>
      <c r="G26" s="26">
        <f t="shared" si="0"/>
        <v>0</v>
      </c>
      <c r="H26" s="27">
        <f t="shared" si="1"/>
        <v>0</v>
      </c>
      <c r="I26" s="118" t="s">
        <v>119</v>
      </c>
      <c r="J26" s="119" t="s">
        <v>222</v>
      </c>
      <c r="K26" s="120"/>
      <c r="L26" s="121"/>
      <c r="M26" s="122"/>
    </row>
    <row r="27" spans="1:13" s="97" customFormat="1" ht="20.1" customHeight="1">
      <c r="A27" s="338"/>
      <c r="B27" s="338"/>
      <c r="C27" s="343"/>
      <c r="D27" s="40" t="s">
        <v>57</v>
      </c>
      <c r="E27" s="126">
        <v>26280</v>
      </c>
      <c r="F27" s="34">
        <v>26280</v>
      </c>
      <c r="G27" s="26">
        <f t="shared" si="0"/>
        <v>0</v>
      </c>
      <c r="H27" s="27">
        <f t="shared" si="1"/>
        <v>0</v>
      </c>
      <c r="I27" s="41" t="s">
        <v>57</v>
      </c>
      <c r="J27" s="137" t="s">
        <v>223</v>
      </c>
      <c r="K27" s="125"/>
      <c r="L27" s="121"/>
      <c r="M27" s="122"/>
    </row>
    <row r="28" spans="1:13" s="97" customFormat="1" ht="20.1" customHeight="1">
      <c r="A28" s="333" t="s">
        <v>41</v>
      </c>
      <c r="B28" s="333" t="s">
        <v>41</v>
      </c>
      <c r="C28" s="347" t="s">
        <v>51</v>
      </c>
      <c r="D28" s="33" t="s">
        <v>59</v>
      </c>
      <c r="E28" s="126">
        <v>51100</v>
      </c>
      <c r="F28" s="34">
        <v>51100</v>
      </c>
      <c r="G28" s="26">
        <f t="shared" si="0"/>
        <v>0</v>
      </c>
      <c r="H28" s="27">
        <f t="shared" si="1"/>
        <v>0</v>
      </c>
      <c r="I28" s="118" t="s">
        <v>59</v>
      </c>
      <c r="J28" s="119" t="s">
        <v>224</v>
      </c>
      <c r="K28" s="120"/>
      <c r="L28" s="135"/>
      <c r="M28" s="136"/>
    </row>
    <row r="29" spans="1:13" s="97" customFormat="1" ht="20.1" customHeight="1">
      <c r="A29" s="333"/>
      <c r="B29" s="333"/>
      <c r="C29" s="347"/>
      <c r="D29" s="33" t="s">
        <v>60</v>
      </c>
      <c r="E29" s="126">
        <v>9000</v>
      </c>
      <c r="F29" s="34">
        <v>9000</v>
      </c>
      <c r="G29" s="26">
        <f t="shared" si="0"/>
        <v>0</v>
      </c>
      <c r="H29" s="27">
        <v>0</v>
      </c>
      <c r="I29" s="118" t="s">
        <v>225</v>
      </c>
      <c r="J29" s="134">
        <v>9000</v>
      </c>
      <c r="K29" s="120"/>
      <c r="L29" s="121"/>
      <c r="M29" s="122"/>
    </row>
    <row r="30" spans="1:13" s="97" customFormat="1" ht="20.1" customHeight="1">
      <c r="A30" s="333"/>
      <c r="B30" s="333"/>
      <c r="C30" s="297" t="s">
        <v>64</v>
      </c>
      <c r="D30" s="29" t="s">
        <v>62</v>
      </c>
      <c r="E30" s="117">
        <v>329969</v>
      </c>
      <c r="F30" s="24">
        <v>329969</v>
      </c>
      <c r="G30" s="26">
        <f t="shared" si="0"/>
        <v>0</v>
      </c>
      <c r="H30" s="27">
        <f t="shared" si="1"/>
        <v>0</v>
      </c>
      <c r="I30" s="118" t="s">
        <v>62</v>
      </c>
      <c r="J30" s="119" t="s">
        <v>226</v>
      </c>
      <c r="K30" s="120"/>
      <c r="L30" s="121"/>
      <c r="M30" s="122"/>
    </row>
    <row r="31" spans="1:13" s="97" customFormat="1" ht="25.5" customHeight="1">
      <c r="A31" s="333"/>
      <c r="B31" s="333"/>
      <c r="C31" s="297"/>
      <c r="D31" s="29" t="s">
        <v>65</v>
      </c>
      <c r="E31" s="117">
        <v>900</v>
      </c>
      <c r="F31" s="24">
        <v>900</v>
      </c>
      <c r="G31" s="26">
        <f t="shared" si="0"/>
        <v>0</v>
      </c>
      <c r="H31" s="27">
        <f t="shared" si="1"/>
        <v>0</v>
      </c>
      <c r="I31" s="118" t="s">
        <v>227</v>
      </c>
      <c r="J31" s="134">
        <v>900</v>
      </c>
      <c r="K31" s="120"/>
      <c r="L31" s="121"/>
      <c r="M31" s="122"/>
    </row>
    <row r="32" spans="1:13" s="97" customFormat="1" ht="20.1" customHeight="1">
      <c r="A32" s="333"/>
      <c r="B32" s="333"/>
      <c r="C32" s="297"/>
      <c r="D32" s="29" t="s">
        <v>67</v>
      </c>
      <c r="E32" s="117">
        <v>15000</v>
      </c>
      <c r="F32" s="24">
        <v>15000</v>
      </c>
      <c r="G32" s="26">
        <f t="shared" si="0"/>
        <v>0</v>
      </c>
      <c r="H32" s="27">
        <f t="shared" si="1"/>
        <v>0</v>
      </c>
      <c r="I32" s="118" t="s">
        <v>88</v>
      </c>
      <c r="J32" s="119" t="s">
        <v>228</v>
      </c>
      <c r="K32" s="120"/>
      <c r="L32" s="135"/>
      <c r="M32" s="136"/>
    </row>
    <row r="33" spans="1:13" s="97" customFormat="1" ht="20.1" customHeight="1">
      <c r="A33" s="315" t="s">
        <v>69</v>
      </c>
      <c r="B33" s="318" t="s">
        <v>15</v>
      </c>
      <c r="C33" s="318"/>
      <c r="D33" s="319"/>
      <c r="E33" s="104">
        <f>SUM(E34,E38,E42,E44,E49,E51,E53)</f>
        <v>289327</v>
      </c>
      <c r="F33" s="15">
        <f>SUM(F34,F38,F42,F44,F49,F51,F53)</f>
        <v>604551</v>
      </c>
      <c r="G33" s="17">
        <f t="shared" si="0"/>
        <v>315224</v>
      </c>
      <c r="H33" s="18">
        <f t="shared" si="1"/>
        <v>108.95077196390244</v>
      </c>
      <c r="I33" s="127"/>
      <c r="J33" s="128"/>
      <c r="K33" s="129"/>
      <c r="L33" s="108"/>
      <c r="M33" s="109"/>
    </row>
    <row r="34" spans="1:13" s="97" customFormat="1" ht="20.1" customHeight="1">
      <c r="A34" s="308"/>
      <c r="B34" s="315" t="s">
        <v>71</v>
      </c>
      <c r="C34" s="292" t="s">
        <v>18</v>
      </c>
      <c r="D34" s="293"/>
      <c r="E34" s="111">
        <f>SUM(E35:E37)</f>
        <v>40370</v>
      </c>
      <c r="F34" s="19">
        <f>SUM(F35:F37)</f>
        <v>40370</v>
      </c>
      <c r="G34" s="21">
        <f t="shared" si="0"/>
        <v>0</v>
      </c>
      <c r="H34" s="22">
        <f t="shared" si="1"/>
        <v>0</v>
      </c>
      <c r="I34" s="130"/>
      <c r="J34" s="131"/>
      <c r="K34" s="132"/>
      <c r="L34" s="115"/>
      <c r="M34" s="138"/>
    </row>
    <row r="35" spans="1:13" s="97" customFormat="1" ht="20.1" customHeight="1">
      <c r="A35" s="308"/>
      <c r="B35" s="308"/>
      <c r="C35" s="316" t="s">
        <v>72</v>
      </c>
      <c r="D35" s="44" t="s">
        <v>74</v>
      </c>
      <c r="E35" s="139">
        <v>30</v>
      </c>
      <c r="F35" s="45">
        <v>30</v>
      </c>
      <c r="G35" s="26">
        <f t="shared" si="0"/>
        <v>0</v>
      </c>
      <c r="H35" s="27">
        <f t="shared" si="1"/>
        <v>0</v>
      </c>
      <c r="I35" s="41" t="s">
        <v>74</v>
      </c>
      <c r="J35" s="137">
        <v>30</v>
      </c>
      <c r="K35" s="125"/>
      <c r="L35" s="121"/>
      <c r="M35" s="122"/>
    </row>
    <row r="36" spans="1:13" s="97" customFormat="1" ht="20.1" customHeight="1">
      <c r="A36" s="308"/>
      <c r="B36" s="308"/>
      <c r="C36" s="316"/>
      <c r="D36" s="48" t="s">
        <v>77</v>
      </c>
      <c r="E36" s="139">
        <v>5000</v>
      </c>
      <c r="F36" s="45">
        <v>5000</v>
      </c>
      <c r="G36" s="26">
        <f t="shared" si="0"/>
        <v>0</v>
      </c>
      <c r="H36" s="27">
        <f t="shared" si="1"/>
        <v>0</v>
      </c>
      <c r="I36" s="140" t="s">
        <v>229</v>
      </c>
      <c r="J36" s="134">
        <v>5000</v>
      </c>
      <c r="K36" s="120"/>
      <c r="L36" s="135"/>
      <c r="M36" s="136"/>
    </row>
    <row r="37" spans="1:85" s="141" customFormat="1" ht="20.1" customHeight="1">
      <c r="A37" s="308"/>
      <c r="B37" s="308"/>
      <c r="C37" s="316"/>
      <c r="D37" s="50" t="s">
        <v>79</v>
      </c>
      <c r="E37" s="117">
        <v>35340</v>
      </c>
      <c r="F37" s="24">
        <v>35340</v>
      </c>
      <c r="G37" s="26">
        <f t="shared" si="0"/>
        <v>0</v>
      </c>
      <c r="H37" s="27">
        <f t="shared" si="1"/>
        <v>0</v>
      </c>
      <c r="I37" s="118" t="s">
        <v>230</v>
      </c>
      <c r="J37" s="134">
        <v>35340</v>
      </c>
      <c r="K37" s="120"/>
      <c r="L37" s="121"/>
      <c r="M37" s="122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</row>
    <row r="38" spans="1:85" s="141" customFormat="1" ht="20.1" customHeight="1">
      <c r="A38" s="308"/>
      <c r="B38" s="308"/>
      <c r="C38" s="292" t="s">
        <v>18</v>
      </c>
      <c r="D38" s="293"/>
      <c r="E38" s="142">
        <f>SUM(E39:E41)</f>
        <v>0</v>
      </c>
      <c r="F38" s="51">
        <f>SUM(F39:F41)</f>
        <v>720</v>
      </c>
      <c r="G38" s="21">
        <f t="shared" si="0"/>
        <v>720</v>
      </c>
      <c r="H38" s="22">
        <v>0</v>
      </c>
      <c r="I38" s="130"/>
      <c r="J38" s="131"/>
      <c r="K38" s="132"/>
      <c r="L38" s="115"/>
      <c r="M38" s="138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</row>
    <row r="39" spans="1:13" s="123" customFormat="1" ht="20.1" customHeight="1">
      <c r="A39" s="308"/>
      <c r="B39" s="308"/>
      <c r="C39" s="297" t="s">
        <v>81</v>
      </c>
      <c r="D39" s="33" t="s">
        <v>82</v>
      </c>
      <c r="E39" s="143">
        <v>0</v>
      </c>
      <c r="F39" s="144">
        <v>720</v>
      </c>
      <c r="G39" s="26">
        <f t="shared" si="0"/>
        <v>720</v>
      </c>
      <c r="H39" s="27">
        <v>0</v>
      </c>
      <c r="I39" s="118" t="s">
        <v>231</v>
      </c>
      <c r="J39" s="119">
        <v>720</v>
      </c>
      <c r="K39" s="120" t="s">
        <v>211</v>
      </c>
      <c r="L39" s="121">
        <v>720</v>
      </c>
      <c r="M39" s="122"/>
    </row>
    <row r="40" spans="1:13" s="123" customFormat="1" ht="20.1" customHeight="1">
      <c r="A40" s="308"/>
      <c r="B40" s="308"/>
      <c r="C40" s="297"/>
      <c r="D40" s="33" t="s">
        <v>83</v>
      </c>
      <c r="E40" s="143">
        <v>0</v>
      </c>
      <c r="F40" s="144">
        <v>0</v>
      </c>
      <c r="G40" s="26">
        <f t="shared" si="0"/>
        <v>0</v>
      </c>
      <c r="H40" s="27">
        <v>0</v>
      </c>
      <c r="I40" s="118"/>
      <c r="J40" s="119"/>
      <c r="K40" s="120"/>
      <c r="L40" s="121"/>
      <c r="M40" s="122"/>
    </row>
    <row r="41" spans="1:13" s="110" customFormat="1" ht="20.1" customHeight="1">
      <c r="A41" s="308"/>
      <c r="B41" s="308"/>
      <c r="C41" s="297"/>
      <c r="D41" s="29" t="s">
        <v>86</v>
      </c>
      <c r="E41" s="145">
        <v>0</v>
      </c>
      <c r="F41" s="53">
        <v>0</v>
      </c>
      <c r="G41" s="26">
        <f t="shared" si="0"/>
        <v>0</v>
      </c>
      <c r="H41" s="27">
        <v>0</v>
      </c>
      <c r="I41" s="118"/>
      <c r="J41" s="119"/>
      <c r="K41" s="120"/>
      <c r="L41" s="121"/>
      <c r="M41" s="122"/>
    </row>
    <row r="42" spans="1:13" s="110" customFormat="1" ht="20.1" customHeight="1">
      <c r="A42" s="308"/>
      <c r="B42" s="308"/>
      <c r="C42" s="292" t="s">
        <v>18</v>
      </c>
      <c r="D42" s="293"/>
      <c r="E42" s="142">
        <f>SUM(E43)</f>
        <v>12000</v>
      </c>
      <c r="F42" s="51">
        <f>SUM(F43)</f>
        <v>12000</v>
      </c>
      <c r="G42" s="21">
        <f t="shared" si="0"/>
        <v>0</v>
      </c>
      <c r="H42" s="22">
        <f t="shared" si="1"/>
        <v>0</v>
      </c>
      <c r="I42" s="130"/>
      <c r="J42" s="131"/>
      <c r="K42" s="132"/>
      <c r="L42" s="115"/>
      <c r="M42" s="138"/>
    </row>
    <row r="43" spans="1:13" s="110" customFormat="1" ht="20.1" customHeight="1">
      <c r="A43" s="308"/>
      <c r="B43" s="308"/>
      <c r="C43" s="38" t="s">
        <v>80</v>
      </c>
      <c r="D43" s="32" t="s">
        <v>90</v>
      </c>
      <c r="E43" s="145">
        <v>12000</v>
      </c>
      <c r="F43" s="53">
        <v>12000</v>
      </c>
      <c r="G43" s="26">
        <f t="shared" si="0"/>
        <v>0</v>
      </c>
      <c r="H43" s="27">
        <f t="shared" si="1"/>
        <v>0</v>
      </c>
      <c r="I43" s="118" t="s">
        <v>90</v>
      </c>
      <c r="J43" s="134">
        <v>12000</v>
      </c>
      <c r="K43" s="120"/>
      <c r="L43" s="121"/>
      <c r="M43" s="122"/>
    </row>
    <row r="44" spans="1:13" s="110" customFormat="1" ht="20.1" customHeight="1">
      <c r="A44" s="308"/>
      <c r="B44" s="308"/>
      <c r="C44" s="292" t="s">
        <v>18</v>
      </c>
      <c r="D44" s="293"/>
      <c r="E44" s="142">
        <f>SUM(E45:E48)</f>
        <v>130000</v>
      </c>
      <c r="F44" s="51">
        <f>SUM(F45:F48)</f>
        <v>449950</v>
      </c>
      <c r="G44" s="21">
        <f t="shared" si="0"/>
        <v>319950</v>
      </c>
      <c r="H44" s="22">
        <f t="shared" si="1"/>
        <v>246.1153846153846</v>
      </c>
      <c r="I44" s="130"/>
      <c r="J44" s="131"/>
      <c r="K44" s="132"/>
      <c r="L44" s="115"/>
      <c r="M44" s="138"/>
    </row>
    <row r="45" spans="1:13" s="110" customFormat="1" ht="20.1" customHeight="1">
      <c r="A45" s="308"/>
      <c r="B45" s="308"/>
      <c r="C45" s="329" t="s">
        <v>93</v>
      </c>
      <c r="D45" s="32" t="s">
        <v>94</v>
      </c>
      <c r="E45" s="146">
        <v>30000</v>
      </c>
      <c r="F45" s="56">
        <v>30000</v>
      </c>
      <c r="G45" s="26">
        <f t="shared" si="0"/>
        <v>0</v>
      </c>
      <c r="H45" s="27">
        <f t="shared" si="1"/>
        <v>0</v>
      </c>
      <c r="I45" s="118" t="s">
        <v>94</v>
      </c>
      <c r="J45" s="134">
        <v>30000</v>
      </c>
      <c r="K45" s="120"/>
      <c r="L45" s="121"/>
      <c r="M45" s="122"/>
    </row>
    <row r="46" spans="1:13" s="110" customFormat="1" ht="20.1" customHeight="1">
      <c r="A46" s="308"/>
      <c r="B46" s="308"/>
      <c r="C46" s="330"/>
      <c r="D46" s="32" t="s">
        <v>96</v>
      </c>
      <c r="E46" s="146">
        <v>100000</v>
      </c>
      <c r="F46" s="56">
        <v>400000</v>
      </c>
      <c r="G46" s="26">
        <f t="shared" si="0"/>
        <v>300000</v>
      </c>
      <c r="H46" s="27">
        <f t="shared" si="1"/>
        <v>300</v>
      </c>
      <c r="I46" s="118" t="s">
        <v>232</v>
      </c>
      <c r="J46" s="134">
        <v>400000</v>
      </c>
      <c r="K46" s="120" t="s">
        <v>206</v>
      </c>
      <c r="L46" s="121">
        <v>300000</v>
      </c>
      <c r="M46" s="122"/>
    </row>
    <row r="47" spans="1:13" s="110" customFormat="1" ht="20.1" customHeight="1">
      <c r="A47" s="308"/>
      <c r="B47" s="308"/>
      <c r="C47" s="330"/>
      <c r="D47" s="32" t="s">
        <v>98</v>
      </c>
      <c r="E47" s="146">
        <v>0</v>
      </c>
      <c r="F47" s="56">
        <v>19000</v>
      </c>
      <c r="G47" s="26">
        <f>F47-E47</f>
        <v>19000</v>
      </c>
      <c r="H47" s="27">
        <v>0</v>
      </c>
      <c r="I47" s="118" t="s">
        <v>98</v>
      </c>
      <c r="J47" s="134">
        <v>19000</v>
      </c>
      <c r="K47" s="120" t="s">
        <v>211</v>
      </c>
      <c r="L47" s="121">
        <v>19000</v>
      </c>
      <c r="M47" s="122"/>
    </row>
    <row r="48" spans="1:13" s="123" customFormat="1" ht="20.1" customHeight="1">
      <c r="A48" s="308"/>
      <c r="B48" s="308"/>
      <c r="C48" s="331"/>
      <c r="D48" s="40" t="s">
        <v>100</v>
      </c>
      <c r="E48" s="147">
        <v>0</v>
      </c>
      <c r="F48" s="148">
        <v>950</v>
      </c>
      <c r="G48" s="26">
        <f>F48-E48</f>
        <v>950</v>
      </c>
      <c r="H48" s="27">
        <v>0</v>
      </c>
      <c r="I48" s="118" t="s">
        <v>231</v>
      </c>
      <c r="J48" s="134">
        <v>950</v>
      </c>
      <c r="K48" s="120" t="s">
        <v>211</v>
      </c>
      <c r="L48" s="121">
        <v>950</v>
      </c>
      <c r="M48" s="122"/>
    </row>
    <row r="49" spans="1:13" s="110" customFormat="1" ht="20.1" customHeight="1">
      <c r="A49" s="308"/>
      <c r="B49" s="308"/>
      <c r="C49" s="292" t="s">
        <v>18</v>
      </c>
      <c r="D49" s="293"/>
      <c r="E49" s="142">
        <f>SUM(E50)</f>
        <v>20000</v>
      </c>
      <c r="F49" s="51">
        <f>SUM(F50)</f>
        <v>20000</v>
      </c>
      <c r="G49" s="21">
        <f t="shared" si="0"/>
        <v>0</v>
      </c>
      <c r="H49" s="22">
        <f t="shared" si="1"/>
        <v>0</v>
      </c>
      <c r="I49" s="130"/>
      <c r="J49" s="131"/>
      <c r="K49" s="132"/>
      <c r="L49" s="115"/>
      <c r="M49" s="138"/>
    </row>
    <row r="50" spans="1:13" s="110" customFormat="1" ht="20.1" customHeight="1">
      <c r="A50" s="308"/>
      <c r="B50" s="308"/>
      <c r="C50" s="149" t="s">
        <v>104</v>
      </c>
      <c r="D50" s="55" t="s">
        <v>105</v>
      </c>
      <c r="E50" s="145">
        <v>20000</v>
      </c>
      <c r="F50" s="53">
        <v>20000</v>
      </c>
      <c r="G50" s="26">
        <f t="shared" si="0"/>
        <v>0</v>
      </c>
      <c r="H50" s="27">
        <f t="shared" si="1"/>
        <v>0</v>
      </c>
      <c r="I50" s="140" t="s">
        <v>229</v>
      </c>
      <c r="J50" s="150">
        <v>20000</v>
      </c>
      <c r="K50" s="125"/>
      <c r="L50" s="135"/>
      <c r="M50" s="151"/>
    </row>
    <row r="51" spans="1:13" s="110" customFormat="1" ht="20.1" customHeight="1">
      <c r="A51" s="308"/>
      <c r="B51" s="308"/>
      <c r="C51" s="292" t="s">
        <v>18</v>
      </c>
      <c r="D51" s="293"/>
      <c r="E51" s="142">
        <f>SUM(E52)</f>
        <v>1500</v>
      </c>
      <c r="F51" s="51">
        <f>SUM(F52)</f>
        <v>0</v>
      </c>
      <c r="G51" s="21">
        <f t="shared" si="0"/>
        <v>-1500</v>
      </c>
      <c r="H51" s="22">
        <f t="shared" si="1"/>
        <v>-100</v>
      </c>
      <c r="I51" s="112"/>
      <c r="J51" s="113"/>
      <c r="K51" s="114"/>
      <c r="L51" s="115"/>
      <c r="M51" s="138"/>
    </row>
    <row r="52" spans="1:13" s="110" customFormat="1" ht="20.1" customHeight="1">
      <c r="A52" s="308"/>
      <c r="B52" s="309"/>
      <c r="C52" s="38" t="s">
        <v>109</v>
      </c>
      <c r="D52" s="32" t="s">
        <v>110</v>
      </c>
      <c r="E52" s="146">
        <v>1500</v>
      </c>
      <c r="F52" s="56">
        <v>0</v>
      </c>
      <c r="G52" s="26">
        <f t="shared" si="0"/>
        <v>-1500</v>
      </c>
      <c r="H52" s="27">
        <f t="shared" si="1"/>
        <v>-100</v>
      </c>
      <c r="I52" s="41"/>
      <c r="J52" s="150"/>
      <c r="K52" s="125" t="s">
        <v>233</v>
      </c>
      <c r="L52" s="135">
        <v>-1500</v>
      </c>
      <c r="M52" s="151"/>
    </row>
    <row r="53" spans="1:13" s="110" customFormat="1" ht="20.1" customHeight="1">
      <c r="A53" s="308"/>
      <c r="B53" s="294" t="s">
        <v>112</v>
      </c>
      <c r="C53" s="292" t="s">
        <v>18</v>
      </c>
      <c r="D53" s="293"/>
      <c r="E53" s="142">
        <f>SUM(E54)</f>
        <v>85457</v>
      </c>
      <c r="F53" s="51">
        <f>SUM(F54)</f>
        <v>81511</v>
      </c>
      <c r="G53" s="21">
        <f t="shared" si="0"/>
        <v>-3946</v>
      </c>
      <c r="H53" s="22">
        <f t="shared" si="1"/>
        <v>-4.61752694337503</v>
      </c>
      <c r="I53" s="112"/>
      <c r="J53" s="113"/>
      <c r="K53" s="114"/>
      <c r="L53" s="115"/>
      <c r="M53" s="138"/>
    </row>
    <row r="54" spans="1:13" s="110" customFormat="1" ht="20.1" customHeight="1">
      <c r="A54" s="309"/>
      <c r="B54" s="332"/>
      <c r="C54" s="38" t="s">
        <v>113</v>
      </c>
      <c r="D54" s="32" t="s">
        <v>113</v>
      </c>
      <c r="E54" s="145">
        <v>85457</v>
      </c>
      <c r="F54" s="53">
        <v>81511</v>
      </c>
      <c r="G54" s="26">
        <f t="shared" si="0"/>
        <v>-3946</v>
      </c>
      <c r="H54" s="27">
        <f t="shared" si="1"/>
        <v>-4.61752694337503</v>
      </c>
      <c r="I54" s="118" t="s">
        <v>113</v>
      </c>
      <c r="J54" s="134">
        <v>81511</v>
      </c>
      <c r="K54" s="120" t="s">
        <v>233</v>
      </c>
      <c r="L54" s="135">
        <v>-3946</v>
      </c>
      <c r="M54" s="136"/>
    </row>
    <row r="55" spans="1:13" s="110" customFormat="1" ht="20.1" customHeight="1">
      <c r="A55" s="69" t="s">
        <v>115</v>
      </c>
      <c r="B55" s="295" t="s">
        <v>15</v>
      </c>
      <c r="C55" s="295"/>
      <c r="D55" s="358"/>
      <c r="E55" s="104">
        <f>SUM(E56)</f>
        <v>20000</v>
      </c>
      <c r="F55" s="15">
        <f>SUM(F56)</f>
        <v>20000</v>
      </c>
      <c r="G55" s="17">
        <f t="shared" si="0"/>
        <v>0</v>
      </c>
      <c r="H55" s="18">
        <f t="shared" si="1"/>
        <v>0</v>
      </c>
      <c r="I55" s="127"/>
      <c r="J55" s="128"/>
      <c r="K55" s="129"/>
      <c r="L55" s="108"/>
      <c r="M55" s="109"/>
    </row>
    <row r="56" spans="1:13" s="110" customFormat="1" ht="20.1" customHeight="1">
      <c r="A56" s="308" t="s">
        <v>115</v>
      </c>
      <c r="B56" s="308" t="s">
        <v>115</v>
      </c>
      <c r="C56" s="359" t="s">
        <v>18</v>
      </c>
      <c r="D56" s="360"/>
      <c r="E56" s="111">
        <f>SUM(E57:E58)</f>
        <v>20000</v>
      </c>
      <c r="F56" s="19">
        <f>SUM(F57:F58)</f>
        <v>20000</v>
      </c>
      <c r="G56" s="21">
        <f t="shared" si="0"/>
        <v>0</v>
      </c>
      <c r="H56" s="22">
        <f t="shared" si="1"/>
        <v>0</v>
      </c>
      <c r="I56" s="130"/>
      <c r="J56" s="131"/>
      <c r="K56" s="132"/>
      <c r="L56" s="115"/>
      <c r="M56" s="138"/>
    </row>
    <row r="57" spans="1:13" s="110" customFormat="1" ht="26.25" customHeight="1">
      <c r="A57" s="308"/>
      <c r="B57" s="308"/>
      <c r="C57" s="361" t="s">
        <v>115</v>
      </c>
      <c r="D57" s="23" t="s">
        <v>66</v>
      </c>
      <c r="E57" s="117">
        <v>13500</v>
      </c>
      <c r="F57" s="24">
        <v>13500</v>
      </c>
      <c r="G57" s="26">
        <f t="shared" si="0"/>
        <v>0</v>
      </c>
      <c r="H57" s="27">
        <f t="shared" si="1"/>
        <v>0</v>
      </c>
      <c r="I57" s="118" t="s">
        <v>234</v>
      </c>
      <c r="J57" s="119" t="s">
        <v>235</v>
      </c>
      <c r="K57" s="120"/>
      <c r="L57" s="121"/>
      <c r="M57" s="122"/>
    </row>
    <row r="58" spans="1:14" ht="20.1" customHeight="1">
      <c r="A58" s="309"/>
      <c r="B58" s="309"/>
      <c r="C58" s="362"/>
      <c r="D58" s="32" t="s">
        <v>55</v>
      </c>
      <c r="E58" s="124">
        <v>6500</v>
      </c>
      <c r="F58" s="30">
        <v>6500</v>
      </c>
      <c r="G58" s="26">
        <f t="shared" si="0"/>
        <v>0</v>
      </c>
      <c r="H58" s="27">
        <f t="shared" si="1"/>
        <v>0</v>
      </c>
      <c r="I58" s="118" t="s">
        <v>42</v>
      </c>
      <c r="J58" s="134">
        <v>6500</v>
      </c>
      <c r="K58" s="120"/>
      <c r="L58" s="121"/>
      <c r="M58" s="122"/>
      <c r="N58" s="152"/>
    </row>
    <row r="59" spans="1:13" s="110" customFormat="1" ht="20.1" customHeight="1">
      <c r="A59" s="315" t="s">
        <v>121</v>
      </c>
      <c r="B59" s="318" t="s">
        <v>15</v>
      </c>
      <c r="C59" s="318"/>
      <c r="D59" s="319"/>
      <c r="E59" s="104">
        <f>SUM(E60,E81)</f>
        <v>73993</v>
      </c>
      <c r="F59" s="15">
        <f>SUM(F60,F81)</f>
        <v>70493</v>
      </c>
      <c r="G59" s="17">
        <f t="shared" si="0"/>
        <v>-3500</v>
      </c>
      <c r="H59" s="18">
        <f t="shared" si="1"/>
        <v>-4.730177178922331</v>
      </c>
      <c r="I59" s="127"/>
      <c r="J59" s="128"/>
      <c r="K59" s="129"/>
      <c r="L59" s="108"/>
      <c r="M59" s="109"/>
    </row>
    <row r="60" spans="1:13" s="110" customFormat="1" ht="20.1" customHeight="1">
      <c r="A60" s="308"/>
      <c r="B60" s="294" t="s">
        <v>121</v>
      </c>
      <c r="C60" s="292" t="s">
        <v>18</v>
      </c>
      <c r="D60" s="293"/>
      <c r="E60" s="111">
        <f>SUM(E61:E80)</f>
        <v>73993</v>
      </c>
      <c r="F60" s="19">
        <f>SUM(F61:F80)</f>
        <v>70493</v>
      </c>
      <c r="G60" s="21">
        <f t="shared" si="0"/>
        <v>-3500</v>
      </c>
      <c r="H60" s="22">
        <f t="shared" si="1"/>
        <v>-4.730177178922331</v>
      </c>
      <c r="I60" s="130"/>
      <c r="J60" s="131"/>
      <c r="K60" s="132"/>
      <c r="L60" s="115"/>
      <c r="M60" s="138"/>
    </row>
    <row r="61" spans="1:13" s="110" customFormat="1" ht="20.1" customHeight="1">
      <c r="A61" s="308"/>
      <c r="B61" s="294"/>
      <c r="C61" s="316" t="s">
        <v>123</v>
      </c>
      <c r="D61" s="44" t="s">
        <v>21</v>
      </c>
      <c r="E61" s="139">
        <v>2060</v>
      </c>
      <c r="F61" s="45">
        <v>2060</v>
      </c>
      <c r="G61" s="26">
        <f t="shared" si="0"/>
        <v>0</v>
      </c>
      <c r="H61" s="27">
        <f t="shared" si="1"/>
        <v>0</v>
      </c>
      <c r="I61" s="118" t="s">
        <v>21</v>
      </c>
      <c r="J61" s="153">
        <v>2060</v>
      </c>
      <c r="K61" s="120"/>
      <c r="L61" s="121"/>
      <c r="M61" s="122"/>
    </row>
    <row r="62" spans="1:13" s="110" customFormat="1" ht="20.1" customHeight="1">
      <c r="A62" s="308"/>
      <c r="B62" s="294"/>
      <c r="C62" s="316"/>
      <c r="D62" s="44" t="s">
        <v>123</v>
      </c>
      <c r="E62" s="139">
        <v>323</v>
      </c>
      <c r="F62" s="45">
        <v>323</v>
      </c>
      <c r="G62" s="26">
        <f t="shared" si="0"/>
        <v>0</v>
      </c>
      <c r="H62" s="27">
        <f t="shared" si="1"/>
        <v>0</v>
      </c>
      <c r="I62" s="118" t="s">
        <v>123</v>
      </c>
      <c r="J62" s="153">
        <v>323</v>
      </c>
      <c r="K62" s="120"/>
      <c r="L62" s="121"/>
      <c r="M62" s="122"/>
    </row>
    <row r="63" spans="1:13" s="110" customFormat="1" ht="20.1" customHeight="1">
      <c r="A63" s="308"/>
      <c r="B63" s="294"/>
      <c r="C63" s="316"/>
      <c r="D63" s="44" t="s">
        <v>127</v>
      </c>
      <c r="E63" s="139">
        <v>8919</v>
      </c>
      <c r="F63" s="45">
        <v>8919</v>
      </c>
      <c r="G63" s="26">
        <f t="shared" si="0"/>
        <v>0</v>
      </c>
      <c r="H63" s="27">
        <f t="shared" si="1"/>
        <v>0</v>
      </c>
      <c r="I63" s="118" t="s">
        <v>127</v>
      </c>
      <c r="J63" s="153">
        <v>8919</v>
      </c>
      <c r="K63" s="120"/>
      <c r="L63" s="135"/>
      <c r="M63" s="136"/>
    </row>
    <row r="64" spans="1:13" s="97" customFormat="1" ht="20.1" customHeight="1">
      <c r="A64" s="308"/>
      <c r="B64" s="294"/>
      <c r="C64" s="316"/>
      <c r="D64" s="44" t="s">
        <v>23</v>
      </c>
      <c r="E64" s="139">
        <v>1468</v>
      </c>
      <c r="F64" s="45">
        <v>1468</v>
      </c>
      <c r="G64" s="26">
        <f t="shared" si="0"/>
        <v>0</v>
      </c>
      <c r="H64" s="27">
        <f t="shared" si="1"/>
        <v>0</v>
      </c>
      <c r="I64" s="118" t="s">
        <v>23</v>
      </c>
      <c r="J64" s="153">
        <v>1468</v>
      </c>
      <c r="K64" s="120"/>
      <c r="L64" s="121"/>
      <c r="M64" s="122"/>
    </row>
    <row r="65" spans="1:13" s="110" customFormat="1" ht="20.1" customHeight="1">
      <c r="A65" s="308"/>
      <c r="B65" s="294"/>
      <c r="C65" s="316"/>
      <c r="D65" s="44" t="s">
        <v>115</v>
      </c>
      <c r="E65" s="139">
        <v>3159</v>
      </c>
      <c r="F65" s="45">
        <v>3159</v>
      </c>
      <c r="G65" s="26">
        <f t="shared" si="0"/>
        <v>0</v>
      </c>
      <c r="H65" s="27">
        <f t="shared" si="1"/>
        <v>0</v>
      </c>
      <c r="I65" s="118" t="s">
        <v>55</v>
      </c>
      <c r="J65" s="153">
        <v>3159</v>
      </c>
      <c r="K65" s="120"/>
      <c r="L65" s="121"/>
      <c r="M65" s="122"/>
    </row>
    <row r="66" spans="1:13" s="110" customFormat="1" ht="20.1" customHeight="1">
      <c r="A66" s="308"/>
      <c r="B66" s="294"/>
      <c r="C66" s="316"/>
      <c r="D66" s="44" t="s">
        <v>125</v>
      </c>
      <c r="E66" s="139">
        <v>7369</v>
      </c>
      <c r="F66" s="45">
        <v>7369</v>
      </c>
      <c r="G66" s="26">
        <f t="shared" si="0"/>
        <v>0</v>
      </c>
      <c r="H66" s="27">
        <f t="shared" si="1"/>
        <v>0</v>
      </c>
      <c r="I66" s="118" t="s">
        <v>94</v>
      </c>
      <c r="J66" s="153">
        <v>7369</v>
      </c>
      <c r="K66" s="120"/>
      <c r="L66" s="121"/>
      <c r="M66" s="122"/>
    </row>
    <row r="67" spans="1:13" s="154" customFormat="1" ht="20.1" customHeight="1">
      <c r="A67" s="308"/>
      <c r="B67" s="294"/>
      <c r="C67" s="316"/>
      <c r="D67" s="44" t="s">
        <v>128</v>
      </c>
      <c r="E67" s="139">
        <v>12817</v>
      </c>
      <c r="F67" s="45">
        <v>12817</v>
      </c>
      <c r="G67" s="26">
        <f t="shared" si="0"/>
        <v>0</v>
      </c>
      <c r="H67" s="27">
        <f t="shared" si="1"/>
        <v>0</v>
      </c>
      <c r="I67" s="118" t="s">
        <v>128</v>
      </c>
      <c r="J67" s="153">
        <v>12817</v>
      </c>
      <c r="K67" s="120"/>
      <c r="L67" s="121"/>
      <c r="M67" s="122"/>
    </row>
    <row r="68" spans="1:13" s="154" customFormat="1" ht="20.1" customHeight="1">
      <c r="A68" s="308"/>
      <c r="B68" s="294"/>
      <c r="C68" s="316"/>
      <c r="D68" s="44" t="s">
        <v>129</v>
      </c>
      <c r="E68" s="139">
        <v>2</v>
      </c>
      <c r="F68" s="45">
        <v>2</v>
      </c>
      <c r="G68" s="26">
        <f t="shared" si="0"/>
        <v>0</v>
      </c>
      <c r="H68" s="27">
        <f t="shared" si="1"/>
        <v>0</v>
      </c>
      <c r="I68" s="41" t="s">
        <v>129</v>
      </c>
      <c r="J68" s="151">
        <v>2</v>
      </c>
      <c r="K68" s="125"/>
      <c r="L68" s="121"/>
      <c r="M68" s="122"/>
    </row>
    <row r="69" spans="1:13" s="97" customFormat="1" ht="20.1" customHeight="1">
      <c r="A69" s="308"/>
      <c r="B69" s="294"/>
      <c r="C69" s="316"/>
      <c r="D69" s="44" t="s">
        <v>86</v>
      </c>
      <c r="E69" s="139">
        <v>8802</v>
      </c>
      <c r="F69" s="45">
        <v>8802</v>
      </c>
      <c r="G69" s="26">
        <f t="shared" si="0"/>
        <v>0</v>
      </c>
      <c r="H69" s="27">
        <f t="shared" si="1"/>
        <v>0</v>
      </c>
      <c r="I69" s="118" t="s">
        <v>86</v>
      </c>
      <c r="J69" s="153">
        <v>8802</v>
      </c>
      <c r="K69" s="120"/>
      <c r="L69" s="135"/>
      <c r="M69" s="136"/>
    </row>
    <row r="70" spans="1:13" s="154" customFormat="1" ht="20.1" customHeight="1">
      <c r="A70" s="308"/>
      <c r="B70" s="294"/>
      <c r="C70" s="316"/>
      <c r="D70" s="44" t="s">
        <v>132</v>
      </c>
      <c r="E70" s="139">
        <v>5509</v>
      </c>
      <c r="F70" s="45">
        <v>5509</v>
      </c>
      <c r="G70" s="26">
        <f t="shared" si="0"/>
        <v>0</v>
      </c>
      <c r="H70" s="27">
        <f t="shared" si="1"/>
        <v>0</v>
      </c>
      <c r="I70" s="118" t="s">
        <v>130</v>
      </c>
      <c r="J70" s="153">
        <v>5509</v>
      </c>
      <c r="K70" s="120"/>
      <c r="L70" s="121"/>
      <c r="M70" s="122"/>
    </row>
    <row r="71" spans="1:13" s="154" customFormat="1" ht="20.1" customHeight="1">
      <c r="A71" s="308"/>
      <c r="B71" s="294"/>
      <c r="C71" s="316"/>
      <c r="D71" s="44" t="s">
        <v>113</v>
      </c>
      <c r="E71" s="139">
        <v>13275</v>
      </c>
      <c r="F71" s="45">
        <v>13275</v>
      </c>
      <c r="G71" s="26">
        <f t="shared" si="0"/>
        <v>0</v>
      </c>
      <c r="H71" s="27">
        <f t="shared" si="1"/>
        <v>0</v>
      </c>
      <c r="I71" s="118" t="s">
        <v>113</v>
      </c>
      <c r="J71" s="153">
        <v>13275</v>
      </c>
      <c r="K71" s="120"/>
      <c r="L71" s="121"/>
      <c r="M71" s="122"/>
    </row>
    <row r="72" spans="1:13" s="154" customFormat="1" ht="20.1" customHeight="1">
      <c r="A72" s="308"/>
      <c r="B72" s="294"/>
      <c r="C72" s="316"/>
      <c r="D72" s="44" t="s">
        <v>131</v>
      </c>
      <c r="E72" s="139">
        <v>7000</v>
      </c>
      <c r="F72" s="45">
        <v>3500</v>
      </c>
      <c r="G72" s="26">
        <f t="shared" si="0"/>
        <v>-3500</v>
      </c>
      <c r="H72" s="27">
        <f t="shared" si="1"/>
        <v>-50</v>
      </c>
      <c r="I72" s="118" t="s">
        <v>131</v>
      </c>
      <c r="J72" s="153">
        <v>3500</v>
      </c>
      <c r="K72" s="120" t="s">
        <v>233</v>
      </c>
      <c r="L72" s="121">
        <v>-3500</v>
      </c>
      <c r="M72" s="122"/>
    </row>
    <row r="73" spans="1:13" s="154" customFormat="1" ht="20.1" customHeight="1">
      <c r="A73" s="308"/>
      <c r="B73" s="294"/>
      <c r="C73" s="316"/>
      <c r="D73" s="44" t="s">
        <v>133</v>
      </c>
      <c r="E73" s="139">
        <v>3220</v>
      </c>
      <c r="F73" s="45">
        <v>3220</v>
      </c>
      <c r="G73" s="26">
        <f t="shared" si="0"/>
        <v>0</v>
      </c>
      <c r="H73" s="27">
        <f t="shared" si="1"/>
        <v>0</v>
      </c>
      <c r="I73" s="118" t="s">
        <v>133</v>
      </c>
      <c r="J73" s="153">
        <v>3220</v>
      </c>
      <c r="K73" s="120"/>
      <c r="L73" s="135"/>
      <c r="M73" s="155"/>
    </row>
    <row r="74" spans="1:13" s="154" customFormat="1" ht="20.1" customHeight="1">
      <c r="A74" s="308"/>
      <c r="B74" s="294"/>
      <c r="C74" s="316"/>
      <c r="D74" s="44" t="s">
        <v>134</v>
      </c>
      <c r="E74" s="139">
        <v>10</v>
      </c>
      <c r="F74" s="45">
        <v>10</v>
      </c>
      <c r="G74" s="26">
        <f aca="true" t="shared" si="3" ref="G74:G87">F74-E74</f>
        <v>0</v>
      </c>
      <c r="H74" s="27">
        <f t="shared" si="1"/>
        <v>0</v>
      </c>
      <c r="I74" s="41" t="s">
        <v>134</v>
      </c>
      <c r="J74" s="151">
        <v>10</v>
      </c>
      <c r="K74" s="125"/>
      <c r="L74" s="121"/>
      <c r="M74" s="151"/>
    </row>
    <row r="75" spans="1:13" s="154" customFormat="1" ht="20.1" customHeight="1">
      <c r="A75" s="308"/>
      <c r="B75" s="294"/>
      <c r="C75" s="316"/>
      <c r="D75" s="48" t="s">
        <v>135</v>
      </c>
      <c r="E75" s="139">
        <v>3</v>
      </c>
      <c r="F75" s="45">
        <v>3</v>
      </c>
      <c r="G75" s="26">
        <f t="shared" si="3"/>
        <v>0</v>
      </c>
      <c r="H75" s="27">
        <f t="shared" si="1"/>
        <v>0</v>
      </c>
      <c r="I75" s="140" t="s">
        <v>135</v>
      </c>
      <c r="J75" s="151">
        <v>3</v>
      </c>
      <c r="K75" s="125"/>
      <c r="L75" s="121"/>
      <c r="M75" s="151"/>
    </row>
    <row r="76" spans="1:13" s="154" customFormat="1" ht="20.1" customHeight="1">
      <c r="A76" s="308"/>
      <c r="B76" s="294"/>
      <c r="C76" s="316"/>
      <c r="D76" s="44" t="s">
        <v>137</v>
      </c>
      <c r="E76" s="139">
        <v>11</v>
      </c>
      <c r="F76" s="45">
        <v>11</v>
      </c>
      <c r="G76" s="26">
        <f t="shared" si="3"/>
        <v>0</v>
      </c>
      <c r="H76" s="27">
        <f t="shared" si="1"/>
        <v>0</v>
      </c>
      <c r="I76" s="41" t="s">
        <v>137</v>
      </c>
      <c r="J76" s="151">
        <v>11</v>
      </c>
      <c r="K76" s="125"/>
      <c r="L76" s="121"/>
      <c r="M76" s="151"/>
    </row>
    <row r="77" spans="1:13" s="154" customFormat="1" ht="20.1" customHeight="1">
      <c r="A77" s="308"/>
      <c r="B77" s="294"/>
      <c r="C77" s="316"/>
      <c r="D77" s="44" t="s">
        <v>138</v>
      </c>
      <c r="E77" s="139">
        <v>27</v>
      </c>
      <c r="F77" s="45">
        <v>27</v>
      </c>
      <c r="G77" s="26">
        <f t="shared" si="3"/>
        <v>0</v>
      </c>
      <c r="H77" s="27">
        <f aca="true" t="shared" si="4" ref="H77:H87">G77/E77*100</f>
        <v>0</v>
      </c>
      <c r="I77" s="41" t="s">
        <v>138</v>
      </c>
      <c r="J77" s="151">
        <v>27</v>
      </c>
      <c r="K77" s="125"/>
      <c r="L77" s="121"/>
      <c r="M77" s="151"/>
    </row>
    <row r="78" spans="1:13" s="154" customFormat="1" ht="20.1" customHeight="1">
      <c r="A78" s="308"/>
      <c r="B78" s="294"/>
      <c r="C78" s="316"/>
      <c r="D78" s="44" t="s">
        <v>139</v>
      </c>
      <c r="E78" s="139">
        <v>11</v>
      </c>
      <c r="F78" s="45">
        <v>11</v>
      </c>
      <c r="G78" s="26">
        <f t="shared" si="3"/>
        <v>0</v>
      </c>
      <c r="H78" s="27">
        <f t="shared" si="4"/>
        <v>0</v>
      </c>
      <c r="I78" s="41" t="s">
        <v>139</v>
      </c>
      <c r="J78" s="151">
        <v>11</v>
      </c>
      <c r="K78" s="125"/>
      <c r="L78" s="121"/>
      <c r="M78" s="151"/>
    </row>
    <row r="79" spans="1:13" s="154" customFormat="1" ht="20.1" customHeight="1">
      <c r="A79" s="308"/>
      <c r="B79" s="294"/>
      <c r="C79" s="316"/>
      <c r="D79" s="48" t="s">
        <v>140</v>
      </c>
      <c r="E79" s="139">
        <v>6</v>
      </c>
      <c r="F79" s="45">
        <v>6</v>
      </c>
      <c r="G79" s="26">
        <f t="shared" si="3"/>
        <v>0</v>
      </c>
      <c r="H79" s="27">
        <f t="shared" si="4"/>
        <v>0</v>
      </c>
      <c r="I79" s="41" t="s">
        <v>236</v>
      </c>
      <c r="J79" s="151">
        <v>6</v>
      </c>
      <c r="K79" s="125"/>
      <c r="L79" s="121"/>
      <c r="M79" s="151"/>
    </row>
    <row r="80" spans="1:13" s="154" customFormat="1" ht="20.1" customHeight="1">
      <c r="A80" s="308"/>
      <c r="B80" s="294"/>
      <c r="C80" s="316"/>
      <c r="D80" s="50" t="s">
        <v>141</v>
      </c>
      <c r="E80" s="117">
        <v>2</v>
      </c>
      <c r="F80" s="24">
        <v>2</v>
      </c>
      <c r="G80" s="26">
        <f t="shared" si="3"/>
        <v>0</v>
      </c>
      <c r="H80" s="27">
        <f t="shared" si="4"/>
        <v>0</v>
      </c>
      <c r="I80" s="41" t="s">
        <v>141</v>
      </c>
      <c r="J80" s="151">
        <v>2</v>
      </c>
      <c r="K80" s="125"/>
      <c r="L80" s="121"/>
      <c r="M80" s="151"/>
    </row>
    <row r="81" spans="1:13" s="154" customFormat="1" ht="20.1" customHeight="1">
      <c r="A81" s="308"/>
      <c r="B81" s="294"/>
      <c r="C81" s="292" t="s">
        <v>18</v>
      </c>
      <c r="D81" s="293"/>
      <c r="E81" s="142">
        <f>SUM(E82)</f>
        <v>0</v>
      </c>
      <c r="F81" s="51">
        <f>SUM(F82)</f>
        <v>0</v>
      </c>
      <c r="G81" s="21">
        <f t="shared" si="3"/>
        <v>0</v>
      </c>
      <c r="H81" s="22">
        <v>0</v>
      </c>
      <c r="I81" s="112"/>
      <c r="J81" s="113"/>
      <c r="K81" s="114"/>
      <c r="L81" s="115"/>
      <c r="M81" s="156"/>
    </row>
    <row r="82" spans="1:13" s="154" customFormat="1" ht="20.1" customHeight="1">
      <c r="A82" s="309"/>
      <c r="B82" s="294"/>
      <c r="C82" s="38" t="s">
        <v>142</v>
      </c>
      <c r="D82" s="32" t="s">
        <v>142</v>
      </c>
      <c r="E82" s="145">
        <v>0</v>
      </c>
      <c r="F82" s="53">
        <v>0</v>
      </c>
      <c r="G82" s="26">
        <f t="shared" si="3"/>
        <v>0</v>
      </c>
      <c r="H82" s="27">
        <v>0</v>
      </c>
      <c r="I82" s="41"/>
      <c r="J82" s="137"/>
      <c r="K82" s="125"/>
      <c r="L82" s="121"/>
      <c r="M82" s="151"/>
    </row>
    <row r="83" spans="1:13" s="154" customFormat="1" ht="20.1" customHeight="1">
      <c r="A83" s="69" t="s">
        <v>143</v>
      </c>
      <c r="B83" s="318" t="s">
        <v>15</v>
      </c>
      <c r="C83" s="318"/>
      <c r="D83" s="319"/>
      <c r="E83" s="104">
        <f>SUM(E84)</f>
        <v>1170</v>
      </c>
      <c r="F83" s="15">
        <f>SUM(F84)</f>
        <v>2170</v>
      </c>
      <c r="G83" s="17">
        <f t="shared" si="3"/>
        <v>1000</v>
      </c>
      <c r="H83" s="18">
        <f t="shared" si="4"/>
        <v>85.47008547008546</v>
      </c>
      <c r="I83" s="105"/>
      <c r="J83" s="106"/>
      <c r="K83" s="107"/>
      <c r="L83" s="108"/>
      <c r="M83" s="157"/>
    </row>
    <row r="84" spans="1:13" s="154" customFormat="1" ht="20.1" customHeight="1">
      <c r="A84" s="308" t="s">
        <v>143</v>
      </c>
      <c r="B84" s="315" t="s">
        <v>143</v>
      </c>
      <c r="C84" s="292" t="s">
        <v>18</v>
      </c>
      <c r="D84" s="293"/>
      <c r="E84" s="111">
        <f>SUM(E85:E87)</f>
        <v>1170</v>
      </c>
      <c r="F84" s="19">
        <f>SUM(F85:F87)</f>
        <v>2170</v>
      </c>
      <c r="G84" s="21">
        <f t="shared" si="3"/>
        <v>1000</v>
      </c>
      <c r="H84" s="22">
        <f t="shared" si="4"/>
        <v>85.47008547008546</v>
      </c>
      <c r="I84" s="112"/>
      <c r="J84" s="113"/>
      <c r="K84" s="114"/>
      <c r="L84" s="115"/>
      <c r="M84" s="156"/>
    </row>
    <row r="85" spans="1:13" s="97" customFormat="1" ht="20.1" customHeight="1">
      <c r="A85" s="308"/>
      <c r="B85" s="308"/>
      <c r="C85" s="43" t="s">
        <v>145</v>
      </c>
      <c r="D85" s="44" t="s">
        <v>145</v>
      </c>
      <c r="E85" s="139">
        <v>0</v>
      </c>
      <c r="F85" s="45">
        <v>0</v>
      </c>
      <c r="G85" s="26">
        <f t="shared" si="3"/>
        <v>0</v>
      </c>
      <c r="H85" s="27">
        <v>0</v>
      </c>
      <c r="I85" s="41"/>
      <c r="J85" s="137"/>
      <c r="K85" s="125"/>
      <c r="L85" s="121"/>
      <c r="M85" s="151"/>
    </row>
    <row r="86" spans="1:13" s="97" customFormat="1" ht="20.1" customHeight="1">
      <c r="A86" s="308"/>
      <c r="B86" s="308"/>
      <c r="C86" s="43" t="s">
        <v>146</v>
      </c>
      <c r="D86" s="48" t="s">
        <v>146</v>
      </c>
      <c r="E86" s="139">
        <v>170</v>
      </c>
      <c r="F86" s="45">
        <v>170</v>
      </c>
      <c r="G86" s="26">
        <f t="shared" si="3"/>
        <v>0</v>
      </c>
      <c r="H86" s="27">
        <f t="shared" si="4"/>
        <v>0</v>
      </c>
      <c r="I86" s="41" t="s">
        <v>146</v>
      </c>
      <c r="J86" s="137">
        <v>170</v>
      </c>
      <c r="K86" s="125"/>
      <c r="L86" s="121"/>
      <c r="M86" s="151"/>
    </row>
    <row r="87" spans="1:13" s="97" customFormat="1" ht="20.1" customHeight="1">
      <c r="A87" s="309"/>
      <c r="B87" s="309"/>
      <c r="C87" s="43" t="s">
        <v>148</v>
      </c>
      <c r="D87" s="50" t="s">
        <v>148</v>
      </c>
      <c r="E87" s="117">
        <v>1000</v>
      </c>
      <c r="F87" s="24">
        <v>2000</v>
      </c>
      <c r="G87" s="26">
        <f t="shared" si="3"/>
        <v>1000</v>
      </c>
      <c r="H87" s="27">
        <f t="shared" si="4"/>
        <v>100</v>
      </c>
      <c r="I87" s="41" t="s">
        <v>143</v>
      </c>
      <c r="J87" s="151">
        <v>2000</v>
      </c>
      <c r="K87" s="125" t="s">
        <v>206</v>
      </c>
      <c r="L87" s="121">
        <v>1000</v>
      </c>
      <c r="M87" s="151"/>
    </row>
    <row r="88" spans="1:13" s="97" customFormat="1" ht="25.5" customHeight="1">
      <c r="A88" s="357"/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</row>
    <row r="89" spans="1:13" s="97" customFormat="1" ht="25.5" customHeight="1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</row>
    <row r="90" spans="1:13" s="97" customFormat="1" ht="25.5" customHeight="1">
      <c r="A90" s="357"/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</row>
    <row r="91" spans="1:13" s="97" customFormat="1" ht="25.5" customHeight="1">
      <c r="A91" s="357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</row>
    <row r="92" spans="1:13" s="97" customFormat="1" ht="25.5" customHeight="1">
      <c r="A92" s="88"/>
      <c r="B92" s="88"/>
      <c r="C92" s="158"/>
      <c r="D92" s="158"/>
      <c r="E92" s="88"/>
      <c r="F92" s="88"/>
      <c r="G92" s="88"/>
      <c r="H92" s="88"/>
      <c r="I92" s="159"/>
      <c r="J92" s="160"/>
      <c r="K92" s="161"/>
      <c r="L92" s="162"/>
      <c r="M92" s="163"/>
    </row>
    <row r="93" spans="1:13" s="97" customFormat="1" ht="25.5" customHeight="1">
      <c r="A93" s="88"/>
      <c r="B93" s="88"/>
      <c r="C93" s="158"/>
      <c r="D93" s="158"/>
      <c r="E93" s="88"/>
      <c r="F93" s="88"/>
      <c r="G93" s="88"/>
      <c r="H93" s="88"/>
      <c r="I93" s="159"/>
      <c r="J93" s="160"/>
      <c r="K93" s="161"/>
      <c r="L93" s="162"/>
      <c r="M93" s="163"/>
    </row>
    <row r="94" spans="1:13" s="97" customFormat="1" ht="25.5" customHeight="1">
      <c r="A94" s="88"/>
      <c r="B94" s="88"/>
      <c r="C94" s="158"/>
      <c r="D94" s="158"/>
      <c r="E94" s="88"/>
      <c r="F94" s="88"/>
      <c r="G94" s="88"/>
      <c r="H94" s="88"/>
      <c r="I94" s="159"/>
      <c r="J94" s="160"/>
      <c r="K94" s="161"/>
      <c r="L94" s="162"/>
      <c r="M94" s="163"/>
    </row>
    <row r="95" spans="1:13" s="97" customFormat="1" ht="25.5" customHeight="1">
      <c r="A95" s="88"/>
      <c r="B95" s="88"/>
      <c r="C95" s="158"/>
      <c r="D95" s="158"/>
      <c r="E95" s="88"/>
      <c r="F95" s="88"/>
      <c r="G95" s="88"/>
      <c r="H95" s="88"/>
      <c r="I95" s="159"/>
      <c r="J95" s="160"/>
      <c r="K95" s="161"/>
      <c r="L95" s="162"/>
      <c r="M95" s="163"/>
    </row>
    <row r="96" spans="3:13" ht="25.5" customHeight="1">
      <c r="C96" s="158"/>
      <c r="D96" s="158"/>
      <c r="M96" s="163"/>
    </row>
    <row r="97" spans="3:13" ht="26.1" customHeight="1">
      <c r="C97" s="158"/>
      <c r="D97" s="158"/>
      <c r="M97" s="163"/>
    </row>
    <row r="98" spans="3:13" ht="26.1" customHeight="1">
      <c r="C98" s="158"/>
      <c r="D98" s="158"/>
      <c r="M98" s="163"/>
    </row>
    <row r="99" spans="3:13" ht="26.1" customHeight="1">
      <c r="C99" s="158"/>
      <c r="D99" s="158"/>
      <c r="M99" s="163"/>
    </row>
    <row r="100" spans="3:13" ht="26.1" customHeight="1">
      <c r="C100" s="158"/>
      <c r="D100" s="158"/>
      <c r="M100" s="163"/>
    </row>
    <row r="101" spans="3:13" ht="26.1" customHeight="1">
      <c r="C101" s="158"/>
      <c r="D101" s="158"/>
      <c r="M101" s="163"/>
    </row>
    <row r="102" spans="3:13" ht="26.1" customHeight="1">
      <c r="C102" s="158"/>
      <c r="D102" s="158"/>
      <c r="M102" s="163"/>
    </row>
    <row r="103" spans="3:13" ht="13.5">
      <c r="C103" s="158"/>
      <c r="D103" s="158"/>
      <c r="M103" s="163"/>
    </row>
    <row r="104" spans="3:13" ht="13.5">
      <c r="C104" s="158"/>
      <c r="D104" s="158"/>
      <c r="M104" s="163"/>
    </row>
    <row r="105" spans="3:13" ht="13.5">
      <c r="C105" s="158"/>
      <c r="D105" s="158"/>
      <c r="M105" s="163"/>
    </row>
    <row r="106" ht="13.5">
      <c r="M106" s="163"/>
    </row>
    <row r="107" ht="13.5">
      <c r="M107" s="163"/>
    </row>
    <row r="108" ht="13.5">
      <c r="M108" s="163"/>
    </row>
    <row r="109" ht="16.5" customHeight="1">
      <c r="M109" s="163"/>
    </row>
    <row r="110" ht="16.5" customHeight="1">
      <c r="M110" s="163"/>
    </row>
    <row r="111" ht="16.5" customHeight="1">
      <c r="M111" s="163"/>
    </row>
    <row r="112" ht="16.5" customHeight="1">
      <c r="M112" s="163"/>
    </row>
    <row r="113" ht="16.5" customHeight="1">
      <c r="M113" s="163"/>
    </row>
    <row r="114" ht="16.5" customHeight="1">
      <c r="M114" s="163"/>
    </row>
    <row r="115" ht="13.5">
      <c r="M115" s="163"/>
    </row>
    <row r="116" ht="13.5">
      <c r="M116" s="163"/>
    </row>
    <row r="117" ht="13.5">
      <c r="M117" s="163"/>
    </row>
    <row r="118" ht="13.5">
      <c r="M118" s="163"/>
    </row>
    <row r="119" ht="13.5">
      <c r="M119" s="163"/>
    </row>
    <row r="120" ht="13.5">
      <c r="M120" s="163"/>
    </row>
    <row r="121" ht="13.5">
      <c r="M121" s="163"/>
    </row>
    <row r="122" ht="13.5">
      <c r="M122" s="163"/>
    </row>
    <row r="123" ht="13.5">
      <c r="M123" s="163"/>
    </row>
    <row r="124" ht="13.5">
      <c r="M124" s="163"/>
    </row>
    <row r="125" ht="13.5">
      <c r="M125" s="163"/>
    </row>
    <row r="126" ht="13.5">
      <c r="M126" s="163"/>
    </row>
    <row r="127" ht="13.5">
      <c r="M127" s="163"/>
    </row>
    <row r="128" ht="13.5">
      <c r="M128" s="163"/>
    </row>
    <row r="129" ht="13.5">
      <c r="M129" s="163"/>
    </row>
    <row r="130" ht="13.5">
      <c r="M130" s="163"/>
    </row>
    <row r="131" ht="13.5">
      <c r="M131" s="163"/>
    </row>
    <row r="132" ht="13.5">
      <c r="M132" s="163"/>
    </row>
    <row r="133" ht="13.5">
      <c r="M133" s="163"/>
    </row>
    <row r="134" ht="13.5">
      <c r="M134" s="163"/>
    </row>
    <row r="135" ht="13.5">
      <c r="M135" s="163"/>
    </row>
    <row r="136" ht="13.5">
      <c r="M136" s="163"/>
    </row>
    <row r="137" ht="13.5">
      <c r="M137" s="163"/>
    </row>
    <row r="138" ht="13.5">
      <c r="M138" s="163"/>
    </row>
    <row r="139" ht="13.5">
      <c r="M139" s="163"/>
    </row>
    <row r="140" ht="13.5">
      <c r="M140" s="163"/>
    </row>
    <row r="141" ht="13.5">
      <c r="M141" s="163"/>
    </row>
    <row r="142" ht="13.5">
      <c r="M142" s="163"/>
    </row>
    <row r="143" ht="13.5">
      <c r="M143" s="163"/>
    </row>
    <row r="144" ht="13.5">
      <c r="M144" s="163"/>
    </row>
    <row r="145" ht="13.5">
      <c r="M145" s="163"/>
    </row>
    <row r="146" ht="13.5">
      <c r="M146" s="163"/>
    </row>
    <row r="147" ht="13.5">
      <c r="M147" s="163"/>
    </row>
    <row r="148" ht="13.5">
      <c r="M148" s="163"/>
    </row>
    <row r="149" ht="13.5">
      <c r="M149" s="163"/>
    </row>
    <row r="150" ht="13.5">
      <c r="M150" s="163"/>
    </row>
    <row r="151" ht="13.5">
      <c r="M151" s="163"/>
    </row>
    <row r="152" ht="13.5">
      <c r="M152" s="163"/>
    </row>
    <row r="153" ht="13.5">
      <c r="M153" s="163"/>
    </row>
    <row r="154" ht="13.5">
      <c r="M154" s="163"/>
    </row>
    <row r="155" ht="13.5">
      <c r="M155" s="163"/>
    </row>
    <row r="156" ht="13.5">
      <c r="M156" s="163"/>
    </row>
    <row r="157" ht="13.5">
      <c r="M157" s="163"/>
    </row>
    <row r="158" ht="13.5">
      <c r="M158" s="163"/>
    </row>
    <row r="159" ht="13.5">
      <c r="M159" s="163"/>
    </row>
    <row r="160" ht="13.5">
      <c r="M160" s="163"/>
    </row>
    <row r="161" ht="13.5">
      <c r="M161" s="163"/>
    </row>
    <row r="162" ht="13.5">
      <c r="M162" s="163"/>
    </row>
    <row r="163" ht="13.5">
      <c r="M163" s="163"/>
    </row>
    <row r="164" ht="13.5">
      <c r="M164" s="163"/>
    </row>
    <row r="165" ht="13.5">
      <c r="M165" s="163"/>
    </row>
    <row r="166" ht="13.5">
      <c r="M166" s="163"/>
    </row>
    <row r="167" ht="13.5">
      <c r="M167" s="163"/>
    </row>
    <row r="168" ht="13.5">
      <c r="M168" s="163"/>
    </row>
    <row r="169" ht="13.5">
      <c r="M169" s="163"/>
    </row>
    <row r="170" ht="13.5">
      <c r="M170" s="163"/>
    </row>
    <row r="171" ht="13.5">
      <c r="M171" s="163"/>
    </row>
    <row r="172" ht="13.5">
      <c r="M172" s="163"/>
    </row>
    <row r="173" ht="13.5">
      <c r="M173" s="163"/>
    </row>
    <row r="174" ht="13.5">
      <c r="M174" s="163"/>
    </row>
    <row r="175" ht="13.5">
      <c r="M175" s="163"/>
    </row>
    <row r="176" ht="13.5">
      <c r="M176" s="163"/>
    </row>
    <row r="177" ht="13.5">
      <c r="M177" s="163"/>
    </row>
    <row r="178" ht="13.5">
      <c r="M178" s="163"/>
    </row>
    <row r="179" ht="13.5">
      <c r="M179" s="163"/>
    </row>
    <row r="180" ht="13.5">
      <c r="M180" s="163"/>
    </row>
    <row r="181" ht="13.5">
      <c r="M181" s="163"/>
    </row>
    <row r="182" ht="13.5">
      <c r="M182" s="163"/>
    </row>
    <row r="183" ht="13.5">
      <c r="M183" s="163"/>
    </row>
    <row r="184" ht="13.5">
      <c r="M184" s="163"/>
    </row>
    <row r="185" ht="13.5">
      <c r="M185" s="163"/>
    </row>
    <row r="186" ht="13.5">
      <c r="M186" s="163"/>
    </row>
    <row r="187" ht="13.5">
      <c r="M187" s="163"/>
    </row>
    <row r="188" ht="13.5">
      <c r="M188" s="163"/>
    </row>
    <row r="189" ht="13.5">
      <c r="M189" s="163"/>
    </row>
    <row r="190" ht="13.5">
      <c r="M190" s="163"/>
    </row>
    <row r="191" ht="13.5">
      <c r="M191" s="163"/>
    </row>
    <row r="192" ht="13.5">
      <c r="M192" s="163"/>
    </row>
    <row r="193" ht="13.5">
      <c r="M193" s="163"/>
    </row>
    <row r="194" ht="13.5">
      <c r="M194" s="163"/>
    </row>
    <row r="195" ht="13.5">
      <c r="M195" s="163"/>
    </row>
    <row r="196" ht="13.5">
      <c r="M196" s="163"/>
    </row>
    <row r="197" ht="13.5">
      <c r="M197" s="163"/>
    </row>
    <row r="198" ht="13.5">
      <c r="M198" s="163"/>
    </row>
    <row r="199" ht="13.5">
      <c r="M199" s="163"/>
    </row>
    <row r="200" ht="13.5">
      <c r="M200" s="163"/>
    </row>
    <row r="201" ht="13.5">
      <c r="M201" s="163"/>
    </row>
    <row r="202" ht="13.5">
      <c r="M202" s="163"/>
    </row>
    <row r="203" ht="13.5">
      <c r="M203" s="163"/>
    </row>
    <row r="204" ht="13.5">
      <c r="M204" s="163"/>
    </row>
    <row r="205" ht="13.5">
      <c r="M205" s="163"/>
    </row>
    <row r="206" ht="13.5">
      <c r="M206" s="163"/>
    </row>
    <row r="207" ht="13.5">
      <c r="M207" s="163"/>
    </row>
    <row r="208" ht="13.5">
      <c r="M208" s="163"/>
    </row>
    <row r="209" ht="13.5">
      <c r="M209" s="163"/>
    </row>
    <row r="210" ht="13.5">
      <c r="M210" s="163"/>
    </row>
    <row r="211" ht="13.5">
      <c r="M211" s="163"/>
    </row>
    <row r="212" ht="13.5">
      <c r="M212" s="163"/>
    </row>
    <row r="213" ht="13.5">
      <c r="M213" s="163"/>
    </row>
    <row r="214" ht="13.5">
      <c r="M214" s="163"/>
    </row>
    <row r="215" ht="13.5">
      <c r="M215" s="163"/>
    </row>
    <row r="216" ht="13.5">
      <c r="M216" s="163"/>
    </row>
    <row r="217" ht="13.5">
      <c r="M217" s="163"/>
    </row>
    <row r="218" ht="13.5">
      <c r="M218" s="163"/>
    </row>
    <row r="219" ht="13.5">
      <c r="M219" s="163"/>
    </row>
    <row r="220" ht="13.5">
      <c r="M220" s="163"/>
    </row>
    <row r="221" ht="13.5">
      <c r="M221" s="163"/>
    </row>
    <row r="222" ht="13.5">
      <c r="M222" s="163"/>
    </row>
    <row r="223" ht="13.5">
      <c r="M223" s="163"/>
    </row>
    <row r="224" ht="13.5">
      <c r="M224" s="163"/>
    </row>
    <row r="225" ht="13.5">
      <c r="M225" s="163"/>
    </row>
    <row r="226" ht="13.5">
      <c r="M226" s="163"/>
    </row>
    <row r="227" ht="13.5">
      <c r="M227" s="163"/>
    </row>
    <row r="228" ht="13.5">
      <c r="M228" s="163"/>
    </row>
    <row r="229" ht="13.5">
      <c r="M229" s="163"/>
    </row>
    <row r="230" ht="13.5">
      <c r="M230" s="163"/>
    </row>
    <row r="231" ht="13.5">
      <c r="M231" s="163"/>
    </row>
    <row r="232" ht="13.5">
      <c r="M232" s="163"/>
    </row>
    <row r="233" ht="13.5">
      <c r="M233" s="163"/>
    </row>
    <row r="234" ht="13.5">
      <c r="M234" s="163"/>
    </row>
    <row r="235" ht="13.5">
      <c r="M235" s="163"/>
    </row>
    <row r="236" ht="13.5">
      <c r="M236" s="163"/>
    </row>
    <row r="237" ht="13.5">
      <c r="M237" s="163"/>
    </row>
    <row r="238" ht="13.5">
      <c r="M238" s="163"/>
    </row>
    <row r="239" ht="13.5">
      <c r="M239" s="163"/>
    </row>
    <row r="240" ht="13.5">
      <c r="M240" s="163"/>
    </row>
    <row r="241" ht="13.5">
      <c r="M241" s="163"/>
    </row>
    <row r="242" ht="13.5">
      <c r="M242" s="163"/>
    </row>
    <row r="243" ht="13.5">
      <c r="M243" s="163"/>
    </row>
    <row r="244" ht="13.5">
      <c r="M244" s="163"/>
    </row>
    <row r="245" ht="13.5">
      <c r="M245" s="163"/>
    </row>
    <row r="246" ht="13.5">
      <c r="M246" s="163"/>
    </row>
    <row r="247" ht="13.5">
      <c r="M247" s="163"/>
    </row>
    <row r="248" ht="13.5">
      <c r="M248" s="163"/>
    </row>
    <row r="249" ht="13.5">
      <c r="M249" s="163"/>
    </row>
    <row r="250" ht="13.5">
      <c r="M250" s="163"/>
    </row>
    <row r="251" ht="13.5">
      <c r="M251" s="163"/>
    </row>
    <row r="252" ht="13.5">
      <c r="M252" s="163"/>
    </row>
    <row r="253" ht="13.5">
      <c r="M253" s="163"/>
    </row>
    <row r="254" ht="13.5">
      <c r="M254" s="163"/>
    </row>
    <row r="255" ht="13.5">
      <c r="M255" s="163"/>
    </row>
    <row r="256" ht="13.5">
      <c r="M256" s="163"/>
    </row>
    <row r="257" ht="13.5">
      <c r="M257" s="163"/>
    </row>
    <row r="258" ht="13.5">
      <c r="M258" s="163"/>
    </row>
    <row r="259" ht="13.5">
      <c r="M259" s="163"/>
    </row>
    <row r="260" ht="13.5">
      <c r="M260" s="163"/>
    </row>
    <row r="261" ht="13.5">
      <c r="M261" s="163"/>
    </row>
    <row r="262" ht="13.5">
      <c r="M262" s="163"/>
    </row>
    <row r="263" ht="13.5">
      <c r="M263" s="163"/>
    </row>
    <row r="264" ht="13.5">
      <c r="M264" s="163"/>
    </row>
    <row r="265" ht="13.5">
      <c r="M265" s="163"/>
    </row>
    <row r="266" ht="13.5">
      <c r="M266" s="163"/>
    </row>
    <row r="267" ht="13.5">
      <c r="M267" s="163"/>
    </row>
    <row r="268" ht="13.5">
      <c r="M268" s="163"/>
    </row>
    <row r="269" ht="13.5">
      <c r="M269" s="163"/>
    </row>
    <row r="270" ht="13.5">
      <c r="M270" s="163"/>
    </row>
    <row r="271" ht="13.5">
      <c r="M271" s="163"/>
    </row>
    <row r="272" ht="13.5">
      <c r="M272" s="163"/>
    </row>
    <row r="273" ht="13.5">
      <c r="M273" s="163"/>
    </row>
    <row r="274" ht="13.5">
      <c r="M274" s="163"/>
    </row>
    <row r="275" ht="13.5">
      <c r="M275" s="163"/>
    </row>
    <row r="276" ht="13.5">
      <c r="M276" s="163"/>
    </row>
    <row r="277" ht="13.5">
      <c r="M277" s="163"/>
    </row>
    <row r="278" ht="13.5">
      <c r="M278" s="163"/>
    </row>
    <row r="279" ht="13.5">
      <c r="M279" s="163"/>
    </row>
    <row r="280" ht="13.5">
      <c r="M280" s="163"/>
    </row>
    <row r="281" ht="13.5">
      <c r="M281" s="163"/>
    </row>
    <row r="282" ht="13.5">
      <c r="M282" s="163"/>
    </row>
    <row r="283" ht="13.5">
      <c r="M283" s="163"/>
    </row>
    <row r="284" ht="13.5">
      <c r="M284" s="163"/>
    </row>
    <row r="285" ht="13.5">
      <c r="M285" s="163"/>
    </row>
    <row r="286" ht="13.5">
      <c r="M286" s="163"/>
    </row>
    <row r="287" ht="13.5">
      <c r="M287" s="163"/>
    </row>
    <row r="288" ht="13.5">
      <c r="M288" s="163"/>
    </row>
    <row r="289" ht="13.5">
      <c r="M289" s="163"/>
    </row>
    <row r="290" ht="13.5">
      <c r="M290" s="163"/>
    </row>
    <row r="291" ht="13.5">
      <c r="M291" s="163"/>
    </row>
    <row r="292" ht="13.5">
      <c r="M292" s="163"/>
    </row>
    <row r="293" ht="13.5">
      <c r="M293" s="163"/>
    </row>
    <row r="294" ht="13.5">
      <c r="M294" s="163"/>
    </row>
    <row r="295" ht="13.5">
      <c r="M295" s="163"/>
    </row>
    <row r="296" ht="13.5">
      <c r="M296" s="163"/>
    </row>
    <row r="297" ht="13.5">
      <c r="M297" s="163"/>
    </row>
    <row r="298" ht="13.5">
      <c r="M298" s="163"/>
    </row>
    <row r="299" ht="13.5">
      <c r="M299" s="163"/>
    </row>
    <row r="300" ht="13.5">
      <c r="M300" s="163"/>
    </row>
    <row r="301" ht="13.5">
      <c r="M301" s="163"/>
    </row>
    <row r="302" ht="13.5">
      <c r="M302" s="163"/>
    </row>
    <row r="303" ht="13.5">
      <c r="M303" s="163"/>
    </row>
    <row r="304" ht="13.5">
      <c r="M304" s="163"/>
    </row>
    <row r="305" ht="13.5">
      <c r="M305" s="163"/>
    </row>
    <row r="306" ht="13.5">
      <c r="M306" s="163"/>
    </row>
    <row r="307" ht="13.5">
      <c r="M307" s="163"/>
    </row>
    <row r="308" ht="13.5">
      <c r="M308" s="163"/>
    </row>
    <row r="309" ht="13.5">
      <c r="M309" s="163"/>
    </row>
    <row r="310" ht="13.5">
      <c r="M310" s="163"/>
    </row>
    <row r="311" ht="13.5">
      <c r="M311" s="163"/>
    </row>
    <row r="312" ht="13.5">
      <c r="M312" s="163"/>
    </row>
    <row r="313" ht="13.5">
      <c r="M313" s="163"/>
    </row>
    <row r="314" ht="13.5">
      <c r="M314" s="163"/>
    </row>
    <row r="315" ht="13.5">
      <c r="M315" s="163"/>
    </row>
    <row r="316" ht="13.5">
      <c r="M316" s="163"/>
    </row>
    <row r="317" ht="13.5">
      <c r="M317" s="163"/>
    </row>
    <row r="318" ht="13.5">
      <c r="M318" s="163"/>
    </row>
    <row r="319" ht="13.5">
      <c r="M319" s="163"/>
    </row>
    <row r="320" ht="13.5">
      <c r="M320" s="163"/>
    </row>
    <row r="321" ht="13.5">
      <c r="M321" s="163"/>
    </row>
    <row r="322" ht="13.5">
      <c r="M322" s="163"/>
    </row>
    <row r="323" ht="13.5">
      <c r="M323" s="163"/>
    </row>
    <row r="324" ht="13.5">
      <c r="M324" s="163"/>
    </row>
    <row r="325" ht="13.5">
      <c r="M325" s="163"/>
    </row>
    <row r="326" ht="13.5">
      <c r="M326" s="163"/>
    </row>
    <row r="327" ht="13.5">
      <c r="M327" s="163"/>
    </row>
    <row r="328" ht="13.5">
      <c r="M328" s="163"/>
    </row>
    <row r="329" ht="13.5">
      <c r="M329" s="163"/>
    </row>
    <row r="330" ht="13.5">
      <c r="M330" s="163"/>
    </row>
    <row r="331" ht="13.5">
      <c r="M331" s="163"/>
    </row>
    <row r="332" ht="13.5">
      <c r="M332" s="163"/>
    </row>
    <row r="333" ht="13.5">
      <c r="M333" s="163"/>
    </row>
    <row r="334" ht="13.5">
      <c r="M334" s="163"/>
    </row>
    <row r="335" spans="9:13" ht="13.5">
      <c r="I335" s="14"/>
      <c r="M335" s="163"/>
    </row>
    <row r="336" spans="9:13" ht="13.5">
      <c r="I336" s="14"/>
      <c r="M336" s="163"/>
    </row>
    <row r="337" spans="9:13" ht="13.5">
      <c r="I337" s="14"/>
      <c r="M337" s="163"/>
    </row>
    <row r="338" spans="9:13" ht="13.5">
      <c r="I338" s="14"/>
      <c r="M338" s="163"/>
    </row>
    <row r="339" spans="9:13" ht="13.5">
      <c r="I339" s="14"/>
      <c r="M339" s="163"/>
    </row>
    <row r="340" spans="9:13" ht="13.5">
      <c r="I340" s="14"/>
      <c r="M340" s="163"/>
    </row>
    <row r="341" spans="9:13" ht="13.5">
      <c r="I341" s="14"/>
      <c r="M341" s="163"/>
    </row>
    <row r="342" spans="9:13" ht="13.5">
      <c r="I342" s="14"/>
      <c r="M342" s="163"/>
    </row>
    <row r="343" spans="9:13" ht="13.5">
      <c r="I343" s="14"/>
      <c r="M343" s="163"/>
    </row>
    <row r="344" spans="9:13" ht="13.5">
      <c r="I344" s="14"/>
      <c r="M344" s="163"/>
    </row>
    <row r="345" spans="9:13" ht="13.5">
      <c r="I345" s="14"/>
      <c r="M345" s="163"/>
    </row>
    <row r="346" spans="9:13" ht="13.5">
      <c r="I346" s="14"/>
      <c r="M346" s="163"/>
    </row>
    <row r="347" spans="9:13" ht="13.5">
      <c r="I347" s="14"/>
      <c r="M347" s="163"/>
    </row>
    <row r="348" spans="9:13" ht="13.5">
      <c r="I348" s="14"/>
      <c r="M348" s="163"/>
    </row>
    <row r="349" spans="9:13" ht="13.5">
      <c r="I349" s="14"/>
      <c r="M349" s="163"/>
    </row>
    <row r="350" spans="9:13" ht="13.5">
      <c r="I350" s="14"/>
      <c r="M350" s="163"/>
    </row>
    <row r="351" spans="9:13" ht="13.5">
      <c r="I351" s="14"/>
      <c r="M351" s="163"/>
    </row>
    <row r="352" spans="9:13" ht="13.5">
      <c r="I352" s="14"/>
      <c r="M352" s="163"/>
    </row>
    <row r="353" spans="9:13" ht="13.5">
      <c r="I353" s="14"/>
      <c r="M353" s="163"/>
    </row>
    <row r="354" spans="9:13" ht="13.5">
      <c r="I354" s="14"/>
      <c r="M354" s="163"/>
    </row>
    <row r="355" spans="9:13" ht="13.5">
      <c r="I355" s="14"/>
      <c r="M355" s="163"/>
    </row>
    <row r="356" spans="9:13" ht="13.5">
      <c r="I356" s="14"/>
      <c r="M356" s="163"/>
    </row>
    <row r="357" spans="9:13" ht="13.5">
      <c r="I357" s="14"/>
      <c r="M357" s="163"/>
    </row>
    <row r="358" spans="9:13" ht="13.5">
      <c r="I358" s="14"/>
      <c r="M358" s="163"/>
    </row>
    <row r="359" spans="9:13" ht="13.5">
      <c r="I359" s="14"/>
      <c r="M359" s="163"/>
    </row>
    <row r="360" spans="9:13" ht="13.5">
      <c r="I360" s="14"/>
      <c r="M360" s="163"/>
    </row>
    <row r="361" spans="9:13" ht="13.5">
      <c r="I361" s="14"/>
      <c r="M361" s="163"/>
    </row>
    <row r="362" spans="9:13" ht="13.5">
      <c r="I362" s="14"/>
      <c r="M362" s="163"/>
    </row>
    <row r="363" spans="9:13" ht="13.5">
      <c r="I363" s="14"/>
      <c r="M363" s="163"/>
    </row>
    <row r="364" spans="9:13" ht="13.5">
      <c r="I364" s="14"/>
      <c r="M364" s="163"/>
    </row>
    <row r="365" spans="9:13" ht="13.5">
      <c r="I365" s="14"/>
      <c r="M365" s="163"/>
    </row>
    <row r="366" spans="9:13" ht="13.5">
      <c r="I366" s="14"/>
      <c r="M366" s="163"/>
    </row>
    <row r="367" spans="9:13" ht="13.5">
      <c r="I367" s="14"/>
      <c r="M367" s="163"/>
    </row>
    <row r="368" spans="9:13" ht="13.5">
      <c r="I368" s="14"/>
      <c r="M368" s="163"/>
    </row>
    <row r="369" spans="9:13" ht="13.5">
      <c r="I369" s="14"/>
      <c r="M369" s="163"/>
    </row>
    <row r="370" spans="9:13" ht="13.5">
      <c r="I370" s="14"/>
      <c r="M370" s="163"/>
    </row>
    <row r="371" spans="9:13" ht="13.5">
      <c r="I371" s="14"/>
      <c r="M371" s="163"/>
    </row>
    <row r="372" spans="9:13" ht="13.5">
      <c r="I372" s="14"/>
      <c r="M372" s="163"/>
    </row>
    <row r="373" spans="9:13" ht="13.5">
      <c r="I373" s="14"/>
      <c r="M373" s="163"/>
    </row>
    <row r="374" spans="9:13" ht="13.5">
      <c r="I374" s="14"/>
      <c r="M374" s="163"/>
    </row>
    <row r="375" spans="9:13" ht="13.5">
      <c r="I375" s="14"/>
      <c r="M375" s="163"/>
    </row>
    <row r="376" spans="9:13" ht="13.5">
      <c r="I376" s="14"/>
      <c r="M376" s="163"/>
    </row>
    <row r="377" spans="9:13" ht="13.5">
      <c r="I377" s="14"/>
      <c r="M377" s="163"/>
    </row>
    <row r="378" spans="9:13" ht="13.5">
      <c r="I378" s="14"/>
      <c r="M378" s="163"/>
    </row>
    <row r="379" spans="9:13" ht="13.5">
      <c r="I379" s="14"/>
      <c r="M379" s="163"/>
    </row>
    <row r="380" spans="9:13" ht="13.5">
      <c r="I380" s="14"/>
      <c r="M380" s="163"/>
    </row>
    <row r="381" spans="9:13" ht="13.5">
      <c r="I381" s="14"/>
      <c r="M381" s="163"/>
    </row>
    <row r="382" spans="9:13" ht="13.5">
      <c r="I382" s="14"/>
      <c r="M382" s="163"/>
    </row>
    <row r="383" spans="9:13" ht="13.5">
      <c r="I383" s="14"/>
      <c r="M383" s="163"/>
    </row>
    <row r="384" spans="9:13" ht="13.5">
      <c r="I384" s="14"/>
      <c r="M384" s="163"/>
    </row>
    <row r="385" spans="9:13" ht="13.5">
      <c r="I385" s="14"/>
      <c r="M385" s="163"/>
    </row>
    <row r="386" spans="9:13" ht="13.5">
      <c r="I386" s="14"/>
      <c r="M386" s="163"/>
    </row>
    <row r="387" spans="9:13" ht="13.5">
      <c r="I387" s="14"/>
      <c r="M387" s="163"/>
    </row>
    <row r="388" spans="9:13" ht="13.5">
      <c r="I388" s="14"/>
      <c r="M388" s="163"/>
    </row>
    <row r="389" spans="9:13" ht="13.5">
      <c r="I389" s="14"/>
      <c r="M389" s="163"/>
    </row>
    <row r="390" spans="9:13" ht="13.5">
      <c r="I390" s="14"/>
      <c r="M390" s="163"/>
    </row>
    <row r="391" spans="9:13" ht="13.5">
      <c r="I391" s="14"/>
      <c r="M391" s="163"/>
    </row>
    <row r="392" spans="9:13" ht="13.5">
      <c r="I392" s="14"/>
      <c r="M392" s="163"/>
    </row>
    <row r="393" spans="9:13" ht="13.5">
      <c r="I393" s="14"/>
      <c r="M393" s="163"/>
    </row>
    <row r="394" spans="9:13" ht="13.5">
      <c r="I394" s="14"/>
      <c r="M394" s="163"/>
    </row>
    <row r="395" spans="9:13" ht="13.5">
      <c r="I395" s="14"/>
      <c r="M395" s="163"/>
    </row>
    <row r="396" spans="9:13" ht="13.5">
      <c r="I396" s="14"/>
      <c r="M396" s="163"/>
    </row>
    <row r="397" spans="9:13" ht="13.5">
      <c r="I397" s="14"/>
      <c r="M397" s="163"/>
    </row>
    <row r="398" spans="9:13" ht="13.5">
      <c r="I398" s="14"/>
      <c r="M398" s="163"/>
    </row>
    <row r="399" spans="9:13" ht="13.5">
      <c r="I399" s="14"/>
      <c r="M399" s="163"/>
    </row>
    <row r="400" spans="9:13" ht="13.5">
      <c r="I400" s="14"/>
      <c r="M400" s="163"/>
    </row>
    <row r="401" spans="9:13" ht="13.5">
      <c r="I401" s="14"/>
      <c r="M401" s="163"/>
    </row>
    <row r="402" spans="9:13" ht="13.5">
      <c r="I402" s="14"/>
      <c r="M402" s="163"/>
    </row>
    <row r="403" spans="9:13" ht="13.5">
      <c r="I403" s="14"/>
      <c r="M403" s="163"/>
    </row>
    <row r="404" spans="9:13" ht="13.5">
      <c r="I404" s="14"/>
      <c r="M404" s="163"/>
    </row>
    <row r="405" spans="9:13" ht="13.5">
      <c r="I405" s="14"/>
      <c r="M405" s="163"/>
    </row>
    <row r="406" spans="9:13" ht="13.5">
      <c r="I406" s="14"/>
      <c r="M406" s="163"/>
    </row>
    <row r="407" spans="9:13" ht="13.5">
      <c r="I407" s="14"/>
      <c r="M407" s="163"/>
    </row>
    <row r="408" spans="9:13" ht="13.5">
      <c r="I408" s="14"/>
      <c r="M408" s="163"/>
    </row>
    <row r="409" spans="9:13" ht="13.5">
      <c r="I409" s="14"/>
      <c r="M409" s="163"/>
    </row>
    <row r="410" spans="9:13" ht="13.5">
      <c r="I410" s="14"/>
      <c r="M410" s="163"/>
    </row>
    <row r="411" spans="9:13" ht="13.5">
      <c r="I411" s="14"/>
      <c r="M411" s="163"/>
    </row>
    <row r="412" spans="9:13" ht="13.5">
      <c r="I412" s="14"/>
      <c r="M412" s="163"/>
    </row>
    <row r="413" spans="9:13" ht="13.5">
      <c r="I413" s="14"/>
      <c r="M413" s="163"/>
    </row>
    <row r="414" spans="9:13" ht="13.5">
      <c r="I414" s="14"/>
      <c r="M414" s="163"/>
    </row>
    <row r="415" spans="9:13" ht="13.5">
      <c r="I415" s="14"/>
      <c r="M415" s="163"/>
    </row>
    <row r="416" spans="9:13" ht="13.5">
      <c r="I416" s="14"/>
      <c r="M416" s="163"/>
    </row>
    <row r="417" spans="9:13" ht="13.5">
      <c r="I417" s="14"/>
      <c r="M417" s="163"/>
    </row>
    <row r="418" spans="9:13" ht="13.5">
      <c r="I418" s="14"/>
      <c r="M418" s="163"/>
    </row>
    <row r="419" spans="9:13" ht="13.5">
      <c r="I419" s="14"/>
      <c r="M419" s="163"/>
    </row>
    <row r="420" spans="9:13" ht="13.5">
      <c r="I420" s="14"/>
      <c r="M420" s="163"/>
    </row>
    <row r="421" spans="9:13" ht="13.5">
      <c r="I421" s="14"/>
      <c r="M421" s="163"/>
    </row>
    <row r="422" spans="9:13" ht="13.5">
      <c r="I422" s="14"/>
      <c r="M422" s="163"/>
    </row>
    <row r="423" spans="9:13" ht="13.5">
      <c r="I423" s="14"/>
      <c r="M423" s="163"/>
    </row>
    <row r="424" spans="9:13" ht="13.5">
      <c r="I424" s="14"/>
      <c r="M424" s="163"/>
    </row>
    <row r="425" spans="9:13" ht="13.5">
      <c r="I425" s="14"/>
      <c r="M425" s="163"/>
    </row>
    <row r="426" spans="9:13" ht="13.5">
      <c r="I426" s="14"/>
      <c r="M426" s="163"/>
    </row>
    <row r="427" spans="9:13" ht="13.5">
      <c r="I427" s="14"/>
      <c r="M427" s="163"/>
    </row>
    <row r="428" spans="9:13" ht="13.5">
      <c r="I428" s="14"/>
      <c r="M428" s="163"/>
    </row>
    <row r="429" spans="9:13" ht="13.5">
      <c r="I429" s="14"/>
      <c r="M429" s="163"/>
    </row>
    <row r="430" spans="9:13" ht="13.5">
      <c r="I430" s="14"/>
      <c r="M430" s="163"/>
    </row>
    <row r="431" spans="9:13" ht="13.5">
      <c r="I431" s="14"/>
      <c r="M431" s="163"/>
    </row>
    <row r="432" spans="9:13" ht="13.5">
      <c r="I432" s="14"/>
      <c r="M432" s="163"/>
    </row>
    <row r="433" spans="9:13" ht="13.5">
      <c r="I433" s="14"/>
      <c r="M433" s="163"/>
    </row>
    <row r="434" spans="9:13" ht="13.5">
      <c r="I434" s="14"/>
      <c r="M434" s="163"/>
    </row>
    <row r="435" spans="9:13" ht="13.5">
      <c r="I435" s="14"/>
      <c r="M435" s="163"/>
    </row>
    <row r="436" spans="9:13" ht="13.5">
      <c r="I436" s="14"/>
      <c r="M436" s="163"/>
    </row>
    <row r="437" spans="9:13" ht="13.5">
      <c r="I437" s="14"/>
      <c r="M437" s="163"/>
    </row>
    <row r="438" spans="9:13" ht="13.5">
      <c r="I438" s="14"/>
      <c r="M438" s="163"/>
    </row>
    <row r="439" spans="9:13" ht="13.5">
      <c r="I439" s="14"/>
      <c r="M439" s="163"/>
    </row>
    <row r="440" spans="9:13" ht="13.5">
      <c r="I440" s="14"/>
      <c r="M440" s="163"/>
    </row>
    <row r="441" spans="9:13" ht="13.5">
      <c r="I441" s="14"/>
      <c r="M441" s="163"/>
    </row>
    <row r="442" spans="9:13" ht="13.5">
      <c r="I442" s="14"/>
      <c r="M442" s="163"/>
    </row>
    <row r="443" spans="9:13" ht="13.5">
      <c r="I443" s="14"/>
      <c r="M443" s="163"/>
    </row>
    <row r="444" spans="9:13" ht="13.5">
      <c r="I444" s="14"/>
      <c r="M444" s="163"/>
    </row>
    <row r="445" spans="9:13" ht="13.5">
      <c r="I445" s="14"/>
      <c r="M445" s="163"/>
    </row>
    <row r="446" spans="9:13" ht="13.5">
      <c r="I446" s="14"/>
      <c r="M446" s="163"/>
    </row>
    <row r="447" spans="9:13" ht="13.5">
      <c r="I447" s="14"/>
      <c r="M447" s="163"/>
    </row>
    <row r="448" spans="9:13" ht="13.5">
      <c r="I448" s="14"/>
      <c r="M448" s="163"/>
    </row>
    <row r="449" spans="9:13" ht="13.5">
      <c r="I449" s="14"/>
      <c r="M449" s="163"/>
    </row>
    <row r="450" spans="9:13" ht="13.5">
      <c r="I450" s="14"/>
      <c r="M450" s="163"/>
    </row>
    <row r="451" spans="9:13" ht="13.5">
      <c r="I451" s="14"/>
      <c r="M451" s="163"/>
    </row>
    <row r="452" spans="9:13" ht="13.5">
      <c r="I452" s="14"/>
      <c r="M452" s="163"/>
    </row>
    <row r="453" spans="9:13" ht="13.5">
      <c r="I453" s="14"/>
      <c r="M453" s="163"/>
    </row>
    <row r="454" spans="9:13" ht="13.5">
      <c r="I454" s="14"/>
      <c r="M454" s="163"/>
    </row>
    <row r="455" spans="9:13" ht="13.5">
      <c r="I455" s="14"/>
      <c r="M455" s="163"/>
    </row>
    <row r="456" spans="9:13" ht="13.5">
      <c r="I456" s="14"/>
      <c r="M456" s="163"/>
    </row>
    <row r="457" spans="9:13" ht="13.5">
      <c r="I457" s="14"/>
      <c r="M457" s="163"/>
    </row>
    <row r="458" spans="9:13" ht="13.5">
      <c r="I458" s="14"/>
      <c r="M458" s="163"/>
    </row>
    <row r="459" spans="9:13" ht="13.5">
      <c r="I459" s="14"/>
      <c r="M459" s="163"/>
    </row>
    <row r="460" spans="9:13" ht="13.5">
      <c r="I460" s="14"/>
      <c r="M460" s="163"/>
    </row>
    <row r="461" spans="9:13" ht="13.5">
      <c r="I461" s="14"/>
      <c r="M461" s="163"/>
    </row>
    <row r="462" spans="9:13" ht="13.5">
      <c r="I462" s="14"/>
      <c r="M462" s="163"/>
    </row>
    <row r="463" spans="9:13" ht="13.5">
      <c r="I463" s="14"/>
      <c r="M463" s="163"/>
    </row>
    <row r="464" spans="9:13" ht="13.5">
      <c r="I464" s="14"/>
      <c r="M464" s="163"/>
    </row>
    <row r="465" spans="9:13" ht="13.5">
      <c r="I465" s="14"/>
      <c r="M465" s="163"/>
    </row>
    <row r="466" spans="9:13" ht="13.5">
      <c r="I466" s="14"/>
      <c r="M466" s="163"/>
    </row>
    <row r="467" spans="9:13" ht="13.5">
      <c r="I467" s="14"/>
      <c r="M467" s="163"/>
    </row>
    <row r="468" spans="9:13" ht="13.5">
      <c r="I468" s="14"/>
      <c r="M468" s="163"/>
    </row>
    <row r="469" spans="9:13" ht="13.5">
      <c r="I469" s="14"/>
      <c r="M469" s="163"/>
    </row>
    <row r="470" spans="9:13" ht="13.5">
      <c r="I470" s="14"/>
      <c r="M470" s="163"/>
    </row>
    <row r="471" spans="9:13" ht="13.5">
      <c r="I471" s="14"/>
      <c r="M471" s="163"/>
    </row>
    <row r="472" spans="9:13" ht="13.5">
      <c r="I472" s="14"/>
      <c r="M472" s="163"/>
    </row>
    <row r="473" spans="9:13" ht="13.5">
      <c r="I473" s="14"/>
      <c r="M473" s="163"/>
    </row>
    <row r="474" spans="9:13" ht="13.5">
      <c r="I474" s="14"/>
      <c r="M474" s="163"/>
    </row>
    <row r="475" spans="9:13" ht="13.5">
      <c r="I475" s="14"/>
      <c r="M475" s="163"/>
    </row>
    <row r="476" spans="9:13" ht="13.5">
      <c r="I476" s="14"/>
      <c r="M476" s="163"/>
    </row>
    <row r="477" spans="9:13" ht="13.5">
      <c r="I477" s="14"/>
      <c r="M477" s="163"/>
    </row>
    <row r="478" spans="9:13" ht="13.5">
      <c r="I478" s="14"/>
      <c r="M478" s="163"/>
    </row>
    <row r="479" spans="9:13" ht="13.5">
      <c r="I479" s="14"/>
      <c r="M479" s="163"/>
    </row>
    <row r="480" spans="9:13" ht="13.5">
      <c r="I480" s="14"/>
      <c r="M480" s="163"/>
    </row>
    <row r="481" spans="9:13" ht="13.5">
      <c r="I481" s="14"/>
      <c r="M481" s="163"/>
    </row>
    <row r="482" spans="9:13" ht="13.5">
      <c r="I482" s="14"/>
      <c r="M482" s="163"/>
    </row>
    <row r="483" spans="9:13" ht="13.5">
      <c r="I483" s="14"/>
      <c r="M483" s="163"/>
    </row>
    <row r="484" spans="9:13" ht="13.5">
      <c r="I484" s="14"/>
      <c r="M484" s="163"/>
    </row>
    <row r="485" spans="9:13" ht="13.5">
      <c r="I485" s="14"/>
      <c r="M485" s="163"/>
    </row>
    <row r="486" spans="9:13" ht="13.5">
      <c r="I486" s="14"/>
      <c r="M486" s="163"/>
    </row>
    <row r="487" spans="9:13" ht="13.5">
      <c r="I487" s="14"/>
      <c r="M487" s="163"/>
    </row>
    <row r="488" spans="9:13" ht="13.5">
      <c r="I488" s="14"/>
      <c r="M488" s="163"/>
    </row>
    <row r="489" spans="9:13" ht="13.5">
      <c r="I489" s="14"/>
      <c r="M489" s="163"/>
    </row>
    <row r="490" spans="9:13" ht="13.5">
      <c r="I490" s="14"/>
      <c r="M490" s="163"/>
    </row>
    <row r="491" spans="9:13" ht="13.5">
      <c r="I491" s="14"/>
      <c r="M491" s="163"/>
    </row>
    <row r="492" spans="9:13" ht="13.5">
      <c r="I492" s="14"/>
      <c r="M492" s="163"/>
    </row>
    <row r="493" spans="9:13" ht="13.5">
      <c r="I493" s="14"/>
      <c r="M493" s="163"/>
    </row>
    <row r="494" spans="9:13" ht="13.5">
      <c r="I494" s="14"/>
      <c r="M494" s="163"/>
    </row>
    <row r="495" spans="9:13" ht="13.5">
      <c r="I495" s="14"/>
      <c r="M495" s="163"/>
    </row>
    <row r="496" spans="9:13" ht="13.5">
      <c r="I496" s="14"/>
      <c r="M496" s="163"/>
    </row>
    <row r="497" spans="9:13" ht="13.5">
      <c r="I497" s="14"/>
      <c r="M497" s="163"/>
    </row>
    <row r="498" spans="9:13" ht="13.5">
      <c r="I498" s="14"/>
      <c r="M498" s="163"/>
    </row>
    <row r="499" spans="9:13" ht="13.5">
      <c r="I499" s="14"/>
      <c r="M499" s="163"/>
    </row>
    <row r="500" spans="9:13" ht="13.5">
      <c r="I500" s="14"/>
      <c r="M500" s="163"/>
    </row>
    <row r="501" spans="9:13" ht="13.5">
      <c r="I501" s="14"/>
      <c r="M501" s="163"/>
    </row>
    <row r="502" spans="9:13" ht="13.5">
      <c r="I502" s="14"/>
      <c r="M502" s="163"/>
    </row>
    <row r="503" spans="9:13" ht="13.5">
      <c r="I503" s="14"/>
      <c r="M503" s="163"/>
    </row>
    <row r="504" spans="9:13" ht="13.5">
      <c r="I504" s="14"/>
      <c r="M504" s="163"/>
    </row>
    <row r="505" spans="9:13" ht="13.5">
      <c r="I505" s="14"/>
      <c r="M505" s="163"/>
    </row>
    <row r="506" spans="9:13" ht="13.5">
      <c r="I506" s="14"/>
      <c r="M506" s="163"/>
    </row>
    <row r="507" spans="9:13" ht="13.5">
      <c r="I507" s="14"/>
      <c r="M507" s="163"/>
    </row>
    <row r="508" spans="9:13" ht="13.5">
      <c r="I508" s="14"/>
      <c r="M508" s="163"/>
    </row>
    <row r="509" spans="9:13" ht="13.5">
      <c r="I509" s="14"/>
      <c r="M509" s="163"/>
    </row>
    <row r="510" spans="9:13" ht="13.5">
      <c r="I510" s="14"/>
      <c r="M510" s="163"/>
    </row>
    <row r="511" spans="9:13" ht="13.5">
      <c r="I511" s="14"/>
      <c r="M511" s="163"/>
    </row>
    <row r="512" spans="9:13" ht="13.5">
      <c r="I512" s="14"/>
      <c r="M512" s="163"/>
    </row>
    <row r="513" spans="9:13" ht="13.5">
      <c r="I513" s="14"/>
      <c r="M513" s="163"/>
    </row>
    <row r="514" spans="9:13" ht="13.5">
      <c r="I514" s="14"/>
      <c r="M514" s="163"/>
    </row>
    <row r="515" spans="9:13" ht="13.5">
      <c r="I515" s="14"/>
      <c r="M515" s="163"/>
    </row>
    <row r="516" spans="9:13" ht="13.5">
      <c r="I516" s="14"/>
      <c r="M516" s="163"/>
    </row>
    <row r="517" spans="9:13" ht="13.5">
      <c r="I517" s="14"/>
      <c r="M517" s="163"/>
    </row>
    <row r="518" spans="9:13" ht="13.5">
      <c r="I518" s="14"/>
      <c r="M518" s="163"/>
    </row>
    <row r="519" spans="9:13" ht="13.5">
      <c r="I519" s="14"/>
      <c r="M519" s="163"/>
    </row>
    <row r="520" spans="9:13" ht="13.5">
      <c r="I520" s="14"/>
      <c r="M520" s="163"/>
    </row>
    <row r="521" spans="9:13" ht="13.5">
      <c r="I521" s="14"/>
      <c r="M521" s="163"/>
    </row>
    <row r="522" spans="9:13" ht="13.5">
      <c r="I522" s="14"/>
      <c r="M522" s="163"/>
    </row>
    <row r="523" spans="9:13" ht="13.5">
      <c r="I523" s="14"/>
      <c r="M523" s="163"/>
    </row>
    <row r="524" spans="9:13" ht="13.5">
      <c r="I524" s="14"/>
      <c r="M524" s="163"/>
    </row>
    <row r="525" spans="9:13" ht="13.5">
      <c r="I525" s="14"/>
      <c r="M525" s="163"/>
    </row>
    <row r="526" spans="9:13" ht="13.5">
      <c r="I526" s="14"/>
      <c r="M526" s="163"/>
    </row>
    <row r="527" spans="9:13" ht="13.5">
      <c r="I527" s="14"/>
      <c r="M527" s="163"/>
    </row>
    <row r="528" spans="9:13" ht="13.5">
      <c r="I528" s="14"/>
      <c r="M528" s="163"/>
    </row>
    <row r="529" spans="9:13" ht="13.5">
      <c r="I529" s="14"/>
      <c r="M529" s="163"/>
    </row>
    <row r="530" spans="9:13" ht="13.5">
      <c r="I530" s="14"/>
      <c r="M530" s="163"/>
    </row>
    <row r="531" spans="9:13" ht="13.5">
      <c r="I531" s="14"/>
      <c r="M531" s="163"/>
    </row>
    <row r="532" spans="9:13" ht="13.5">
      <c r="I532" s="14"/>
      <c r="M532" s="163"/>
    </row>
    <row r="533" spans="9:13" ht="13.5">
      <c r="I533" s="14"/>
      <c r="M533" s="163"/>
    </row>
    <row r="534" spans="9:13" ht="13.5">
      <c r="I534" s="14"/>
      <c r="M534" s="163"/>
    </row>
    <row r="535" spans="9:13" ht="13.5">
      <c r="I535" s="14"/>
      <c r="M535" s="163"/>
    </row>
    <row r="536" spans="9:13" ht="13.5">
      <c r="I536" s="14"/>
      <c r="M536" s="163"/>
    </row>
    <row r="537" spans="9:13" ht="13.5">
      <c r="I537" s="14"/>
      <c r="M537" s="163"/>
    </row>
    <row r="538" spans="9:13" ht="13.5">
      <c r="I538" s="14"/>
      <c r="M538" s="163"/>
    </row>
    <row r="539" spans="9:13" ht="13.5">
      <c r="I539" s="14"/>
      <c r="M539" s="163"/>
    </row>
    <row r="540" spans="9:13" ht="13.5">
      <c r="I540" s="14"/>
      <c r="M540" s="163"/>
    </row>
    <row r="541" spans="9:13" ht="13.5">
      <c r="I541" s="14"/>
      <c r="M541" s="163"/>
    </row>
    <row r="542" spans="9:13" ht="13.5">
      <c r="I542" s="14"/>
      <c r="M542" s="163"/>
    </row>
    <row r="543" spans="9:13" ht="13.5">
      <c r="I543" s="14"/>
      <c r="M543" s="163"/>
    </row>
    <row r="544" spans="9:13" ht="13.5">
      <c r="I544" s="14"/>
      <c r="M544" s="163"/>
    </row>
    <row r="545" spans="9:13" ht="13.5">
      <c r="I545" s="14"/>
      <c r="M545" s="163"/>
    </row>
    <row r="546" spans="9:13" ht="13.5">
      <c r="I546" s="14"/>
      <c r="M546" s="163"/>
    </row>
    <row r="547" spans="9:13" ht="13.5">
      <c r="I547" s="14"/>
      <c r="M547" s="163"/>
    </row>
    <row r="548" spans="9:13" ht="13.5">
      <c r="I548" s="14"/>
      <c r="M548" s="163"/>
    </row>
    <row r="549" spans="9:13" ht="13.5">
      <c r="I549" s="14"/>
      <c r="M549" s="163"/>
    </row>
    <row r="550" spans="9:13" ht="13.5">
      <c r="I550" s="14"/>
      <c r="M550" s="163"/>
    </row>
    <row r="551" spans="9:13" ht="13.5">
      <c r="I551" s="14"/>
      <c r="M551" s="163"/>
    </row>
    <row r="552" spans="9:13" ht="13.5">
      <c r="I552" s="14"/>
      <c r="M552" s="163"/>
    </row>
    <row r="553" spans="9:13" ht="13.5">
      <c r="I553" s="14"/>
      <c r="M553" s="163"/>
    </row>
    <row r="554" spans="9:13" ht="13.5">
      <c r="I554" s="14"/>
      <c r="M554" s="163"/>
    </row>
    <row r="555" spans="9:13" ht="13.5">
      <c r="I555" s="14"/>
      <c r="M555" s="163"/>
    </row>
    <row r="556" spans="9:13" ht="13.5">
      <c r="I556" s="14"/>
      <c r="M556" s="163"/>
    </row>
    <row r="557" spans="9:13" ht="13.5">
      <c r="I557" s="14"/>
      <c r="M557" s="163"/>
    </row>
    <row r="558" spans="9:13" ht="13.5">
      <c r="I558" s="14"/>
      <c r="M558" s="163"/>
    </row>
    <row r="559" spans="9:13" ht="13.5">
      <c r="I559" s="14"/>
      <c r="M559" s="163"/>
    </row>
    <row r="560" spans="9:13" ht="13.5">
      <c r="I560" s="14"/>
      <c r="M560" s="163"/>
    </row>
    <row r="561" spans="9:13" ht="13.5">
      <c r="I561" s="14"/>
      <c r="M561" s="163"/>
    </row>
    <row r="562" spans="9:13" ht="13.5">
      <c r="I562" s="14"/>
      <c r="M562" s="163"/>
    </row>
    <row r="563" spans="9:13" ht="13.5">
      <c r="I563" s="14"/>
      <c r="M563" s="163"/>
    </row>
    <row r="564" spans="9:13" ht="13.5">
      <c r="I564" s="14"/>
      <c r="M564" s="163"/>
    </row>
    <row r="565" spans="9:13" ht="13.5">
      <c r="I565" s="14"/>
      <c r="M565" s="163"/>
    </row>
    <row r="566" spans="9:13" ht="13.5">
      <c r="I566" s="14"/>
      <c r="M566" s="163"/>
    </row>
    <row r="567" spans="9:13" ht="13.5">
      <c r="I567" s="14"/>
      <c r="M567" s="163"/>
    </row>
    <row r="568" spans="9:13" ht="13.5">
      <c r="I568" s="14"/>
      <c r="M568" s="163"/>
    </row>
    <row r="569" spans="9:13" ht="13.5">
      <c r="I569" s="14"/>
      <c r="M569" s="163"/>
    </row>
    <row r="570" spans="9:13" ht="13.5">
      <c r="I570" s="14"/>
      <c r="M570" s="163"/>
    </row>
  </sheetData>
  <mergeCells count="59">
    <mergeCell ref="G4:H4"/>
    <mergeCell ref="I4:M5"/>
    <mergeCell ref="A6:D6"/>
    <mergeCell ref="A7:A18"/>
    <mergeCell ref="B7:D7"/>
    <mergeCell ref="B8:B18"/>
    <mergeCell ref="C8:D8"/>
    <mergeCell ref="C9:C10"/>
    <mergeCell ref="C11:D11"/>
    <mergeCell ref="C12:C13"/>
    <mergeCell ref="A4:A5"/>
    <mergeCell ref="B4:B5"/>
    <mergeCell ref="C4:C5"/>
    <mergeCell ref="D4:D5"/>
    <mergeCell ref="E4:E5"/>
    <mergeCell ref="F4:F5"/>
    <mergeCell ref="C14:D14"/>
    <mergeCell ref="C15:C16"/>
    <mergeCell ref="C17:D17"/>
    <mergeCell ref="A19:A27"/>
    <mergeCell ref="B19:D19"/>
    <mergeCell ref="B20:B27"/>
    <mergeCell ref="C20:D20"/>
    <mergeCell ref="C21:C23"/>
    <mergeCell ref="C24:C27"/>
    <mergeCell ref="C51:D51"/>
    <mergeCell ref="A28:A32"/>
    <mergeCell ref="B28:B32"/>
    <mergeCell ref="C28:C29"/>
    <mergeCell ref="C30:C32"/>
    <mergeCell ref="A33:A54"/>
    <mergeCell ref="B33:D33"/>
    <mergeCell ref="B34:B52"/>
    <mergeCell ref="C34:D34"/>
    <mergeCell ref="C35:C37"/>
    <mergeCell ref="C38:D38"/>
    <mergeCell ref="C39:C41"/>
    <mergeCell ref="C42:D42"/>
    <mergeCell ref="C44:D44"/>
    <mergeCell ref="C45:C48"/>
    <mergeCell ref="C49:D49"/>
    <mergeCell ref="B53:B54"/>
    <mergeCell ref="C53:D53"/>
    <mergeCell ref="B55:D55"/>
    <mergeCell ref="A56:A58"/>
    <mergeCell ref="B56:B58"/>
    <mergeCell ref="C56:D56"/>
    <mergeCell ref="C57:C58"/>
    <mergeCell ref="A59:A82"/>
    <mergeCell ref="B59:D59"/>
    <mergeCell ref="B60:B82"/>
    <mergeCell ref="C60:D60"/>
    <mergeCell ref="C61:C80"/>
    <mergeCell ref="C81:D81"/>
    <mergeCell ref="B83:D83"/>
    <mergeCell ref="A84:A87"/>
    <mergeCell ref="B84:B87"/>
    <mergeCell ref="C84:D84"/>
    <mergeCell ref="A88:M91"/>
  </mergeCells>
  <printOptions/>
  <pageMargins left="0.984251968503937" right="0.2" top="0.5905511811023623" bottom="0.36" header="0.3937007874015748" footer="0.27"/>
  <pageSetup fitToHeight="100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620"/>
  <sheetViews>
    <sheetView showGridLines="0" zoomScaleSheetLayoutView="85" workbookViewId="0" topLeftCell="A1">
      <selection activeCell="C16" sqref="C16"/>
    </sheetView>
  </sheetViews>
  <sheetFormatPr defaultColWidth="8.88671875" defaultRowHeight="13.5"/>
  <cols>
    <col min="1" max="1" width="4.6640625" style="165" customWidth="1"/>
    <col min="2" max="2" width="4.4453125" style="165" customWidth="1"/>
    <col min="3" max="3" width="11.10546875" style="166" customWidth="1"/>
    <col min="4" max="4" width="12.99609375" style="166" customWidth="1"/>
    <col min="5" max="5" width="8.4453125" style="4" customWidth="1"/>
    <col min="6" max="6" width="8.6640625" style="4" customWidth="1"/>
    <col min="7" max="7" width="7.4453125" style="4" customWidth="1"/>
    <col min="8" max="8" width="5.99609375" style="4" customWidth="1"/>
    <col min="9" max="9" width="21.3359375" style="159" customWidth="1"/>
    <col min="10" max="10" width="34.10546875" style="167" customWidth="1"/>
    <col min="11" max="11" width="4.6640625" style="168" customWidth="1"/>
    <col min="12" max="12" width="8.99609375" style="169" customWidth="1"/>
    <col min="13" max="13" width="3.99609375" style="170" customWidth="1"/>
    <col min="14" max="27" width="8.88671875" style="171" customWidth="1"/>
    <col min="28" max="16384" width="8.88671875" style="4" customWidth="1"/>
  </cols>
  <sheetData>
    <row r="1" ht="24.95" customHeight="1">
      <c r="A1" s="164" t="s">
        <v>237</v>
      </c>
    </row>
    <row r="2" spans="5:13" ht="24.95" customHeight="1">
      <c r="E2" s="86"/>
      <c r="M2" s="172" t="s">
        <v>1</v>
      </c>
    </row>
    <row r="3" spans="1:27" s="174" customFormat="1" ht="20.1" customHeight="1">
      <c r="A3" s="349" t="s">
        <v>4</v>
      </c>
      <c r="B3" s="349" t="s">
        <v>5</v>
      </c>
      <c r="C3" s="349" t="s">
        <v>6</v>
      </c>
      <c r="D3" s="349" t="s">
        <v>7</v>
      </c>
      <c r="E3" s="353" t="s">
        <v>8</v>
      </c>
      <c r="F3" s="353" t="s">
        <v>203</v>
      </c>
      <c r="G3" s="349" t="s">
        <v>10</v>
      </c>
      <c r="H3" s="349"/>
      <c r="I3" s="363" t="s">
        <v>204</v>
      </c>
      <c r="J3" s="363"/>
      <c r="K3" s="363"/>
      <c r="L3" s="363"/>
      <c r="M3" s="36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 s="174" customFormat="1" ht="20.1" customHeight="1">
      <c r="A4" s="349"/>
      <c r="B4" s="349"/>
      <c r="C4" s="349"/>
      <c r="D4" s="349"/>
      <c r="E4" s="353"/>
      <c r="F4" s="353"/>
      <c r="G4" s="8" t="s">
        <v>11</v>
      </c>
      <c r="H4" s="8" t="s">
        <v>12</v>
      </c>
      <c r="I4" s="363"/>
      <c r="J4" s="363"/>
      <c r="K4" s="363"/>
      <c r="L4" s="363"/>
      <c r="M4" s="36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1:27" s="174" customFormat="1" ht="20.1" customHeight="1">
      <c r="A5" s="350" t="s">
        <v>13</v>
      </c>
      <c r="B5" s="350"/>
      <c r="C5" s="350"/>
      <c r="D5" s="351"/>
      <c r="E5" s="98">
        <f>SUM(E6,E25,E30,E59,E62,E150,E153)</f>
        <v>1193637</v>
      </c>
      <c r="F5" s="10">
        <f>SUM(F6,F25,F30,F59,F62,F150,F153)</f>
        <v>1508151</v>
      </c>
      <c r="G5" s="12">
        <f aca="true" t="shared" si="0" ref="G5:G71">F5-E5</f>
        <v>314514</v>
      </c>
      <c r="H5" s="13">
        <f aca="true" t="shared" si="1" ref="H5:H71">G5/E5*100</f>
        <v>26.349216721666636</v>
      </c>
      <c r="I5" s="175"/>
      <c r="J5" s="176"/>
      <c r="K5" s="177"/>
      <c r="L5" s="178"/>
      <c r="M5" s="179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</row>
    <row r="6" spans="1:13" s="173" customFormat="1" ht="20.1" customHeight="1">
      <c r="A6" s="390" t="s">
        <v>16</v>
      </c>
      <c r="B6" s="295" t="s">
        <v>17</v>
      </c>
      <c r="C6" s="295"/>
      <c r="D6" s="296"/>
      <c r="E6" s="104">
        <f>SUM(E7,E14,E18)</f>
        <v>387378</v>
      </c>
      <c r="F6" s="15">
        <f>SUM(F7,F14,F18)</f>
        <v>383585</v>
      </c>
      <c r="G6" s="17">
        <f t="shared" si="0"/>
        <v>-3793</v>
      </c>
      <c r="H6" s="18">
        <v>0</v>
      </c>
      <c r="I6" s="127"/>
      <c r="J6" s="180"/>
      <c r="K6" s="181"/>
      <c r="L6" s="182"/>
      <c r="M6" s="183"/>
    </row>
    <row r="7" spans="1:13" s="173" customFormat="1" ht="20.1" customHeight="1">
      <c r="A7" s="388"/>
      <c r="B7" s="294" t="s">
        <v>19</v>
      </c>
      <c r="C7" s="292" t="s">
        <v>18</v>
      </c>
      <c r="D7" s="293"/>
      <c r="E7" s="111">
        <f>SUM(E8:E13)</f>
        <v>350689</v>
      </c>
      <c r="F7" s="19">
        <f>SUM(F8:F13)</f>
        <v>351489</v>
      </c>
      <c r="G7" s="21">
        <f t="shared" si="0"/>
        <v>800</v>
      </c>
      <c r="H7" s="22">
        <f t="shared" si="1"/>
        <v>0.2281223534242591</v>
      </c>
      <c r="I7" s="130"/>
      <c r="J7" s="184"/>
      <c r="K7" s="132"/>
      <c r="L7" s="185"/>
      <c r="M7" s="186"/>
    </row>
    <row r="8" spans="1:13" s="171" customFormat="1" ht="133.5" customHeight="1">
      <c r="A8" s="388"/>
      <c r="B8" s="294"/>
      <c r="C8" s="28" t="s">
        <v>22</v>
      </c>
      <c r="D8" s="29" t="s">
        <v>22</v>
      </c>
      <c r="E8" s="124">
        <v>264779</v>
      </c>
      <c r="F8" s="30">
        <v>263859</v>
      </c>
      <c r="G8" s="26">
        <f t="shared" si="0"/>
        <v>-920</v>
      </c>
      <c r="H8" s="27">
        <f t="shared" si="1"/>
        <v>-0.34745957949837414</v>
      </c>
      <c r="I8" s="118" t="s">
        <v>380</v>
      </c>
      <c r="J8" s="153" t="s">
        <v>378</v>
      </c>
      <c r="K8" s="120" t="s">
        <v>233</v>
      </c>
      <c r="L8" s="187">
        <v>-920</v>
      </c>
      <c r="M8" s="188"/>
    </row>
    <row r="9" spans="1:13" s="171" customFormat="1" ht="30" customHeight="1">
      <c r="A9" s="388"/>
      <c r="B9" s="294"/>
      <c r="C9" s="28" t="s">
        <v>24</v>
      </c>
      <c r="D9" s="29" t="s">
        <v>24</v>
      </c>
      <c r="E9" s="124">
        <v>22796</v>
      </c>
      <c r="F9" s="30">
        <v>22796</v>
      </c>
      <c r="G9" s="26">
        <f t="shared" si="0"/>
        <v>0</v>
      </c>
      <c r="H9" s="27">
        <f t="shared" si="1"/>
        <v>0</v>
      </c>
      <c r="I9" s="118" t="s">
        <v>24</v>
      </c>
      <c r="J9" s="153" t="s">
        <v>379</v>
      </c>
      <c r="K9" s="120"/>
      <c r="L9" s="187"/>
      <c r="M9" s="188"/>
    </row>
    <row r="10" spans="1:13" s="171" customFormat="1" ht="65.25" customHeight="1">
      <c r="A10" s="388"/>
      <c r="B10" s="294"/>
      <c r="C10" s="28" t="s">
        <v>25</v>
      </c>
      <c r="D10" s="29" t="s">
        <v>25</v>
      </c>
      <c r="E10" s="124">
        <v>15396</v>
      </c>
      <c r="F10" s="30">
        <v>23614</v>
      </c>
      <c r="G10" s="26">
        <f t="shared" si="0"/>
        <v>8218</v>
      </c>
      <c r="H10" s="27">
        <f t="shared" si="1"/>
        <v>53.37750064951936</v>
      </c>
      <c r="I10" s="118" t="s">
        <v>238</v>
      </c>
      <c r="J10" s="153" t="s">
        <v>239</v>
      </c>
      <c r="K10" s="120" t="s">
        <v>206</v>
      </c>
      <c r="L10" s="189">
        <v>8218</v>
      </c>
      <c r="M10" s="190"/>
    </row>
    <row r="11" spans="1:13" s="171" customFormat="1" ht="76.5" customHeight="1">
      <c r="A11" s="388"/>
      <c r="B11" s="294"/>
      <c r="C11" s="28" t="s">
        <v>28</v>
      </c>
      <c r="D11" s="29" t="s">
        <v>28</v>
      </c>
      <c r="E11" s="124">
        <v>7700</v>
      </c>
      <c r="F11" s="30">
        <v>7100</v>
      </c>
      <c r="G11" s="26">
        <f t="shared" si="0"/>
        <v>-600</v>
      </c>
      <c r="H11" s="27">
        <f t="shared" si="1"/>
        <v>-7.792207792207792</v>
      </c>
      <c r="I11" s="118" t="s">
        <v>240</v>
      </c>
      <c r="J11" s="153" t="s">
        <v>241</v>
      </c>
      <c r="K11" s="120" t="s">
        <v>233</v>
      </c>
      <c r="L11" s="187">
        <v>-600</v>
      </c>
      <c r="M11" s="188"/>
    </row>
    <row r="12" spans="1:13" s="191" customFormat="1" ht="84" customHeight="1">
      <c r="A12" s="388"/>
      <c r="B12" s="294"/>
      <c r="C12" s="28" t="s">
        <v>30</v>
      </c>
      <c r="D12" s="29" t="s">
        <v>30</v>
      </c>
      <c r="E12" s="124">
        <v>40018</v>
      </c>
      <c r="F12" s="30">
        <v>34120</v>
      </c>
      <c r="G12" s="26">
        <f t="shared" si="0"/>
        <v>-5898</v>
      </c>
      <c r="H12" s="27">
        <f t="shared" si="1"/>
        <v>-14.738367734519468</v>
      </c>
      <c r="I12" s="118" t="s">
        <v>242</v>
      </c>
      <c r="J12" s="153" t="s">
        <v>243</v>
      </c>
      <c r="K12" s="120" t="s">
        <v>233</v>
      </c>
      <c r="L12" s="187">
        <v>-5898</v>
      </c>
      <c r="M12" s="188"/>
    </row>
    <row r="13" spans="1:13" s="191" customFormat="1" ht="20.1" customHeight="1">
      <c r="A13" s="389"/>
      <c r="B13" s="294"/>
      <c r="C13" s="28" t="s">
        <v>31</v>
      </c>
      <c r="D13" s="29" t="s">
        <v>31</v>
      </c>
      <c r="E13" s="124">
        <v>0</v>
      </c>
      <c r="F13" s="30">
        <v>0</v>
      </c>
      <c r="G13" s="26">
        <f t="shared" si="0"/>
        <v>0</v>
      </c>
      <c r="H13" s="27">
        <v>0</v>
      </c>
      <c r="I13" s="118"/>
      <c r="J13" s="192"/>
      <c r="K13" s="120"/>
      <c r="L13" s="187"/>
      <c r="M13" s="188"/>
    </row>
    <row r="14" spans="1:13" s="191" customFormat="1" ht="20.1" customHeight="1">
      <c r="A14" s="388" t="s">
        <v>16</v>
      </c>
      <c r="B14" s="308" t="s">
        <v>34</v>
      </c>
      <c r="C14" s="359" t="s">
        <v>18</v>
      </c>
      <c r="D14" s="360"/>
      <c r="E14" s="193">
        <f>SUM(E15:E17)</f>
        <v>9700</v>
      </c>
      <c r="F14" s="194">
        <f>SUM(F15:F17)</f>
        <v>10100</v>
      </c>
      <c r="G14" s="195">
        <f t="shared" si="0"/>
        <v>400</v>
      </c>
      <c r="H14" s="196">
        <f t="shared" si="1"/>
        <v>4.123711340206185</v>
      </c>
      <c r="I14" s="197"/>
      <c r="J14" s="198"/>
      <c r="K14" s="199"/>
      <c r="L14" s="200"/>
      <c r="M14" s="201"/>
    </row>
    <row r="15" spans="1:13" s="171" customFormat="1" ht="20.1" customHeight="1">
      <c r="A15" s="388"/>
      <c r="B15" s="308"/>
      <c r="C15" s="28" t="s">
        <v>36</v>
      </c>
      <c r="D15" s="29" t="s">
        <v>36</v>
      </c>
      <c r="E15" s="124">
        <v>4000</v>
      </c>
      <c r="F15" s="30">
        <v>4000</v>
      </c>
      <c r="G15" s="26">
        <f t="shared" si="0"/>
        <v>0</v>
      </c>
      <c r="H15" s="27">
        <f t="shared" si="1"/>
        <v>0</v>
      </c>
      <c r="I15" s="118" t="s">
        <v>36</v>
      </c>
      <c r="J15" s="192">
        <v>4000</v>
      </c>
      <c r="K15" s="120"/>
      <c r="L15" s="187"/>
      <c r="M15" s="188"/>
    </row>
    <row r="16" spans="1:13" s="171" customFormat="1" ht="62.25" customHeight="1">
      <c r="A16" s="388"/>
      <c r="B16" s="308"/>
      <c r="C16" s="38" t="s">
        <v>37</v>
      </c>
      <c r="D16" s="32" t="s">
        <v>37</v>
      </c>
      <c r="E16" s="124">
        <v>5400</v>
      </c>
      <c r="F16" s="30">
        <v>5800</v>
      </c>
      <c r="G16" s="26">
        <f t="shared" si="0"/>
        <v>400</v>
      </c>
      <c r="H16" s="27">
        <f t="shared" si="1"/>
        <v>7.4074074074074066</v>
      </c>
      <c r="I16" s="118" t="s">
        <v>244</v>
      </c>
      <c r="J16" s="153" t="s">
        <v>245</v>
      </c>
      <c r="K16" s="120" t="s">
        <v>206</v>
      </c>
      <c r="L16" s="187">
        <v>400</v>
      </c>
      <c r="M16" s="188"/>
    </row>
    <row r="17" spans="1:13" s="191" customFormat="1" ht="20.1" customHeight="1">
      <c r="A17" s="388"/>
      <c r="B17" s="309"/>
      <c r="C17" s="28" t="s">
        <v>40</v>
      </c>
      <c r="D17" s="29" t="s">
        <v>40</v>
      </c>
      <c r="E17" s="124">
        <v>300</v>
      </c>
      <c r="F17" s="30">
        <v>300</v>
      </c>
      <c r="G17" s="26">
        <f t="shared" si="0"/>
        <v>0</v>
      </c>
      <c r="H17" s="27">
        <f t="shared" si="1"/>
        <v>0</v>
      </c>
      <c r="I17" s="118" t="s">
        <v>40</v>
      </c>
      <c r="J17" s="192">
        <v>300</v>
      </c>
      <c r="K17" s="120"/>
      <c r="L17" s="187"/>
      <c r="M17" s="188"/>
    </row>
    <row r="18" spans="1:13" s="191" customFormat="1" ht="20.1" customHeight="1">
      <c r="A18" s="388"/>
      <c r="B18" s="332" t="s">
        <v>42</v>
      </c>
      <c r="C18" s="292" t="s">
        <v>18</v>
      </c>
      <c r="D18" s="293"/>
      <c r="E18" s="111">
        <f>SUM(E19:E24)</f>
        <v>26989</v>
      </c>
      <c r="F18" s="19">
        <f>SUM(F19:F24)</f>
        <v>21996</v>
      </c>
      <c r="G18" s="21">
        <f t="shared" si="0"/>
        <v>-4993</v>
      </c>
      <c r="H18" s="22">
        <f t="shared" si="1"/>
        <v>-18.500129682463225</v>
      </c>
      <c r="I18" s="130"/>
      <c r="J18" s="184"/>
      <c r="K18" s="132"/>
      <c r="L18" s="185"/>
      <c r="M18" s="186"/>
    </row>
    <row r="19" spans="1:13" s="191" customFormat="1" ht="20.1" customHeight="1">
      <c r="A19" s="388"/>
      <c r="B19" s="332"/>
      <c r="C19" s="28" t="s">
        <v>43</v>
      </c>
      <c r="D19" s="29" t="s">
        <v>43</v>
      </c>
      <c r="E19" s="124">
        <v>3000</v>
      </c>
      <c r="F19" s="30">
        <v>3000</v>
      </c>
      <c r="G19" s="26">
        <f t="shared" si="0"/>
        <v>0</v>
      </c>
      <c r="H19" s="27">
        <f t="shared" si="1"/>
        <v>0</v>
      </c>
      <c r="I19" s="118" t="s">
        <v>43</v>
      </c>
      <c r="J19" s="192">
        <v>3000</v>
      </c>
      <c r="K19" s="120"/>
      <c r="L19" s="187"/>
      <c r="M19" s="188"/>
    </row>
    <row r="20" spans="1:13" s="171" customFormat="1" ht="39" customHeight="1">
      <c r="A20" s="388"/>
      <c r="B20" s="332"/>
      <c r="C20" s="28" t="s">
        <v>46</v>
      </c>
      <c r="D20" s="29" t="s">
        <v>46</v>
      </c>
      <c r="E20" s="124">
        <v>6989</v>
      </c>
      <c r="F20" s="30">
        <v>4996</v>
      </c>
      <c r="G20" s="26">
        <f t="shared" si="0"/>
        <v>-1993</v>
      </c>
      <c r="H20" s="27">
        <f t="shared" si="1"/>
        <v>-28.5162398054085</v>
      </c>
      <c r="I20" s="118" t="s">
        <v>246</v>
      </c>
      <c r="J20" s="192">
        <v>4996</v>
      </c>
      <c r="K20" s="120" t="s">
        <v>233</v>
      </c>
      <c r="L20" s="189">
        <v>-1993</v>
      </c>
      <c r="M20" s="190"/>
    </row>
    <row r="21" spans="1:13" s="191" customFormat="1" ht="75.75" customHeight="1">
      <c r="A21" s="388"/>
      <c r="B21" s="332"/>
      <c r="C21" s="28" t="s">
        <v>48</v>
      </c>
      <c r="D21" s="29" t="s">
        <v>48</v>
      </c>
      <c r="E21" s="124">
        <v>5000</v>
      </c>
      <c r="F21" s="30">
        <v>5000</v>
      </c>
      <c r="G21" s="26">
        <f t="shared" si="0"/>
        <v>0</v>
      </c>
      <c r="H21" s="27">
        <f t="shared" si="1"/>
        <v>0</v>
      </c>
      <c r="I21" s="118" t="s">
        <v>247</v>
      </c>
      <c r="J21" s="153" t="s">
        <v>248</v>
      </c>
      <c r="K21" s="120"/>
      <c r="L21" s="187"/>
      <c r="M21" s="188"/>
    </row>
    <row r="22" spans="1:13" s="191" customFormat="1" ht="103.5" customHeight="1">
      <c r="A22" s="388"/>
      <c r="B22" s="332"/>
      <c r="C22" s="28" t="s">
        <v>50</v>
      </c>
      <c r="D22" s="29" t="s">
        <v>50</v>
      </c>
      <c r="E22" s="124">
        <v>3000</v>
      </c>
      <c r="F22" s="30">
        <v>5000</v>
      </c>
      <c r="G22" s="26">
        <f t="shared" si="0"/>
        <v>2000</v>
      </c>
      <c r="H22" s="27">
        <f t="shared" si="1"/>
        <v>66.66666666666666</v>
      </c>
      <c r="I22" s="118" t="s">
        <v>249</v>
      </c>
      <c r="J22" s="153" t="s">
        <v>250</v>
      </c>
      <c r="K22" s="120" t="s">
        <v>206</v>
      </c>
      <c r="L22" s="187">
        <v>2000</v>
      </c>
      <c r="M22" s="188"/>
    </row>
    <row r="23" spans="1:13" s="191" customFormat="1" ht="20.1" customHeight="1">
      <c r="A23" s="388"/>
      <c r="B23" s="332"/>
      <c r="C23" s="28" t="s">
        <v>53</v>
      </c>
      <c r="D23" s="29" t="s">
        <v>53</v>
      </c>
      <c r="E23" s="124">
        <v>5000</v>
      </c>
      <c r="F23" s="30">
        <v>3000</v>
      </c>
      <c r="G23" s="26">
        <f t="shared" si="0"/>
        <v>-2000</v>
      </c>
      <c r="H23" s="27">
        <f t="shared" si="1"/>
        <v>-40</v>
      </c>
      <c r="I23" s="118" t="s">
        <v>150</v>
      </c>
      <c r="J23" s="192">
        <v>3000</v>
      </c>
      <c r="K23" s="120" t="s">
        <v>233</v>
      </c>
      <c r="L23" s="189">
        <v>-2000</v>
      </c>
      <c r="M23" s="190"/>
    </row>
    <row r="24" spans="1:13" s="171" customFormat="1" ht="20.1" customHeight="1">
      <c r="A24" s="389"/>
      <c r="B24" s="332"/>
      <c r="C24" s="28" t="s">
        <v>55</v>
      </c>
      <c r="D24" s="29" t="s">
        <v>55</v>
      </c>
      <c r="E24" s="124">
        <v>4000</v>
      </c>
      <c r="F24" s="30">
        <v>1000</v>
      </c>
      <c r="G24" s="26">
        <f t="shared" si="0"/>
        <v>-3000</v>
      </c>
      <c r="H24" s="27">
        <f t="shared" si="1"/>
        <v>-75</v>
      </c>
      <c r="I24" s="118" t="s">
        <v>55</v>
      </c>
      <c r="J24" s="192">
        <v>1000</v>
      </c>
      <c r="K24" s="120" t="s">
        <v>233</v>
      </c>
      <c r="L24" s="187">
        <v>-3000</v>
      </c>
      <c r="M24" s="188"/>
    </row>
    <row r="25" spans="1:13" s="171" customFormat="1" ht="20.1" customHeight="1">
      <c r="A25" s="315" t="s">
        <v>56</v>
      </c>
      <c r="B25" s="295" t="s">
        <v>17</v>
      </c>
      <c r="C25" s="295"/>
      <c r="D25" s="296"/>
      <c r="E25" s="104">
        <f>SUM(E26)</f>
        <v>10000</v>
      </c>
      <c r="F25" s="15">
        <f>SUM(F26)</f>
        <v>10000</v>
      </c>
      <c r="G25" s="17">
        <f t="shared" si="0"/>
        <v>0</v>
      </c>
      <c r="H25" s="18">
        <f t="shared" si="1"/>
        <v>0</v>
      </c>
      <c r="I25" s="127"/>
      <c r="J25" s="180"/>
      <c r="K25" s="129"/>
      <c r="L25" s="182"/>
      <c r="M25" s="202"/>
    </row>
    <row r="26" spans="1:13" s="171" customFormat="1" ht="20.1" customHeight="1">
      <c r="A26" s="308"/>
      <c r="B26" s="315" t="s">
        <v>58</v>
      </c>
      <c r="C26" s="292" t="s">
        <v>18</v>
      </c>
      <c r="D26" s="293"/>
      <c r="E26" s="111">
        <f>SUM(E27:E29)</f>
        <v>10000</v>
      </c>
      <c r="F26" s="19">
        <f>SUM(F27:F29)</f>
        <v>10000</v>
      </c>
      <c r="G26" s="21">
        <f t="shared" si="0"/>
        <v>0</v>
      </c>
      <c r="H26" s="22">
        <f t="shared" si="1"/>
        <v>0</v>
      </c>
      <c r="I26" s="203"/>
      <c r="J26" s="204"/>
      <c r="K26" s="132"/>
      <c r="L26" s="205"/>
      <c r="M26" s="206"/>
    </row>
    <row r="27" spans="1:13" s="171" customFormat="1" ht="20.1" customHeight="1">
      <c r="A27" s="308"/>
      <c r="B27" s="308"/>
      <c r="C27" s="28" t="s">
        <v>58</v>
      </c>
      <c r="D27" s="29" t="s">
        <v>58</v>
      </c>
      <c r="E27" s="124">
        <v>1000</v>
      </c>
      <c r="F27" s="30">
        <v>1000</v>
      </c>
      <c r="G27" s="26">
        <f t="shared" si="0"/>
        <v>0</v>
      </c>
      <c r="H27" s="27">
        <f t="shared" si="1"/>
        <v>0</v>
      </c>
      <c r="I27" s="207" t="s">
        <v>58</v>
      </c>
      <c r="J27" s="208">
        <v>1000</v>
      </c>
      <c r="K27" s="120"/>
      <c r="L27" s="189"/>
      <c r="M27" s="190"/>
    </row>
    <row r="28" spans="1:13" s="171" customFormat="1" ht="20.1" customHeight="1">
      <c r="A28" s="309"/>
      <c r="B28" s="309"/>
      <c r="C28" s="28" t="s">
        <v>61</v>
      </c>
      <c r="D28" s="29" t="s">
        <v>61</v>
      </c>
      <c r="E28" s="124">
        <v>0</v>
      </c>
      <c r="F28" s="30">
        <v>0</v>
      </c>
      <c r="G28" s="26">
        <f t="shared" si="0"/>
        <v>0</v>
      </c>
      <c r="H28" s="27">
        <v>0</v>
      </c>
      <c r="I28" s="207" t="s">
        <v>61</v>
      </c>
      <c r="J28" s="208">
        <v>0</v>
      </c>
      <c r="K28" s="120"/>
      <c r="L28" s="189"/>
      <c r="M28" s="190"/>
    </row>
    <row r="29" spans="1:14" s="171" customFormat="1" ht="20.1" customHeight="1">
      <c r="A29" s="209" t="s">
        <v>56</v>
      </c>
      <c r="B29" s="58" t="s">
        <v>58</v>
      </c>
      <c r="C29" s="210" t="s">
        <v>63</v>
      </c>
      <c r="D29" s="211" t="s">
        <v>63</v>
      </c>
      <c r="E29" s="212">
        <v>9000</v>
      </c>
      <c r="F29" s="61">
        <v>9000</v>
      </c>
      <c r="G29" s="63">
        <f t="shared" si="0"/>
        <v>0</v>
      </c>
      <c r="H29" s="64">
        <f t="shared" si="1"/>
        <v>0</v>
      </c>
      <c r="I29" s="213" t="s">
        <v>251</v>
      </c>
      <c r="J29" s="214">
        <v>9000</v>
      </c>
      <c r="K29" s="215"/>
      <c r="L29" s="216"/>
      <c r="M29" s="217"/>
      <c r="N29" s="218"/>
    </row>
    <row r="30" spans="1:13" s="171" customFormat="1" ht="20.1" customHeight="1">
      <c r="A30" s="315" t="s">
        <v>66</v>
      </c>
      <c r="B30" s="318" t="s">
        <v>15</v>
      </c>
      <c r="C30" s="318"/>
      <c r="D30" s="319"/>
      <c r="E30" s="104">
        <f>SUM(E31,E35,E41,E45,E50,E55)</f>
        <v>448870</v>
      </c>
      <c r="F30" s="15">
        <f>SUM(F31,F35,F41,F45,F50,F55)</f>
        <v>452820</v>
      </c>
      <c r="G30" s="17">
        <f t="shared" si="0"/>
        <v>3950</v>
      </c>
      <c r="H30" s="18">
        <f t="shared" si="1"/>
        <v>0.8799875242275046</v>
      </c>
      <c r="I30" s="219"/>
      <c r="J30" s="220"/>
      <c r="K30" s="129"/>
      <c r="L30" s="221"/>
      <c r="M30" s="222"/>
    </row>
    <row r="31" spans="1:13" s="171" customFormat="1" ht="20.1" customHeight="1">
      <c r="A31" s="308"/>
      <c r="B31" s="315" t="s">
        <v>68</v>
      </c>
      <c r="C31" s="292" t="s">
        <v>18</v>
      </c>
      <c r="D31" s="293"/>
      <c r="E31" s="111">
        <f>SUM(E32:E34)</f>
        <v>40000</v>
      </c>
      <c r="F31" s="19">
        <f>SUM(F32:F34)</f>
        <v>40000</v>
      </c>
      <c r="G31" s="21">
        <f t="shared" si="0"/>
        <v>0</v>
      </c>
      <c r="H31" s="22">
        <f t="shared" si="1"/>
        <v>0</v>
      </c>
      <c r="I31" s="203"/>
      <c r="J31" s="204"/>
      <c r="K31" s="132"/>
      <c r="L31" s="205"/>
      <c r="M31" s="206"/>
    </row>
    <row r="32" spans="1:13" s="171" customFormat="1" ht="87" customHeight="1">
      <c r="A32" s="308"/>
      <c r="B32" s="308"/>
      <c r="C32" s="43" t="s">
        <v>70</v>
      </c>
      <c r="D32" s="44" t="s">
        <v>49</v>
      </c>
      <c r="E32" s="139">
        <v>10000</v>
      </c>
      <c r="F32" s="45">
        <v>10000</v>
      </c>
      <c r="G32" s="26">
        <f t="shared" si="0"/>
        <v>0</v>
      </c>
      <c r="H32" s="27">
        <f t="shared" si="1"/>
        <v>0</v>
      </c>
      <c r="I32" s="207" t="s">
        <v>252</v>
      </c>
      <c r="J32" s="153" t="s">
        <v>253</v>
      </c>
      <c r="K32" s="120"/>
      <c r="L32" s="189"/>
      <c r="M32" s="190"/>
    </row>
    <row r="33" spans="1:13" ht="20.1" customHeight="1">
      <c r="A33" s="308"/>
      <c r="B33" s="308"/>
      <c r="C33" s="43" t="s">
        <v>72</v>
      </c>
      <c r="D33" s="48" t="s">
        <v>73</v>
      </c>
      <c r="E33" s="139">
        <v>12000</v>
      </c>
      <c r="F33" s="45">
        <v>12000</v>
      </c>
      <c r="G33" s="26">
        <f t="shared" si="0"/>
        <v>0</v>
      </c>
      <c r="H33" s="27">
        <f t="shared" si="1"/>
        <v>0</v>
      </c>
      <c r="I33" s="118" t="s">
        <v>254</v>
      </c>
      <c r="J33" s="153" t="s">
        <v>255</v>
      </c>
      <c r="K33" s="120"/>
      <c r="L33" s="187"/>
      <c r="M33" s="188"/>
    </row>
    <row r="34" spans="1:13" s="171" customFormat="1" ht="20.1" customHeight="1">
      <c r="A34" s="308"/>
      <c r="B34" s="309"/>
      <c r="C34" s="49" t="s">
        <v>75</v>
      </c>
      <c r="D34" s="50" t="s">
        <v>76</v>
      </c>
      <c r="E34" s="117">
        <v>18000</v>
      </c>
      <c r="F34" s="24">
        <v>18000</v>
      </c>
      <c r="G34" s="26">
        <f t="shared" si="0"/>
        <v>0</v>
      </c>
      <c r="H34" s="27">
        <f t="shared" si="1"/>
        <v>0</v>
      </c>
      <c r="I34" s="118" t="s">
        <v>147</v>
      </c>
      <c r="J34" s="153" t="s">
        <v>256</v>
      </c>
      <c r="K34" s="120"/>
      <c r="L34" s="189"/>
      <c r="M34" s="190"/>
    </row>
    <row r="35" spans="1:27" s="223" customFormat="1" ht="20.1" customHeight="1">
      <c r="A35" s="308"/>
      <c r="B35" s="294" t="s">
        <v>78</v>
      </c>
      <c r="C35" s="292" t="s">
        <v>18</v>
      </c>
      <c r="D35" s="293"/>
      <c r="E35" s="142">
        <f>SUM(E36:E40)</f>
        <v>192888</v>
      </c>
      <c r="F35" s="51">
        <f>SUM(F36:F40)</f>
        <v>193388</v>
      </c>
      <c r="G35" s="21">
        <f t="shared" si="0"/>
        <v>500</v>
      </c>
      <c r="H35" s="22">
        <f t="shared" si="1"/>
        <v>0.25921778441375304</v>
      </c>
      <c r="I35" s="130"/>
      <c r="J35" s="184"/>
      <c r="K35" s="132"/>
      <c r="L35" s="185"/>
      <c r="M35" s="186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</row>
    <row r="36" spans="1:27" s="223" customFormat="1" ht="40.5" customHeight="1">
      <c r="A36" s="308"/>
      <c r="B36" s="294"/>
      <c r="C36" s="297" t="s">
        <v>80</v>
      </c>
      <c r="D36" s="29" t="s">
        <v>23</v>
      </c>
      <c r="E36" s="145">
        <v>99008</v>
      </c>
      <c r="F36" s="53">
        <v>99008</v>
      </c>
      <c r="G36" s="26">
        <f t="shared" si="0"/>
        <v>0</v>
      </c>
      <c r="H36" s="27">
        <f t="shared" si="1"/>
        <v>0</v>
      </c>
      <c r="I36" s="118" t="s">
        <v>257</v>
      </c>
      <c r="J36" s="153" t="s">
        <v>258</v>
      </c>
      <c r="K36" s="120"/>
      <c r="L36" s="187"/>
      <c r="M36" s="188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</row>
    <row r="37" spans="1:27" s="223" customFormat="1" ht="51" customHeight="1">
      <c r="A37" s="308"/>
      <c r="B37" s="294"/>
      <c r="C37" s="297"/>
      <c r="D37" s="29" t="s">
        <v>59</v>
      </c>
      <c r="E37" s="145">
        <v>51100</v>
      </c>
      <c r="F37" s="53">
        <v>51100</v>
      </c>
      <c r="G37" s="26">
        <f t="shared" si="0"/>
        <v>0</v>
      </c>
      <c r="H37" s="27">
        <f t="shared" si="1"/>
        <v>0</v>
      </c>
      <c r="I37" s="118" t="s">
        <v>259</v>
      </c>
      <c r="J37" s="153" t="s">
        <v>260</v>
      </c>
      <c r="K37" s="120"/>
      <c r="L37" s="187"/>
      <c r="M37" s="188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</row>
    <row r="38" spans="1:27" s="223" customFormat="1" ht="20.1" customHeight="1">
      <c r="A38" s="308"/>
      <c r="B38" s="294"/>
      <c r="C38" s="297"/>
      <c r="D38" s="55" t="s">
        <v>57</v>
      </c>
      <c r="E38" s="145">
        <v>26280</v>
      </c>
      <c r="F38" s="53">
        <v>26280</v>
      </c>
      <c r="G38" s="26">
        <f t="shared" si="0"/>
        <v>0</v>
      </c>
      <c r="H38" s="27">
        <f t="shared" si="1"/>
        <v>0</v>
      </c>
      <c r="I38" s="118" t="s">
        <v>261</v>
      </c>
      <c r="J38" s="153" t="s">
        <v>262</v>
      </c>
      <c r="K38" s="120"/>
      <c r="L38" s="187"/>
      <c r="M38" s="188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</row>
    <row r="39" spans="1:27" s="223" customFormat="1" ht="20.1" customHeight="1">
      <c r="A39" s="308"/>
      <c r="B39" s="294"/>
      <c r="C39" s="28" t="s">
        <v>84</v>
      </c>
      <c r="D39" s="29" t="s">
        <v>85</v>
      </c>
      <c r="E39" s="145">
        <v>1500</v>
      </c>
      <c r="F39" s="53">
        <v>2000</v>
      </c>
      <c r="G39" s="26">
        <f t="shared" si="0"/>
        <v>500</v>
      </c>
      <c r="H39" s="27">
        <f t="shared" si="1"/>
        <v>33.33333333333333</v>
      </c>
      <c r="I39" s="118" t="s">
        <v>147</v>
      </c>
      <c r="J39" s="153" t="s">
        <v>263</v>
      </c>
      <c r="K39" s="120" t="s">
        <v>206</v>
      </c>
      <c r="L39" s="189">
        <v>500</v>
      </c>
      <c r="M39" s="190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</row>
    <row r="40" spans="1:27" s="223" customFormat="1" ht="94.5" customHeight="1">
      <c r="A40" s="308"/>
      <c r="B40" s="294"/>
      <c r="C40" s="224" t="s">
        <v>87</v>
      </c>
      <c r="D40" s="55" t="s">
        <v>88</v>
      </c>
      <c r="E40" s="145">
        <v>15000</v>
      </c>
      <c r="F40" s="53">
        <v>15000</v>
      </c>
      <c r="G40" s="26">
        <f t="shared" si="0"/>
        <v>0</v>
      </c>
      <c r="H40" s="27">
        <f t="shared" si="1"/>
        <v>0</v>
      </c>
      <c r="I40" s="118" t="s">
        <v>264</v>
      </c>
      <c r="J40" s="153" t="s">
        <v>265</v>
      </c>
      <c r="K40" s="120"/>
      <c r="L40" s="187"/>
      <c r="M40" s="188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</row>
    <row r="41" spans="1:27" s="223" customFormat="1" ht="20.1" customHeight="1">
      <c r="A41" s="308"/>
      <c r="B41" s="315" t="s">
        <v>89</v>
      </c>
      <c r="C41" s="292" t="s">
        <v>18</v>
      </c>
      <c r="D41" s="293"/>
      <c r="E41" s="142">
        <f>SUM(E42:E44)</f>
        <v>70544</v>
      </c>
      <c r="F41" s="51">
        <f>SUM(F42:F44)</f>
        <v>70544</v>
      </c>
      <c r="G41" s="21">
        <f t="shared" si="0"/>
        <v>0</v>
      </c>
      <c r="H41" s="22">
        <f t="shared" si="1"/>
        <v>0</v>
      </c>
      <c r="I41" s="130"/>
      <c r="J41" s="184"/>
      <c r="K41" s="132"/>
      <c r="L41" s="205"/>
      <c r="M41" s="206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</row>
    <row r="42" spans="1:13" s="218" customFormat="1" ht="20.1" customHeight="1">
      <c r="A42" s="309"/>
      <c r="B42" s="309"/>
      <c r="C42" s="140" t="s">
        <v>91</v>
      </c>
      <c r="D42" s="37" t="s">
        <v>65</v>
      </c>
      <c r="E42" s="143">
        <v>900</v>
      </c>
      <c r="F42" s="144">
        <v>900</v>
      </c>
      <c r="G42" s="26">
        <f t="shared" si="0"/>
        <v>0</v>
      </c>
      <c r="H42" s="27">
        <f t="shared" si="1"/>
        <v>0</v>
      </c>
      <c r="I42" s="118" t="s">
        <v>266</v>
      </c>
      <c r="J42" s="192">
        <v>900</v>
      </c>
      <c r="K42" s="120"/>
      <c r="L42" s="189"/>
      <c r="M42" s="190"/>
    </row>
    <row r="43" spans="1:27" s="223" customFormat="1" ht="91.5" customHeight="1">
      <c r="A43" s="315" t="s">
        <v>66</v>
      </c>
      <c r="B43" s="315" t="s">
        <v>89</v>
      </c>
      <c r="C43" s="118" t="s">
        <v>92</v>
      </c>
      <c r="D43" s="225" t="s">
        <v>33</v>
      </c>
      <c r="E43" s="143">
        <v>28000</v>
      </c>
      <c r="F43" s="144">
        <v>28000</v>
      </c>
      <c r="G43" s="226">
        <f t="shared" si="0"/>
        <v>0</v>
      </c>
      <c r="H43" s="227">
        <f t="shared" si="1"/>
        <v>0</v>
      </c>
      <c r="I43" s="118" t="s">
        <v>267</v>
      </c>
      <c r="J43" s="153" t="s">
        <v>268</v>
      </c>
      <c r="K43" s="120"/>
      <c r="L43" s="189"/>
      <c r="M43" s="190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</row>
    <row r="44" spans="1:27" s="223" customFormat="1" ht="188.25" customHeight="1">
      <c r="A44" s="308"/>
      <c r="B44" s="308"/>
      <c r="C44" s="38" t="s">
        <v>95</v>
      </c>
      <c r="D44" s="228" t="s">
        <v>35</v>
      </c>
      <c r="E44" s="145">
        <v>41644</v>
      </c>
      <c r="F44" s="53">
        <v>41644</v>
      </c>
      <c r="G44" s="26">
        <f t="shared" si="0"/>
        <v>0</v>
      </c>
      <c r="H44" s="27">
        <f t="shared" si="1"/>
        <v>0</v>
      </c>
      <c r="I44" s="118" t="s">
        <v>269</v>
      </c>
      <c r="J44" s="153" t="s">
        <v>270</v>
      </c>
      <c r="K44" s="120"/>
      <c r="L44" s="189"/>
      <c r="M44" s="190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</row>
    <row r="45" spans="1:27" s="223" customFormat="1" ht="20.1" customHeight="1">
      <c r="A45" s="308"/>
      <c r="B45" s="315" t="s">
        <v>97</v>
      </c>
      <c r="C45" s="292" t="s">
        <v>18</v>
      </c>
      <c r="D45" s="384"/>
      <c r="E45" s="142">
        <f>SUM(E46:E48)</f>
        <v>120650</v>
      </c>
      <c r="F45" s="51">
        <f>SUM(F46:F48)</f>
        <v>121250</v>
      </c>
      <c r="G45" s="21">
        <f t="shared" si="0"/>
        <v>600</v>
      </c>
      <c r="H45" s="22">
        <f t="shared" si="1"/>
        <v>0.49730625777041026</v>
      </c>
      <c r="I45" s="130"/>
      <c r="J45" s="184"/>
      <c r="K45" s="132"/>
      <c r="L45" s="205"/>
      <c r="M45" s="206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</row>
    <row r="46" spans="1:27" s="223" customFormat="1" ht="123.75" customHeight="1">
      <c r="A46" s="309"/>
      <c r="B46" s="309"/>
      <c r="C46" s="69" t="s">
        <v>99</v>
      </c>
      <c r="D46" s="229" t="s">
        <v>47</v>
      </c>
      <c r="E46" s="386">
        <v>62450</v>
      </c>
      <c r="F46" s="387">
        <v>62450</v>
      </c>
      <c r="G46" s="375">
        <f t="shared" si="0"/>
        <v>0</v>
      </c>
      <c r="H46" s="376">
        <f t="shared" si="1"/>
        <v>0</v>
      </c>
      <c r="I46" s="118" t="s">
        <v>271</v>
      </c>
      <c r="J46" s="153" t="s">
        <v>272</v>
      </c>
      <c r="K46" s="120"/>
      <c r="L46" s="189"/>
      <c r="M46" s="190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</row>
    <row r="47" spans="1:27" s="223" customFormat="1" ht="146.25" customHeight="1">
      <c r="A47" s="315" t="s">
        <v>66</v>
      </c>
      <c r="B47" s="315" t="s">
        <v>97</v>
      </c>
      <c r="C47" s="42" t="s">
        <v>99</v>
      </c>
      <c r="D47" s="230" t="s">
        <v>47</v>
      </c>
      <c r="E47" s="386"/>
      <c r="F47" s="387"/>
      <c r="G47" s="375"/>
      <c r="H47" s="376"/>
      <c r="I47" s="118" t="s">
        <v>273</v>
      </c>
      <c r="J47" s="231" t="s">
        <v>274</v>
      </c>
      <c r="K47" s="120"/>
      <c r="L47" s="189"/>
      <c r="M47" s="190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7" s="223" customFormat="1" ht="97.5" customHeight="1">
      <c r="A48" s="308"/>
      <c r="B48" s="308"/>
      <c r="C48" s="294" t="s">
        <v>101</v>
      </c>
      <c r="D48" s="385" t="s">
        <v>102</v>
      </c>
      <c r="E48" s="386">
        <v>58200</v>
      </c>
      <c r="F48" s="387">
        <v>58800</v>
      </c>
      <c r="G48" s="375">
        <f t="shared" si="0"/>
        <v>600</v>
      </c>
      <c r="H48" s="376">
        <f t="shared" si="1"/>
        <v>1.0309278350515463</v>
      </c>
      <c r="I48" s="118" t="s">
        <v>275</v>
      </c>
      <c r="J48" s="153" t="s">
        <v>276</v>
      </c>
      <c r="K48" s="380" t="s">
        <v>206</v>
      </c>
      <c r="L48" s="382">
        <v>600</v>
      </c>
      <c r="M48" s="190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</row>
    <row r="49" spans="1:27" s="223" customFormat="1" ht="121.5" customHeight="1">
      <c r="A49" s="308"/>
      <c r="B49" s="309"/>
      <c r="C49" s="294"/>
      <c r="D49" s="385"/>
      <c r="E49" s="386"/>
      <c r="F49" s="387"/>
      <c r="G49" s="375"/>
      <c r="H49" s="376"/>
      <c r="I49" s="118" t="s">
        <v>277</v>
      </c>
      <c r="J49" s="153" t="s">
        <v>278</v>
      </c>
      <c r="K49" s="381"/>
      <c r="L49" s="383"/>
      <c r="M49" s="190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</row>
    <row r="50" spans="1:27" s="223" customFormat="1" ht="20.1" customHeight="1">
      <c r="A50" s="308"/>
      <c r="B50" s="315" t="s">
        <v>103</v>
      </c>
      <c r="C50" s="292" t="s">
        <v>18</v>
      </c>
      <c r="D50" s="384"/>
      <c r="E50" s="142">
        <f>SUM(E51:E54)</f>
        <v>11400</v>
      </c>
      <c r="F50" s="51">
        <f>SUM(F51:F54)</f>
        <v>11960</v>
      </c>
      <c r="G50" s="21">
        <f t="shared" si="0"/>
        <v>560</v>
      </c>
      <c r="H50" s="22">
        <f t="shared" si="1"/>
        <v>4.912280701754386</v>
      </c>
      <c r="I50" s="130"/>
      <c r="J50" s="184"/>
      <c r="K50" s="132"/>
      <c r="L50" s="205"/>
      <c r="M50" s="206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</row>
    <row r="51" spans="1:27" s="223" customFormat="1" ht="20.1" customHeight="1">
      <c r="A51" s="308"/>
      <c r="B51" s="308"/>
      <c r="C51" s="315" t="s">
        <v>106</v>
      </c>
      <c r="D51" s="228" t="s">
        <v>107</v>
      </c>
      <c r="E51" s="145">
        <v>1400</v>
      </c>
      <c r="F51" s="53">
        <v>1400</v>
      </c>
      <c r="G51" s="26">
        <f t="shared" si="0"/>
        <v>0</v>
      </c>
      <c r="H51" s="27">
        <f t="shared" si="1"/>
        <v>0</v>
      </c>
      <c r="I51" s="118" t="s">
        <v>107</v>
      </c>
      <c r="J51" s="153" t="s">
        <v>279</v>
      </c>
      <c r="K51" s="120"/>
      <c r="L51" s="189"/>
      <c r="M51" s="190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</row>
    <row r="52" spans="1:27" s="223" customFormat="1" ht="20.1" customHeight="1">
      <c r="A52" s="308"/>
      <c r="B52" s="308"/>
      <c r="C52" s="308"/>
      <c r="D52" s="228" t="s">
        <v>108</v>
      </c>
      <c r="E52" s="145">
        <v>1000</v>
      </c>
      <c r="F52" s="53">
        <v>1000</v>
      </c>
      <c r="G52" s="26">
        <f t="shared" si="0"/>
        <v>0</v>
      </c>
      <c r="H52" s="27">
        <f t="shared" si="1"/>
        <v>0</v>
      </c>
      <c r="I52" s="118" t="s">
        <v>280</v>
      </c>
      <c r="J52" s="153" t="s">
        <v>281</v>
      </c>
      <c r="K52" s="120"/>
      <c r="L52" s="189"/>
      <c r="M52" s="190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</row>
    <row r="53" spans="1:27" s="223" customFormat="1" ht="36.75" customHeight="1">
      <c r="A53" s="308"/>
      <c r="B53" s="308"/>
      <c r="C53" s="308"/>
      <c r="D53" s="232" t="s">
        <v>111</v>
      </c>
      <c r="E53" s="124">
        <v>9000</v>
      </c>
      <c r="F53" s="30">
        <v>9000</v>
      </c>
      <c r="G53" s="26">
        <f t="shared" si="0"/>
        <v>0</v>
      </c>
      <c r="H53" s="27">
        <f t="shared" si="1"/>
        <v>0</v>
      </c>
      <c r="I53" s="118" t="s">
        <v>282</v>
      </c>
      <c r="J53" s="153" t="s">
        <v>283</v>
      </c>
      <c r="K53" s="120"/>
      <c r="L53" s="187"/>
      <c r="M53" s="188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</row>
    <row r="54" spans="1:27" s="223" customFormat="1" ht="20.1" customHeight="1">
      <c r="A54" s="309"/>
      <c r="B54" s="309"/>
      <c r="C54" s="309"/>
      <c r="D54" s="232" t="s">
        <v>29</v>
      </c>
      <c r="E54" s="124">
        <v>0</v>
      </c>
      <c r="F54" s="30">
        <v>560</v>
      </c>
      <c r="G54" s="26">
        <f t="shared" si="0"/>
        <v>560</v>
      </c>
      <c r="H54" s="27">
        <v>0</v>
      </c>
      <c r="I54" s="118" t="s">
        <v>284</v>
      </c>
      <c r="J54" s="153">
        <v>560</v>
      </c>
      <c r="K54" s="120" t="s">
        <v>211</v>
      </c>
      <c r="L54" s="187">
        <v>560</v>
      </c>
      <c r="M54" s="188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</row>
    <row r="55" spans="1:27" s="223" customFormat="1" ht="31.5" customHeight="1">
      <c r="A55" s="308" t="s">
        <v>66</v>
      </c>
      <c r="B55" s="308" t="s">
        <v>114</v>
      </c>
      <c r="C55" s="359" t="s">
        <v>18</v>
      </c>
      <c r="D55" s="360"/>
      <c r="E55" s="142">
        <f>SUM(E56:E58)</f>
        <v>13388</v>
      </c>
      <c r="F55" s="51">
        <f>SUM(F56:F58)</f>
        <v>15678</v>
      </c>
      <c r="G55" s="21">
        <f t="shared" si="0"/>
        <v>2290</v>
      </c>
      <c r="H55" s="22">
        <f t="shared" si="1"/>
        <v>17.104870032865254</v>
      </c>
      <c r="I55" s="130"/>
      <c r="J55" s="184"/>
      <c r="K55" s="132"/>
      <c r="L55" s="185"/>
      <c r="M55" s="186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</row>
    <row r="56" spans="1:27" s="223" customFormat="1" ht="36.75" customHeight="1">
      <c r="A56" s="308"/>
      <c r="B56" s="308"/>
      <c r="C56" s="328" t="s">
        <v>116</v>
      </c>
      <c r="D56" s="32" t="s">
        <v>117</v>
      </c>
      <c r="E56" s="145">
        <v>3000</v>
      </c>
      <c r="F56" s="53">
        <v>5290</v>
      </c>
      <c r="G56" s="26">
        <f t="shared" si="0"/>
        <v>2290</v>
      </c>
      <c r="H56" s="27">
        <f t="shared" si="1"/>
        <v>76.33333333333333</v>
      </c>
      <c r="I56" s="118" t="s">
        <v>285</v>
      </c>
      <c r="J56" s="153" t="s">
        <v>286</v>
      </c>
      <c r="K56" s="120" t="s">
        <v>206</v>
      </c>
      <c r="L56" s="189">
        <v>2290</v>
      </c>
      <c r="M56" s="190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</row>
    <row r="57" spans="1:27" s="223" customFormat="1" ht="21" customHeight="1">
      <c r="A57" s="308"/>
      <c r="B57" s="308"/>
      <c r="C57" s="328"/>
      <c r="D57" s="32" t="s">
        <v>118</v>
      </c>
      <c r="E57" s="145">
        <v>1000</v>
      </c>
      <c r="F57" s="53">
        <v>1000</v>
      </c>
      <c r="G57" s="26">
        <f t="shared" si="0"/>
        <v>0</v>
      </c>
      <c r="H57" s="27">
        <f t="shared" si="1"/>
        <v>0</v>
      </c>
      <c r="I57" s="118" t="s">
        <v>118</v>
      </c>
      <c r="J57" s="153" t="s">
        <v>287</v>
      </c>
      <c r="K57" s="120"/>
      <c r="L57" s="189"/>
      <c r="M57" s="190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</row>
    <row r="58" spans="1:27" s="223" customFormat="1" ht="26.25" customHeight="1">
      <c r="A58" s="309"/>
      <c r="B58" s="309"/>
      <c r="C58" s="28" t="s">
        <v>80</v>
      </c>
      <c r="D58" s="29" t="s">
        <v>119</v>
      </c>
      <c r="E58" s="124">
        <v>9388</v>
      </c>
      <c r="F58" s="30">
        <v>9388</v>
      </c>
      <c r="G58" s="26">
        <f t="shared" si="0"/>
        <v>0</v>
      </c>
      <c r="H58" s="27">
        <f t="shared" si="1"/>
        <v>0</v>
      </c>
      <c r="I58" s="118" t="s">
        <v>288</v>
      </c>
      <c r="J58" s="153" t="s">
        <v>289</v>
      </c>
      <c r="K58" s="120"/>
      <c r="L58" s="189"/>
      <c r="M58" s="190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</row>
    <row r="59" spans="1:27" s="223" customFormat="1" ht="20.1" customHeight="1">
      <c r="A59" s="69" t="s">
        <v>120</v>
      </c>
      <c r="B59" s="295" t="s">
        <v>17</v>
      </c>
      <c r="C59" s="295"/>
      <c r="D59" s="296"/>
      <c r="E59" s="104">
        <f>SUM(E60)</f>
        <v>0</v>
      </c>
      <c r="F59" s="15">
        <f>SUM(F60)</f>
        <v>0</v>
      </c>
      <c r="G59" s="17">
        <f t="shared" si="0"/>
        <v>0</v>
      </c>
      <c r="H59" s="18">
        <v>0</v>
      </c>
      <c r="I59" s="127"/>
      <c r="J59" s="180"/>
      <c r="K59" s="129"/>
      <c r="L59" s="221"/>
      <c r="M59" s="222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</row>
    <row r="60" spans="1:27" s="223" customFormat="1" ht="20.1" customHeight="1">
      <c r="A60" s="294" t="s">
        <v>120</v>
      </c>
      <c r="B60" s="294" t="s">
        <v>120</v>
      </c>
      <c r="C60" s="233" t="s">
        <v>18</v>
      </c>
      <c r="D60" s="234"/>
      <c r="E60" s="111">
        <f>SUM(E61)</f>
        <v>0</v>
      </c>
      <c r="F60" s="19">
        <f>SUM(F61)</f>
        <v>0</v>
      </c>
      <c r="G60" s="21">
        <f t="shared" si="0"/>
        <v>0</v>
      </c>
      <c r="H60" s="22">
        <v>0</v>
      </c>
      <c r="I60" s="130"/>
      <c r="J60" s="184"/>
      <c r="K60" s="132"/>
      <c r="L60" s="205"/>
      <c r="M60" s="206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</row>
    <row r="61" spans="1:27" s="223" customFormat="1" ht="20.1" customHeight="1">
      <c r="A61" s="294"/>
      <c r="B61" s="294"/>
      <c r="C61" s="28" t="s">
        <v>122</v>
      </c>
      <c r="D61" s="29" t="s">
        <v>122</v>
      </c>
      <c r="E61" s="124">
        <v>0</v>
      </c>
      <c r="F61" s="30">
        <v>0</v>
      </c>
      <c r="G61" s="26">
        <f t="shared" si="0"/>
        <v>0</v>
      </c>
      <c r="H61" s="27">
        <v>0</v>
      </c>
      <c r="I61" s="118"/>
      <c r="J61" s="192"/>
      <c r="K61" s="120"/>
      <c r="L61" s="189"/>
      <c r="M61" s="190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</row>
    <row r="62" spans="1:27" s="223" customFormat="1" ht="20.1" customHeight="1">
      <c r="A62" s="315" t="s">
        <v>124</v>
      </c>
      <c r="B62" s="318" t="s">
        <v>15</v>
      </c>
      <c r="C62" s="318"/>
      <c r="D62" s="319"/>
      <c r="E62" s="104">
        <f>SUM(E63,E87)</f>
        <v>331282</v>
      </c>
      <c r="F62" s="15">
        <f>SUM(F63,F87)</f>
        <v>643006</v>
      </c>
      <c r="G62" s="17">
        <f t="shared" si="0"/>
        <v>311724</v>
      </c>
      <c r="H62" s="18">
        <f t="shared" si="1"/>
        <v>94.09626843595487</v>
      </c>
      <c r="I62" s="127"/>
      <c r="J62" s="180"/>
      <c r="K62" s="129"/>
      <c r="L62" s="182"/>
      <c r="M62" s="202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</row>
    <row r="63" spans="1:27" s="223" customFormat="1" ht="20.1" customHeight="1">
      <c r="A63" s="308"/>
      <c r="B63" s="315" t="s">
        <v>125</v>
      </c>
      <c r="C63" s="320" t="s">
        <v>126</v>
      </c>
      <c r="D63" s="321"/>
      <c r="E63" s="235">
        <f>SUM(E64,E70,E75,E77,E82,E84)</f>
        <v>232550</v>
      </c>
      <c r="F63" s="65">
        <f>SUM(F64,F70,F75,F77,F82,F84)</f>
        <v>548220</v>
      </c>
      <c r="G63" s="67">
        <f t="shared" si="0"/>
        <v>315670</v>
      </c>
      <c r="H63" s="68">
        <f t="shared" si="1"/>
        <v>135.742850999785</v>
      </c>
      <c r="I63" s="236"/>
      <c r="J63" s="237"/>
      <c r="K63" s="238"/>
      <c r="L63" s="239"/>
      <c r="M63" s="240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</row>
    <row r="64" spans="1:27" s="223" customFormat="1" ht="20.1" customHeight="1">
      <c r="A64" s="308"/>
      <c r="B64" s="308"/>
      <c r="C64" s="292" t="s">
        <v>18</v>
      </c>
      <c r="D64" s="293"/>
      <c r="E64" s="111">
        <f>SUM(E65:E69)</f>
        <v>40370</v>
      </c>
      <c r="F64" s="19">
        <f>SUM(F65:F69)</f>
        <v>40370</v>
      </c>
      <c r="G64" s="21">
        <f t="shared" si="0"/>
        <v>0</v>
      </c>
      <c r="H64" s="22">
        <f t="shared" si="1"/>
        <v>0</v>
      </c>
      <c r="I64" s="130"/>
      <c r="J64" s="184"/>
      <c r="K64" s="132"/>
      <c r="L64" s="205"/>
      <c r="M64" s="206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</row>
    <row r="65" spans="1:27" s="223" customFormat="1" ht="51.75" customHeight="1">
      <c r="A65" s="308"/>
      <c r="B65" s="308"/>
      <c r="C65" s="322" t="s">
        <v>72</v>
      </c>
      <c r="D65" s="379" t="s">
        <v>79</v>
      </c>
      <c r="E65" s="373">
        <v>35340</v>
      </c>
      <c r="F65" s="374">
        <v>35340</v>
      </c>
      <c r="G65" s="375">
        <f t="shared" si="0"/>
        <v>0</v>
      </c>
      <c r="H65" s="376">
        <f t="shared" si="1"/>
        <v>0</v>
      </c>
      <c r="I65" s="118" t="s">
        <v>290</v>
      </c>
      <c r="J65" s="153" t="s">
        <v>291</v>
      </c>
      <c r="K65" s="377"/>
      <c r="L65" s="378"/>
      <c r="M65" s="369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</row>
    <row r="66" spans="1:27" s="223" customFormat="1" ht="26.25" customHeight="1">
      <c r="A66" s="308"/>
      <c r="B66" s="308"/>
      <c r="C66" s="323"/>
      <c r="D66" s="379"/>
      <c r="E66" s="373"/>
      <c r="F66" s="374"/>
      <c r="G66" s="375"/>
      <c r="H66" s="376"/>
      <c r="I66" s="118" t="s">
        <v>292</v>
      </c>
      <c r="J66" s="153" t="s">
        <v>293</v>
      </c>
      <c r="K66" s="377"/>
      <c r="L66" s="378"/>
      <c r="M66" s="369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</row>
    <row r="67" spans="1:27" s="223" customFormat="1" ht="124.5" customHeight="1">
      <c r="A67" s="308"/>
      <c r="B67" s="308"/>
      <c r="C67" s="323"/>
      <c r="D67" s="379"/>
      <c r="E67" s="373"/>
      <c r="F67" s="374"/>
      <c r="G67" s="375"/>
      <c r="H67" s="376"/>
      <c r="I67" s="118" t="s">
        <v>294</v>
      </c>
      <c r="J67" s="153" t="s">
        <v>295</v>
      </c>
      <c r="K67" s="377"/>
      <c r="L67" s="378"/>
      <c r="M67" s="369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</row>
    <row r="68" spans="1:27" s="223" customFormat="1" ht="57.75" customHeight="1">
      <c r="A68" s="309"/>
      <c r="B68" s="309"/>
      <c r="C68" s="324"/>
      <c r="D68" s="48" t="s">
        <v>77</v>
      </c>
      <c r="E68" s="139">
        <v>5000</v>
      </c>
      <c r="F68" s="45">
        <v>5000</v>
      </c>
      <c r="G68" s="26">
        <f t="shared" si="0"/>
        <v>0</v>
      </c>
      <c r="H68" s="27">
        <f t="shared" si="1"/>
        <v>0</v>
      </c>
      <c r="I68" s="207" t="s">
        <v>290</v>
      </c>
      <c r="J68" s="153" t="s">
        <v>296</v>
      </c>
      <c r="K68" s="120"/>
      <c r="L68" s="189"/>
      <c r="M68" s="190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</row>
    <row r="69" spans="1:27" s="223" customFormat="1" ht="18" customHeight="1">
      <c r="A69" s="315" t="s">
        <v>124</v>
      </c>
      <c r="B69" s="315" t="s">
        <v>125</v>
      </c>
      <c r="C69" s="43" t="s">
        <v>72</v>
      </c>
      <c r="D69" s="50" t="s">
        <v>74</v>
      </c>
      <c r="E69" s="117">
        <v>30</v>
      </c>
      <c r="F69" s="24">
        <v>30</v>
      </c>
      <c r="G69" s="26">
        <f t="shared" si="0"/>
        <v>0</v>
      </c>
      <c r="H69" s="27">
        <f t="shared" si="1"/>
        <v>0</v>
      </c>
      <c r="I69" s="207" t="s">
        <v>297</v>
      </c>
      <c r="J69" s="208">
        <v>30</v>
      </c>
      <c r="K69" s="120"/>
      <c r="L69" s="189"/>
      <c r="M69" s="190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</row>
    <row r="70" spans="1:27" s="223" customFormat="1" ht="20.1" customHeight="1">
      <c r="A70" s="308"/>
      <c r="B70" s="308"/>
      <c r="C70" s="292" t="s">
        <v>18</v>
      </c>
      <c r="D70" s="293"/>
      <c r="E70" s="111">
        <f>SUM(E71:E74)</f>
        <v>21311</v>
      </c>
      <c r="F70" s="19">
        <f>SUM(F71:F74)</f>
        <v>18531</v>
      </c>
      <c r="G70" s="21">
        <f t="shared" si="0"/>
        <v>-2780</v>
      </c>
      <c r="H70" s="22">
        <f t="shared" si="1"/>
        <v>-13.044906386373235</v>
      </c>
      <c r="I70" s="203"/>
      <c r="J70" s="204"/>
      <c r="K70" s="132"/>
      <c r="L70" s="205"/>
      <c r="M70" s="206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</row>
    <row r="71" spans="1:27" s="223" customFormat="1" ht="82.5" customHeight="1">
      <c r="A71" s="308"/>
      <c r="B71" s="308"/>
      <c r="C71" s="370" t="s">
        <v>75</v>
      </c>
      <c r="D71" s="48" t="s">
        <v>130</v>
      </c>
      <c r="E71" s="139">
        <v>5509</v>
      </c>
      <c r="F71" s="45">
        <v>5509</v>
      </c>
      <c r="G71" s="26">
        <f t="shared" si="0"/>
        <v>0</v>
      </c>
      <c r="H71" s="27">
        <f t="shared" si="1"/>
        <v>0</v>
      </c>
      <c r="I71" s="118" t="s">
        <v>298</v>
      </c>
      <c r="J71" s="153" t="s">
        <v>299</v>
      </c>
      <c r="K71" s="120"/>
      <c r="L71" s="189"/>
      <c r="M71" s="190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</row>
    <row r="72" spans="1:27" s="223" customFormat="1" ht="48" customHeight="1">
      <c r="A72" s="308"/>
      <c r="B72" s="308"/>
      <c r="C72" s="371"/>
      <c r="D72" s="48" t="s">
        <v>131</v>
      </c>
      <c r="E72" s="139">
        <v>7000</v>
      </c>
      <c r="F72" s="45">
        <v>3500</v>
      </c>
      <c r="G72" s="26">
        <f aca="true" t="shared" si="2" ref="G72:G144">F72-E72</f>
        <v>-3500</v>
      </c>
      <c r="H72" s="27">
        <f aca="true" t="shared" si="3" ref="H72:H144">G72/E72*100</f>
        <v>-50</v>
      </c>
      <c r="I72" s="241" t="s">
        <v>300</v>
      </c>
      <c r="J72" s="153" t="s">
        <v>301</v>
      </c>
      <c r="K72" s="120" t="s">
        <v>233</v>
      </c>
      <c r="L72" s="189">
        <v>-3500</v>
      </c>
      <c r="M72" s="190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</row>
    <row r="73" spans="1:27" s="223" customFormat="1" ht="20.25" customHeight="1">
      <c r="A73" s="308"/>
      <c r="B73" s="308"/>
      <c r="C73" s="371"/>
      <c r="D73" s="48" t="s">
        <v>82</v>
      </c>
      <c r="E73" s="139">
        <v>0</v>
      </c>
      <c r="F73" s="45">
        <v>720</v>
      </c>
      <c r="G73" s="26">
        <f t="shared" si="2"/>
        <v>720</v>
      </c>
      <c r="H73" s="27">
        <v>0</v>
      </c>
      <c r="I73" s="241"/>
      <c r="J73" s="153"/>
      <c r="K73" s="120" t="s">
        <v>206</v>
      </c>
      <c r="L73" s="189">
        <v>720</v>
      </c>
      <c r="M73" s="190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</row>
    <row r="74" spans="1:27" s="223" customFormat="1" ht="60" customHeight="1">
      <c r="A74" s="308"/>
      <c r="B74" s="308"/>
      <c r="C74" s="372"/>
      <c r="D74" s="50" t="s">
        <v>86</v>
      </c>
      <c r="E74" s="117">
        <v>8802</v>
      </c>
      <c r="F74" s="24">
        <v>8802</v>
      </c>
      <c r="G74" s="26">
        <f t="shared" si="2"/>
        <v>0</v>
      </c>
      <c r="H74" s="27">
        <f t="shared" si="3"/>
        <v>0</v>
      </c>
      <c r="I74" s="241" t="s">
        <v>302</v>
      </c>
      <c r="J74" s="153" t="s">
        <v>303</v>
      </c>
      <c r="K74" s="242"/>
      <c r="L74" s="189"/>
      <c r="M74" s="190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</row>
    <row r="75" spans="1:27" s="223" customFormat="1" ht="18.75" customHeight="1">
      <c r="A75" s="308"/>
      <c r="B75" s="308"/>
      <c r="C75" s="292" t="s">
        <v>18</v>
      </c>
      <c r="D75" s="293"/>
      <c r="E75" s="111">
        <f>SUM(E76)</f>
        <v>12000</v>
      </c>
      <c r="F75" s="19">
        <f>SUM(F76)</f>
        <v>12000</v>
      </c>
      <c r="G75" s="21">
        <f t="shared" si="2"/>
        <v>0</v>
      </c>
      <c r="H75" s="22">
        <f t="shared" si="3"/>
        <v>0</v>
      </c>
      <c r="I75" s="243"/>
      <c r="J75" s="184"/>
      <c r="K75" s="244"/>
      <c r="L75" s="205"/>
      <c r="M75" s="206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</row>
    <row r="76" spans="1:13" s="218" customFormat="1" ht="20.1" customHeight="1">
      <c r="A76" s="308"/>
      <c r="B76" s="308"/>
      <c r="C76" s="28" t="s">
        <v>80</v>
      </c>
      <c r="D76" s="29" t="s">
        <v>90</v>
      </c>
      <c r="E76" s="124">
        <v>12000</v>
      </c>
      <c r="F76" s="30">
        <v>12000</v>
      </c>
      <c r="G76" s="26">
        <f t="shared" si="2"/>
        <v>0</v>
      </c>
      <c r="H76" s="27">
        <f t="shared" si="3"/>
        <v>0</v>
      </c>
      <c r="I76" s="241" t="s">
        <v>90</v>
      </c>
      <c r="J76" s="153" t="s">
        <v>304</v>
      </c>
      <c r="K76" s="242"/>
      <c r="L76" s="189"/>
      <c r="M76" s="190"/>
    </row>
    <row r="77" spans="1:13" s="218" customFormat="1" ht="20.1" customHeight="1">
      <c r="A77" s="308"/>
      <c r="B77" s="308"/>
      <c r="C77" s="292" t="s">
        <v>18</v>
      </c>
      <c r="D77" s="293"/>
      <c r="E77" s="111">
        <f>SUM(E78:E81)</f>
        <v>137369</v>
      </c>
      <c r="F77" s="19">
        <f>SUM(F78:F81)</f>
        <v>457319</v>
      </c>
      <c r="G77" s="21">
        <f t="shared" si="2"/>
        <v>319950</v>
      </c>
      <c r="H77" s="22">
        <f t="shared" si="3"/>
        <v>232.9128114785723</v>
      </c>
      <c r="I77" s="243"/>
      <c r="J77" s="184"/>
      <c r="K77" s="244"/>
      <c r="L77" s="205"/>
      <c r="M77" s="206"/>
    </row>
    <row r="78" spans="1:13" s="171" customFormat="1" ht="20.1" customHeight="1">
      <c r="A78" s="308"/>
      <c r="B78" s="308"/>
      <c r="C78" s="325" t="s">
        <v>93</v>
      </c>
      <c r="D78" s="44" t="s">
        <v>136</v>
      </c>
      <c r="E78" s="139">
        <v>37369</v>
      </c>
      <c r="F78" s="45">
        <v>37369</v>
      </c>
      <c r="G78" s="26">
        <f t="shared" si="2"/>
        <v>0</v>
      </c>
      <c r="H78" s="27">
        <f t="shared" si="3"/>
        <v>0</v>
      </c>
      <c r="I78" s="241" t="s">
        <v>94</v>
      </c>
      <c r="J78" s="192">
        <v>37369</v>
      </c>
      <c r="K78" s="242"/>
      <c r="L78" s="189"/>
      <c r="M78" s="190"/>
    </row>
    <row r="79" spans="1:236" s="171" customFormat="1" ht="20.1" customHeight="1">
      <c r="A79" s="308"/>
      <c r="B79" s="308"/>
      <c r="C79" s="326"/>
      <c r="D79" s="48" t="s">
        <v>100</v>
      </c>
      <c r="E79" s="139">
        <v>0</v>
      </c>
      <c r="F79" s="45">
        <v>950</v>
      </c>
      <c r="G79" s="26">
        <f t="shared" si="2"/>
        <v>950</v>
      </c>
      <c r="H79" s="27">
        <v>0</v>
      </c>
      <c r="I79" s="241"/>
      <c r="J79" s="192"/>
      <c r="K79" s="242" t="s">
        <v>211</v>
      </c>
      <c r="L79" s="189">
        <v>950</v>
      </c>
      <c r="M79" s="190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5"/>
      <c r="DY79" s="245"/>
      <c r="DZ79" s="245"/>
      <c r="EA79" s="245"/>
      <c r="EB79" s="245"/>
      <c r="EC79" s="245"/>
      <c r="ED79" s="245"/>
      <c r="EE79" s="245"/>
      <c r="EF79" s="245"/>
      <c r="EG79" s="245"/>
      <c r="EH79" s="245"/>
      <c r="EI79" s="245"/>
      <c r="EJ79" s="245"/>
      <c r="EK79" s="245"/>
      <c r="EL79" s="245"/>
      <c r="EM79" s="245"/>
      <c r="EN79" s="245"/>
      <c r="EO79" s="245"/>
      <c r="EP79" s="245"/>
      <c r="EQ79" s="245"/>
      <c r="ER79" s="245"/>
      <c r="ES79" s="245"/>
      <c r="ET79" s="245"/>
      <c r="EU79" s="245"/>
      <c r="EV79" s="245"/>
      <c r="EW79" s="245"/>
      <c r="EX79" s="245"/>
      <c r="EY79" s="245"/>
      <c r="EZ79" s="245"/>
      <c r="FA79" s="245"/>
      <c r="FB79" s="245"/>
      <c r="FC79" s="245"/>
      <c r="FD79" s="245"/>
      <c r="FE79" s="245"/>
      <c r="FF79" s="245"/>
      <c r="FG79" s="245"/>
      <c r="FH79" s="245"/>
      <c r="FI79" s="245"/>
      <c r="FJ79" s="245"/>
      <c r="FK79" s="245"/>
      <c r="FL79" s="245"/>
      <c r="FM79" s="245"/>
      <c r="FN79" s="245"/>
      <c r="FO79" s="245"/>
      <c r="FP79" s="245"/>
      <c r="FQ79" s="245"/>
      <c r="FR79" s="245"/>
      <c r="FS79" s="245"/>
      <c r="FT79" s="245"/>
      <c r="FU79" s="245"/>
      <c r="FV79" s="245"/>
      <c r="FW79" s="245"/>
      <c r="FX79" s="245"/>
      <c r="FY79" s="245"/>
      <c r="FZ79" s="245"/>
      <c r="GA79" s="245"/>
      <c r="GB79" s="245"/>
      <c r="GC79" s="245"/>
      <c r="GD79" s="245"/>
      <c r="GE79" s="245"/>
      <c r="GF79" s="245"/>
      <c r="GG79" s="245"/>
      <c r="GH79" s="245"/>
      <c r="GI79" s="245"/>
      <c r="GJ79" s="245"/>
      <c r="GK79" s="245"/>
      <c r="GL79" s="245"/>
      <c r="GM79" s="245"/>
      <c r="GN79" s="245"/>
      <c r="GO79" s="245"/>
      <c r="GP79" s="245"/>
      <c r="GQ79" s="245"/>
      <c r="GR79" s="245"/>
      <c r="GS79" s="245"/>
      <c r="GT79" s="245"/>
      <c r="GU79" s="245"/>
      <c r="GV79" s="245"/>
      <c r="GW79" s="245"/>
      <c r="GX79" s="245"/>
      <c r="GY79" s="245"/>
      <c r="GZ79" s="245"/>
      <c r="HA79" s="245"/>
      <c r="HB79" s="245"/>
      <c r="HC79" s="245"/>
      <c r="HD79" s="245"/>
      <c r="HE79" s="245"/>
      <c r="HF79" s="245"/>
      <c r="HG79" s="245"/>
      <c r="HH79" s="245"/>
      <c r="HI79" s="245"/>
      <c r="HJ79" s="245"/>
      <c r="HK79" s="245"/>
      <c r="HL79" s="245"/>
      <c r="HM79" s="245"/>
      <c r="HN79" s="245"/>
      <c r="HO79" s="245"/>
      <c r="HP79" s="245"/>
      <c r="HQ79" s="245"/>
      <c r="HR79" s="245"/>
      <c r="HS79" s="245"/>
      <c r="HT79" s="245"/>
      <c r="HU79" s="245"/>
      <c r="HV79" s="245"/>
      <c r="HW79" s="245"/>
      <c r="HX79" s="245"/>
      <c r="HY79" s="245"/>
      <c r="HZ79" s="245"/>
      <c r="IA79" s="245"/>
      <c r="IB79" s="245"/>
    </row>
    <row r="80" spans="1:236" s="171" customFormat="1" ht="20.1" customHeight="1">
      <c r="A80" s="308"/>
      <c r="B80" s="308"/>
      <c r="C80" s="326"/>
      <c r="D80" s="50" t="s">
        <v>96</v>
      </c>
      <c r="E80" s="117">
        <v>100000</v>
      </c>
      <c r="F80" s="24">
        <v>400000</v>
      </c>
      <c r="G80" s="26">
        <f t="shared" si="2"/>
        <v>300000</v>
      </c>
      <c r="H80" s="27">
        <f t="shared" si="3"/>
        <v>300</v>
      </c>
      <c r="I80" s="118" t="s">
        <v>305</v>
      </c>
      <c r="J80" s="192">
        <v>400000</v>
      </c>
      <c r="K80" s="242" t="s">
        <v>206</v>
      </c>
      <c r="L80" s="189">
        <v>300000</v>
      </c>
      <c r="M80" s="190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245"/>
      <c r="DR80" s="245"/>
      <c r="DS80" s="245"/>
      <c r="DT80" s="245"/>
      <c r="DU80" s="245"/>
      <c r="DV80" s="245"/>
      <c r="DW80" s="245"/>
      <c r="DX80" s="245"/>
      <c r="DY80" s="245"/>
      <c r="DZ80" s="245"/>
      <c r="EA80" s="245"/>
      <c r="EB80" s="245"/>
      <c r="EC80" s="245"/>
      <c r="ED80" s="245"/>
      <c r="EE80" s="245"/>
      <c r="EF80" s="245"/>
      <c r="EG80" s="245"/>
      <c r="EH80" s="245"/>
      <c r="EI80" s="245"/>
      <c r="EJ80" s="245"/>
      <c r="EK80" s="245"/>
      <c r="EL80" s="245"/>
      <c r="EM80" s="245"/>
      <c r="EN80" s="245"/>
      <c r="EO80" s="245"/>
      <c r="EP80" s="245"/>
      <c r="EQ80" s="245"/>
      <c r="ER80" s="245"/>
      <c r="ES80" s="245"/>
      <c r="ET80" s="245"/>
      <c r="EU80" s="245"/>
      <c r="EV80" s="245"/>
      <c r="EW80" s="245"/>
      <c r="EX80" s="245"/>
      <c r="EY80" s="245"/>
      <c r="EZ80" s="245"/>
      <c r="FA80" s="245"/>
      <c r="FB80" s="245"/>
      <c r="FC80" s="245"/>
      <c r="FD80" s="245"/>
      <c r="FE80" s="245"/>
      <c r="FF80" s="245"/>
      <c r="FG80" s="245"/>
      <c r="FH80" s="245"/>
      <c r="FI80" s="245"/>
      <c r="FJ80" s="245"/>
      <c r="FK80" s="245"/>
      <c r="FL80" s="245"/>
      <c r="FM80" s="245"/>
      <c r="FN80" s="245"/>
      <c r="FO80" s="245"/>
      <c r="FP80" s="245"/>
      <c r="FQ80" s="245"/>
      <c r="FR80" s="245"/>
      <c r="FS80" s="245"/>
      <c r="FT80" s="245"/>
      <c r="FU80" s="245"/>
      <c r="FV80" s="245"/>
      <c r="FW80" s="245"/>
      <c r="FX80" s="245"/>
      <c r="FY80" s="245"/>
      <c r="FZ80" s="245"/>
      <c r="GA80" s="245"/>
      <c r="GB80" s="245"/>
      <c r="GC80" s="245"/>
      <c r="GD80" s="245"/>
      <c r="GE80" s="245"/>
      <c r="GF80" s="245"/>
      <c r="GG80" s="245"/>
      <c r="GH80" s="245"/>
      <c r="GI80" s="245"/>
      <c r="GJ80" s="245"/>
      <c r="GK80" s="245"/>
      <c r="GL80" s="245"/>
      <c r="GM80" s="245"/>
      <c r="GN80" s="245"/>
      <c r="GO80" s="245"/>
      <c r="GP80" s="245"/>
      <c r="GQ80" s="245"/>
      <c r="GR80" s="245"/>
      <c r="GS80" s="245"/>
      <c r="GT80" s="245"/>
      <c r="GU80" s="245"/>
      <c r="GV80" s="245"/>
      <c r="GW80" s="245"/>
      <c r="GX80" s="245"/>
      <c r="GY80" s="245"/>
      <c r="GZ80" s="245"/>
      <c r="HA80" s="245"/>
      <c r="HB80" s="245"/>
      <c r="HC80" s="245"/>
      <c r="HD80" s="245"/>
      <c r="HE80" s="245"/>
      <c r="HF80" s="245"/>
      <c r="HG80" s="245"/>
      <c r="HH80" s="245"/>
      <c r="HI80" s="245"/>
      <c r="HJ80" s="245"/>
      <c r="HK80" s="245"/>
      <c r="HL80" s="245"/>
      <c r="HM80" s="245"/>
      <c r="HN80" s="245"/>
      <c r="HO80" s="245"/>
      <c r="HP80" s="245"/>
      <c r="HQ80" s="245"/>
      <c r="HR80" s="245"/>
      <c r="HS80" s="245"/>
      <c r="HT80" s="245"/>
      <c r="HU80" s="245"/>
      <c r="HV80" s="245"/>
      <c r="HW80" s="245"/>
      <c r="HX80" s="245"/>
      <c r="HY80" s="245"/>
      <c r="HZ80" s="245"/>
      <c r="IA80" s="245"/>
      <c r="IB80" s="245"/>
    </row>
    <row r="81" spans="1:236" ht="20.1" customHeight="1">
      <c r="A81" s="308"/>
      <c r="B81" s="308"/>
      <c r="C81" s="327"/>
      <c r="D81" s="50" t="s">
        <v>98</v>
      </c>
      <c r="E81" s="117">
        <v>0</v>
      </c>
      <c r="F81" s="24">
        <v>19000</v>
      </c>
      <c r="G81" s="26">
        <f t="shared" si="2"/>
        <v>19000</v>
      </c>
      <c r="H81" s="27">
        <v>0</v>
      </c>
      <c r="I81" s="118" t="s">
        <v>98</v>
      </c>
      <c r="J81" s="192">
        <v>19000</v>
      </c>
      <c r="K81" s="242" t="s">
        <v>211</v>
      </c>
      <c r="L81" s="189">
        <v>19000</v>
      </c>
      <c r="M81" s="190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6"/>
      <c r="GL81" s="166"/>
      <c r="GM81" s="166"/>
      <c r="GN81" s="166"/>
      <c r="GO81" s="166"/>
      <c r="GP81" s="166"/>
      <c r="GQ81" s="166"/>
      <c r="GR81" s="166"/>
      <c r="GS81" s="166"/>
      <c r="GT81" s="166"/>
      <c r="GU81" s="166"/>
      <c r="GV81" s="166"/>
      <c r="GW81" s="166"/>
      <c r="GX81" s="166"/>
      <c r="GY81" s="166"/>
      <c r="GZ81" s="166"/>
      <c r="HA81" s="166"/>
      <c r="HB81" s="166"/>
      <c r="HC81" s="166"/>
      <c r="HD81" s="166"/>
      <c r="HE81" s="166"/>
      <c r="HF81" s="166"/>
      <c r="HG81" s="166"/>
      <c r="HH81" s="166"/>
      <c r="HI81" s="166"/>
      <c r="HJ81" s="166"/>
      <c r="HK81" s="166"/>
      <c r="HL81" s="166"/>
      <c r="HM81" s="166"/>
      <c r="HN81" s="166"/>
      <c r="HO81" s="166"/>
      <c r="HP81" s="166"/>
      <c r="HQ81" s="166"/>
      <c r="HR81" s="166"/>
      <c r="HS81" s="166"/>
      <c r="HT81" s="166"/>
      <c r="HU81" s="166"/>
      <c r="HV81" s="166"/>
      <c r="HW81" s="166"/>
      <c r="HX81" s="166"/>
      <c r="HY81" s="166"/>
      <c r="HZ81" s="166"/>
      <c r="IA81" s="166"/>
      <c r="IB81" s="166"/>
    </row>
    <row r="82" spans="1:236" ht="20.1" customHeight="1">
      <c r="A82" s="308"/>
      <c r="B82" s="308"/>
      <c r="C82" s="292" t="s">
        <v>18</v>
      </c>
      <c r="D82" s="293"/>
      <c r="E82" s="111">
        <f>SUM(E83)</f>
        <v>20000</v>
      </c>
      <c r="F82" s="19">
        <f>SUM(F83)</f>
        <v>20000</v>
      </c>
      <c r="G82" s="21">
        <f t="shared" si="2"/>
        <v>0</v>
      </c>
      <c r="H82" s="22">
        <f t="shared" si="3"/>
        <v>0</v>
      </c>
      <c r="I82" s="130"/>
      <c r="J82" s="184"/>
      <c r="K82" s="244"/>
      <c r="L82" s="205"/>
      <c r="M82" s="206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66"/>
      <c r="GA82" s="166"/>
      <c r="GB82" s="166"/>
      <c r="GC82" s="166"/>
      <c r="GD82" s="166"/>
      <c r="GE82" s="166"/>
      <c r="GF82" s="166"/>
      <c r="GG82" s="166"/>
      <c r="GH82" s="166"/>
      <c r="GI82" s="166"/>
      <c r="GJ82" s="166"/>
      <c r="GK82" s="166"/>
      <c r="GL82" s="166"/>
      <c r="GM82" s="166"/>
      <c r="GN82" s="166"/>
      <c r="GO82" s="166"/>
      <c r="GP82" s="166"/>
      <c r="GQ82" s="166"/>
      <c r="GR82" s="166"/>
      <c r="GS82" s="166"/>
      <c r="GT82" s="166"/>
      <c r="GU82" s="166"/>
      <c r="GV82" s="166"/>
      <c r="GW82" s="166"/>
      <c r="GX82" s="166"/>
      <c r="GY82" s="166"/>
      <c r="GZ82" s="166"/>
      <c r="HA82" s="166"/>
      <c r="HB82" s="166"/>
      <c r="HC82" s="166"/>
      <c r="HD82" s="166"/>
      <c r="HE82" s="166"/>
      <c r="HF82" s="166"/>
      <c r="HG82" s="166"/>
      <c r="HH82" s="166"/>
      <c r="HI82" s="166"/>
      <c r="HJ82" s="166"/>
      <c r="HK82" s="166"/>
      <c r="HL82" s="166"/>
      <c r="HM82" s="166"/>
      <c r="HN82" s="166"/>
      <c r="HO82" s="166"/>
      <c r="HP82" s="166"/>
      <c r="HQ82" s="166"/>
      <c r="HR82" s="166"/>
      <c r="HS82" s="166"/>
      <c r="HT82" s="166"/>
      <c r="HU82" s="166"/>
      <c r="HV82" s="166"/>
      <c r="HW82" s="166"/>
      <c r="HX82" s="166"/>
      <c r="HY82" s="166"/>
      <c r="HZ82" s="166"/>
      <c r="IA82" s="166"/>
      <c r="IB82" s="166"/>
    </row>
    <row r="83" spans="1:236" ht="27" customHeight="1">
      <c r="A83" s="308"/>
      <c r="B83" s="308"/>
      <c r="C83" s="28" t="s">
        <v>104</v>
      </c>
      <c r="D83" s="55" t="s">
        <v>105</v>
      </c>
      <c r="E83" s="124">
        <v>20000</v>
      </c>
      <c r="F83" s="30">
        <v>20000</v>
      </c>
      <c r="G83" s="26">
        <f t="shared" si="2"/>
        <v>0</v>
      </c>
      <c r="H83" s="27">
        <f t="shared" si="3"/>
        <v>0</v>
      </c>
      <c r="I83" s="118" t="s">
        <v>306</v>
      </c>
      <c r="J83" s="153" t="s">
        <v>307</v>
      </c>
      <c r="K83" s="242"/>
      <c r="L83" s="189"/>
      <c r="M83" s="190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6"/>
      <c r="FT83" s="166"/>
      <c r="FU83" s="166"/>
      <c r="FV83" s="166"/>
      <c r="FW83" s="166"/>
      <c r="FX83" s="166"/>
      <c r="FY83" s="166"/>
      <c r="FZ83" s="166"/>
      <c r="GA83" s="166"/>
      <c r="GB83" s="166"/>
      <c r="GC83" s="166"/>
      <c r="GD83" s="166"/>
      <c r="GE83" s="166"/>
      <c r="GF83" s="166"/>
      <c r="GG83" s="166"/>
      <c r="GH83" s="166"/>
      <c r="GI83" s="166"/>
      <c r="GJ83" s="166"/>
      <c r="GK83" s="166"/>
      <c r="GL83" s="166"/>
      <c r="GM83" s="166"/>
      <c r="GN83" s="166"/>
      <c r="GO83" s="166"/>
      <c r="GP83" s="166"/>
      <c r="GQ83" s="166"/>
      <c r="GR83" s="166"/>
      <c r="GS83" s="166"/>
      <c r="GT83" s="166"/>
      <c r="GU83" s="166"/>
      <c r="GV83" s="166"/>
      <c r="GW83" s="166"/>
      <c r="GX83" s="166"/>
      <c r="GY83" s="166"/>
      <c r="GZ83" s="166"/>
      <c r="HA83" s="166"/>
      <c r="HB83" s="166"/>
      <c r="HC83" s="166"/>
      <c r="HD83" s="166"/>
      <c r="HE83" s="166"/>
      <c r="HF83" s="166"/>
      <c r="HG83" s="166"/>
      <c r="HH83" s="166"/>
      <c r="HI83" s="166"/>
      <c r="HJ83" s="166"/>
      <c r="HK83" s="166"/>
      <c r="HL83" s="166"/>
      <c r="HM83" s="166"/>
      <c r="HN83" s="166"/>
      <c r="HO83" s="166"/>
      <c r="HP83" s="166"/>
      <c r="HQ83" s="166"/>
      <c r="HR83" s="166"/>
      <c r="HS83" s="166"/>
      <c r="HT83" s="166"/>
      <c r="HU83" s="166"/>
      <c r="HV83" s="166"/>
      <c r="HW83" s="166"/>
      <c r="HX83" s="166"/>
      <c r="HY83" s="166"/>
      <c r="HZ83" s="166"/>
      <c r="IA83" s="166"/>
      <c r="IB83" s="166"/>
    </row>
    <row r="84" spans="1:236" s="171" customFormat="1" ht="20.1" customHeight="1">
      <c r="A84" s="308"/>
      <c r="B84" s="308"/>
      <c r="C84" s="292" t="s">
        <v>18</v>
      </c>
      <c r="D84" s="293"/>
      <c r="E84" s="111">
        <f>SUM(E85:E86)</f>
        <v>1500</v>
      </c>
      <c r="F84" s="19">
        <f>SUM(F85:F86)</f>
        <v>0</v>
      </c>
      <c r="G84" s="21">
        <f t="shared" si="2"/>
        <v>-1500</v>
      </c>
      <c r="H84" s="22">
        <f t="shared" si="3"/>
        <v>-100</v>
      </c>
      <c r="I84" s="130"/>
      <c r="J84" s="184"/>
      <c r="K84" s="244"/>
      <c r="L84" s="205"/>
      <c r="M84" s="206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</row>
    <row r="85" spans="1:13" s="171" customFormat="1" ht="29.25" customHeight="1">
      <c r="A85" s="308"/>
      <c r="B85" s="308"/>
      <c r="C85" s="316" t="s">
        <v>109</v>
      </c>
      <c r="D85" s="44" t="s">
        <v>110</v>
      </c>
      <c r="E85" s="139">
        <v>1500</v>
      </c>
      <c r="F85" s="45">
        <v>0</v>
      </c>
      <c r="G85" s="26">
        <f t="shared" si="2"/>
        <v>-1500</v>
      </c>
      <c r="H85" s="27">
        <f t="shared" si="3"/>
        <v>-100</v>
      </c>
      <c r="I85" s="118" t="s">
        <v>308</v>
      </c>
      <c r="J85" s="153" t="s">
        <v>309</v>
      </c>
      <c r="K85" s="242" t="s">
        <v>233</v>
      </c>
      <c r="L85" s="189">
        <v>-1500</v>
      </c>
      <c r="M85" s="190"/>
    </row>
    <row r="86" spans="1:13" s="171" customFormat="1" ht="20.1" customHeight="1">
      <c r="A86" s="309"/>
      <c r="B86" s="309"/>
      <c r="C86" s="316"/>
      <c r="D86" s="48" t="s">
        <v>144</v>
      </c>
      <c r="E86" s="139">
        <v>0</v>
      </c>
      <c r="F86" s="45">
        <v>0</v>
      </c>
      <c r="G86" s="26">
        <f t="shared" si="2"/>
        <v>0</v>
      </c>
      <c r="H86" s="27">
        <v>0</v>
      </c>
      <c r="I86" s="118"/>
      <c r="J86" s="192"/>
      <c r="K86" s="242"/>
      <c r="L86" s="189"/>
      <c r="M86" s="190"/>
    </row>
    <row r="87" spans="1:236" ht="20.1" customHeight="1">
      <c r="A87" s="315" t="s">
        <v>124</v>
      </c>
      <c r="B87" s="315" t="s">
        <v>112</v>
      </c>
      <c r="C87" s="320" t="s">
        <v>126</v>
      </c>
      <c r="D87" s="321"/>
      <c r="E87" s="235">
        <f>SUM(E93,E98,E102,E104,E107,E110,E115,E119,E122,E124,E126,E129,E131,E135,E142,E148,E88)</f>
        <v>98732</v>
      </c>
      <c r="F87" s="65">
        <f>SUM(F93,F98,F102,F104,F107,F110,F115,F119,F122,F124,F126,F129,F131,F135,F142,F148,F88)</f>
        <v>94786</v>
      </c>
      <c r="G87" s="67">
        <f>F87-E87</f>
        <v>-3946</v>
      </c>
      <c r="H87" s="68">
        <f t="shared" si="3"/>
        <v>-3.9966778754608434</v>
      </c>
      <c r="I87" s="236"/>
      <c r="J87" s="237"/>
      <c r="K87" s="238"/>
      <c r="L87" s="246"/>
      <c r="M87" s="247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</row>
    <row r="88" spans="1:236" ht="20.1" customHeight="1">
      <c r="A88" s="308"/>
      <c r="B88" s="308"/>
      <c r="C88" s="339" t="s">
        <v>18</v>
      </c>
      <c r="D88" s="340"/>
      <c r="E88" s="111">
        <f>SUM(E89:E92)</f>
        <v>10118</v>
      </c>
      <c r="F88" s="19">
        <f>SUM(F89:F92)</f>
        <v>2800</v>
      </c>
      <c r="G88" s="21">
        <f>F88-E88</f>
        <v>-7318</v>
      </c>
      <c r="H88" s="22">
        <v>0</v>
      </c>
      <c r="I88" s="130"/>
      <c r="J88" s="184"/>
      <c r="K88" s="132"/>
      <c r="L88" s="185"/>
      <c r="M88" s="186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</row>
    <row r="89" spans="1:236" s="223" customFormat="1" ht="20.1" customHeight="1">
      <c r="A89" s="308"/>
      <c r="B89" s="308"/>
      <c r="C89" s="317" t="s">
        <v>147</v>
      </c>
      <c r="D89" s="248" t="s">
        <v>31</v>
      </c>
      <c r="E89" s="126">
        <v>1800</v>
      </c>
      <c r="F89" s="34">
        <v>1800</v>
      </c>
      <c r="G89" s="26">
        <f aca="true" t="shared" si="4" ref="G89:G92">F89-E89</f>
        <v>0</v>
      </c>
      <c r="H89" s="27">
        <v>0</v>
      </c>
      <c r="I89" s="118" t="s">
        <v>310</v>
      </c>
      <c r="J89" s="153" t="s">
        <v>311</v>
      </c>
      <c r="K89" s="120"/>
      <c r="L89" s="187"/>
      <c r="M89" s="188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</row>
    <row r="90" spans="1:236" s="223" customFormat="1" ht="20.1" customHeight="1">
      <c r="A90" s="308"/>
      <c r="B90" s="308"/>
      <c r="C90" s="317"/>
      <c r="D90" s="248" t="s">
        <v>24</v>
      </c>
      <c r="E90" s="126">
        <v>0</v>
      </c>
      <c r="F90" s="34">
        <v>0</v>
      </c>
      <c r="G90" s="26">
        <f t="shared" si="4"/>
        <v>0</v>
      </c>
      <c r="H90" s="27">
        <v>0</v>
      </c>
      <c r="I90" s="118"/>
      <c r="J90" s="192"/>
      <c r="K90" s="120"/>
      <c r="L90" s="187"/>
      <c r="M90" s="188"/>
      <c r="N90" s="249"/>
      <c r="O90" s="250"/>
      <c r="P90" s="251"/>
      <c r="Q90" s="252"/>
      <c r="R90" s="253"/>
      <c r="S90" s="253"/>
      <c r="T90" s="251"/>
      <c r="U90" s="251"/>
      <c r="V90" s="249"/>
      <c r="W90" s="250"/>
      <c r="X90" s="251"/>
      <c r="Y90" s="252"/>
      <c r="Z90" s="253"/>
      <c r="AA90" s="253"/>
      <c r="AB90" s="251"/>
      <c r="AC90" s="251"/>
      <c r="AD90" s="85"/>
      <c r="AE90" s="254"/>
      <c r="AF90" s="255"/>
      <c r="AG90" s="256"/>
      <c r="AH90" s="257"/>
      <c r="AI90" s="257"/>
      <c r="AJ90" s="251"/>
      <c r="AK90" s="251"/>
      <c r="AL90" s="85"/>
      <c r="AM90" s="254"/>
      <c r="AN90" s="255"/>
      <c r="AO90" s="256"/>
      <c r="AP90" s="257"/>
      <c r="AQ90" s="257"/>
      <c r="AR90" s="251"/>
      <c r="AS90" s="251"/>
      <c r="AT90" s="85"/>
      <c r="AU90" s="254"/>
      <c r="AV90" s="255"/>
      <c r="AW90" s="256"/>
      <c r="AX90" s="257"/>
      <c r="AY90" s="257"/>
      <c r="AZ90" s="251"/>
      <c r="BA90" s="251"/>
      <c r="BB90" s="85"/>
      <c r="BC90" s="254"/>
      <c r="BD90" s="255"/>
      <c r="BE90" s="256"/>
      <c r="BF90" s="257"/>
      <c r="BG90" s="257"/>
      <c r="BH90" s="251"/>
      <c r="BI90" s="251"/>
      <c r="BJ90" s="85"/>
      <c r="BK90" s="254"/>
      <c r="BL90" s="255"/>
      <c r="BM90" s="256"/>
      <c r="BN90" s="257"/>
      <c r="BO90" s="257"/>
      <c r="BP90" s="251"/>
      <c r="BQ90" s="251"/>
      <c r="BR90" s="85"/>
      <c r="BS90" s="254"/>
      <c r="BT90" s="255"/>
      <c r="BU90" s="256"/>
      <c r="BV90" s="257"/>
      <c r="BW90" s="257"/>
      <c r="BX90" s="251"/>
      <c r="BY90" s="251"/>
      <c r="BZ90" s="85"/>
      <c r="CA90" s="254"/>
      <c r="CB90" s="255"/>
      <c r="CC90" s="256"/>
      <c r="CD90" s="257"/>
      <c r="CE90" s="257"/>
      <c r="CF90" s="251"/>
      <c r="CG90" s="251"/>
      <c r="CH90" s="85"/>
      <c r="CI90" s="254"/>
      <c r="CJ90" s="255"/>
      <c r="CK90" s="256"/>
      <c r="CL90" s="257"/>
      <c r="CM90" s="257"/>
      <c r="CN90" s="251"/>
      <c r="CO90" s="251"/>
      <c r="CP90" s="85"/>
      <c r="CQ90" s="254"/>
      <c r="CR90" s="255"/>
      <c r="CS90" s="256"/>
      <c r="CT90" s="257"/>
      <c r="CU90" s="257"/>
      <c r="CV90" s="251"/>
      <c r="CW90" s="251"/>
      <c r="CX90" s="85"/>
      <c r="CY90" s="254"/>
      <c r="CZ90" s="255"/>
      <c r="DA90" s="256"/>
      <c r="DB90" s="257"/>
      <c r="DC90" s="257"/>
      <c r="DD90" s="251"/>
      <c r="DE90" s="251"/>
      <c r="DF90" s="85"/>
      <c r="DG90" s="254"/>
      <c r="DH90" s="255"/>
      <c r="DI90" s="256"/>
      <c r="DJ90" s="257"/>
      <c r="DK90" s="257"/>
      <c r="DL90" s="251"/>
      <c r="DM90" s="251"/>
      <c r="DN90" s="85"/>
      <c r="DO90" s="254"/>
      <c r="DP90" s="255"/>
      <c r="DQ90" s="256"/>
      <c r="DR90" s="257"/>
      <c r="DS90" s="257"/>
      <c r="DT90" s="251"/>
      <c r="DU90" s="251"/>
      <c r="DV90" s="85"/>
      <c r="DW90" s="254"/>
      <c r="DX90" s="255"/>
      <c r="DY90" s="256"/>
      <c r="DZ90" s="257"/>
      <c r="EA90" s="257"/>
      <c r="EB90" s="251"/>
      <c r="EC90" s="251"/>
      <c r="ED90" s="85"/>
      <c r="EE90" s="254"/>
      <c r="EF90" s="255"/>
      <c r="EG90" s="256"/>
      <c r="EH90" s="257"/>
      <c r="EI90" s="257"/>
      <c r="EJ90" s="251"/>
      <c r="EK90" s="251"/>
      <c r="EL90" s="85"/>
      <c r="EM90" s="254"/>
      <c r="EN90" s="255"/>
      <c r="EO90" s="256"/>
      <c r="EP90" s="257"/>
      <c r="EQ90" s="257"/>
      <c r="ER90" s="251"/>
      <c r="ES90" s="251"/>
      <c r="ET90" s="85"/>
      <c r="EU90" s="254"/>
      <c r="EV90" s="255"/>
      <c r="EW90" s="256"/>
      <c r="EX90" s="257"/>
      <c r="EY90" s="257"/>
      <c r="EZ90" s="251"/>
      <c r="FA90" s="251"/>
      <c r="FB90" s="85"/>
      <c r="FC90" s="254"/>
      <c r="FD90" s="255"/>
      <c r="FE90" s="256"/>
      <c r="FF90" s="257"/>
      <c r="FG90" s="257"/>
      <c r="FH90" s="251"/>
      <c r="FI90" s="251"/>
      <c r="FJ90" s="85"/>
      <c r="FK90" s="254"/>
      <c r="FL90" s="255"/>
      <c r="FM90" s="256"/>
      <c r="FN90" s="257"/>
      <c r="FO90" s="257"/>
      <c r="FP90" s="251"/>
      <c r="FQ90" s="251"/>
      <c r="FR90" s="85"/>
      <c r="FS90" s="254"/>
      <c r="FT90" s="255"/>
      <c r="FU90" s="256"/>
      <c r="FV90" s="257"/>
      <c r="FW90" s="257"/>
      <c r="FX90" s="251"/>
      <c r="FY90" s="251"/>
      <c r="FZ90" s="85"/>
      <c r="GA90" s="254"/>
      <c r="GB90" s="255"/>
      <c r="GC90" s="256"/>
      <c r="GD90" s="257"/>
      <c r="GE90" s="257"/>
      <c r="GF90" s="251"/>
      <c r="GG90" s="251"/>
      <c r="GH90" s="85"/>
      <c r="GI90" s="254"/>
      <c r="GJ90" s="255"/>
      <c r="GK90" s="256"/>
      <c r="GL90" s="257"/>
      <c r="GM90" s="257"/>
      <c r="GN90" s="251"/>
      <c r="GO90" s="251"/>
      <c r="GP90" s="85"/>
      <c r="GQ90" s="254"/>
      <c r="GR90" s="255"/>
      <c r="GS90" s="256"/>
      <c r="GT90" s="257"/>
      <c r="GU90" s="257"/>
      <c r="GV90" s="251"/>
      <c r="GW90" s="251"/>
      <c r="GX90" s="85"/>
      <c r="GY90" s="254"/>
      <c r="GZ90" s="255"/>
      <c r="HA90" s="256"/>
      <c r="HB90" s="257"/>
      <c r="HC90" s="257"/>
      <c r="HD90" s="251"/>
      <c r="HE90" s="251"/>
      <c r="HF90" s="85"/>
      <c r="HG90" s="254"/>
      <c r="HH90" s="255"/>
      <c r="HI90" s="256"/>
      <c r="HJ90" s="257"/>
      <c r="HK90" s="257"/>
      <c r="HL90" s="251"/>
      <c r="HM90" s="251"/>
      <c r="HN90" s="85"/>
      <c r="HO90" s="254"/>
      <c r="HP90" s="255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</row>
    <row r="91" spans="1:236" s="223" customFormat="1" ht="68.25" customHeight="1">
      <c r="A91" s="308"/>
      <c r="B91" s="308"/>
      <c r="C91" s="317" t="s">
        <v>147</v>
      </c>
      <c r="D91" s="248" t="s">
        <v>25</v>
      </c>
      <c r="E91" s="126">
        <v>8318</v>
      </c>
      <c r="F91" s="34">
        <v>1000</v>
      </c>
      <c r="G91" s="26">
        <f t="shared" si="4"/>
        <v>-7318</v>
      </c>
      <c r="H91" s="27">
        <v>0</v>
      </c>
      <c r="I91" s="118" t="s">
        <v>238</v>
      </c>
      <c r="J91" s="153" t="s">
        <v>239</v>
      </c>
      <c r="K91" s="120" t="s">
        <v>233</v>
      </c>
      <c r="L91" s="187">
        <v>-7318</v>
      </c>
      <c r="M91" s="188"/>
      <c r="N91" s="249"/>
      <c r="O91" s="250"/>
      <c r="P91" s="251"/>
      <c r="Q91" s="252"/>
      <c r="R91" s="253"/>
      <c r="S91" s="253"/>
      <c r="T91" s="251"/>
      <c r="U91" s="251"/>
      <c r="V91" s="249"/>
      <c r="W91" s="250"/>
      <c r="X91" s="251"/>
      <c r="Y91" s="252"/>
      <c r="Z91" s="253"/>
      <c r="AA91" s="253"/>
      <c r="AB91" s="251"/>
      <c r="AC91" s="251"/>
      <c r="AD91" s="85"/>
      <c r="AE91" s="254"/>
      <c r="AF91" s="255"/>
      <c r="AG91" s="256"/>
      <c r="AH91" s="257"/>
      <c r="AI91" s="257"/>
      <c r="AJ91" s="251"/>
      <c r="AK91" s="251"/>
      <c r="AL91" s="85"/>
      <c r="AM91" s="254"/>
      <c r="AN91" s="255"/>
      <c r="AO91" s="256"/>
      <c r="AP91" s="257"/>
      <c r="AQ91" s="257"/>
      <c r="AR91" s="251"/>
      <c r="AS91" s="251"/>
      <c r="AT91" s="85"/>
      <c r="AU91" s="254"/>
      <c r="AV91" s="255"/>
      <c r="AW91" s="256"/>
      <c r="AX91" s="257"/>
      <c r="AY91" s="257"/>
      <c r="AZ91" s="251"/>
      <c r="BA91" s="251"/>
      <c r="BB91" s="85"/>
      <c r="BC91" s="254"/>
      <c r="BD91" s="255"/>
      <c r="BE91" s="256"/>
      <c r="BF91" s="257"/>
      <c r="BG91" s="257"/>
      <c r="BH91" s="251"/>
      <c r="BI91" s="251"/>
      <c r="BJ91" s="85"/>
      <c r="BK91" s="254"/>
      <c r="BL91" s="255"/>
      <c r="BM91" s="256"/>
      <c r="BN91" s="257"/>
      <c r="BO91" s="257"/>
      <c r="BP91" s="251"/>
      <c r="BQ91" s="251"/>
      <c r="BR91" s="85"/>
      <c r="BS91" s="254"/>
      <c r="BT91" s="255"/>
      <c r="BU91" s="256"/>
      <c r="BV91" s="257"/>
      <c r="BW91" s="257"/>
      <c r="BX91" s="251"/>
      <c r="BY91" s="251"/>
      <c r="BZ91" s="85"/>
      <c r="CA91" s="254"/>
      <c r="CB91" s="255"/>
      <c r="CC91" s="256"/>
      <c r="CD91" s="257"/>
      <c r="CE91" s="257"/>
      <c r="CF91" s="251"/>
      <c r="CG91" s="251"/>
      <c r="CH91" s="85"/>
      <c r="CI91" s="254"/>
      <c r="CJ91" s="255"/>
      <c r="CK91" s="256"/>
      <c r="CL91" s="257"/>
      <c r="CM91" s="257"/>
      <c r="CN91" s="251"/>
      <c r="CO91" s="251"/>
      <c r="CP91" s="85"/>
      <c r="CQ91" s="254"/>
      <c r="CR91" s="255"/>
      <c r="CS91" s="256"/>
      <c r="CT91" s="257"/>
      <c r="CU91" s="257"/>
      <c r="CV91" s="251"/>
      <c r="CW91" s="251"/>
      <c r="CX91" s="85"/>
      <c r="CY91" s="254"/>
      <c r="CZ91" s="255"/>
      <c r="DA91" s="256"/>
      <c r="DB91" s="257"/>
      <c r="DC91" s="257"/>
      <c r="DD91" s="251"/>
      <c r="DE91" s="251"/>
      <c r="DF91" s="85"/>
      <c r="DG91" s="254"/>
      <c r="DH91" s="255"/>
      <c r="DI91" s="256"/>
      <c r="DJ91" s="257"/>
      <c r="DK91" s="257"/>
      <c r="DL91" s="251"/>
      <c r="DM91" s="251"/>
      <c r="DN91" s="85"/>
      <c r="DO91" s="254"/>
      <c r="DP91" s="255"/>
      <c r="DQ91" s="256"/>
      <c r="DR91" s="257"/>
      <c r="DS91" s="257"/>
      <c r="DT91" s="251"/>
      <c r="DU91" s="251"/>
      <c r="DV91" s="85"/>
      <c r="DW91" s="254"/>
      <c r="DX91" s="255"/>
      <c r="DY91" s="256"/>
      <c r="DZ91" s="257"/>
      <c r="EA91" s="257"/>
      <c r="EB91" s="251"/>
      <c r="EC91" s="251"/>
      <c r="ED91" s="85"/>
      <c r="EE91" s="254"/>
      <c r="EF91" s="255"/>
      <c r="EG91" s="256"/>
      <c r="EH91" s="257"/>
      <c r="EI91" s="257"/>
      <c r="EJ91" s="251"/>
      <c r="EK91" s="251"/>
      <c r="EL91" s="85"/>
      <c r="EM91" s="254"/>
      <c r="EN91" s="255"/>
      <c r="EO91" s="256"/>
      <c r="EP91" s="257"/>
      <c r="EQ91" s="257"/>
      <c r="ER91" s="251"/>
      <c r="ES91" s="251"/>
      <c r="ET91" s="85"/>
      <c r="EU91" s="254"/>
      <c r="EV91" s="255"/>
      <c r="EW91" s="256"/>
      <c r="EX91" s="257"/>
      <c r="EY91" s="257"/>
      <c r="EZ91" s="251"/>
      <c r="FA91" s="251"/>
      <c r="FB91" s="85"/>
      <c r="FC91" s="254"/>
      <c r="FD91" s="255"/>
      <c r="FE91" s="256"/>
      <c r="FF91" s="257"/>
      <c r="FG91" s="257"/>
      <c r="FH91" s="251"/>
      <c r="FI91" s="251"/>
      <c r="FJ91" s="85"/>
      <c r="FK91" s="254"/>
      <c r="FL91" s="255"/>
      <c r="FM91" s="256"/>
      <c r="FN91" s="257"/>
      <c r="FO91" s="257"/>
      <c r="FP91" s="251"/>
      <c r="FQ91" s="251"/>
      <c r="FR91" s="85"/>
      <c r="FS91" s="254"/>
      <c r="FT91" s="255"/>
      <c r="FU91" s="256"/>
      <c r="FV91" s="257"/>
      <c r="FW91" s="257"/>
      <c r="FX91" s="251"/>
      <c r="FY91" s="251"/>
      <c r="FZ91" s="85"/>
      <c r="GA91" s="254"/>
      <c r="GB91" s="255"/>
      <c r="GC91" s="256"/>
      <c r="GD91" s="257"/>
      <c r="GE91" s="257"/>
      <c r="GF91" s="251"/>
      <c r="GG91" s="251"/>
      <c r="GH91" s="85"/>
      <c r="GI91" s="254"/>
      <c r="GJ91" s="255"/>
      <c r="GK91" s="256"/>
      <c r="GL91" s="257"/>
      <c r="GM91" s="257"/>
      <c r="GN91" s="251"/>
      <c r="GO91" s="251"/>
      <c r="GP91" s="85"/>
      <c r="GQ91" s="254"/>
      <c r="GR91" s="255"/>
      <c r="GS91" s="256"/>
      <c r="GT91" s="257"/>
      <c r="GU91" s="257"/>
      <c r="GV91" s="251"/>
      <c r="GW91" s="251"/>
      <c r="GX91" s="85"/>
      <c r="GY91" s="254"/>
      <c r="GZ91" s="255"/>
      <c r="HA91" s="256"/>
      <c r="HB91" s="257"/>
      <c r="HC91" s="257"/>
      <c r="HD91" s="251"/>
      <c r="HE91" s="251"/>
      <c r="HF91" s="85"/>
      <c r="HG91" s="254"/>
      <c r="HH91" s="255"/>
      <c r="HI91" s="256"/>
      <c r="HJ91" s="257"/>
      <c r="HK91" s="257"/>
      <c r="HL91" s="251"/>
      <c r="HM91" s="251"/>
      <c r="HN91" s="85"/>
      <c r="HO91" s="254"/>
      <c r="HP91" s="255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</row>
    <row r="92" spans="1:236" s="223" customFormat="1" ht="20.1" customHeight="1">
      <c r="A92" s="308"/>
      <c r="B92" s="308"/>
      <c r="C92" s="317"/>
      <c r="D92" s="248" t="s">
        <v>28</v>
      </c>
      <c r="E92" s="126">
        <v>0</v>
      </c>
      <c r="F92" s="34">
        <v>0</v>
      </c>
      <c r="G92" s="26">
        <f t="shared" si="4"/>
        <v>0</v>
      </c>
      <c r="H92" s="27">
        <v>0</v>
      </c>
      <c r="I92" s="118"/>
      <c r="J92" s="192"/>
      <c r="K92" s="120"/>
      <c r="L92" s="187"/>
      <c r="M92" s="188"/>
      <c r="N92" s="249"/>
      <c r="O92" s="250"/>
      <c r="P92" s="251"/>
      <c r="Q92" s="252"/>
      <c r="R92" s="253"/>
      <c r="S92" s="253"/>
      <c r="T92" s="251"/>
      <c r="U92" s="251"/>
      <c r="V92" s="249"/>
      <c r="W92" s="250"/>
      <c r="X92" s="251"/>
      <c r="Y92" s="252"/>
      <c r="Z92" s="253"/>
      <c r="AA92" s="253"/>
      <c r="AB92" s="251"/>
      <c r="AC92" s="251"/>
      <c r="AD92" s="85"/>
      <c r="AE92" s="254"/>
      <c r="AF92" s="255"/>
      <c r="AG92" s="256"/>
      <c r="AH92" s="257"/>
      <c r="AI92" s="257"/>
      <c r="AJ92" s="251"/>
      <c r="AK92" s="251"/>
      <c r="AL92" s="85"/>
      <c r="AM92" s="254"/>
      <c r="AN92" s="255"/>
      <c r="AO92" s="256"/>
      <c r="AP92" s="257"/>
      <c r="AQ92" s="257"/>
      <c r="AR92" s="251"/>
      <c r="AS92" s="251"/>
      <c r="AT92" s="85"/>
      <c r="AU92" s="254"/>
      <c r="AV92" s="255"/>
      <c r="AW92" s="256"/>
      <c r="AX92" s="257"/>
      <c r="AY92" s="257"/>
      <c r="AZ92" s="251"/>
      <c r="BA92" s="251"/>
      <c r="BB92" s="85"/>
      <c r="BC92" s="254"/>
      <c r="BD92" s="255"/>
      <c r="BE92" s="256"/>
      <c r="BF92" s="257"/>
      <c r="BG92" s="257"/>
      <c r="BH92" s="251"/>
      <c r="BI92" s="251"/>
      <c r="BJ92" s="85"/>
      <c r="BK92" s="254"/>
      <c r="BL92" s="255"/>
      <c r="BM92" s="256"/>
      <c r="BN92" s="257"/>
      <c r="BO92" s="257"/>
      <c r="BP92" s="251"/>
      <c r="BQ92" s="251"/>
      <c r="BR92" s="85"/>
      <c r="BS92" s="254"/>
      <c r="BT92" s="255"/>
      <c r="BU92" s="256"/>
      <c r="BV92" s="257"/>
      <c r="BW92" s="257"/>
      <c r="BX92" s="251"/>
      <c r="BY92" s="251"/>
      <c r="BZ92" s="85"/>
      <c r="CA92" s="254"/>
      <c r="CB92" s="255"/>
      <c r="CC92" s="256"/>
      <c r="CD92" s="257"/>
      <c r="CE92" s="257"/>
      <c r="CF92" s="251"/>
      <c r="CG92" s="251"/>
      <c r="CH92" s="85"/>
      <c r="CI92" s="254"/>
      <c r="CJ92" s="255"/>
      <c r="CK92" s="256"/>
      <c r="CL92" s="257"/>
      <c r="CM92" s="257"/>
      <c r="CN92" s="251"/>
      <c r="CO92" s="251"/>
      <c r="CP92" s="85"/>
      <c r="CQ92" s="254"/>
      <c r="CR92" s="255"/>
      <c r="CS92" s="256"/>
      <c r="CT92" s="257"/>
      <c r="CU92" s="257"/>
      <c r="CV92" s="251"/>
      <c r="CW92" s="251"/>
      <c r="CX92" s="85"/>
      <c r="CY92" s="254"/>
      <c r="CZ92" s="255"/>
      <c r="DA92" s="256"/>
      <c r="DB92" s="257"/>
      <c r="DC92" s="257"/>
      <c r="DD92" s="251"/>
      <c r="DE92" s="251"/>
      <c r="DF92" s="85"/>
      <c r="DG92" s="254"/>
      <c r="DH92" s="255"/>
      <c r="DI92" s="256"/>
      <c r="DJ92" s="257"/>
      <c r="DK92" s="257"/>
      <c r="DL92" s="251"/>
      <c r="DM92" s="251"/>
      <c r="DN92" s="85"/>
      <c r="DO92" s="254"/>
      <c r="DP92" s="255"/>
      <c r="DQ92" s="256"/>
      <c r="DR92" s="257"/>
      <c r="DS92" s="257"/>
      <c r="DT92" s="251"/>
      <c r="DU92" s="251"/>
      <c r="DV92" s="85"/>
      <c r="DW92" s="254"/>
      <c r="DX92" s="255"/>
      <c r="DY92" s="256"/>
      <c r="DZ92" s="257"/>
      <c r="EA92" s="257"/>
      <c r="EB92" s="251"/>
      <c r="EC92" s="251"/>
      <c r="ED92" s="85"/>
      <c r="EE92" s="254"/>
      <c r="EF92" s="255"/>
      <c r="EG92" s="256"/>
      <c r="EH92" s="257"/>
      <c r="EI92" s="257"/>
      <c r="EJ92" s="251"/>
      <c r="EK92" s="251"/>
      <c r="EL92" s="85"/>
      <c r="EM92" s="254"/>
      <c r="EN92" s="255"/>
      <c r="EO92" s="256"/>
      <c r="EP92" s="257"/>
      <c r="EQ92" s="257"/>
      <c r="ER92" s="251"/>
      <c r="ES92" s="251"/>
      <c r="ET92" s="85"/>
      <c r="EU92" s="254"/>
      <c r="EV92" s="255"/>
      <c r="EW92" s="256"/>
      <c r="EX92" s="257"/>
      <c r="EY92" s="257"/>
      <c r="EZ92" s="251"/>
      <c r="FA92" s="251"/>
      <c r="FB92" s="85"/>
      <c r="FC92" s="254"/>
      <c r="FD92" s="255"/>
      <c r="FE92" s="256"/>
      <c r="FF92" s="257"/>
      <c r="FG92" s="257"/>
      <c r="FH92" s="251"/>
      <c r="FI92" s="251"/>
      <c r="FJ92" s="85"/>
      <c r="FK92" s="254"/>
      <c r="FL92" s="255"/>
      <c r="FM92" s="256"/>
      <c r="FN92" s="257"/>
      <c r="FO92" s="257"/>
      <c r="FP92" s="251"/>
      <c r="FQ92" s="251"/>
      <c r="FR92" s="85"/>
      <c r="FS92" s="254"/>
      <c r="FT92" s="255"/>
      <c r="FU92" s="256"/>
      <c r="FV92" s="257"/>
      <c r="FW92" s="257"/>
      <c r="FX92" s="251"/>
      <c r="FY92" s="251"/>
      <c r="FZ92" s="85"/>
      <c r="GA92" s="254"/>
      <c r="GB92" s="255"/>
      <c r="GC92" s="256"/>
      <c r="GD92" s="257"/>
      <c r="GE92" s="257"/>
      <c r="GF92" s="251"/>
      <c r="GG92" s="251"/>
      <c r="GH92" s="85"/>
      <c r="GI92" s="254"/>
      <c r="GJ92" s="255"/>
      <c r="GK92" s="256"/>
      <c r="GL92" s="257"/>
      <c r="GM92" s="257"/>
      <c r="GN92" s="251"/>
      <c r="GO92" s="251"/>
      <c r="GP92" s="85"/>
      <c r="GQ92" s="254"/>
      <c r="GR92" s="255"/>
      <c r="GS92" s="256"/>
      <c r="GT92" s="257"/>
      <c r="GU92" s="257"/>
      <c r="GV92" s="251"/>
      <c r="GW92" s="251"/>
      <c r="GX92" s="85"/>
      <c r="GY92" s="254"/>
      <c r="GZ92" s="255"/>
      <c r="HA92" s="256"/>
      <c r="HB92" s="257"/>
      <c r="HC92" s="257"/>
      <c r="HD92" s="251"/>
      <c r="HE92" s="251"/>
      <c r="HF92" s="85"/>
      <c r="HG92" s="254"/>
      <c r="HH92" s="255"/>
      <c r="HI92" s="256"/>
      <c r="HJ92" s="257"/>
      <c r="HK92" s="257"/>
      <c r="HL92" s="251"/>
      <c r="HM92" s="251"/>
      <c r="HN92" s="85"/>
      <c r="HO92" s="254"/>
      <c r="HP92" s="255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</row>
    <row r="93" spans="1:236" s="223" customFormat="1" ht="20.1" customHeight="1">
      <c r="A93" s="308"/>
      <c r="B93" s="308"/>
      <c r="C93" s="292" t="s">
        <v>18</v>
      </c>
      <c r="D93" s="293"/>
      <c r="E93" s="111">
        <f>SUM(E94:E97)</f>
        <v>22261</v>
      </c>
      <c r="F93" s="19">
        <f>SUM(F94:F97)</f>
        <v>22261</v>
      </c>
      <c r="G93" s="21">
        <f t="shared" si="2"/>
        <v>0</v>
      </c>
      <c r="H93" s="22">
        <f t="shared" si="3"/>
        <v>0</v>
      </c>
      <c r="I93" s="130"/>
      <c r="J93" s="184"/>
      <c r="K93" s="132"/>
      <c r="L93" s="185"/>
      <c r="M93" s="186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  <c r="HF93" s="171"/>
      <c r="HG93" s="171"/>
      <c r="HH93" s="171"/>
      <c r="HI93" s="171"/>
      <c r="HJ93" s="171"/>
      <c r="HK93" s="171"/>
      <c r="HL93" s="171"/>
      <c r="HM93" s="171"/>
      <c r="HN93" s="171"/>
      <c r="HO93" s="171"/>
      <c r="HP93" s="171"/>
      <c r="HQ93" s="171"/>
      <c r="HR93" s="171"/>
      <c r="HS93" s="171"/>
      <c r="HT93" s="171"/>
      <c r="HU93" s="171"/>
      <c r="HV93" s="171"/>
      <c r="HW93" s="171"/>
      <c r="HX93" s="171"/>
      <c r="HY93" s="171"/>
      <c r="HZ93" s="171"/>
      <c r="IA93" s="171"/>
      <c r="IB93" s="171"/>
    </row>
    <row r="94" spans="1:236" s="223" customFormat="1" ht="40.5" customHeight="1">
      <c r="A94" s="308"/>
      <c r="B94" s="308"/>
      <c r="C94" s="316" t="s">
        <v>149</v>
      </c>
      <c r="D94" s="44" t="s">
        <v>149</v>
      </c>
      <c r="E94" s="139">
        <v>5861</v>
      </c>
      <c r="F94" s="45">
        <v>5861</v>
      </c>
      <c r="G94" s="26">
        <f t="shared" si="2"/>
        <v>0</v>
      </c>
      <c r="H94" s="27">
        <f t="shared" si="3"/>
        <v>0</v>
      </c>
      <c r="I94" s="118" t="s">
        <v>312</v>
      </c>
      <c r="J94" s="153" t="s">
        <v>313</v>
      </c>
      <c r="K94" s="120"/>
      <c r="L94" s="187"/>
      <c r="M94" s="188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  <c r="HQ94" s="171"/>
      <c r="HR94" s="171"/>
      <c r="HS94" s="171"/>
      <c r="HT94" s="171"/>
      <c r="HU94" s="171"/>
      <c r="HV94" s="171"/>
      <c r="HW94" s="171"/>
      <c r="HX94" s="171"/>
      <c r="HY94" s="171"/>
      <c r="HZ94" s="171"/>
      <c r="IA94" s="171"/>
      <c r="IB94" s="171"/>
    </row>
    <row r="95" spans="1:236" s="223" customFormat="1" ht="66.75" customHeight="1">
      <c r="A95" s="308"/>
      <c r="B95" s="308"/>
      <c r="C95" s="316"/>
      <c r="D95" s="44" t="s">
        <v>48</v>
      </c>
      <c r="E95" s="139">
        <v>7000</v>
      </c>
      <c r="F95" s="45">
        <v>7000</v>
      </c>
      <c r="G95" s="26">
        <f t="shared" si="2"/>
        <v>0</v>
      </c>
      <c r="H95" s="27">
        <f t="shared" si="3"/>
        <v>0</v>
      </c>
      <c r="I95" s="241" t="s">
        <v>314</v>
      </c>
      <c r="J95" s="153" t="s">
        <v>315</v>
      </c>
      <c r="K95" s="242"/>
      <c r="L95" s="187"/>
      <c r="M95" s="188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</row>
    <row r="96" spans="1:236" s="223" customFormat="1" ht="29.25" customHeight="1">
      <c r="A96" s="308"/>
      <c r="B96" s="308"/>
      <c r="C96" s="316"/>
      <c r="D96" s="44" t="s">
        <v>150</v>
      </c>
      <c r="E96" s="139">
        <v>3600</v>
      </c>
      <c r="F96" s="45">
        <v>3600</v>
      </c>
      <c r="G96" s="26">
        <f t="shared" si="2"/>
        <v>0</v>
      </c>
      <c r="H96" s="27">
        <f t="shared" si="3"/>
        <v>0</v>
      </c>
      <c r="I96" s="241" t="s">
        <v>316</v>
      </c>
      <c r="J96" s="153" t="s">
        <v>317</v>
      </c>
      <c r="K96" s="242"/>
      <c r="L96" s="189"/>
      <c r="M96" s="190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  <c r="HJ96" s="171"/>
      <c r="HK96" s="171"/>
      <c r="HL96" s="171"/>
      <c r="HM96" s="171"/>
      <c r="HN96" s="171"/>
      <c r="HO96" s="171"/>
      <c r="HP96" s="171"/>
      <c r="HQ96" s="171"/>
      <c r="HR96" s="171"/>
      <c r="HS96" s="171"/>
      <c r="HT96" s="171"/>
      <c r="HU96" s="171"/>
      <c r="HV96" s="171"/>
      <c r="HW96" s="171"/>
      <c r="HX96" s="171"/>
      <c r="HY96" s="171"/>
      <c r="HZ96" s="171"/>
      <c r="IA96" s="171"/>
      <c r="IB96" s="171"/>
    </row>
    <row r="97" spans="1:236" ht="113.25" customHeight="1">
      <c r="A97" s="308"/>
      <c r="B97" s="308"/>
      <c r="C97" s="316"/>
      <c r="D97" s="48" t="s">
        <v>50</v>
      </c>
      <c r="E97" s="139">
        <v>5800</v>
      </c>
      <c r="F97" s="45">
        <v>5800</v>
      </c>
      <c r="G97" s="26">
        <f t="shared" si="2"/>
        <v>0</v>
      </c>
      <c r="H97" s="27">
        <f t="shared" si="3"/>
        <v>0</v>
      </c>
      <c r="I97" s="258" t="s">
        <v>318</v>
      </c>
      <c r="J97" s="153" t="s">
        <v>319</v>
      </c>
      <c r="K97" s="259"/>
      <c r="L97" s="187"/>
      <c r="M97" s="188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  <c r="DQ97" s="223"/>
      <c r="DR97" s="223"/>
      <c r="DS97" s="223"/>
      <c r="DT97" s="223"/>
      <c r="DU97" s="223"/>
      <c r="DV97" s="223"/>
      <c r="DW97" s="223"/>
      <c r="DX97" s="223"/>
      <c r="DY97" s="223"/>
      <c r="DZ97" s="223"/>
      <c r="EA97" s="223"/>
      <c r="EB97" s="223"/>
      <c r="EC97" s="223"/>
      <c r="ED97" s="223"/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3"/>
      <c r="FZ97" s="223"/>
      <c r="GA97" s="223"/>
      <c r="GB97" s="223"/>
      <c r="GC97" s="223"/>
      <c r="GD97" s="223"/>
      <c r="GE97" s="223"/>
      <c r="GF97" s="223"/>
      <c r="GG97" s="223"/>
      <c r="GH97" s="223"/>
      <c r="GI97" s="223"/>
      <c r="GJ97" s="223"/>
      <c r="GK97" s="223"/>
      <c r="GL97" s="223"/>
      <c r="GM97" s="223"/>
      <c r="GN97" s="223"/>
      <c r="GO97" s="223"/>
      <c r="GP97" s="223"/>
      <c r="GQ97" s="223"/>
      <c r="GR97" s="223"/>
      <c r="GS97" s="223"/>
      <c r="GT97" s="223"/>
      <c r="GU97" s="223"/>
      <c r="GV97" s="223"/>
      <c r="GW97" s="223"/>
      <c r="GX97" s="223"/>
      <c r="GY97" s="223"/>
      <c r="GZ97" s="223"/>
      <c r="HA97" s="223"/>
      <c r="HB97" s="223"/>
      <c r="HC97" s="223"/>
      <c r="HD97" s="223"/>
      <c r="HE97" s="223"/>
      <c r="HF97" s="223"/>
      <c r="HG97" s="223"/>
      <c r="HH97" s="223"/>
      <c r="HI97" s="223"/>
      <c r="HJ97" s="223"/>
      <c r="HK97" s="223"/>
      <c r="HL97" s="223"/>
      <c r="HM97" s="223"/>
      <c r="HN97" s="223"/>
      <c r="HO97" s="223"/>
      <c r="HP97" s="223"/>
      <c r="HQ97" s="223"/>
      <c r="HR97" s="223"/>
      <c r="HS97" s="223"/>
      <c r="HT97" s="223"/>
      <c r="HU97" s="223"/>
      <c r="HV97" s="223"/>
      <c r="HW97" s="223"/>
      <c r="HX97" s="223"/>
      <c r="HY97" s="223"/>
      <c r="HZ97" s="223"/>
      <c r="IA97" s="223"/>
      <c r="IB97" s="223"/>
    </row>
    <row r="98" spans="1:236" ht="20.1" customHeight="1">
      <c r="A98" s="308"/>
      <c r="B98" s="308"/>
      <c r="C98" s="292" t="s">
        <v>18</v>
      </c>
      <c r="D98" s="293"/>
      <c r="E98" s="111">
        <f>SUM(E99:E101)</f>
        <v>825</v>
      </c>
      <c r="F98" s="19">
        <f>SUM(F99:F101)</f>
        <v>825</v>
      </c>
      <c r="G98" s="21">
        <f t="shared" si="2"/>
        <v>0</v>
      </c>
      <c r="H98" s="22">
        <v>0</v>
      </c>
      <c r="I98" s="260"/>
      <c r="J98" s="184"/>
      <c r="K98" s="261"/>
      <c r="L98" s="185"/>
      <c r="M98" s="186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  <c r="DQ98" s="223"/>
      <c r="DR98" s="223"/>
      <c r="DS98" s="223"/>
      <c r="DT98" s="223"/>
      <c r="DU98" s="223"/>
      <c r="DV98" s="223"/>
      <c r="DW98" s="223"/>
      <c r="DX98" s="223"/>
      <c r="DY98" s="223"/>
      <c r="DZ98" s="223"/>
      <c r="EA98" s="223"/>
      <c r="EB98" s="223"/>
      <c r="EC98" s="223"/>
      <c r="ED98" s="223"/>
      <c r="EE98" s="223"/>
      <c r="EF98" s="223"/>
      <c r="EG98" s="223"/>
      <c r="EH98" s="223"/>
      <c r="EI98" s="223"/>
      <c r="EJ98" s="223"/>
      <c r="EK98" s="223"/>
      <c r="EL98" s="223"/>
      <c r="EM98" s="223"/>
      <c r="EN98" s="223"/>
      <c r="EO98" s="223"/>
      <c r="EP98" s="223"/>
      <c r="EQ98" s="223"/>
      <c r="ER98" s="223"/>
      <c r="ES98" s="223"/>
      <c r="ET98" s="223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3"/>
      <c r="FF98" s="223"/>
      <c r="FG98" s="223"/>
      <c r="FH98" s="223"/>
      <c r="FI98" s="223"/>
      <c r="FJ98" s="223"/>
      <c r="FK98" s="223"/>
      <c r="FL98" s="223"/>
      <c r="FM98" s="223"/>
      <c r="FN98" s="223"/>
      <c r="FO98" s="223"/>
      <c r="FP98" s="223"/>
      <c r="FQ98" s="223"/>
      <c r="FR98" s="223"/>
      <c r="FS98" s="223"/>
      <c r="FT98" s="223"/>
      <c r="FU98" s="223"/>
      <c r="FV98" s="223"/>
      <c r="FW98" s="223"/>
      <c r="FX98" s="223"/>
      <c r="FY98" s="223"/>
      <c r="FZ98" s="223"/>
      <c r="GA98" s="223"/>
      <c r="GB98" s="223"/>
      <c r="GC98" s="223"/>
      <c r="GD98" s="223"/>
      <c r="GE98" s="223"/>
      <c r="GF98" s="223"/>
      <c r="GG98" s="223"/>
      <c r="GH98" s="223"/>
      <c r="GI98" s="223"/>
      <c r="GJ98" s="223"/>
      <c r="GK98" s="223"/>
      <c r="GL98" s="223"/>
      <c r="GM98" s="223"/>
      <c r="GN98" s="223"/>
      <c r="GO98" s="223"/>
      <c r="GP98" s="223"/>
      <c r="GQ98" s="223"/>
      <c r="GR98" s="223"/>
      <c r="GS98" s="223"/>
      <c r="GT98" s="223"/>
      <c r="GU98" s="223"/>
      <c r="GV98" s="223"/>
      <c r="GW98" s="223"/>
      <c r="GX98" s="223"/>
      <c r="GY98" s="223"/>
      <c r="GZ98" s="223"/>
      <c r="HA98" s="223"/>
      <c r="HB98" s="223"/>
      <c r="HC98" s="223"/>
      <c r="HD98" s="223"/>
      <c r="HE98" s="223"/>
      <c r="HF98" s="223"/>
      <c r="HG98" s="223"/>
      <c r="HH98" s="223"/>
      <c r="HI98" s="223"/>
      <c r="HJ98" s="223"/>
      <c r="HK98" s="223"/>
      <c r="HL98" s="223"/>
      <c r="HM98" s="223"/>
      <c r="HN98" s="223"/>
      <c r="HO98" s="223"/>
      <c r="HP98" s="223"/>
      <c r="HQ98" s="223"/>
      <c r="HR98" s="223"/>
      <c r="HS98" s="223"/>
      <c r="HT98" s="223"/>
      <c r="HU98" s="223"/>
      <c r="HV98" s="223"/>
      <c r="HW98" s="223"/>
      <c r="HX98" s="223"/>
      <c r="HY98" s="223"/>
      <c r="HZ98" s="223"/>
      <c r="IA98" s="223"/>
      <c r="IB98" s="223"/>
    </row>
    <row r="99" spans="1:236" ht="20.1" customHeight="1">
      <c r="A99" s="308"/>
      <c r="B99" s="308"/>
      <c r="C99" s="325" t="s">
        <v>151</v>
      </c>
      <c r="D99" s="44" t="s">
        <v>58</v>
      </c>
      <c r="E99" s="139">
        <v>0</v>
      </c>
      <c r="F99" s="45">
        <v>0</v>
      </c>
      <c r="G99" s="26">
        <f t="shared" si="2"/>
        <v>0</v>
      </c>
      <c r="H99" s="27">
        <v>0</v>
      </c>
      <c r="I99" s="262"/>
      <c r="J99" s="263"/>
      <c r="K99" s="259"/>
      <c r="L99" s="187"/>
      <c r="M99" s="188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3"/>
      <c r="DY99" s="223"/>
      <c r="DZ99" s="223"/>
      <c r="EA99" s="223"/>
      <c r="EB99" s="223"/>
      <c r="EC99" s="223"/>
      <c r="ED99" s="223"/>
      <c r="EE99" s="223"/>
      <c r="EF99" s="223"/>
      <c r="EG99" s="223"/>
      <c r="EH99" s="223"/>
      <c r="EI99" s="223"/>
      <c r="EJ99" s="223"/>
      <c r="EK99" s="223"/>
      <c r="EL99" s="223"/>
      <c r="EM99" s="223"/>
      <c r="EN99" s="223"/>
      <c r="EO99" s="223"/>
      <c r="EP99" s="223"/>
      <c r="EQ99" s="223"/>
      <c r="ER99" s="223"/>
      <c r="ES99" s="223"/>
      <c r="ET99" s="223"/>
      <c r="EU99" s="223"/>
      <c r="EV99" s="223"/>
      <c r="EW99" s="223"/>
      <c r="EX99" s="223"/>
      <c r="EY99" s="223"/>
      <c r="EZ99" s="223"/>
      <c r="FA99" s="223"/>
      <c r="FB99" s="223"/>
      <c r="FC99" s="223"/>
      <c r="FD99" s="223"/>
      <c r="FE99" s="223"/>
      <c r="FF99" s="223"/>
      <c r="FG99" s="223"/>
      <c r="FH99" s="223"/>
      <c r="FI99" s="223"/>
      <c r="FJ99" s="223"/>
      <c r="FK99" s="223"/>
      <c r="FL99" s="223"/>
      <c r="FM99" s="223"/>
      <c r="FN99" s="223"/>
      <c r="FO99" s="223"/>
      <c r="FP99" s="223"/>
      <c r="FQ99" s="223"/>
      <c r="FR99" s="223"/>
      <c r="FS99" s="223"/>
      <c r="FT99" s="223"/>
      <c r="FU99" s="223"/>
      <c r="FV99" s="223"/>
      <c r="FW99" s="223"/>
      <c r="FX99" s="223"/>
      <c r="FY99" s="223"/>
      <c r="FZ99" s="223"/>
      <c r="GA99" s="223"/>
      <c r="GB99" s="223"/>
      <c r="GC99" s="223"/>
      <c r="GD99" s="223"/>
      <c r="GE99" s="223"/>
      <c r="GF99" s="223"/>
      <c r="GG99" s="223"/>
      <c r="GH99" s="223"/>
      <c r="GI99" s="223"/>
      <c r="GJ99" s="223"/>
      <c r="GK99" s="223"/>
      <c r="GL99" s="223"/>
      <c r="GM99" s="223"/>
      <c r="GN99" s="223"/>
      <c r="GO99" s="223"/>
      <c r="GP99" s="223"/>
      <c r="GQ99" s="223"/>
      <c r="GR99" s="223"/>
      <c r="GS99" s="223"/>
      <c r="GT99" s="223"/>
      <c r="GU99" s="223"/>
      <c r="GV99" s="223"/>
      <c r="GW99" s="223"/>
      <c r="GX99" s="223"/>
      <c r="GY99" s="223"/>
      <c r="GZ99" s="223"/>
      <c r="HA99" s="223"/>
      <c r="HB99" s="223"/>
      <c r="HC99" s="223"/>
      <c r="HD99" s="223"/>
      <c r="HE99" s="223"/>
      <c r="HF99" s="223"/>
      <c r="HG99" s="223"/>
      <c r="HH99" s="223"/>
      <c r="HI99" s="223"/>
      <c r="HJ99" s="223"/>
      <c r="HK99" s="223"/>
      <c r="HL99" s="223"/>
      <c r="HM99" s="223"/>
      <c r="HN99" s="223"/>
      <c r="HO99" s="223"/>
      <c r="HP99" s="223"/>
      <c r="HQ99" s="223"/>
      <c r="HR99" s="223"/>
      <c r="HS99" s="223"/>
      <c r="HT99" s="223"/>
      <c r="HU99" s="223"/>
      <c r="HV99" s="223"/>
      <c r="HW99" s="223"/>
      <c r="HX99" s="223"/>
      <c r="HY99" s="223"/>
      <c r="HZ99" s="223"/>
      <c r="IA99" s="223"/>
      <c r="IB99" s="223"/>
    </row>
    <row r="100" spans="1:236" ht="20.1" customHeight="1">
      <c r="A100" s="309"/>
      <c r="B100" s="309"/>
      <c r="C100" s="327"/>
      <c r="D100" s="48" t="s">
        <v>61</v>
      </c>
      <c r="E100" s="139">
        <v>825</v>
      </c>
      <c r="F100" s="45">
        <v>825</v>
      </c>
      <c r="G100" s="26">
        <f t="shared" si="2"/>
        <v>0</v>
      </c>
      <c r="H100" s="27">
        <v>0</v>
      </c>
      <c r="I100" s="262" t="s">
        <v>61</v>
      </c>
      <c r="J100" s="263">
        <v>1000</v>
      </c>
      <c r="K100" s="259"/>
      <c r="L100" s="187"/>
      <c r="M100" s="188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3"/>
      <c r="FZ100" s="223"/>
      <c r="GA100" s="223"/>
      <c r="GB100" s="223"/>
      <c r="GC100" s="223"/>
      <c r="GD100" s="223"/>
      <c r="GE100" s="223"/>
      <c r="GF100" s="223"/>
      <c r="GG100" s="223"/>
      <c r="GH100" s="223"/>
      <c r="GI100" s="223"/>
      <c r="GJ100" s="223"/>
      <c r="GK100" s="223"/>
      <c r="GL100" s="223"/>
      <c r="GM100" s="223"/>
      <c r="GN100" s="223"/>
      <c r="GO100" s="223"/>
      <c r="GP100" s="223"/>
      <c r="GQ100" s="223"/>
      <c r="GR100" s="223"/>
      <c r="GS100" s="223"/>
      <c r="GT100" s="223"/>
      <c r="GU100" s="223"/>
      <c r="GV100" s="223"/>
      <c r="GW100" s="223"/>
      <c r="GX100" s="223"/>
      <c r="GY100" s="223"/>
      <c r="GZ100" s="223"/>
      <c r="HA100" s="223"/>
      <c r="HB100" s="223"/>
      <c r="HC100" s="223"/>
      <c r="HD100" s="223"/>
      <c r="HE100" s="223"/>
      <c r="HF100" s="223"/>
      <c r="HG100" s="223"/>
      <c r="HH100" s="223"/>
      <c r="HI100" s="223"/>
      <c r="HJ100" s="223"/>
      <c r="HK100" s="223"/>
      <c r="HL100" s="223"/>
      <c r="HM100" s="223"/>
      <c r="HN100" s="223"/>
      <c r="HO100" s="223"/>
      <c r="HP100" s="223"/>
      <c r="HQ100" s="223"/>
      <c r="HR100" s="223"/>
      <c r="HS100" s="223"/>
      <c r="HT100" s="223"/>
      <c r="HU100" s="223"/>
      <c r="HV100" s="223"/>
      <c r="HW100" s="223"/>
      <c r="HX100" s="223"/>
      <c r="HY100" s="223"/>
      <c r="HZ100" s="223"/>
      <c r="IA100" s="223"/>
      <c r="IB100" s="223"/>
    </row>
    <row r="101" spans="1:236" ht="20.1" customHeight="1">
      <c r="A101" s="308" t="s">
        <v>124</v>
      </c>
      <c r="B101" s="308" t="s">
        <v>112</v>
      </c>
      <c r="C101" s="70" t="s">
        <v>151</v>
      </c>
      <c r="D101" s="264" t="s">
        <v>63</v>
      </c>
      <c r="E101" s="265">
        <v>0</v>
      </c>
      <c r="F101" s="266">
        <v>0</v>
      </c>
      <c r="G101" s="63">
        <f t="shared" si="2"/>
        <v>0</v>
      </c>
      <c r="H101" s="64">
        <v>0</v>
      </c>
      <c r="I101" s="213"/>
      <c r="J101" s="214"/>
      <c r="K101" s="215"/>
      <c r="L101" s="216"/>
      <c r="M101" s="217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  <c r="DQ101" s="223"/>
      <c r="DR101" s="223"/>
      <c r="DS101" s="223"/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3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223"/>
      <c r="FV101" s="223"/>
      <c r="FW101" s="223"/>
      <c r="FX101" s="223"/>
      <c r="FY101" s="223"/>
      <c r="FZ101" s="223"/>
      <c r="GA101" s="223"/>
      <c r="GB101" s="223"/>
      <c r="GC101" s="223"/>
      <c r="GD101" s="223"/>
      <c r="GE101" s="223"/>
      <c r="GF101" s="223"/>
      <c r="GG101" s="223"/>
      <c r="GH101" s="223"/>
      <c r="GI101" s="223"/>
      <c r="GJ101" s="223"/>
      <c r="GK101" s="223"/>
      <c r="GL101" s="223"/>
      <c r="GM101" s="223"/>
      <c r="GN101" s="223"/>
      <c r="GO101" s="223"/>
      <c r="GP101" s="223"/>
      <c r="GQ101" s="223"/>
      <c r="GR101" s="223"/>
      <c r="GS101" s="223"/>
      <c r="GT101" s="223"/>
      <c r="GU101" s="223"/>
      <c r="GV101" s="223"/>
      <c r="GW101" s="223"/>
      <c r="GX101" s="223"/>
      <c r="GY101" s="223"/>
      <c r="GZ101" s="223"/>
      <c r="HA101" s="223"/>
      <c r="HB101" s="223"/>
      <c r="HC101" s="223"/>
      <c r="HD101" s="223"/>
      <c r="HE101" s="223"/>
      <c r="HF101" s="223"/>
      <c r="HG101" s="223"/>
      <c r="HH101" s="223"/>
      <c r="HI101" s="223"/>
      <c r="HJ101" s="223"/>
      <c r="HK101" s="223"/>
      <c r="HL101" s="223"/>
      <c r="HM101" s="223"/>
      <c r="HN101" s="223"/>
      <c r="HO101" s="223"/>
      <c r="HP101" s="223"/>
      <c r="HQ101" s="223"/>
      <c r="HR101" s="223"/>
      <c r="HS101" s="223"/>
      <c r="HT101" s="223"/>
      <c r="HU101" s="223"/>
      <c r="HV101" s="223"/>
      <c r="HW101" s="223"/>
      <c r="HX101" s="223"/>
      <c r="HY101" s="223"/>
      <c r="HZ101" s="223"/>
      <c r="IA101" s="223"/>
      <c r="IB101" s="223"/>
    </row>
    <row r="102" spans="1:236" ht="20.1" customHeight="1">
      <c r="A102" s="308"/>
      <c r="B102" s="308"/>
      <c r="C102" s="292" t="s">
        <v>18</v>
      </c>
      <c r="D102" s="293"/>
      <c r="E102" s="111">
        <f>SUM(E103)</f>
        <v>300</v>
      </c>
      <c r="F102" s="19">
        <f>SUM(F103)</f>
        <v>500</v>
      </c>
      <c r="G102" s="21">
        <f t="shared" si="2"/>
        <v>200</v>
      </c>
      <c r="H102" s="22">
        <f t="shared" si="3"/>
        <v>66.66666666666666</v>
      </c>
      <c r="I102" s="260"/>
      <c r="J102" s="184"/>
      <c r="K102" s="132"/>
      <c r="L102" s="185"/>
      <c r="M102" s="186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3"/>
      <c r="FZ102" s="223"/>
      <c r="GA102" s="223"/>
      <c r="GB102" s="223"/>
      <c r="GC102" s="223"/>
      <c r="GD102" s="223"/>
      <c r="GE102" s="223"/>
      <c r="GF102" s="223"/>
      <c r="GG102" s="223"/>
      <c r="GH102" s="223"/>
      <c r="GI102" s="223"/>
      <c r="GJ102" s="223"/>
      <c r="GK102" s="223"/>
      <c r="GL102" s="223"/>
      <c r="GM102" s="223"/>
      <c r="GN102" s="223"/>
      <c r="GO102" s="223"/>
      <c r="GP102" s="223"/>
      <c r="GQ102" s="223"/>
      <c r="GR102" s="223"/>
      <c r="GS102" s="223"/>
      <c r="GT102" s="223"/>
      <c r="GU102" s="223"/>
      <c r="GV102" s="223"/>
      <c r="GW102" s="223"/>
      <c r="GX102" s="223"/>
      <c r="GY102" s="223"/>
      <c r="GZ102" s="223"/>
      <c r="HA102" s="223"/>
      <c r="HB102" s="223"/>
      <c r="HC102" s="223"/>
      <c r="HD102" s="223"/>
      <c r="HE102" s="223"/>
      <c r="HF102" s="223"/>
      <c r="HG102" s="223"/>
      <c r="HH102" s="223"/>
      <c r="HI102" s="223"/>
      <c r="HJ102" s="223"/>
      <c r="HK102" s="223"/>
      <c r="HL102" s="223"/>
      <c r="HM102" s="223"/>
      <c r="HN102" s="223"/>
      <c r="HO102" s="223"/>
      <c r="HP102" s="223"/>
      <c r="HQ102" s="223"/>
      <c r="HR102" s="223"/>
      <c r="HS102" s="223"/>
      <c r="HT102" s="223"/>
      <c r="HU102" s="223"/>
      <c r="HV102" s="223"/>
      <c r="HW102" s="223"/>
      <c r="HX102" s="223"/>
      <c r="HY102" s="223"/>
      <c r="HZ102" s="223"/>
      <c r="IA102" s="223"/>
      <c r="IB102" s="223"/>
    </row>
    <row r="103" spans="1:13" ht="34.5" customHeight="1">
      <c r="A103" s="308"/>
      <c r="B103" s="308"/>
      <c r="C103" s="28" t="s">
        <v>152</v>
      </c>
      <c r="D103" s="55" t="s">
        <v>153</v>
      </c>
      <c r="E103" s="124">
        <v>300</v>
      </c>
      <c r="F103" s="30">
        <v>500</v>
      </c>
      <c r="G103" s="26">
        <f t="shared" si="2"/>
        <v>200</v>
      </c>
      <c r="H103" s="27">
        <f t="shared" si="3"/>
        <v>66.66666666666666</v>
      </c>
      <c r="I103" s="118" t="s">
        <v>320</v>
      </c>
      <c r="J103" s="153" t="s">
        <v>321</v>
      </c>
      <c r="K103" s="120" t="s">
        <v>206</v>
      </c>
      <c r="L103" s="187">
        <v>200</v>
      </c>
      <c r="M103" s="188"/>
    </row>
    <row r="104" spans="1:13" s="218" customFormat="1" ht="20.1" customHeight="1">
      <c r="A104" s="308"/>
      <c r="B104" s="308"/>
      <c r="C104" s="292" t="s">
        <v>18</v>
      </c>
      <c r="D104" s="293"/>
      <c r="E104" s="111">
        <f>SUM(E105:E106)</f>
        <v>2200</v>
      </c>
      <c r="F104" s="19">
        <f>SUM(F105:F106)</f>
        <v>2200</v>
      </c>
      <c r="G104" s="21">
        <f>F104-E104</f>
        <v>0</v>
      </c>
      <c r="H104" s="22">
        <f t="shared" si="3"/>
        <v>0</v>
      </c>
      <c r="I104" s="130"/>
      <c r="J104" s="184"/>
      <c r="K104" s="132"/>
      <c r="L104" s="205"/>
      <c r="M104" s="206"/>
    </row>
    <row r="105" spans="1:13" s="218" customFormat="1" ht="20.1" customHeight="1">
      <c r="A105" s="308"/>
      <c r="B105" s="308"/>
      <c r="C105" s="297" t="s">
        <v>70</v>
      </c>
      <c r="D105" s="55" t="s">
        <v>154</v>
      </c>
      <c r="E105" s="124">
        <v>1200</v>
      </c>
      <c r="F105" s="30">
        <v>1200</v>
      </c>
      <c r="G105" s="26">
        <f t="shared" si="2"/>
        <v>0</v>
      </c>
      <c r="H105" s="27">
        <f t="shared" si="3"/>
        <v>0</v>
      </c>
      <c r="I105" s="118" t="s">
        <v>154</v>
      </c>
      <c r="J105" s="153" t="s">
        <v>322</v>
      </c>
      <c r="K105" s="120"/>
      <c r="L105" s="189"/>
      <c r="M105" s="190"/>
    </row>
    <row r="106" spans="1:13" ht="27.75" customHeight="1">
      <c r="A106" s="308"/>
      <c r="B106" s="308"/>
      <c r="C106" s="297"/>
      <c r="D106" s="55" t="s">
        <v>155</v>
      </c>
      <c r="E106" s="124">
        <v>1000</v>
      </c>
      <c r="F106" s="30">
        <v>1000</v>
      </c>
      <c r="G106" s="26">
        <f t="shared" si="2"/>
        <v>0</v>
      </c>
      <c r="H106" s="27">
        <v>0</v>
      </c>
      <c r="I106" s="118" t="s">
        <v>323</v>
      </c>
      <c r="J106" s="153" t="s">
        <v>324</v>
      </c>
      <c r="K106" s="120"/>
      <c r="L106" s="189"/>
      <c r="M106" s="190"/>
    </row>
    <row r="107" spans="1:13" ht="20.1" customHeight="1">
      <c r="A107" s="308"/>
      <c r="B107" s="308"/>
      <c r="C107" s="292" t="s">
        <v>18</v>
      </c>
      <c r="D107" s="293"/>
      <c r="E107" s="111">
        <f>SUM(E108:E109)</f>
        <v>6288</v>
      </c>
      <c r="F107" s="19">
        <f>SUM(F108:F109)</f>
        <v>6288</v>
      </c>
      <c r="G107" s="21">
        <f t="shared" si="2"/>
        <v>0</v>
      </c>
      <c r="H107" s="22">
        <f t="shared" si="3"/>
        <v>0</v>
      </c>
      <c r="I107" s="130"/>
      <c r="J107" s="184"/>
      <c r="K107" s="132"/>
      <c r="L107" s="205"/>
      <c r="M107" s="206"/>
    </row>
    <row r="108" spans="1:13" ht="114.75" customHeight="1">
      <c r="A108" s="308"/>
      <c r="B108" s="308"/>
      <c r="C108" s="316" t="s">
        <v>72</v>
      </c>
      <c r="D108" s="44" t="s">
        <v>156</v>
      </c>
      <c r="E108" s="139">
        <v>5892</v>
      </c>
      <c r="F108" s="45">
        <v>5892</v>
      </c>
      <c r="G108" s="26">
        <f t="shared" si="2"/>
        <v>0</v>
      </c>
      <c r="H108" s="27">
        <f t="shared" si="3"/>
        <v>0</v>
      </c>
      <c r="I108" s="118" t="s">
        <v>325</v>
      </c>
      <c r="J108" s="153" t="s">
        <v>326</v>
      </c>
      <c r="K108" s="120"/>
      <c r="L108" s="189"/>
      <c r="M108" s="190"/>
    </row>
    <row r="109" spans="1:32" ht="20.1" customHeight="1">
      <c r="A109" s="308"/>
      <c r="B109" s="308"/>
      <c r="C109" s="316"/>
      <c r="D109" s="48" t="s">
        <v>157</v>
      </c>
      <c r="E109" s="139">
        <v>396</v>
      </c>
      <c r="F109" s="45">
        <v>396</v>
      </c>
      <c r="G109" s="26">
        <f t="shared" si="2"/>
        <v>0</v>
      </c>
      <c r="H109" s="27">
        <f t="shared" si="3"/>
        <v>0</v>
      </c>
      <c r="I109" s="118" t="s">
        <v>327</v>
      </c>
      <c r="J109" s="153" t="s">
        <v>328</v>
      </c>
      <c r="K109" s="120"/>
      <c r="L109" s="187"/>
      <c r="M109" s="188"/>
      <c r="AB109" s="171"/>
      <c r="AC109" s="171"/>
      <c r="AD109" s="171"/>
      <c r="AE109" s="171"/>
      <c r="AF109" s="171"/>
    </row>
    <row r="110" spans="1:32" ht="20.1" customHeight="1">
      <c r="A110" s="308"/>
      <c r="B110" s="308"/>
      <c r="C110" s="292" t="s">
        <v>18</v>
      </c>
      <c r="D110" s="293"/>
      <c r="E110" s="111">
        <f>SUM(E111:E114)</f>
        <v>5960</v>
      </c>
      <c r="F110" s="19">
        <f>SUM(F111:F114)</f>
        <v>5960</v>
      </c>
      <c r="G110" s="21">
        <f t="shared" si="2"/>
        <v>0</v>
      </c>
      <c r="H110" s="22">
        <f t="shared" si="3"/>
        <v>0</v>
      </c>
      <c r="I110" s="130"/>
      <c r="J110" s="184"/>
      <c r="K110" s="132"/>
      <c r="L110" s="185"/>
      <c r="M110" s="186"/>
      <c r="AB110" s="171"/>
      <c r="AC110" s="171"/>
      <c r="AD110" s="171"/>
      <c r="AE110" s="171"/>
      <c r="AF110" s="171"/>
    </row>
    <row r="111" spans="1:32" ht="41.25" customHeight="1">
      <c r="A111" s="308"/>
      <c r="B111" s="308"/>
      <c r="C111" s="312" t="s">
        <v>158</v>
      </c>
      <c r="D111" s="44" t="s">
        <v>76</v>
      </c>
      <c r="E111" s="139">
        <v>3660</v>
      </c>
      <c r="F111" s="45">
        <v>3660</v>
      </c>
      <c r="G111" s="26">
        <f t="shared" si="2"/>
        <v>0</v>
      </c>
      <c r="H111" s="27">
        <f t="shared" si="3"/>
        <v>0</v>
      </c>
      <c r="I111" s="241" t="s">
        <v>329</v>
      </c>
      <c r="J111" s="153" t="s">
        <v>330</v>
      </c>
      <c r="K111" s="242"/>
      <c r="L111" s="187"/>
      <c r="M111" s="188"/>
      <c r="AB111" s="171"/>
      <c r="AC111" s="171"/>
      <c r="AD111" s="171"/>
      <c r="AE111" s="171"/>
      <c r="AF111" s="171"/>
    </row>
    <row r="112" spans="1:32" ht="55.5" customHeight="1">
      <c r="A112" s="308"/>
      <c r="B112" s="308"/>
      <c r="C112" s="312"/>
      <c r="D112" s="44" t="s">
        <v>159</v>
      </c>
      <c r="E112" s="139">
        <v>1560</v>
      </c>
      <c r="F112" s="45">
        <v>1560</v>
      </c>
      <c r="G112" s="26">
        <f t="shared" si="2"/>
        <v>0</v>
      </c>
      <c r="H112" s="27">
        <f t="shared" si="3"/>
        <v>0</v>
      </c>
      <c r="I112" s="267" t="s">
        <v>331</v>
      </c>
      <c r="J112" s="153" t="s">
        <v>332</v>
      </c>
      <c r="K112" s="268"/>
      <c r="L112" s="189"/>
      <c r="M112" s="190"/>
      <c r="AB112" s="171"/>
      <c r="AC112" s="171"/>
      <c r="AD112" s="171"/>
      <c r="AE112" s="171"/>
      <c r="AF112" s="171"/>
    </row>
    <row r="113" spans="1:32" ht="31.5" customHeight="1">
      <c r="A113" s="308"/>
      <c r="B113" s="308"/>
      <c r="C113" s="312"/>
      <c r="D113" s="44" t="s">
        <v>160</v>
      </c>
      <c r="E113" s="139">
        <v>340</v>
      </c>
      <c r="F113" s="45">
        <v>340</v>
      </c>
      <c r="G113" s="26">
        <f t="shared" si="2"/>
        <v>0</v>
      </c>
      <c r="H113" s="27">
        <f t="shared" si="3"/>
        <v>0</v>
      </c>
      <c r="I113" s="267" t="s">
        <v>333</v>
      </c>
      <c r="J113" s="153" t="s">
        <v>334</v>
      </c>
      <c r="K113" s="268"/>
      <c r="L113" s="189"/>
      <c r="M113" s="190"/>
      <c r="AB113" s="171"/>
      <c r="AC113" s="171"/>
      <c r="AD113" s="171"/>
      <c r="AE113" s="171"/>
      <c r="AF113" s="171"/>
    </row>
    <row r="114" spans="1:32" ht="30.75" customHeight="1">
      <c r="A114" s="308"/>
      <c r="B114" s="308"/>
      <c r="C114" s="312"/>
      <c r="D114" s="48" t="s">
        <v>161</v>
      </c>
      <c r="E114" s="139">
        <v>400</v>
      </c>
      <c r="F114" s="45">
        <v>400</v>
      </c>
      <c r="G114" s="26">
        <f t="shared" si="2"/>
        <v>0</v>
      </c>
      <c r="H114" s="27">
        <f t="shared" si="3"/>
        <v>0</v>
      </c>
      <c r="I114" s="207" t="s">
        <v>335</v>
      </c>
      <c r="J114" s="153" t="s">
        <v>336</v>
      </c>
      <c r="K114" s="125"/>
      <c r="L114" s="187"/>
      <c r="M114" s="190"/>
      <c r="AB114" s="171"/>
      <c r="AC114" s="171"/>
      <c r="AD114" s="171"/>
      <c r="AE114" s="171"/>
      <c r="AF114" s="171"/>
    </row>
    <row r="115" spans="1:236" s="166" customFormat="1" ht="20.1" customHeight="1">
      <c r="A115" s="309"/>
      <c r="B115" s="309"/>
      <c r="C115" s="292" t="s">
        <v>18</v>
      </c>
      <c r="D115" s="293"/>
      <c r="E115" s="111">
        <f>SUM(E116:E118)</f>
        <v>9000</v>
      </c>
      <c r="F115" s="19">
        <f>SUM(F116:F118)</f>
        <v>9572</v>
      </c>
      <c r="G115" s="21">
        <f t="shared" si="2"/>
        <v>572</v>
      </c>
      <c r="H115" s="22">
        <f t="shared" si="3"/>
        <v>6.355555555555556</v>
      </c>
      <c r="I115" s="269"/>
      <c r="J115" s="184"/>
      <c r="K115" s="270"/>
      <c r="L115" s="205"/>
      <c r="M115" s="206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</row>
    <row r="116" spans="1:236" s="166" customFormat="1" ht="51" customHeight="1">
      <c r="A116" s="315" t="s">
        <v>124</v>
      </c>
      <c r="B116" s="315" t="s">
        <v>112</v>
      </c>
      <c r="C116" s="312" t="s">
        <v>80</v>
      </c>
      <c r="D116" s="44" t="s">
        <v>162</v>
      </c>
      <c r="E116" s="139">
        <v>5000</v>
      </c>
      <c r="F116" s="45">
        <v>5572</v>
      </c>
      <c r="G116" s="26">
        <f t="shared" si="2"/>
        <v>572</v>
      </c>
      <c r="H116" s="27">
        <f t="shared" si="3"/>
        <v>11.44</v>
      </c>
      <c r="I116" s="271" t="s">
        <v>337</v>
      </c>
      <c r="J116" s="153" t="s">
        <v>338</v>
      </c>
      <c r="K116" s="272" t="s">
        <v>206</v>
      </c>
      <c r="L116" s="189">
        <v>572</v>
      </c>
      <c r="M116" s="190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</row>
    <row r="117" spans="1:13" ht="27.75" customHeight="1">
      <c r="A117" s="308"/>
      <c r="B117" s="308"/>
      <c r="C117" s="312"/>
      <c r="D117" s="44" t="s">
        <v>163</v>
      </c>
      <c r="E117" s="139">
        <v>4000</v>
      </c>
      <c r="F117" s="45">
        <v>4000</v>
      </c>
      <c r="G117" s="26">
        <f t="shared" si="2"/>
        <v>0</v>
      </c>
      <c r="H117" s="27">
        <f t="shared" si="3"/>
        <v>0</v>
      </c>
      <c r="I117" s="271" t="s">
        <v>339</v>
      </c>
      <c r="J117" s="153" t="s">
        <v>340</v>
      </c>
      <c r="K117" s="272"/>
      <c r="L117" s="189"/>
      <c r="M117" s="190"/>
    </row>
    <row r="118" spans="1:13" ht="20.1" customHeight="1">
      <c r="A118" s="308"/>
      <c r="B118" s="308"/>
      <c r="C118" s="312"/>
      <c r="D118" s="44" t="s">
        <v>341</v>
      </c>
      <c r="E118" s="139">
        <v>0</v>
      </c>
      <c r="F118" s="45">
        <v>0</v>
      </c>
      <c r="G118" s="26">
        <f t="shared" si="2"/>
        <v>0</v>
      </c>
      <c r="H118" s="27">
        <v>0</v>
      </c>
      <c r="I118" s="271"/>
      <c r="J118" s="192"/>
      <c r="K118" s="272"/>
      <c r="L118" s="189"/>
      <c r="M118" s="190"/>
    </row>
    <row r="119" spans="1:13" ht="20.1" customHeight="1">
      <c r="A119" s="308"/>
      <c r="B119" s="308"/>
      <c r="C119" s="292" t="s">
        <v>18</v>
      </c>
      <c r="D119" s="293"/>
      <c r="E119" s="111">
        <f>SUM(E120:E121)</f>
        <v>5300</v>
      </c>
      <c r="F119" s="19">
        <f>SUM(F120:F121)</f>
        <v>5300</v>
      </c>
      <c r="G119" s="21">
        <f t="shared" si="2"/>
        <v>0</v>
      </c>
      <c r="H119" s="22">
        <f t="shared" si="3"/>
        <v>0</v>
      </c>
      <c r="I119" s="269"/>
      <c r="J119" s="184"/>
      <c r="K119" s="270"/>
      <c r="L119" s="205"/>
      <c r="M119" s="206"/>
    </row>
    <row r="120" spans="1:13" ht="39" customHeight="1">
      <c r="A120" s="308"/>
      <c r="B120" s="308"/>
      <c r="C120" s="312" t="s">
        <v>84</v>
      </c>
      <c r="D120" s="44" t="s">
        <v>164</v>
      </c>
      <c r="E120" s="139">
        <v>800</v>
      </c>
      <c r="F120" s="45">
        <v>800</v>
      </c>
      <c r="G120" s="26">
        <f t="shared" si="2"/>
        <v>0</v>
      </c>
      <c r="H120" s="27">
        <f t="shared" si="3"/>
        <v>0</v>
      </c>
      <c r="I120" s="267" t="s">
        <v>342</v>
      </c>
      <c r="J120" s="153" t="s">
        <v>343</v>
      </c>
      <c r="K120" s="268"/>
      <c r="L120" s="189"/>
      <c r="M120" s="190"/>
    </row>
    <row r="121" spans="1:13" ht="20.1" customHeight="1">
      <c r="A121" s="308"/>
      <c r="B121" s="308"/>
      <c r="C121" s="312"/>
      <c r="D121" s="44" t="s">
        <v>165</v>
      </c>
      <c r="E121" s="139">
        <v>4500</v>
      </c>
      <c r="F121" s="45">
        <v>4500</v>
      </c>
      <c r="G121" s="26">
        <f t="shared" si="2"/>
        <v>0</v>
      </c>
      <c r="H121" s="27">
        <v>0</v>
      </c>
      <c r="I121" s="118" t="s">
        <v>165</v>
      </c>
      <c r="J121" s="153" t="s">
        <v>344</v>
      </c>
      <c r="K121" s="120"/>
      <c r="L121" s="187"/>
      <c r="M121" s="188"/>
    </row>
    <row r="122" spans="1:13" ht="20.1" customHeight="1">
      <c r="A122" s="308"/>
      <c r="B122" s="308"/>
      <c r="C122" s="292" t="s">
        <v>18</v>
      </c>
      <c r="D122" s="293"/>
      <c r="E122" s="111">
        <f>SUM(E123)</f>
        <v>2500</v>
      </c>
      <c r="F122" s="19">
        <f>SUM(F123)</f>
        <v>2500</v>
      </c>
      <c r="G122" s="21">
        <f t="shared" si="2"/>
        <v>0</v>
      </c>
      <c r="H122" s="22">
        <f t="shared" si="3"/>
        <v>0</v>
      </c>
      <c r="I122" s="130"/>
      <c r="J122" s="184"/>
      <c r="K122" s="132"/>
      <c r="L122" s="185"/>
      <c r="M122" s="186"/>
    </row>
    <row r="123" spans="1:13" ht="20.1" customHeight="1">
      <c r="A123" s="308"/>
      <c r="B123" s="308"/>
      <c r="C123" s="74" t="s">
        <v>93</v>
      </c>
      <c r="D123" s="44" t="s">
        <v>166</v>
      </c>
      <c r="E123" s="139">
        <v>2500</v>
      </c>
      <c r="F123" s="45">
        <v>2500</v>
      </c>
      <c r="G123" s="26">
        <f t="shared" si="2"/>
        <v>0</v>
      </c>
      <c r="H123" s="27">
        <f t="shared" si="3"/>
        <v>0</v>
      </c>
      <c r="I123" s="118" t="s">
        <v>345</v>
      </c>
      <c r="J123" s="192">
        <v>2500</v>
      </c>
      <c r="K123" s="120"/>
      <c r="L123" s="187"/>
      <c r="M123" s="188"/>
    </row>
    <row r="124" spans="1:27" s="166" customFormat="1" ht="20.1" customHeight="1">
      <c r="A124" s="308"/>
      <c r="B124" s="308"/>
      <c r="C124" s="292" t="s">
        <v>18</v>
      </c>
      <c r="D124" s="293"/>
      <c r="E124" s="111">
        <f>SUM(E125)</f>
        <v>240</v>
      </c>
      <c r="F124" s="19">
        <f>SUM(F125)</f>
        <v>240</v>
      </c>
      <c r="G124" s="21">
        <f t="shared" si="2"/>
        <v>0</v>
      </c>
      <c r="H124" s="22">
        <f t="shared" si="3"/>
        <v>0</v>
      </c>
      <c r="I124" s="130"/>
      <c r="J124" s="184"/>
      <c r="K124" s="132"/>
      <c r="L124" s="205"/>
      <c r="M124" s="206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</row>
    <row r="125" spans="1:236" s="218" customFormat="1" ht="20.1" customHeight="1">
      <c r="A125" s="308"/>
      <c r="B125" s="308"/>
      <c r="C125" s="49" t="s">
        <v>167</v>
      </c>
      <c r="D125" s="44" t="s">
        <v>168</v>
      </c>
      <c r="E125" s="139">
        <v>240</v>
      </c>
      <c r="F125" s="45">
        <v>240</v>
      </c>
      <c r="G125" s="26">
        <f t="shared" si="2"/>
        <v>0</v>
      </c>
      <c r="H125" s="27">
        <f t="shared" si="3"/>
        <v>0</v>
      </c>
      <c r="I125" s="118" t="s">
        <v>346</v>
      </c>
      <c r="J125" s="153" t="s">
        <v>347</v>
      </c>
      <c r="K125" s="120"/>
      <c r="L125" s="187"/>
      <c r="M125" s="188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  <c r="GB125" s="166"/>
      <c r="GC125" s="166"/>
      <c r="GD125" s="166"/>
      <c r="GE125" s="166"/>
      <c r="GF125" s="166"/>
      <c r="GG125" s="166"/>
      <c r="GH125" s="166"/>
      <c r="GI125" s="166"/>
      <c r="GJ125" s="166"/>
      <c r="GK125" s="166"/>
      <c r="GL125" s="166"/>
      <c r="GM125" s="166"/>
      <c r="GN125" s="166"/>
      <c r="GO125" s="166"/>
      <c r="GP125" s="166"/>
      <c r="GQ125" s="166"/>
      <c r="GR125" s="166"/>
      <c r="GS125" s="166"/>
      <c r="GT125" s="166"/>
      <c r="GU125" s="166"/>
      <c r="GV125" s="166"/>
      <c r="GW125" s="166"/>
      <c r="GX125" s="166"/>
      <c r="GY125" s="166"/>
      <c r="GZ125" s="166"/>
      <c r="HA125" s="166"/>
      <c r="HB125" s="166"/>
      <c r="HC125" s="166"/>
      <c r="HD125" s="166"/>
      <c r="HE125" s="166"/>
      <c r="HF125" s="166"/>
      <c r="HG125" s="166"/>
      <c r="HH125" s="166"/>
      <c r="HI125" s="166"/>
      <c r="HJ125" s="166"/>
      <c r="HK125" s="166"/>
      <c r="HL125" s="166"/>
      <c r="HM125" s="166"/>
      <c r="HN125" s="166"/>
      <c r="HO125" s="166"/>
      <c r="HP125" s="166"/>
      <c r="HQ125" s="166"/>
      <c r="HR125" s="166"/>
      <c r="HS125" s="166"/>
      <c r="HT125" s="166"/>
      <c r="HU125" s="166"/>
      <c r="HV125" s="166"/>
      <c r="HW125" s="166"/>
      <c r="HX125" s="166"/>
      <c r="HY125" s="166"/>
      <c r="HZ125" s="166"/>
      <c r="IA125" s="166"/>
      <c r="IB125" s="166"/>
    </row>
    <row r="126" spans="1:236" s="218" customFormat="1" ht="20.1" customHeight="1">
      <c r="A126" s="308"/>
      <c r="B126" s="308"/>
      <c r="C126" s="292" t="s">
        <v>18</v>
      </c>
      <c r="D126" s="293"/>
      <c r="E126" s="111">
        <f>SUM(E127:E128)</f>
        <v>20</v>
      </c>
      <c r="F126" s="19">
        <f>SUM(F127:F128)</f>
        <v>2620</v>
      </c>
      <c r="G126" s="21">
        <f t="shared" si="2"/>
        <v>2600</v>
      </c>
      <c r="H126" s="22">
        <f t="shared" si="3"/>
        <v>13000</v>
      </c>
      <c r="I126" s="130"/>
      <c r="J126" s="184"/>
      <c r="K126" s="132"/>
      <c r="L126" s="185"/>
      <c r="M126" s="186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6"/>
      <c r="FT126" s="166"/>
      <c r="FU126" s="166"/>
      <c r="FV126" s="166"/>
      <c r="FW126" s="166"/>
      <c r="FX126" s="166"/>
      <c r="FY126" s="166"/>
      <c r="FZ126" s="166"/>
      <c r="GA126" s="166"/>
      <c r="GB126" s="166"/>
      <c r="GC126" s="166"/>
      <c r="GD126" s="166"/>
      <c r="GE126" s="166"/>
      <c r="GF126" s="166"/>
      <c r="GG126" s="166"/>
      <c r="GH126" s="166"/>
      <c r="GI126" s="166"/>
      <c r="GJ126" s="166"/>
      <c r="GK126" s="166"/>
      <c r="GL126" s="166"/>
      <c r="GM126" s="166"/>
      <c r="GN126" s="166"/>
      <c r="GO126" s="166"/>
      <c r="GP126" s="166"/>
      <c r="GQ126" s="166"/>
      <c r="GR126" s="166"/>
      <c r="GS126" s="166"/>
      <c r="GT126" s="166"/>
      <c r="GU126" s="166"/>
      <c r="GV126" s="166"/>
      <c r="GW126" s="166"/>
      <c r="GX126" s="166"/>
      <c r="GY126" s="166"/>
      <c r="GZ126" s="166"/>
      <c r="HA126" s="166"/>
      <c r="HB126" s="166"/>
      <c r="HC126" s="166"/>
      <c r="HD126" s="166"/>
      <c r="HE126" s="166"/>
      <c r="HF126" s="166"/>
      <c r="HG126" s="166"/>
      <c r="HH126" s="166"/>
      <c r="HI126" s="166"/>
      <c r="HJ126" s="166"/>
      <c r="HK126" s="166"/>
      <c r="HL126" s="166"/>
      <c r="HM126" s="166"/>
      <c r="HN126" s="166"/>
      <c r="HO126" s="166"/>
      <c r="HP126" s="166"/>
      <c r="HQ126" s="166"/>
      <c r="HR126" s="166"/>
      <c r="HS126" s="166"/>
      <c r="HT126" s="166"/>
      <c r="HU126" s="166"/>
      <c r="HV126" s="166"/>
      <c r="HW126" s="166"/>
      <c r="HX126" s="166"/>
      <c r="HY126" s="166"/>
      <c r="HZ126" s="166"/>
      <c r="IA126" s="166"/>
      <c r="IB126" s="166"/>
    </row>
    <row r="127" spans="1:236" ht="20.1" customHeight="1">
      <c r="A127" s="308"/>
      <c r="B127" s="308"/>
      <c r="C127" s="313" t="s">
        <v>109</v>
      </c>
      <c r="D127" s="44" t="s">
        <v>169</v>
      </c>
      <c r="E127" s="139">
        <v>20</v>
      </c>
      <c r="F127" s="45">
        <v>20</v>
      </c>
      <c r="G127" s="26">
        <f t="shared" si="2"/>
        <v>0</v>
      </c>
      <c r="H127" s="27">
        <f t="shared" si="3"/>
        <v>0</v>
      </c>
      <c r="I127" s="118" t="s">
        <v>169</v>
      </c>
      <c r="J127" s="153" t="s">
        <v>348</v>
      </c>
      <c r="K127" s="120"/>
      <c r="L127" s="187"/>
      <c r="M127" s="188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/>
      <c r="EG127" s="166"/>
      <c r="EH127" s="166"/>
      <c r="EI127" s="166"/>
      <c r="EJ127" s="166"/>
      <c r="EK127" s="166"/>
      <c r="EL127" s="166"/>
      <c r="EM127" s="166"/>
      <c r="EN127" s="166"/>
      <c r="EO127" s="166"/>
      <c r="EP127" s="166"/>
      <c r="EQ127" s="166"/>
      <c r="ER127" s="166"/>
      <c r="ES127" s="166"/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  <c r="FF127" s="166"/>
      <c r="FG127" s="166"/>
      <c r="FH127" s="166"/>
      <c r="FI127" s="166"/>
      <c r="FJ127" s="166"/>
      <c r="FK127" s="166"/>
      <c r="FL127" s="166"/>
      <c r="FM127" s="166"/>
      <c r="FN127" s="166"/>
      <c r="FO127" s="166"/>
      <c r="FP127" s="166"/>
      <c r="FQ127" s="166"/>
      <c r="FR127" s="166"/>
      <c r="FS127" s="166"/>
      <c r="FT127" s="166"/>
      <c r="FU127" s="166"/>
      <c r="FV127" s="166"/>
      <c r="FW127" s="166"/>
      <c r="FX127" s="166"/>
      <c r="FY127" s="166"/>
      <c r="FZ127" s="166"/>
      <c r="GA127" s="166"/>
      <c r="GB127" s="166"/>
      <c r="GC127" s="166"/>
      <c r="GD127" s="166"/>
      <c r="GE127" s="166"/>
      <c r="GF127" s="166"/>
      <c r="GG127" s="166"/>
      <c r="GH127" s="166"/>
      <c r="GI127" s="166"/>
      <c r="GJ127" s="166"/>
      <c r="GK127" s="166"/>
      <c r="GL127" s="166"/>
      <c r="GM127" s="166"/>
      <c r="GN127" s="166"/>
      <c r="GO127" s="166"/>
      <c r="GP127" s="166"/>
      <c r="GQ127" s="166"/>
      <c r="GR127" s="166"/>
      <c r="GS127" s="166"/>
      <c r="GT127" s="166"/>
      <c r="GU127" s="166"/>
      <c r="GV127" s="166"/>
      <c r="GW127" s="166"/>
      <c r="GX127" s="166"/>
      <c r="GY127" s="166"/>
      <c r="GZ127" s="166"/>
      <c r="HA127" s="166"/>
      <c r="HB127" s="166"/>
      <c r="HC127" s="166"/>
      <c r="HD127" s="166"/>
      <c r="HE127" s="166"/>
      <c r="HF127" s="166"/>
      <c r="HG127" s="166"/>
      <c r="HH127" s="166"/>
      <c r="HI127" s="166"/>
      <c r="HJ127" s="166"/>
      <c r="HK127" s="166"/>
      <c r="HL127" s="166"/>
      <c r="HM127" s="166"/>
      <c r="HN127" s="166"/>
      <c r="HO127" s="166"/>
      <c r="HP127" s="166"/>
      <c r="HQ127" s="166"/>
      <c r="HR127" s="166"/>
      <c r="HS127" s="166"/>
      <c r="HT127" s="166"/>
      <c r="HU127" s="166"/>
      <c r="HV127" s="166"/>
      <c r="HW127" s="166"/>
      <c r="HX127" s="166"/>
      <c r="HY127" s="166"/>
      <c r="HZ127" s="166"/>
      <c r="IA127" s="166"/>
      <c r="IB127" s="166"/>
    </row>
    <row r="128" spans="1:236" s="218" customFormat="1" ht="61.5" customHeight="1">
      <c r="A128" s="308"/>
      <c r="B128" s="308"/>
      <c r="C128" s="314"/>
      <c r="D128" s="33" t="s">
        <v>110</v>
      </c>
      <c r="E128" s="126">
        <v>0</v>
      </c>
      <c r="F128" s="34">
        <v>2600</v>
      </c>
      <c r="G128" s="26">
        <f t="shared" si="2"/>
        <v>2600</v>
      </c>
      <c r="H128" s="27">
        <v>0</v>
      </c>
      <c r="I128" s="118" t="s">
        <v>349</v>
      </c>
      <c r="J128" s="153" t="s">
        <v>350</v>
      </c>
      <c r="K128" s="120" t="s">
        <v>211</v>
      </c>
      <c r="L128" s="187">
        <v>2600</v>
      </c>
      <c r="M128" s="188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3"/>
      <c r="DS128" s="273"/>
      <c r="DT128" s="273"/>
      <c r="DU128" s="273"/>
      <c r="DV128" s="273"/>
      <c r="DW128" s="273"/>
      <c r="DX128" s="273"/>
      <c r="DY128" s="273"/>
      <c r="DZ128" s="273"/>
      <c r="EA128" s="273"/>
      <c r="EB128" s="273"/>
      <c r="EC128" s="273"/>
      <c r="ED128" s="273"/>
      <c r="EE128" s="273"/>
      <c r="EF128" s="273"/>
      <c r="EG128" s="273"/>
      <c r="EH128" s="273"/>
      <c r="EI128" s="273"/>
      <c r="EJ128" s="273"/>
      <c r="EK128" s="273"/>
      <c r="EL128" s="273"/>
      <c r="EM128" s="273"/>
      <c r="EN128" s="273"/>
      <c r="EO128" s="273"/>
      <c r="EP128" s="273"/>
      <c r="EQ128" s="273"/>
      <c r="ER128" s="273"/>
      <c r="ES128" s="273"/>
      <c r="ET128" s="273"/>
      <c r="EU128" s="273"/>
      <c r="EV128" s="273"/>
      <c r="EW128" s="273"/>
      <c r="EX128" s="273"/>
      <c r="EY128" s="273"/>
      <c r="EZ128" s="273"/>
      <c r="FA128" s="273"/>
      <c r="FB128" s="273"/>
      <c r="FC128" s="273"/>
      <c r="FD128" s="273"/>
      <c r="FE128" s="273"/>
      <c r="FF128" s="273"/>
      <c r="FG128" s="273"/>
      <c r="FH128" s="273"/>
      <c r="FI128" s="273"/>
      <c r="FJ128" s="273"/>
      <c r="FK128" s="273"/>
      <c r="FL128" s="273"/>
      <c r="FM128" s="273"/>
      <c r="FN128" s="273"/>
      <c r="FO128" s="273"/>
      <c r="FP128" s="273"/>
      <c r="FQ128" s="273"/>
      <c r="FR128" s="273"/>
      <c r="FS128" s="273"/>
      <c r="FT128" s="273"/>
      <c r="FU128" s="273"/>
      <c r="FV128" s="273"/>
      <c r="FW128" s="273"/>
      <c r="FX128" s="273"/>
      <c r="FY128" s="273"/>
      <c r="FZ128" s="273"/>
      <c r="GA128" s="273"/>
      <c r="GB128" s="273"/>
      <c r="GC128" s="273"/>
      <c r="GD128" s="273"/>
      <c r="GE128" s="273"/>
      <c r="GF128" s="273"/>
      <c r="GG128" s="273"/>
      <c r="GH128" s="273"/>
      <c r="GI128" s="273"/>
      <c r="GJ128" s="273"/>
      <c r="GK128" s="273"/>
      <c r="GL128" s="273"/>
      <c r="GM128" s="273"/>
      <c r="GN128" s="273"/>
      <c r="GO128" s="273"/>
      <c r="GP128" s="273"/>
      <c r="GQ128" s="273"/>
      <c r="GR128" s="273"/>
      <c r="GS128" s="273"/>
      <c r="GT128" s="273"/>
      <c r="GU128" s="273"/>
      <c r="GV128" s="273"/>
      <c r="GW128" s="273"/>
      <c r="GX128" s="273"/>
      <c r="GY128" s="273"/>
      <c r="GZ128" s="273"/>
      <c r="HA128" s="273"/>
      <c r="HB128" s="273"/>
      <c r="HC128" s="273"/>
      <c r="HD128" s="273"/>
      <c r="HE128" s="273"/>
      <c r="HF128" s="273"/>
      <c r="HG128" s="273"/>
      <c r="HH128" s="273"/>
      <c r="HI128" s="273"/>
      <c r="HJ128" s="273"/>
      <c r="HK128" s="273"/>
      <c r="HL128" s="273"/>
      <c r="HM128" s="273"/>
      <c r="HN128" s="273"/>
      <c r="HO128" s="273"/>
      <c r="HP128" s="273"/>
      <c r="HQ128" s="273"/>
      <c r="HR128" s="273"/>
      <c r="HS128" s="273"/>
      <c r="HT128" s="273"/>
      <c r="HU128" s="273"/>
      <c r="HV128" s="273"/>
      <c r="HW128" s="273"/>
      <c r="HX128" s="273"/>
      <c r="HY128" s="273"/>
      <c r="HZ128" s="273"/>
      <c r="IA128" s="273"/>
      <c r="IB128" s="273"/>
    </row>
    <row r="129" spans="1:236" ht="20.1" customHeight="1">
      <c r="A129" s="308"/>
      <c r="B129" s="308"/>
      <c r="C129" s="292" t="s">
        <v>18</v>
      </c>
      <c r="D129" s="293"/>
      <c r="E129" s="111">
        <f>SUM(E130)</f>
        <v>0</v>
      </c>
      <c r="F129" s="19">
        <f>SUM(F130)</f>
        <v>0</v>
      </c>
      <c r="G129" s="21">
        <f t="shared" si="2"/>
        <v>0</v>
      </c>
      <c r="H129" s="22">
        <v>0</v>
      </c>
      <c r="I129" s="130"/>
      <c r="J129" s="184"/>
      <c r="K129" s="132"/>
      <c r="L129" s="185"/>
      <c r="M129" s="186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</row>
    <row r="130" spans="1:236" ht="20.1" customHeight="1">
      <c r="A130" s="308"/>
      <c r="B130" s="308"/>
      <c r="C130" s="49" t="s">
        <v>87</v>
      </c>
      <c r="D130" s="274" t="s">
        <v>170</v>
      </c>
      <c r="E130" s="126">
        <v>0</v>
      </c>
      <c r="F130" s="34">
        <v>0</v>
      </c>
      <c r="G130" s="26">
        <f t="shared" si="2"/>
        <v>0</v>
      </c>
      <c r="H130" s="27">
        <v>0</v>
      </c>
      <c r="I130" s="118"/>
      <c r="J130" s="153"/>
      <c r="K130" s="120"/>
      <c r="L130" s="187"/>
      <c r="M130" s="18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  <c r="FZ130" s="218"/>
      <c r="GA130" s="218"/>
      <c r="GB130" s="218"/>
      <c r="GC130" s="218"/>
      <c r="GD130" s="218"/>
      <c r="GE130" s="218"/>
      <c r="GF130" s="218"/>
      <c r="GG130" s="218"/>
      <c r="GH130" s="218"/>
      <c r="GI130" s="218"/>
      <c r="GJ130" s="218"/>
      <c r="GK130" s="218"/>
      <c r="GL130" s="218"/>
      <c r="GM130" s="218"/>
      <c r="GN130" s="218"/>
      <c r="GO130" s="218"/>
      <c r="GP130" s="218"/>
      <c r="GQ130" s="218"/>
      <c r="GR130" s="218"/>
      <c r="GS130" s="218"/>
      <c r="GT130" s="218"/>
      <c r="GU130" s="218"/>
      <c r="GV130" s="218"/>
      <c r="GW130" s="218"/>
      <c r="GX130" s="218"/>
      <c r="GY130" s="218"/>
      <c r="GZ130" s="218"/>
      <c r="HA130" s="218"/>
      <c r="HB130" s="218"/>
      <c r="HC130" s="218"/>
      <c r="HD130" s="218"/>
      <c r="HE130" s="218"/>
      <c r="HF130" s="218"/>
      <c r="HG130" s="218"/>
      <c r="HH130" s="218"/>
      <c r="HI130" s="218"/>
      <c r="HJ130" s="218"/>
      <c r="HK130" s="218"/>
      <c r="HL130" s="218"/>
      <c r="HM130" s="218"/>
      <c r="HN130" s="218"/>
      <c r="HO130" s="218"/>
      <c r="HP130" s="218"/>
      <c r="HQ130" s="218"/>
      <c r="HR130" s="218"/>
      <c r="HS130" s="218"/>
      <c r="HT130" s="218"/>
      <c r="HU130" s="218"/>
      <c r="HV130" s="218"/>
      <c r="HW130" s="218"/>
      <c r="HX130" s="218"/>
      <c r="HY130" s="218"/>
      <c r="HZ130" s="218"/>
      <c r="IA130" s="218"/>
      <c r="IB130" s="218"/>
    </row>
    <row r="131" spans="1:236" ht="20.1" customHeight="1">
      <c r="A131" s="308"/>
      <c r="B131" s="308"/>
      <c r="C131" s="292" t="s">
        <v>18</v>
      </c>
      <c r="D131" s="293"/>
      <c r="E131" s="111">
        <f>SUM(E132:E134)</f>
        <v>1295</v>
      </c>
      <c r="F131" s="19">
        <f>SUM(F132:F134)</f>
        <v>1295</v>
      </c>
      <c r="G131" s="21">
        <f t="shared" si="2"/>
        <v>0</v>
      </c>
      <c r="H131" s="22">
        <f t="shared" si="3"/>
        <v>0</v>
      </c>
      <c r="I131" s="130"/>
      <c r="J131" s="184"/>
      <c r="K131" s="132"/>
      <c r="L131" s="185"/>
      <c r="M131" s="186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  <c r="EI131" s="218"/>
      <c r="EJ131" s="218"/>
      <c r="EK131" s="218"/>
      <c r="EL131" s="218"/>
      <c r="EM131" s="218"/>
      <c r="EN131" s="218"/>
      <c r="EO131" s="218"/>
      <c r="EP131" s="218"/>
      <c r="EQ131" s="218"/>
      <c r="ER131" s="218"/>
      <c r="ES131" s="218"/>
      <c r="ET131" s="218"/>
      <c r="EU131" s="218"/>
      <c r="EV131" s="218"/>
      <c r="EW131" s="218"/>
      <c r="EX131" s="218"/>
      <c r="EY131" s="218"/>
      <c r="EZ131" s="218"/>
      <c r="FA131" s="218"/>
      <c r="FB131" s="218"/>
      <c r="FC131" s="218"/>
      <c r="FD131" s="218"/>
      <c r="FE131" s="218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  <c r="FZ131" s="218"/>
      <c r="GA131" s="218"/>
      <c r="GB131" s="218"/>
      <c r="GC131" s="218"/>
      <c r="GD131" s="218"/>
      <c r="GE131" s="218"/>
      <c r="GF131" s="218"/>
      <c r="GG131" s="218"/>
      <c r="GH131" s="218"/>
      <c r="GI131" s="218"/>
      <c r="GJ131" s="218"/>
      <c r="GK131" s="218"/>
      <c r="GL131" s="218"/>
      <c r="GM131" s="218"/>
      <c r="GN131" s="218"/>
      <c r="GO131" s="218"/>
      <c r="GP131" s="218"/>
      <c r="GQ131" s="218"/>
      <c r="GR131" s="218"/>
      <c r="GS131" s="218"/>
      <c r="GT131" s="218"/>
      <c r="GU131" s="218"/>
      <c r="GV131" s="218"/>
      <c r="GW131" s="218"/>
      <c r="GX131" s="218"/>
      <c r="GY131" s="218"/>
      <c r="GZ131" s="218"/>
      <c r="HA131" s="218"/>
      <c r="HB131" s="218"/>
      <c r="HC131" s="218"/>
      <c r="HD131" s="218"/>
      <c r="HE131" s="218"/>
      <c r="HF131" s="218"/>
      <c r="HG131" s="218"/>
      <c r="HH131" s="218"/>
      <c r="HI131" s="218"/>
      <c r="HJ131" s="218"/>
      <c r="HK131" s="218"/>
      <c r="HL131" s="218"/>
      <c r="HM131" s="218"/>
      <c r="HN131" s="218"/>
      <c r="HO131" s="218"/>
      <c r="HP131" s="218"/>
      <c r="HQ131" s="218"/>
      <c r="HR131" s="218"/>
      <c r="HS131" s="218"/>
      <c r="HT131" s="218"/>
      <c r="HU131" s="218"/>
      <c r="HV131" s="218"/>
      <c r="HW131" s="218"/>
      <c r="HX131" s="218"/>
      <c r="HY131" s="218"/>
      <c r="HZ131" s="218"/>
      <c r="IA131" s="218"/>
      <c r="IB131" s="218"/>
    </row>
    <row r="132" spans="1:236" ht="20.1" customHeight="1">
      <c r="A132" s="308"/>
      <c r="B132" s="308"/>
      <c r="C132" s="312" t="s">
        <v>106</v>
      </c>
      <c r="D132" s="44" t="s">
        <v>171</v>
      </c>
      <c r="E132" s="139">
        <v>500</v>
      </c>
      <c r="F132" s="45">
        <v>500</v>
      </c>
      <c r="G132" s="26">
        <f t="shared" si="2"/>
        <v>0</v>
      </c>
      <c r="H132" s="27">
        <f t="shared" si="3"/>
        <v>0</v>
      </c>
      <c r="I132" s="118" t="s">
        <v>351</v>
      </c>
      <c r="J132" s="192">
        <v>500</v>
      </c>
      <c r="K132" s="120"/>
      <c r="L132" s="187"/>
      <c r="M132" s="18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  <c r="FZ132" s="218"/>
      <c r="GA132" s="218"/>
      <c r="GB132" s="218"/>
      <c r="GC132" s="218"/>
      <c r="GD132" s="218"/>
      <c r="GE132" s="218"/>
      <c r="GF132" s="218"/>
      <c r="GG132" s="218"/>
      <c r="GH132" s="218"/>
      <c r="GI132" s="218"/>
      <c r="GJ132" s="218"/>
      <c r="GK132" s="218"/>
      <c r="GL132" s="218"/>
      <c r="GM132" s="218"/>
      <c r="GN132" s="218"/>
      <c r="GO132" s="218"/>
      <c r="GP132" s="218"/>
      <c r="GQ132" s="218"/>
      <c r="GR132" s="218"/>
      <c r="GS132" s="218"/>
      <c r="GT132" s="218"/>
      <c r="GU132" s="218"/>
      <c r="GV132" s="218"/>
      <c r="GW132" s="218"/>
      <c r="GX132" s="218"/>
      <c r="GY132" s="218"/>
      <c r="GZ132" s="218"/>
      <c r="HA132" s="218"/>
      <c r="HB132" s="218"/>
      <c r="HC132" s="218"/>
      <c r="HD132" s="218"/>
      <c r="HE132" s="218"/>
      <c r="HF132" s="218"/>
      <c r="HG132" s="218"/>
      <c r="HH132" s="218"/>
      <c r="HI132" s="218"/>
      <c r="HJ132" s="218"/>
      <c r="HK132" s="218"/>
      <c r="HL132" s="218"/>
      <c r="HM132" s="218"/>
      <c r="HN132" s="218"/>
      <c r="HO132" s="218"/>
      <c r="HP132" s="218"/>
      <c r="HQ132" s="218"/>
      <c r="HR132" s="218"/>
      <c r="HS132" s="218"/>
      <c r="HT132" s="218"/>
      <c r="HU132" s="218"/>
      <c r="HV132" s="218"/>
      <c r="HW132" s="218"/>
      <c r="HX132" s="218"/>
      <c r="HY132" s="218"/>
      <c r="HZ132" s="218"/>
      <c r="IA132" s="218"/>
      <c r="IB132" s="218"/>
    </row>
    <row r="133" spans="1:236" ht="20.1" customHeight="1">
      <c r="A133" s="308"/>
      <c r="B133" s="308"/>
      <c r="C133" s="312"/>
      <c r="D133" s="44" t="s">
        <v>172</v>
      </c>
      <c r="E133" s="139">
        <v>300</v>
      </c>
      <c r="F133" s="45">
        <v>300</v>
      </c>
      <c r="G133" s="26">
        <f t="shared" si="2"/>
        <v>0</v>
      </c>
      <c r="H133" s="27">
        <f t="shared" si="3"/>
        <v>0</v>
      </c>
      <c r="I133" s="118" t="s">
        <v>172</v>
      </c>
      <c r="J133" s="192">
        <v>300</v>
      </c>
      <c r="K133" s="120"/>
      <c r="L133" s="187"/>
      <c r="M133" s="18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218"/>
      <c r="FB133" s="218"/>
      <c r="FC133" s="218"/>
      <c r="FD133" s="218"/>
      <c r="FE133" s="218"/>
      <c r="FF133" s="218"/>
      <c r="FG133" s="218"/>
      <c r="FH133" s="218"/>
      <c r="FI133" s="218"/>
      <c r="FJ133" s="218"/>
      <c r="FK133" s="218"/>
      <c r="FL133" s="218"/>
      <c r="FM133" s="218"/>
      <c r="FN133" s="218"/>
      <c r="FO133" s="218"/>
      <c r="FP133" s="218"/>
      <c r="FQ133" s="218"/>
      <c r="FR133" s="218"/>
      <c r="FS133" s="218"/>
      <c r="FT133" s="218"/>
      <c r="FU133" s="218"/>
      <c r="FV133" s="218"/>
      <c r="FW133" s="218"/>
      <c r="FX133" s="218"/>
      <c r="FY133" s="218"/>
      <c r="FZ133" s="218"/>
      <c r="GA133" s="218"/>
      <c r="GB133" s="218"/>
      <c r="GC133" s="218"/>
      <c r="GD133" s="218"/>
      <c r="GE133" s="218"/>
      <c r="GF133" s="218"/>
      <c r="GG133" s="218"/>
      <c r="GH133" s="218"/>
      <c r="GI133" s="218"/>
      <c r="GJ133" s="218"/>
      <c r="GK133" s="218"/>
      <c r="GL133" s="218"/>
      <c r="GM133" s="218"/>
      <c r="GN133" s="218"/>
      <c r="GO133" s="218"/>
      <c r="GP133" s="218"/>
      <c r="GQ133" s="218"/>
      <c r="GR133" s="218"/>
      <c r="GS133" s="218"/>
      <c r="GT133" s="218"/>
      <c r="GU133" s="218"/>
      <c r="GV133" s="218"/>
      <c r="GW133" s="218"/>
      <c r="GX133" s="218"/>
      <c r="GY133" s="218"/>
      <c r="GZ133" s="218"/>
      <c r="HA133" s="218"/>
      <c r="HB133" s="218"/>
      <c r="HC133" s="218"/>
      <c r="HD133" s="218"/>
      <c r="HE133" s="218"/>
      <c r="HF133" s="218"/>
      <c r="HG133" s="218"/>
      <c r="HH133" s="218"/>
      <c r="HI133" s="218"/>
      <c r="HJ133" s="218"/>
      <c r="HK133" s="218"/>
      <c r="HL133" s="218"/>
      <c r="HM133" s="218"/>
      <c r="HN133" s="218"/>
      <c r="HO133" s="218"/>
      <c r="HP133" s="218"/>
      <c r="HQ133" s="218"/>
      <c r="HR133" s="218"/>
      <c r="HS133" s="218"/>
      <c r="HT133" s="218"/>
      <c r="HU133" s="218"/>
      <c r="HV133" s="218"/>
      <c r="HW133" s="218"/>
      <c r="HX133" s="218"/>
      <c r="HY133" s="218"/>
      <c r="HZ133" s="218"/>
      <c r="IA133" s="218"/>
      <c r="IB133" s="218"/>
    </row>
    <row r="134" spans="1:13" ht="20.1" customHeight="1">
      <c r="A134" s="308"/>
      <c r="B134" s="308"/>
      <c r="C134" s="312"/>
      <c r="D134" s="44" t="s">
        <v>173</v>
      </c>
      <c r="E134" s="139">
        <v>495</v>
      </c>
      <c r="F134" s="45">
        <v>495</v>
      </c>
      <c r="G134" s="26">
        <f t="shared" si="2"/>
        <v>0</v>
      </c>
      <c r="H134" s="27">
        <f t="shared" si="3"/>
        <v>0</v>
      </c>
      <c r="I134" s="258" t="s">
        <v>352</v>
      </c>
      <c r="J134" s="192">
        <v>495</v>
      </c>
      <c r="K134" s="242"/>
      <c r="L134" s="189"/>
      <c r="M134" s="190"/>
    </row>
    <row r="135" spans="1:13" ht="20.1" customHeight="1">
      <c r="A135" s="309"/>
      <c r="B135" s="309"/>
      <c r="C135" s="292" t="s">
        <v>18</v>
      </c>
      <c r="D135" s="293"/>
      <c r="E135" s="111">
        <f>SUM(E136:E141)</f>
        <v>4700</v>
      </c>
      <c r="F135" s="19">
        <f>SUM(F136:F141)</f>
        <v>4700</v>
      </c>
      <c r="G135" s="21">
        <f t="shared" si="2"/>
        <v>0</v>
      </c>
      <c r="H135" s="22">
        <f t="shared" si="3"/>
        <v>0</v>
      </c>
      <c r="I135" s="130"/>
      <c r="J135" s="184"/>
      <c r="K135" s="132"/>
      <c r="L135" s="185"/>
      <c r="M135" s="186"/>
    </row>
    <row r="136" spans="1:13" ht="20.1" customHeight="1">
      <c r="A136" s="315" t="s">
        <v>124</v>
      </c>
      <c r="B136" s="315" t="s">
        <v>112</v>
      </c>
      <c r="C136" s="298" t="s">
        <v>174</v>
      </c>
      <c r="D136" s="44" t="s">
        <v>175</v>
      </c>
      <c r="E136" s="139">
        <v>300</v>
      </c>
      <c r="F136" s="45">
        <v>300</v>
      </c>
      <c r="G136" s="26">
        <f t="shared" si="2"/>
        <v>0</v>
      </c>
      <c r="H136" s="27">
        <f t="shared" si="3"/>
        <v>0</v>
      </c>
      <c r="I136" s="267" t="s">
        <v>353</v>
      </c>
      <c r="J136" s="153" t="s">
        <v>354</v>
      </c>
      <c r="K136" s="268"/>
      <c r="L136" s="189"/>
      <c r="M136" s="190"/>
    </row>
    <row r="137" spans="1:13" ht="29.25" customHeight="1">
      <c r="A137" s="308"/>
      <c r="B137" s="308"/>
      <c r="C137" s="298"/>
      <c r="D137" s="44" t="s">
        <v>176</v>
      </c>
      <c r="E137" s="139">
        <v>1000</v>
      </c>
      <c r="F137" s="45">
        <v>1000</v>
      </c>
      <c r="G137" s="26">
        <f t="shared" si="2"/>
        <v>0</v>
      </c>
      <c r="H137" s="27">
        <f t="shared" si="3"/>
        <v>0</v>
      </c>
      <c r="I137" s="118" t="s">
        <v>355</v>
      </c>
      <c r="J137" s="153" t="s">
        <v>356</v>
      </c>
      <c r="K137" s="120"/>
      <c r="L137" s="189"/>
      <c r="M137" s="190"/>
    </row>
    <row r="138" spans="1:13" ht="33" customHeight="1">
      <c r="A138" s="308"/>
      <c r="B138" s="308"/>
      <c r="C138" s="298"/>
      <c r="D138" s="44" t="s">
        <v>177</v>
      </c>
      <c r="E138" s="139">
        <v>300</v>
      </c>
      <c r="F138" s="45">
        <v>300</v>
      </c>
      <c r="G138" s="26">
        <f t="shared" si="2"/>
        <v>0</v>
      </c>
      <c r="H138" s="27">
        <f t="shared" si="3"/>
        <v>0</v>
      </c>
      <c r="I138" s="118" t="s">
        <v>357</v>
      </c>
      <c r="J138" s="153" t="s">
        <v>358</v>
      </c>
      <c r="K138" s="120"/>
      <c r="L138" s="189"/>
      <c r="M138" s="190"/>
    </row>
    <row r="139" spans="1:236" ht="20.1" customHeight="1">
      <c r="A139" s="308"/>
      <c r="B139" s="308"/>
      <c r="C139" s="298"/>
      <c r="D139" s="44" t="s">
        <v>178</v>
      </c>
      <c r="E139" s="139">
        <v>1500</v>
      </c>
      <c r="F139" s="45">
        <v>1500</v>
      </c>
      <c r="G139" s="26">
        <f t="shared" si="2"/>
        <v>0</v>
      </c>
      <c r="H139" s="27">
        <f t="shared" si="3"/>
        <v>0</v>
      </c>
      <c r="I139" s="118" t="s">
        <v>359</v>
      </c>
      <c r="J139" s="153" t="s">
        <v>360</v>
      </c>
      <c r="K139" s="120"/>
      <c r="L139" s="187"/>
      <c r="M139" s="188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6"/>
      <c r="ER139" s="166"/>
      <c r="ES139" s="166"/>
      <c r="ET139" s="166"/>
      <c r="EU139" s="166"/>
      <c r="EV139" s="166"/>
      <c r="EW139" s="166"/>
      <c r="EX139" s="166"/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6"/>
      <c r="FK139" s="166"/>
      <c r="FL139" s="166"/>
      <c r="FM139" s="166"/>
      <c r="FN139" s="166"/>
      <c r="FO139" s="166"/>
      <c r="FP139" s="166"/>
      <c r="FQ139" s="166"/>
      <c r="FR139" s="166"/>
      <c r="FS139" s="166"/>
      <c r="FT139" s="166"/>
      <c r="FU139" s="166"/>
      <c r="FV139" s="166"/>
      <c r="FW139" s="166"/>
      <c r="FX139" s="166"/>
      <c r="FY139" s="166"/>
      <c r="FZ139" s="166"/>
      <c r="GA139" s="166"/>
      <c r="GB139" s="166"/>
      <c r="GC139" s="166"/>
      <c r="GD139" s="166"/>
      <c r="GE139" s="166"/>
      <c r="GF139" s="166"/>
      <c r="GG139" s="166"/>
      <c r="GH139" s="166"/>
      <c r="GI139" s="166"/>
      <c r="GJ139" s="166"/>
      <c r="GK139" s="166"/>
      <c r="GL139" s="166"/>
      <c r="GM139" s="166"/>
      <c r="GN139" s="166"/>
      <c r="GO139" s="166"/>
      <c r="GP139" s="166"/>
      <c r="GQ139" s="166"/>
      <c r="GR139" s="166"/>
      <c r="GS139" s="166"/>
      <c r="GT139" s="166"/>
      <c r="GU139" s="166"/>
      <c r="GV139" s="166"/>
      <c r="GW139" s="166"/>
      <c r="GX139" s="166"/>
      <c r="GY139" s="166"/>
      <c r="GZ139" s="166"/>
      <c r="HA139" s="166"/>
      <c r="HB139" s="166"/>
      <c r="HC139" s="166"/>
      <c r="HD139" s="166"/>
      <c r="HE139" s="166"/>
      <c r="HF139" s="166"/>
      <c r="HG139" s="166"/>
      <c r="HH139" s="166"/>
      <c r="HI139" s="166"/>
      <c r="HJ139" s="166"/>
      <c r="HK139" s="166"/>
      <c r="HL139" s="166"/>
      <c r="HM139" s="166"/>
      <c r="HN139" s="166"/>
      <c r="HO139" s="166"/>
      <c r="HP139" s="166"/>
      <c r="HQ139" s="166"/>
      <c r="HR139" s="166"/>
      <c r="HS139" s="166"/>
      <c r="HT139" s="166"/>
      <c r="HU139" s="166"/>
      <c r="HV139" s="166"/>
      <c r="HW139" s="166"/>
      <c r="HX139" s="166"/>
      <c r="HY139" s="166"/>
      <c r="HZ139" s="166"/>
      <c r="IA139" s="166"/>
      <c r="IB139" s="166"/>
    </row>
    <row r="140" spans="1:13" ht="20.1" customHeight="1">
      <c r="A140" s="308"/>
      <c r="B140" s="308"/>
      <c r="C140" s="298"/>
      <c r="D140" s="44" t="s">
        <v>179</v>
      </c>
      <c r="E140" s="139">
        <v>100</v>
      </c>
      <c r="F140" s="45">
        <v>100</v>
      </c>
      <c r="G140" s="26">
        <f t="shared" si="2"/>
        <v>0</v>
      </c>
      <c r="H140" s="27">
        <f t="shared" si="3"/>
        <v>0</v>
      </c>
      <c r="I140" s="118" t="s">
        <v>361</v>
      </c>
      <c r="J140" s="192">
        <v>100</v>
      </c>
      <c r="K140" s="120"/>
      <c r="L140" s="189"/>
      <c r="M140" s="190"/>
    </row>
    <row r="141" spans="1:13" ht="20.1" customHeight="1">
      <c r="A141" s="308"/>
      <c r="B141" s="308"/>
      <c r="C141" s="298"/>
      <c r="D141" s="75" t="s">
        <v>180</v>
      </c>
      <c r="E141" s="139">
        <v>1500</v>
      </c>
      <c r="F141" s="45">
        <v>1500</v>
      </c>
      <c r="G141" s="26">
        <f t="shared" si="2"/>
        <v>0</v>
      </c>
      <c r="H141" s="27">
        <f t="shared" si="3"/>
        <v>0</v>
      </c>
      <c r="I141" s="118" t="s">
        <v>105</v>
      </c>
      <c r="J141" s="192">
        <v>1000</v>
      </c>
      <c r="K141" s="120"/>
      <c r="L141" s="187"/>
      <c r="M141" s="188"/>
    </row>
    <row r="142" spans="1:13" ht="20.1" customHeight="1">
      <c r="A142" s="308"/>
      <c r="B142" s="308"/>
      <c r="C142" s="292" t="s">
        <v>18</v>
      </c>
      <c r="D142" s="293"/>
      <c r="E142" s="111">
        <f>SUM(E143:E147)</f>
        <v>25790</v>
      </c>
      <c r="F142" s="19">
        <f>SUM(F143:F147)</f>
        <v>25790</v>
      </c>
      <c r="G142" s="21">
        <f t="shared" si="2"/>
        <v>0</v>
      </c>
      <c r="H142" s="22">
        <f t="shared" si="3"/>
        <v>0</v>
      </c>
      <c r="I142" s="130"/>
      <c r="J142" s="184"/>
      <c r="K142" s="132"/>
      <c r="L142" s="185"/>
      <c r="M142" s="186"/>
    </row>
    <row r="143" spans="1:13" ht="55.5" customHeight="1">
      <c r="A143" s="308"/>
      <c r="B143" s="308"/>
      <c r="C143" s="312" t="s">
        <v>181</v>
      </c>
      <c r="D143" s="48" t="s">
        <v>182</v>
      </c>
      <c r="E143" s="139">
        <v>8600</v>
      </c>
      <c r="F143" s="45">
        <v>8600</v>
      </c>
      <c r="G143" s="26">
        <f t="shared" si="2"/>
        <v>0</v>
      </c>
      <c r="H143" s="27">
        <f t="shared" si="3"/>
        <v>0</v>
      </c>
      <c r="I143" s="118" t="s">
        <v>362</v>
      </c>
      <c r="J143" s="153" t="s">
        <v>363</v>
      </c>
      <c r="K143" s="120"/>
      <c r="L143" s="187"/>
      <c r="M143" s="188"/>
    </row>
    <row r="144" spans="1:236" s="166" customFormat="1" ht="68.25" customHeight="1">
      <c r="A144" s="308"/>
      <c r="B144" s="308"/>
      <c r="C144" s="312"/>
      <c r="D144" s="44" t="s">
        <v>183</v>
      </c>
      <c r="E144" s="139">
        <v>4900</v>
      </c>
      <c r="F144" s="45">
        <v>4900</v>
      </c>
      <c r="G144" s="26">
        <f t="shared" si="2"/>
        <v>0</v>
      </c>
      <c r="H144" s="27">
        <f t="shared" si="3"/>
        <v>0</v>
      </c>
      <c r="I144" s="118" t="s">
        <v>364</v>
      </c>
      <c r="J144" s="153" t="s">
        <v>365</v>
      </c>
      <c r="K144" s="120"/>
      <c r="L144" s="187"/>
      <c r="M144" s="188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</row>
    <row r="145" spans="1:236" s="166" customFormat="1" ht="42" customHeight="1">
      <c r="A145" s="308"/>
      <c r="B145" s="308"/>
      <c r="C145" s="312"/>
      <c r="D145" s="44" t="s">
        <v>184</v>
      </c>
      <c r="E145" s="139">
        <v>5000</v>
      </c>
      <c r="F145" s="45">
        <v>5000</v>
      </c>
      <c r="G145" s="26">
        <f aca="true" t="shared" si="5" ref="G145:G165">F145-E145</f>
        <v>0</v>
      </c>
      <c r="H145" s="27">
        <f aca="true" t="shared" si="6" ref="H145:H164">G145/E145*100</f>
        <v>0</v>
      </c>
      <c r="I145" s="118" t="s">
        <v>366</v>
      </c>
      <c r="J145" s="153" t="s">
        <v>367</v>
      </c>
      <c r="K145" s="120"/>
      <c r="L145" s="187"/>
      <c r="M145" s="188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</row>
    <row r="146" spans="1:13" ht="36" customHeight="1">
      <c r="A146" s="308"/>
      <c r="B146" s="308"/>
      <c r="C146" s="312"/>
      <c r="D146" s="44" t="s">
        <v>185</v>
      </c>
      <c r="E146" s="139">
        <v>490</v>
      </c>
      <c r="F146" s="45">
        <v>490</v>
      </c>
      <c r="G146" s="26">
        <f t="shared" si="5"/>
        <v>0</v>
      </c>
      <c r="H146" s="27">
        <f t="shared" si="6"/>
        <v>0</v>
      </c>
      <c r="I146" s="118" t="s">
        <v>368</v>
      </c>
      <c r="J146" s="153" t="s">
        <v>369</v>
      </c>
      <c r="K146" s="120"/>
      <c r="L146" s="187"/>
      <c r="M146" s="188"/>
    </row>
    <row r="147" spans="1:236" ht="39.75" customHeight="1">
      <c r="A147" s="308"/>
      <c r="B147" s="308"/>
      <c r="C147" s="312"/>
      <c r="D147" s="44" t="s">
        <v>186</v>
      </c>
      <c r="E147" s="139">
        <v>6800</v>
      </c>
      <c r="F147" s="45">
        <v>6800</v>
      </c>
      <c r="G147" s="26">
        <f t="shared" si="5"/>
        <v>0</v>
      </c>
      <c r="H147" s="27">
        <f t="shared" si="6"/>
        <v>0</v>
      </c>
      <c r="I147" s="118" t="s">
        <v>370</v>
      </c>
      <c r="J147" s="153" t="s">
        <v>371</v>
      </c>
      <c r="K147" s="120"/>
      <c r="L147" s="187"/>
      <c r="M147" s="188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  <c r="GF147" s="166"/>
      <c r="GG147" s="166"/>
      <c r="GH147" s="166"/>
      <c r="GI147" s="166"/>
      <c r="GJ147" s="166"/>
      <c r="GK147" s="166"/>
      <c r="GL147" s="166"/>
      <c r="GM147" s="166"/>
      <c r="GN147" s="166"/>
      <c r="GO147" s="166"/>
      <c r="GP147" s="166"/>
      <c r="GQ147" s="166"/>
      <c r="GR147" s="166"/>
      <c r="GS147" s="166"/>
      <c r="GT147" s="166"/>
      <c r="GU147" s="166"/>
      <c r="GV147" s="166"/>
      <c r="GW147" s="166"/>
      <c r="GX147" s="166"/>
      <c r="GY147" s="166"/>
      <c r="GZ147" s="166"/>
      <c r="HA147" s="166"/>
      <c r="HB147" s="166"/>
      <c r="HC147" s="166"/>
      <c r="HD147" s="166"/>
      <c r="HE147" s="166"/>
      <c r="HF147" s="166"/>
      <c r="HG147" s="166"/>
      <c r="HH147" s="166"/>
      <c r="HI147" s="166"/>
      <c r="HJ147" s="166"/>
      <c r="HK147" s="166"/>
      <c r="HL147" s="166"/>
      <c r="HM147" s="166"/>
      <c r="HN147" s="166"/>
      <c r="HO147" s="166"/>
      <c r="HP147" s="166"/>
      <c r="HQ147" s="166"/>
      <c r="HR147" s="166"/>
      <c r="HS147" s="166"/>
      <c r="HT147" s="166"/>
      <c r="HU147" s="166"/>
      <c r="HV147" s="166"/>
      <c r="HW147" s="166"/>
      <c r="HX147" s="166"/>
      <c r="HY147" s="166"/>
      <c r="HZ147" s="166"/>
      <c r="IA147" s="166"/>
      <c r="IB147" s="166"/>
    </row>
    <row r="148" spans="1:236" ht="20.1" customHeight="1">
      <c r="A148" s="308"/>
      <c r="B148" s="308"/>
      <c r="C148" s="292" t="s">
        <v>18</v>
      </c>
      <c r="D148" s="293"/>
      <c r="E148" s="111">
        <f>SUM(E149)</f>
        <v>1935</v>
      </c>
      <c r="F148" s="19">
        <f>SUM(F149)</f>
        <v>1935</v>
      </c>
      <c r="G148" s="21">
        <f t="shared" si="5"/>
        <v>0</v>
      </c>
      <c r="H148" s="22">
        <f t="shared" si="6"/>
        <v>0</v>
      </c>
      <c r="I148" s="130"/>
      <c r="J148" s="184"/>
      <c r="K148" s="132"/>
      <c r="L148" s="185"/>
      <c r="M148" s="186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6"/>
      <c r="DP148" s="166"/>
      <c r="DQ148" s="166"/>
      <c r="DR148" s="166"/>
      <c r="DS148" s="166"/>
      <c r="DT148" s="166"/>
      <c r="DU148" s="166"/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/>
      <c r="EM148" s="166"/>
      <c r="EN148" s="166"/>
      <c r="EO148" s="166"/>
      <c r="EP148" s="166"/>
      <c r="EQ148" s="166"/>
      <c r="ER148" s="166"/>
      <c r="ES148" s="166"/>
      <c r="ET148" s="166"/>
      <c r="EU148" s="166"/>
      <c r="EV148" s="166"/>
      <c r="EW148" s="166"/>
      <c r="EX148" s="166"/>
      <c r="EY148" s="166"/>
      <c r="EZ148" s="166"/>
      <c r="FA148" s="166"/>
      <c r="FB148" s="166"/>
      <c r="FC148" s="166"/>
      <c r="FD148" s="166"/>
      <c r="FE148" s="166"/>
      <c r="FF148" s="166"/>
      <c r="FG148" s="166"/>
      <c r="FH148" s="166"/>
      <c r="FI148" s="166"/>
      <c r="FJ148" s="166"/>
      <c r="FK148" s="166"/>
      <c r="FL148" s="166"/>
      <c r="FM148" s="166"/>
      <c r="FN148" s="166"/>
      <c r="FO148" s="166"/>
      <c r="FP148" s="166"/>
      <c r="FQ148" s="166"/>
      <c r="FR148" s="166"/>
      <c r="FS148" s="166"/>
      <c r="FT148" s="166"/>
      <c r="FU148" s="166"/>
      <c r="FV148" s="166"/>
      <c r="FW148" s="166"/>
      <c r="FX148" s="166"/>
      <c r="FY148" s="166"/>
      <c r="FZ148" s="166"/>
      <c r="GA148" s="166"/>
      <c r="GB148" s="166"/>
      <c r="GC148" s="166"/>
      <c r="GD148" s="166"/>
      <c r="GE148" s="166"/>
      <c r="GF148" s="166"/>
      <c r="GG148" s="166"/>
      <c r="GH148" s="166"/>
      <c r="GI148" s="166"/>
      <c r="GJ148" s="166"/>
      <c r="GK148" s="166"/>
      <c r="GL148" s="166"/>
      <c r="GM148" s="166"/>
      <c r="GN148" s="166"/>
      <c r="GO148" s="166"/>
      <c r="GP148" s="166"/>
      <c r="GQ148" s="166"/>
      <c r="GR148" s="166"/>
      <c r="GS148" s="166"/>
      <c r="GT148" s="166"/>
      <c r="GU148" s="166"/>
      <c r="GV148" s="166"/>
      <c r="GW148" s="166"/>
      <c r="GX148" s="166"/>
      <c r="GY148" s="166"/>
      <c r="GZ148" s="166"/>
      <c r="HA148" s="166"/>
      <c r="HB148" s="166"/>
      <c r="HC148" s="166"/>
      <c r="HD148" s="166"/>
      <c r="HE148" s="166"/>
      <c r="HF148" s="166"/>
      <c r="HG148" s="166"/>
      <c r="HH148" s="166"/>
      <c r="HI148" s="166"/>
      <c r="HJ148" s="166"/>
      <c r="HK148" s="166"/>
      <c r="HL148" s="166"/>
      <c r="HM148" s="166"/>
      <c r="HN148" s="166"/>
      <c r="HO148" s="166"/>
      <c r="HP148" s="166"/>
      <c r="HQ148" s="166"/>
      <c r="HR148" s="166"/>
      <c r="HS148" s="166"/>
      <c r="HT148" s="166"/>
      <c r="HU148" s="166"/>
      <c r="HV148" s="166"/>
      <c r="HW148" s="166"/>
      <c r="HX148" s="166"/>
      <c r="HY148" s="166"/>
      <c r="HZ148" s="166"/>
      <c r="IA148" s="166"/>
      <c r="IB148" s="166"/>
    </row>
    <row r="149" spans="1:236" ht="33.75" customHeight="1">
      <c r="A149" s="309"/>
      <c r="B149" s="309"/>
      <c r="C149" s="74" t="s">
        <v>128</v>
      </c>
      <c r="D149" s="44" t="s">
        <v>128</v>
      </c>
      <c r="E149" s="139">
        <v>1935</v>
      </c>
      <c r="F149" s="45">
        <v>1935</v>
      </c>
      <c r="G149" s="26">
        <f t="shared" si="5"/>
        <v>0</v>
      </c>
      <c r="H149" s="27">
        <f t="shared" si="6"/>
        <v>0</v>
      </c>
      <c r="I149" s="258" t="s">
        <v>372</v>
      </c>
      <c r="J149" s="153" t="s">
        <v>373</v>
      </c>
      <c r="K149" s="259"/>
      <c r="L149" s="187"/>
      <c r="M149" s="188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  <c r="GF149" s="166"/>
      <c r="GG149" s="166"/>
      <c r="GH149" s="166"/>
      <c r="GI149" s="166"/>
      <c r="GJ149" s="166"/>
      <c r="GK149" s="166"/>
      <c r="GL149" s="166"/>
      <c r="GM149" s="166"/>
      <c r="GN149" s="166"/>
      <c r="GO149" s="166"/>
      <c r="GP149" s="166"/>
      <c r="GQ149" s="166"/>
      <c r="GR149" s="166"/>
      <c r="GS149" s="166"/>
      <c r="GT149" s="166"/>
      <c r="GU149" s="166"/>
      <c r="GV149" s="166"/>
      <c r="GW149" s="166"/>
      <c r="GX149" s="166"/>
      <c r="GY149" s="166"/>
      <c r="GZ149" s="166"/>
      <c r="HA149" s="166"/>
      <c r="HB149" s="166"/>
      <c r="HC149" s="166"/>
      <c r="HD149" s="166"/>
      <c r="HE149" s="166"/>
      <c r="HF149" s="166"/>
      <c r="HG149" s="166"/>
      <c r="HH149" s="166"/>
      <c r="HI149" s="166"/>
      <c r="HJ149" s="166"/>
      <c r="HK149" s="166"/>
      <c r="HL149" s="166"/>
      <c r="HM149" s="166"/>
      <c r="HN149" s="166"/>
      <c r="HO149" s="166"/>
      <c r="HP149" s="166"/>
      <c r="HQ149" s="166"/>
      <c r="HR149" s="166"/>
      <c r="HS149" s="166"/>
      <c r="HT149" s="166"/>
      <c r="HU149" s="166"/>
      <c r="HV149" s="166"/>
      <c r="HW149" s="166"/>
      <c r="HX149" s="166"/>
      <c r="HY149" s="166"/>
      <c r="HZ149" s="166"/>
      <c r="IA149" s="166"/>
      <c r="IB149" s="166"/>
    </row>
    <row r="150" spans="1:236" s="245" customFormat="1" ht="20.1" customHeight="1">
      <c r="A150" s="294" t="s">
        <v>187</v>
      </c>
      <c r="B150" s="295" t="s">
        <v>17</v>
      </c>
      <c r="C150" s="295"/>
      <c r="D150" s="296"/>
      <c r="E150" s="104">
        <f>SUM(E151)</f>
        <v>0</v>
      </c>
      <c r="F150" s="15">
        <f>SUM(F151)</f>
        <v>0</v>
      </c>
      <c r="G150" s="17">
        <f t="shared" si="5"/>
        <v>0</v>
      </c>
      <c r="H150" s="18">
        <v>0</v>
      </c>
      <c r="I150" s="275"/>
      <c r="J150" s="276"/>
      <c r="K150" s="129"/>
      <c r="L150" s="221"/>
      <c r="M150" s="222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</row>
    <row r="151" spans="1:13" ht="20.1" customHeight="1">
      <c r="A151" s="294"/>
      <c r="B151" s="294" t="s">
        <v>187</v>
      </c>
      <c r="C151" s="292" t="s">
        <v>18</v>
      </c>
      <c r="D151" s="293"/>
      <c r="E151" s="111">
        <f>SUM(E152)</f>
        <v>0</v>
      </c>
      <c r="F151" s="19">
        <f>SUM(F152)</f>
        <v>0</v>
      </c>
      <c r="G151" s="21">
        <f t="shared" si="5"/>
        <v>0</v>
      </c>
      <c r="H151" s="22">
        <v>0</v>
      </c>
      <c r="I151" s="203"/>
      <c r="J151" s="204"/>
      <c r="K151" s="132"/>
      <c r="L151" s="205"/>
      <c r="M151" s="206"/>
    </row>
    <row r="152" spans="1:13" ht="20.1" customHeight="1">
      <c r="A152" s="294"/>
      <c r="B152" s="294"/>
      <c r="C152" s="28" t="s">
        <v>187</v>
      </c>
      <c r="D152" s="29" t="s">
        <v>187</v>
      </c>
      <c r="E152" s="124">
        <v>0</v>
      </c>
      <c r="F152" s="30">
        <v>0</v>
      </c>
      <c r="G152" s="26">
        <f t="shared" si="5"/>
        <v>0</v>
      </c>
      <c r="H152" s="27">
        <v>0</v>
      </c>
      <c r="I152" s="118"/>
      <c r="J152" s="192"/>
      <c r="K152" s="120"/>
      <c r="L152" s="189"/>
      <c r="M152" s="190"/>
    </row>
    <row r="153" spans="1:13" ht="20.1" customHeight="1">
      <c r="A153" s="368" t="s">
        <v>188</v>
      </c>
      <c r="B153" s="295" t="s">
        <v>17</v>
      </c>
      <c r="C153" s="295"/>
      <c r="D153" s="296"/>
      <c r="E153" s="104">
        <f>SUM(E154)</f>
        <v>16107</v>
      </c>
      <c r="F153" s="15">
        <f>SUM(F154)</f>
        <v>18740</v>
      </c>
      <c r="G153" s="17">
        <f t="shared" si="5"/>
        <v>2633</v>
      </c>
      <c r="H153" s="18">
        <f t="shared" si="6"/>
        <v>16.34692990625194</v>
      </c>
      <c r="I153" s="277"/>
      <c r="J153" s="180"/>
      <c r="K153" s="278"/>
      <c r="L153" s="221"/>
      <c r="M153" s="222"/>
    </row>
    <row r="154" spans="1:13" ht="20.1" customHeight="1">
      <c r="A154" s="368"/>
      <c r="B154" s="368" t="s">
        <v>188</v>
      </c>
      <c r="C154" s="292" t="s">
        <v>18</v>
      </c>
      <c r="D154" s="293"/>
      <c r="E154" s="111">
        <f>SUM(E155:E165)</f>
        <v>16107</v>
      </c>
      <c r="F154" s="19">
        <f>SUM(F155:F165)</f>
        <v>18740</v>
      </c>
      <c r="G154" s="21">
        <f t="shared" si="5"/>
        <v>2633</v>
      </c>
      <c r="H154" s="22">
        <f t="shared" si="6"/>
        <v>16.34692990625194</v>
      </c>
      <c r="I154" s="130"/>
      <c r="J154" s="184"/>
      <c r="K154" s="244"/>
      <c r="L154" s="205"/>
      <c r="M154" s="206"/>
    </row>
    <row r="155" spans="1:13" ht="20.1" customHeight="1">
      <c r="A155" s="368"/>
      <c r="B155" s="368"/>
      <c r="C155" s="28" t="s">
        <v>189</v>
      </c>
      <c r="D155" s="29" t="s">
        <v>189</v>
      </c>
      <c r="E155" s="124">
        <v>0</v>
      </c>
      <c r="F155" s="30">
        <v>0</v>
      </c>
      <c r="G155" s="26">
        <f t="shared" si="5"/>
        <v>0</v>
      </c>
      <c r="H155" s="27">
        <v>0</v>
      </c>
      <c r="I155" s="118"/>
      <c r="J155" s="192"/>
      <c r="K155" s="242"/>
      <c r="L155" s="189"/>
      <c r="M155" s="190"/>
    </row>
    <row r="156" spans="1:27" s="223" customFormat="1" ht="20.1" customHeight="1">
      <c r="A156" s="368"/>
      <c r="B156" s="368"/>
      <c r="C156" s="297" t="s">
        <v>190</v>
      </c>
      <c r="D156" s="29" t="s">
        <v>191</v>
      </c>
      <c r="E156" s="124">
        <v>3220</v>
      </c>
      <c r="F156" s="30">
        <v>3220</v>
      </c>
      <c r="G156" s="26">
        <f t="shared" si="5"/>
        <v>0</v>
      </c>
      <c r="H156" s="27">
        <f t="shared" si="6"/>
        <v>0</v>
      </c>
      <c r="I156" s="118" t="s">
        <v>191</v>
      </c>
      <c r="J156" s="192">
        <v>3220</v>
      </c>
      <c r="K156" s="242"/>
      <c r="L156" s="189"/>
      <c r="M156" s="190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</row>
    <row r="157" spans="1:27" s="223" customFormat="1" ht="20.1" customHeight="1">
      <c r="A157" s="368"/>
      <c r="B157" s="368"/>
      <c r="C157" s="297"/>
      <c r="D157" s="29" t="s">
        <v>192</v>
      </c>
      <c r="E157" s="124">
        <v>11</v>
      </c>
      <c r="F157" s="30">
        <v>11</v>
      </c>
      <c r="G157" s="26">
        <f t="shared" si="5"/>
        <v>0</v>
      </c>
      <c r="H157" s="27">
        <f t="shared" si="6"/>
        <v>0</v>
      </c>
      <c r="I157" s="118" t="s">
        <v>192</v>
      </c>
      <c r="J157" s="192">
        <v>11</v>
      </c>
      <c r="K157" s="242"/>
      <c r="L157" s="189"/>
      <c r="M157" s="190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</row>
    <row r="158" spans="1:27" ht="20.1" customHeight="1">
      <c r="A158" s="368"/>
      <c r="B158" s="368"/>
      <c r="C158" s="297"/>
      <c r="D158" s="29" t="s">
        <v>79</v>
      </c>
      <c r="E158" s="124">
        <v>6</v>
      </c>
      <c r="F158" s="30">
        <v>6</v>
      </c>
      <c r="G158" s="26">
        <f t="shared" si="5"/>
        <v>0</v>
      </c>
      <c r="H158" s="27">
        <f t="shared" si="6"/>
        <v>0</v>
      </c>
      <c r="I158" s="118" t="s">
        <v>374</v>
      </c>
      <c r="J158" s="192">
        <v>6</v>
      </c>
      <c r="K158" s="242"/>
      <c r="L158" s="189"/>
      <c r="M158" s="190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20.1" customHeight="1">
      <c r="A159" s="368"/>
      <c r="B159" s="368"/>
      <c r="C159" s="297"/>
      <c r="D159" s="29" t="s">
        <v>193</v>
      </c>
      <c r="E159" s="124">
        <v>10</v>
      </c>
      <c r="F159" s="30">
        <v>10</v>
      </c>
      <c r="G159" s="26">
        <f t="shared" si="5"/>
        <v>0</v>
      </c>
      <c r="H159" s="27">
        <f t="shared" si="6"/>
        <v>0</v>
      </c>
      <c r="I159" s="118" t="s">
        <v>193</v>
      </c>
      <c r="J159" s="192">
        <v>10</v>
      </c>
      <c r="K159" s="242"/>
      <c r="L159" s="187"/>
      <c r="M159" s="18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20.1" customHeight="1">
      <c r="A160" s="315" t="s">
        <v>188</v>
      </c>
      <c r="B160" s="366" t="s">
        <v>188</v>
      </c>
      <c r="C160" s="334" t="s">
        <v>190</v>
      </c>
      <c r="D160" s="55" t="s">
        <v>194</v>
      </c>
      <c r="E160" s="30">
        <v>3</v>
      </c>
      <c r="F160" s="31">
        <v>3</v>
      </c>
      <c r="G160" s="26">
        <f t="shared" si="5"/>
        <v>0</v>
      </c>
      <c r="H160" s="27">
        <f t="shared" si="6"/>
        <v>0</v>
      </c>
      <c r="I160" s="241" t="s">
        <v>375</v>
      </c>
      <c r="J160" s="192">
        <v>3</v>
      </c>
      <c r="K160" s="242"/>
      <c r="L160" s="189"/>
      <c r="M160" s="190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20.1" customHeight="1">
      <c r="A161" s="308"/>
      <c r="B161" s="310"/>
      <c r="C161" s="367"/>
      <c r="D161" s="29" t="s">
        <v>195</v>
      </c>
      <c r="E161" s="30">
        <v>11</v>
      </c>
      <c r="F161" s="31">
        <v>11</v>
      </c>
      <c r="G161" s="26">
        <f t="shared" si="5"/>
        <v>0</v>
      </c>
      <c r="H161" s="27">
        <f t="shared" si="6"/>
        <v>0</v>
      </c>
      <c r="I161" s="241" t="s">
        <v>195</v>
      </c>
      <c r="J161" s="192">
        <v>11</v>
      </c>
      <c r="K161" s="242"/>
      <c r="L161" s="189"/>
      <c r="M161" s="190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20.1" customHeight="1">
      <c r="A162" s="308"/>
      <c r="B162" s="310"/>
      <c r="C162" s="367"/>
      <c r="D162" s="29" t="s">
        <v>196</v>
      </c>
      <c r="E162" s="30">
        <v>12817</v>
      </c>
      <c r="F162" s="31">
        <v>12817</v>
      </c>
      <c r="G162" s="26">
        <f t="shared" si="5"/>
        <v>0</v>
      </c>
      <c r="H162" s="27">
        <f t="shared" si="6"/>
        <v>0</v>
      </c>
      <c r="I162" s="241" t="s">
        <v>196</v>
      </c>
      <c r="J162" s="192">
        <v>12817</v>
      </c>
      <c r="K162" s="242"/>
      <c r="L162" s="189"/>
      <c r="M162" s="190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20.1" customHeight="1">
      <c r="A163" s="308"/>
      <c r="B163" s="310"/>
      <c r="C163" s="367"/>
      <c r="D163" s="55" t="s">
        <v>197</v>
      </c>
      <c r="E163" s="30">
        <v>27</v>
      </c>
      <c r="F163" s="31">
        <v>27</v>
      </c>
      <c r="G163" s="26">
        <f t="shared" si="5"/>
        <v>0</v>
      </c>
      <c r="H163" s="27">
        <f t="shared" si="6"/>
        <v>0</v>
      </c>
      <c r="I163" s="241" t="s">
        <v>376</v>
      </c>
      <c r="J163" s="192">
        <v>27</v>
      </c>
      <c r="K163" s="242"/>
      <c r="L163" s="189"/>
      <c r="M163" s="190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20.1" customHeight="1">
      <c r="A164" s="308"/>
      <c r="B164" s="310"/>
      <c r="C164" s="367"/>
      <c r="D164" s="29" t="s">
        <v>198</v>
      </c>
      <c r="E164" s="30">
        <v>2</v>
      </c>
      <c r="F164" s="31">
        <v>2</v>
      </c>
      <c r="G164" s="26">
        <f t="shared" si="5"/>
        <v>0</v>
      </c>
      <c r="H164" s="27">
        <f t="shared" si="6"/>
        <v>0</v>
      </c>
      <c r="I164" s="207" t="s">
        <v>198</v>
      </c>
      <c r="J164" s="208">
        <v>2</v>
      </c>
      <c r="K164" s="120"/>
      <c r="L164" s="189"/>
      <c r="M164" s="190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20.1" customHeight="1">
      <c r="A165" s="309"/>
      <c r="B165" s="311"/>
      <c r="C165" s="335"/>
      <c r="D165" s="279" t="s">
        <v>199</v>
      </c>
      <c r="E165" s="280">
        <v>0</v>
      </c>
      <c r="F165" s="281">
        <v>2633</v>
      </c>
      <c r="G165" s="282">
        <f t="shared" si="5"/>
        <v>2633</v>
      </c>
      <c r="H165" s="283"/>
      <c r="I165" s="28" t="s">
        <v>377</v>
      </c>
      <c r="J165" s="284">
        <v>2633</v>
      </c>
      <c r="K165" s="285" t="s">
        <v>211</v>
      </c>
      <c r="L165" s="286">
        <v>2633</v>
      </c>
      <c r="M165" s="287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20.1" customHeight="1">
      <c r="A166" s="4"/>
      <c r="B166" s="4"/>
      <c r="C166" s="4"/>
      <c r="D166" s="4"/>
      <c r="F166" s="28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20.1" customHeight="1">
      <c r="A167" s="4"/>
      <c r="B167" s="4"/>
      <c r="C167" s="4"/>
      <c r="D167" s="4"/>
      <c r="F167" s="28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20.1" customHeight="1">
      <c r="A168" s="4"/>
      <c r="B168" s="4"/>
      <c r="C168" s="4"/>
      <c r="D168" s="4"/>
      <c r="F168" s="28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20.1" customHeight="1">
      <c r="A169" s="4"/>
      <c r="B169" s="4"/>
      <c r="C169" s="4"/>
      <c r="D169" s="4"/>
      <c r="F169" s="28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20.1" customHeight="1">
      <c r="A170" s="4"/>
      <c r="B170" s="4"/>
      <c r="C170" s="4"/>
      <c r="D170" s="4"/>
      <c r="F170" s="28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20.1" customHeight="1">
      <c r="A171" s="4"/>
      <c r="B171" s="4"/>
      <c r="C171" s="4"/>
      <c r="D171" s="4"/>
      <c r="F171" s="28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20.1" customHeight="1">
      <c r="A172" s="4"/>
      <c r="B172" s="4"/>
      <c r="C172" s="4"/>
      <c r="D172" s="4"/>
      <c r="F172" s="28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20.1" customHeight="1">
      <c r="A173" s="4"/>
      <c r="B173" s="4"/>
      <c r="C173" s="4"/>
      <c r="D173" s="4"/>
      <c r="F173" s="28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20.1" customHeight="1">
      <c r="A174" s="4"/>
      <c r="B174" s="4"/>
      <c r="C174" s="4"/>
      <c r="D174" s="4"/>
      <c r="F174" s="288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20.1" customHeight="1">
      <c r="A175" s="4"/>
      <c r="B175" s="4"/>
      <c r="C175" s="4"/>
      <c r="D175" s="4"/>
      <c r="F175" s="288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20.1" customHeight="1">
      <c r="A176" s="4"/>
      <c r="B176" s="4"/>
      <c r="C176" s="4"/>
      <c r="D176" s="4"/>
      <c r="F176" s="288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20.1" customHeight="1">
      <c r="A177" s="4"/>
      <c r="B177" s="4"/>
      <c r="C177" s="4"/>
      <c r="D177" s="4"/>
      <c r="F177" s="288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20.1" customHeight="1">
      <c r="A178" s="4"/>
      <c r="B178" s="4"/>
      <c r="C178" s="4"/>
      <c r="D178" s="4"/>
      <c r="F178" s="28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20.1" customHeight="1">
      <c r="A179" s="4"/>
      <c r="B179" s="4"/>
      <c r="C179" s="4"/>
      <c r="D179" s="4"/>
      <c r="F179" s="288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20.1" customHeight="1">
      <c r="A180" s="4"/>
      <c r="B180" s="4"/>
      <c r="C180" s="4"/>
      <c r="D180" s="4"/>
      <c r="F180" s="288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20.1" customHeight="1">
      <c r="A181" s="4"/>
      <c r="B181" s="4"/>
      <c r="C181" s="4"/>
      <c r="D181" s="4"/>
      <c r="F181" s="288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20.1" customHeight="1">
      <c r="A182" s="4"/>
      <c r="B182" s="4"/>
      <c r="C182" s="4"/>
      <c r="D182" s="4"/>
      <c r="F182" s="288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20.1" customHeight="1">
      <c r="A183" s="4"/>
      <c r="B183" s="4"/>
      <c r="C183" s="4"/>
      <c r="D183" s="4"/>
      <c r="F183" s="288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20.1" customHeight="1">
      <c r="A184" s="4"/>
      <c r="B184" s="4"/>
      <c r="C184" s="4"/>
      <c r="D184" s="4"/>
      <c r="F184" s="28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20.1" customHeight="1">
      <c r="A185" s="4"/>
      <c r="B185" s="4"/>
      <c r="C185" s="4"/>
      <c r="D185" s="4"/>
      <c r="F185" s="288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20.1" customHeight="1">
      <c r="A186" s="4"/>
      <c r="B186" s="4"/>
      <c r="C186" s="4"/>
      <c r="D186" s="4"/>
      <c r="F186" s="288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20.1" customHeight="1">
      <c r="A187" s="4"/>
      <c r="B187" s="4"/>
      <c r="C187" s="4"/>
      <c r="D187" s="4"/>
      <c r="F187" s="28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20.1" customHeight="1">
      <c r="A188" s="4"/>
      <c r="B188" s="4"/>
      <c r="C188" s="4"/>
      <c r="D188" s="4"/>
      <c r="F188" s="288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20.1" customHeight="1">
      <c r="A189" s="4"/>
      <c r="B189" s="4"/>
      <c r="C189" s="4"/>
      <c r="D189" s="4"/>
      <c r="F189" s="28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20.1" customHeight="1">
      <c r="A190" s="4"/>
      <c r="B190" s="4"/>
      <c r="C190" s="4"/>
      <c r="D190" s="4"/>
      <c r="F190" s="28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20.1" customHeight="1">
      <c r="A191" s="4"/>
      <c r="B191" s="4"/>
      <c r="C191" s="4"/>
      <c r="D191" s="4"/>
      <c r="F191" s="28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20.1" customHeight="1">
      <c r="A192" s="4"/>
      <c r="B192" s="4"/>
      <c r="C192" s="4"/>
      <c r="D192" s="4"/>
      <c r="F192" s="28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20.1" customHeight="1">
      <c r="A193" s="4"/>
      <c r="B193" s="4"/>
      <c r="C193" s="4"/>
      <c r="D193" s="4"/>
      <c r="F193" s="28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20.1" customHeight="1">
      <c r="A194" s="4"/>
      <c r="B194" s="4"/>
      <c r="C194" s="4"/>
      <c r="D194" s="4"/>
      <c r="F194" s="28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20.1" customHeight="1">
      <c r="A195" s="4"/>
      <c r="B195" s="4"/>
      <c r="C195" s="4"/>
      <c r="D195" s="4"/>
      <c r="F195" s="28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20.1" customHeight="1">
      <c r="A196" s="4"/>
      <c r="B196" s="4"/>
      <c r="C196" s="4"/>
      <c r="D196" s="4"/>
      <c r="F196" s="28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20.1" customHeight="1">
      <c r="A197" s="4"/>
      <c r="B197" s="4"/>
      <c r="C197" s="4"/>
      <c r="D197" s="4"/>
      <c r="F197" s="28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20.1" customHeight="1">
      <c r="A198" s="4"/>
      <c r="B198" s="4"/>
      <c r="C198" s="4"/>
      <c r="D198" s="4"/>
      <c r="F198" s="28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20.1" customHeight="1">
      <c r="A199" s="4"/>
      <c r="B199" s="4"/>
      <c r="C199" s="4"/>
      <c r="D199" s="4"/>
      <c r="F199" s="28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20.1" customHeight="1">
      <c r="A200" s="4"/>
      <c r="B200" s="4"/>
      <c r="C200" s="4"/>
      <c r="D200" s="4"/>
      <c r="F200" s="28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20.1" customHeight="1">
      <c r="A201" s="4"/>
      <c r="B201" s="4"/>
      <c r="C201" s="4"/>
      <c r="D201" s="4"/>
      <c r="F201" s="28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0.1" customHeight="1">
      <c r="A202" s="4"/>
      <c r="B202" s="4"/>
      <c r="C202" s="4"/>
      <c r="D202" s="4"/>
      <c r="F202" s="28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20.1" customHeight="1">
      <c r="A203" s="4"/>
      <c r="B203" s="4"/>
      <c r="C203" s="4"/>
      <c r="D203" s="4"/>
      <c r="F203" s="28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20.1" customHeight="1">
      <c r="A204" s="4"/>
      <c r="B204" s="4"/>
      <c r="C204" s="4"/>
      <c r="D204" s="4"/>
      <c r="F204" s="28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20.1" customHeight="1">
      <c r="A205" s="4"/>
      <c r="B205" s="4"/>
      <c r="C205" s="4"/>
      <c r="D205" s="4"/>
      <c r="F205" s="28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20.1" customHeight="1">
      <c r="A206" s="4"/>
      <c r="B206" s="4"/>
      <c r="C206" s="4"/>
      <c r="D206" s="4"/>
      <c r="F206" s="28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20.1" customHeight="1">
      <c r="A207" s="4"/>
      <c r="B207" s="4"/>
      <c r="C207" s="4"/>
      <c r="D207" s="4"/>
      <c r="F207" s="28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20.1" customHeight="1">
      <c r="A208" s="4"/>
      <c r="B208" s="4"/>
      <c r="C208" s="4"/>
      <c r="D208" s="4"/>
      <c r="F208" s="28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20.1" customHeight="1">
      <c r="A209" s="4"/>
      <c r="B209" s="4"/>
      <c r="C209" s="4"/>
      <c r="D209" s="4"/>
      <c r="F209" s="288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20.1" customHeight="1">
      <c r="A210" s="4"/>
      <c r="B210" s="4"/>
      <c r="C210" s="4"/>
      <c r="D210" s="4"/>
      <c r="F210" s="288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20.1" customHeight="1">
      <c r="A211" s="4"/>
      <c r="B211" s="4"/>
      <c r="C211" s="4"/>
      <c r="D211" s="4"/>
      <c r="F211" s="288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20.1" customHeight="1">
      <c r="A212" s="4"/>
      <c r="B212" s="4"/>
      <c r="C212" s="4"/>
      <c r="D212" s="4"/>
      <c r="F212" s="288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20.1" customHeight="1">
      <c r="A213" s="4"/>
      <c r="B213" s="4"/>
      <c r="C213" s="4"/>
      <c r="D213" s="4"/>
      <c r="F213" s="288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20.1" customHeight="1">
      <c r="A214" s="4"/>
      <c r="B214" s="4"/>
      <c r="C214" s="4"/>
      <c r="D214" s="4"/>
      <c r="F214" s="288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20.1" customHeight="1">
      <c r="A215" s="4"/>
      <c r="B215" s="4"/>
      <c r="C215" s="4"/>
      <c r="D215" s="4"/>
      <c r="F215" s="288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20.1" customHeight="1">
      <c r="A216" s="4"/>
      <c r="B216" s="4"/>
      <c r="C216" s="4"/>
      <c r="D216" s="4"/>
      <c r="F216" s="288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20.1" customHeight="1">
      <c r="A217" s="4"/>
      <c r="B217" s="4"/>
      <c r="C217" s="4"/>
      <c r="D217" s="4"/>
      <c r="F217" s="288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20.1" customHeight="1">
      <c r="A218" s="4"/>
      <c r="B218" s="4"/>
      <c r="C218" s="4"/>
      <c r="D218" s="4"/>
      <c r="F218" s="288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20.1" customHeight="1">
      <c r="A219" s="4"/>
      <c r="B219" s="4"/>
      <c r="C219" s="4"/>
      <c r="D219" s="4"/>
      <c r="F219" s="288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20.1" customHeight="1">
      <c r="A220" s="4"/>
      <c r="B220" s="4"/>
      <c r="C220" s="4"/>
      <c r="D220" s="4"/>
      <c r="F220" s="288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20.1" customHeight="1">
      <c r="A221" s="4"/>
      <c r="B221" s="4"/>
      <c r="C221" s="4"/>
      <c r="D221" s="4"/>
      <c r="F221" s="288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20.1" customHeight="1">
      <c r="A222" s="4"/>
      <c r="B222" s="4"/>
      <c r="C222" s="4"/>
      <c r="D222" s="4"/>
      <c r="F222" s="288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20.1" customHeight="1">
      <c r="A223" s="4"/>
      <c r="B223" s="4"/>
      <c r="C223" s="4"/>
      <c r="D223" s="4"/>
      <c r="F223" s="288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20.1" customHeight="1">
      <c r="A224" s="4"/>
      <c r="B224" s="4"/>
      <c r="C224" s="4"/>
      <c r="D224" s="4"/>
      <c r="F224" s="288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20.1" customHeight="1">
      <c r="A225" s="4"/>
      <c r="B225" s="4"/>
      <c r="C225" s="4"/>
      <c r="D225" s="4"/>
      <c r="F225" s="288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20.1" customHeight="1">
      <c r="A226" s="4"/>
      <c r="B226" s="4"/>
      <c r="C226" s="4"/>
      <c r="D226" s="4"/>
      <c r="F226" s="288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20.1" customHeight="1">
      <c r="A227" s="4"/>
      <c r="B227" s="4"/>
      <c r="C227" s="4"/>
      <c r="D227" s="4"/>
      <c r="F227" s="288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20.1" customHeight="1">
      <c r="A228" s="4"/>
      <c r="B228" s="4"/>
      <c r="C228" s="4"/>
      <c r="D228" s="4"/>
      <c r="F228" s="288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20.1" customHeight="1">
      <c r="A229" s="4"/>
      <c r="B229" s="4"/>
      <c r="C229" s="4"/>
      <c r="D229" s="4"/>
      <c r="F229" s="288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20.1" customHeight="1">
      <c r="A230" s="4"/>
      <c r="B230" s="4"/>
      <c r="C230" s="4"/>
      <c r="D230" s="4"/>
      <c r="F230" s="28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20.1" customHeight="1">
      <c r="A231" s="4"/>
      <c r="B231" s="4"/>
      <c r="C231" s="4"/>
      <c r="D231" s="4"/>
      <c r="F231" s="28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20.1" customHeight="1">
      <c r="A232" s="4"/>
      <c r="B232" s="4"/>
      <c r="C232" s="4"/>
      <c r="D232" s="4"/>
      <c r="F232" s="28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20.1" customHeight="1">
      <c r="A233" s="4"/>
      <c r="B233" s="4"/>
      <c r="C233" s="4"/>
      <c r="D233" s="4"/>
      <c r="F233" s="28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20.1" customHeight="1">
      <c r="A234" s="4"/>
      <c r="B234" s="4"/>
      <c r="C234" s="4"/>
      <c r="D234" s="4"/>
      <c r="F234" s="28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20.1" customHeight="1">
      <c r="A235" s="4"/>
      <c r="B235" s="4"/>
      <c r="C235" s="4"/>
      <c r="D235" s="4"/>
      <c r="F235" s="28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20.1" customHeight="1">
      <c r="A236" s="4"/>
      <c r="B236" s="4"/>
      <c r="C236" s="4"/>
      <c r="D236" s="4"/>
      <c r="F236" s="28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20.1" customHeight="1">
      <c r="A237" s="4"/>
      <c r="B237" s="4"/>
      <c r="C237" s="4"/>
      <c r="D237" s="4"/>
      <c r="F237" s="28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20.1" customHeight="1">
      <c r="A238" s="4"/>
      <c r="B238" s="4"/>
      <c r="C238" s="4"/>
      <c r="D238" s="4"/>
      <c r="F238" s="28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20.1" customHeight="1">
      <c r="A239" s="4"/>
      <c r="B239" s="4"/>
      <c r="C239" s="4"/>
      <c r="D239" s="4"/>
      <c r="F239" s="288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20.1" customHeight="1">
      <c r="A240" s="4"/>
      <c r="B240" s="4"/>
      <c r="C240" s="4"/>
      <c r="D240" s="4"/>
      <c r="F240" s="288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20.1" customHeight="1">
      <c r="A241" s="4"/>
      <c r="B241" s="4"/>
      <c r="C241" s="4"/>
      <c r="D241" s="4"/>
      <c r="F241" s="288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20.1" customHeight="1">
      <c r="A242" s="4"/>
      <c r="B242" s="4"/>
      <c r="C242" s="4"/>
      <c r="D242" s="4"/>
      <c r="F242" s="28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20.1" customHeight="1">
      <c r="A243" s="4"/>
      <c r="B243" s="4"/>
      <c r="C243" s="4"/>
      <c r="D243" s="4"/>
      <c r="F243" s="288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20.1" customHeight="1">
      <c r="A244" s="4"/>
      <c r="B244" s="4"/>
      <c r="C244" s="4"/>
      <c r="D244" s="4"/>
      <c r="F244" s="288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20.1" customHeight="1">
      <c r="A245" s="4"/>
      <c r="B245" s="4"/>
      <c r="C245" s="4"/>
      <c r="D245" s="4"/>
      <c r="F245" s="288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20.1" customHeight="1">
      <c r="A246" s="4"/>
      <c r="B246" s="4"/>
      <c r="C246" s="4"/>
      <c r="D246" s="4"/>
      <c r="F246" s="288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20.1" customHeight="1">
      <c r="A247" s="4"/>
      <c r="B247" s="4"/>
      <c r="C247" s="4"/>
      <c r="D247" s="4"/>
      <c r="F247" s="288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20.1" customHeight="1">
      <c r="A248" s="4"/>
      <c r="B248" s="4"/>
      <c r="C248" s="4"/>
      <c r="D248" s="4"/>
      <c r="F248" s="288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20.1" customHeight="1">
      <c r="A249" s="4"/>
      <c r="B249" s="4"/>
      <c r="C249" s="4"/>
      <c r="D249" s="4"/>
      <c r="F249" s="288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20.1" customHeight="1">
      <c r="A250" s="4"/>
      <c r="B250" s="4"/>
      <c r="C250" s="4"/>
      <c r="D250" s="4"/>
      <c r="F250" s="288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20.1" customHeight="1">
      <c r="A251" s="4"/>
      <c r="B251" s="4"/>
      <c r="C251" s="4"/>
      <c r="D251" s="4"/>
      <c r="F251" s="288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20.1" customHeight="1">
      <c r="A252" s="4"/>
      <c r="B252" s="4"/>
      <c r="C252" s="4"/>
      <c r="D252" s="4"/>
      <c r="F252" s="288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20.1" customHeight="1">
      <c r="A253" s="4"/>
      <c r="B253" s="4"/>
      <c r="C253" s="4"/>
      <c r="D253" s="4"/>
      <c r="F253" s="288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20.1" customHeight="1">
      <c r="A254" s="4"/>
      <c r="B254" s="4"/>
      <c r="C254" s="4"/>
      <c r="D254" s="4"/>
      <c r="F254" s="288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20.1" customHeight="1">
      <c r="A255" s="4"/>
      <c r="B255" s="4"/>
      <c r="C255" s="4"/>
      <c r="D255" s="4"/>
      <c r="F255" s="288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7.1" customHeight="1">
      <c r="A256" s="4"/>
      <c r="B256" s="4"/>
      <c r="C256" s="4"/>
      <c r="D256" s="4"/>
      <c r="F256" s="288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7.1" customHeight="1">
      <c r="A257" s="4"/>
      <c r="B257" s="4"/>
      <c r="C257" s="4"/>
      <c r="D257" s="4"/>
      <c r="F257" s="288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7.1" customHeight="1">
      <c r="A258" s="4"/>
      <c r="B258" s="4"/>
      <c r="C258" s="4"/>
      <c r="D258" s="4"/>
      <c r="F258" s="288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7.1" customHeight="1">
      <c r="A259" s="4"/>
      <c r="B259" s="4"/>
      <c r="C259" s="4"/>
      <c r="D259" s="4"/>
      <c r="F259" s="288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7.1" customHeight="1">
      <c r="A260" s="4"/>
      <c r="B260" s="4"/>
      <c r="C260" s="4"/>
      <c r="D260" s="4"/>
      <c r="F260" s="288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7.1" customHeight="1">
      <c r="A261" s="4"/>
      <c r="B261" s="4"/>
      <c r="C261" s="4"/>
      <c r="D261" s="4"/>
      <c r="F261" s="288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7.1" customHeight="1">
      <c r="A262" s="4"/>
      <c r="B262" s="4"/>
      <c r="C262" s="4"/>
      <c r="D262" s="4"/>
      <c r="F262" s="288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7.1" customHeight="1">
      <c r="A263" s="4"/>
      <c r="B263" s="4"/>
      <c r="C263" s="4"/>
      <c r="D263" s="4"/>
      <c r="F263" s="288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7.1" customHeight="1">
      <c r="A264" s="4"/>
      <c r="B264" s="4"/>
      <c r="C264" s="4"/>
      <c r="D264" s="4"/>
      <c r="F264" s="288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7.1" customHeight="1">
      <c r="A265" s="4"/>
      <c r="B265" s="4"/>
      <c r="C265" s="4"/>
      <c r="D265" s="4"/>
      <c r="F265" s="288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7.1" customHeight="1">
      <c r="A266" s="4"/>
      <c r="B266" s="4"/>
      <c r="C266" s="4"/>
      <c r="D266" s="4"/>
      <c r="F266" s="288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7.1" customHeight="1">
      <c r="A267" s="4"/>
      <c r="B267" s="4"/>
      <c r="C267" s="4"/>
      <c r="D267" s="4"/>
      <c r="F267" s="288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7.1" customHeight="1">
      <c r="A268" s="4"/>
      <c r="B268" s="4"/>
      <c r="C268" s="4"/>
      <c r="D268" s="4"/>
      <c r="F268" s="28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7.1" customHeight="1">
      <c r="A269" s="4"/>
      <c r="B269" s="4"/>
      <c r="C269" s="4"/>
      <c r="D269" s="4"/>
      <c r="F269" s="288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7.1" customHeight="1">
      <c r="A270" s="4"/>
      <c r="B270" s="4"/>
      <c r="C270" s="4"/>
      <c r="D270" s="4"/>
      <c r="F270" s="288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7.1" customHeight="1">
      <c r="A271" s="4"/>
      <c r="B271" s="4"/>
      <c r="C271" s="4"/>
      <c r="D271" s="4"/>
      <c r="F271" s="288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3.5">
      <c r="A272" s="4"/>
      <c r="B272" s="4"/>
      <c r="C272" s="4"/>
      <c r="D272" s="4"/>
      <c r="F272" s="288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3.5">
      <c r="A273" s="4"/>
      <c r="B273" s="4"/>
      <c r="C273" s="4"/>
      <c r="D273" s="4"/>
      <c r="F273" s="288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3.5">
      <c r="A274" s="4"/>
      <c r="B274" s="4"/>
      <c r="C274" s="4"/>
      <c r="D274" s="4"/>
      <c r="F274" s="28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3.5">
      <c r="A275" s="4"/>
      <c r="B275" s="4"/>
      <c r="C275" s="4"/>
      <c r="D275" s="4"/>
      <c r="F275" s="288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3.5">
      <c r="A276" s="4"/>
      <c r="B276" s="4"/>
      <c r="C276" s="4"/>
      <c r="D276" s="4"/>
      <c r="F276" s="288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3.5">
      <c r="A277" s="4"/>
      <c r="B277" s="4"/>
      <c r="C277" s="4"/>
      <c r="D277" s="4"/>
      <c r="F277" s="288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3.5">
      <c r="A278" s="4"/>
      <c r="B278" s="4"/>
      <c r="C278" s="4"/>
      <c r="D278" s="4"/>
      <c r="F278" s="288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3.5">
      <c r="A279" s="4"/>
      <c r="B279" s="4"/>
      <c r="C279" s="4"/>
      <c r="D279" s="4"/>
      <c r="F279" s="288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3.5">
      <c r="A280" s="4"/>
      <c r="B280" s="4"/>
      <c r="C280" s="4"/>
      <c r="D280" s="4"/>
      <c r="F280" s="288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3.5">
      <c r="A281" s="4"/>
      <c r="B281" s="4"/>
      <c r="C281" s="4"/>
      <c r="D281" s="4"/>
      <c r="F281" s="288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3.5">
      <c r="A282" s="4"/>
      <c r="B282" s="4"/>
      <c r="C282" s="4"/>
      <c r="D282" s="4"/>
      <c r="F282" s="28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3.5">
      <c r="A283" s="4"/>
      <c r="B283" s="4"/>
      <c r="C283" s="4"/>
      <c r="D283" s="4"/>
      <c r="F283" s="288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3.5">
      <c r="A284" s="4"/>
      <c r="B284" s="4"/>
      <c r="C284" s="4"/>
      <c r="D284" s="4"/>
      <c r="F284" s="288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3.5">
      <c r="A285" s="4"/>
      <c r="B285" s="4"/>
      <c r="C285" s="4"/>
      <c r="D285" s="4"/>
      <c r="F285" s="288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3.5">
      <c r="A286" s="4"/>
      <c r="B286" s="4"/>
      <c r="C286" s="4"/>
      <c r="D286" s="4"/>
      <c r="F286" s="288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3.5">
      <c r="A287" s="4"/>
      <c r="B287" s="4"/>
      <c r="C287" s="4"/>
      <c r="D287" s="4"/>
      <c r="F287" s="288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3.5">
      <c r="A288" s="4"/>
      <c r="B288" s="4"/>
      <c r="C288" s="4"/>
      <c r="D288" s="4"/>
      <c r="F288" s="288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3.5">
      <c r="A289" s="4"/>
      <c r="B289" s="4"/>
      <c r="C289" s="4"/>
      <c r="D289" s="4"/>
      <c r="F289" s="288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3.5">
      <c r="A290" s="4"/>
      <c r="B290" s="4"/>
      <c r="C290" s="4"/>
      <c r="D290" s="4"/>
      <c r="F290" s="288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3.5">
      <c r="A291" s="4"/>
      <c r="B291" s="4"/>
      <c r="C291" s="4"/>
      <c r="D291" s="4"/>
      <c r="F291" s="288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3.5">
      <c r="A292" s="4"/>
      <c r="B292" s="4"/>
      <c r="C292" s="4"/>
      <c r="D292" s="4"/>
      <c r="F292" s="288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3.5">
      <c r="A293" s="4"/>
      <c r="B293" s="4"/>
      <c r="C293" s="4"/>
      <c r="D293" s="4"/>
      <c r="F293" s="288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3.5">
      <c r="A294" s="4"/>
      <c r="B294" s="4"/>
      <c r="C294" s="4"/>
      <c r="D294" s="4"/>
      <c r="F294" s="288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3.5">
      <c r="A295" s="4"/>
      <c r="B295" s="4"/>
      <c r="C295" s="4"/>
      <c r="D295" s="4"/>
      <c r="F295" s="288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3.5">
      <c r="A296" s="4"/>
      <c r="B296" s="4"/>
      <c r="C296" s="4"/>
      <c r="D296" s="4"/>
      <c r="F296" s="288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3.5">
      <c r="A297" s="4"/>
      <c r="B297" s="4"/>
      <c r="C297" s="4"/>
      <c r="D297" s="4"/>
      <c r="F297" s="288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3.5">
      <c r="A298" s="4"/>
      <c r="B298" s="4"/>
      <c r="C298" s="4"/>
      <c r="D298" s="4"/>
      <c r="F298" s="28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3.5">
      <c r="A299" s="4"/>
      <c r="B299" s="4"/>
      <c r="C299" s="4"/>
      <c r="D299" s="4"/>
      <c r="F299" s="288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3.5">
      <c r="A300" s="4"/>
      <c r="B300" s="4"/>
      <c r="C300" s="4"/>
      <c r="D300" s="4"/>
      <c r="F300" s="288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3.5">
      <c r="A301" s="4"/>
      <c r="B301" s="4"/>
      <c r="C301" s="4"/>
      <c r="D301" s="4"/>
      <c r="F301" s="288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3.5">
      <c r="A302" s="4"/>
      <c r="B302" s="4"/>
      <c r="C302" s="4"/>
      <c r="D302" s="4"/>
      <c r="F302" s="288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3.5">
      <c r="A303" s="4"/>
      <c r="B303" s="4"/>
      <c r="C303" s="4"/>
      <c r="D303" s="4"/>
      <c r="F303" s="288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3.5">
      <c r="A304" s="4"/>
      <c r="B304" s="4"/>
      <c r="C304" s="4"/>
      <c r="D304" s="4"/>
      <c r="F304" s="28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3.5">
      <c r="A305" s="4"/>
      <c r="B305" s="4"/>
      <c r="C305" s="4"/>
      <c r="D305" s="4"/>
      <c r="F305" s="28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3.5">
      <c r="A306" s="4"/>
      <c r="B306" s="4"/>
      <c r="C306" s="4"/>
      <c r="D306" s="4"/>
      <c r="F306" s="288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3.5">
      <c r="A307" s="4"/>
      <c r="B307" s="4"/>
      <c r="C307" s="4"/>
      <c r="D307" s="4"/>
      <c r="F307" s="288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3.5">
      <c r="A308" s="4"/>
      <c r="B308" s="4"/>
      <c r="C308" s="4"/>
      <c r="D308" s="4"/>
      <c r="F308" s="288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3.5">
      <c r="A309" s="4"/>
      <c r="B309" s="4"/>
      <c r="C309" s="4"/>
      <c r="D309" s="4"/>
      <c r="F309" s="288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3.5">
      <c r="A310" s="4"/>
      <c r="B310" s="4"/>
      <c r="C310" s="4"/>
      <c r="D310" s="4"/>
      <c r="F310" s="288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3.5">
      <c r="A311" s="4"/>
      <c r="B311" s="4"/>
      <c r="C311" s="4"/>
      <c r="D311" s="4"/>
      <c r="F311" s="288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3.5">
      <c r="A312" s="4"/>
      <c r="B312" s="4"/>
      <c r="C312" s="4"/>
      <c r="D312" s="4"/>
      <c r="F312" s="288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3.5">
      <c r="A313" s="4"/>
      <c r="B313" s="4"/>
      <c r="C313" s="4"/>
      <c r="D313" s="4"/>
      <c r="F313" s="288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3.5">
      <c r="A314" s="4"/>
      <c r="B314" s="4"/>
      <c r="C314" s="4"/>
      <c r="D314" s="4"/>
      <c r="F314" s="288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3.5">
      <c r="A315" s="4"/>
      <c r="B315" s="4"/>
      <c r="C315" s="4"/>
      <c r="D315" s="4"/>
      <c r="F315" s="288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3.5">
      <c r="A316" s="4"/>
      <c r="B316" s="4"/>
      <c r="C316" s="4"/>
      <c r="D316" s="4"/>
      <c r="F316" s="288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3.5">
      <c r="A317" s="4"/>
      <c r="B317" s="4"/>
      <c r="C317" s="4"/>
      <c r="D317" s="4"/>
      <c r="F317" s="288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3.5">
      <c r="A318" s="4"/>
      <c r="B318" s="4"/>
      <c r="C318" s="4"/>
      <c r="D318" s="4"/>
      <c r="F318" s="288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3.5">
      <c r="A319" s="4"/>
      <c r="B319" s="4"/>
      <c r="C319" s="4"/>
      <c r="D319" s="4"/>
      <c r="F319" s="288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3.5">
      <c r="A320" s="4"/>
      <c r="B320" s="4"/>
      <c r="C320" s="4"/>
      <c r="D320" s="4"/>
      <c r="F320" s="288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3.5">
      <c r="A321" s="4"/>
      <c r="B321" s="4"/>
      <c r="C321" s="4"/>
      <c r="D321" s="4"/>
      <c r="F321" s="288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3.5">
      <c r="A322" s="4"/>
      <c r="B322" s="4"/>
      <c r="C322" s="4"/>
      <c r="D322" s="4"/>
      <c r="F322" s="288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6" ht="13.5">
      <c r="A323" s="4"/>
      <c r="B323" s="4"/>
      <c r="C323" s="4"/>
      <c r="D323" s="4"/>
      <c r="F323" s="288"/>
    </row>
    <row r="324" spans="1:6" ht="13.5">
      <c r="A324" s="4"/>
      <c r="B324" s="4"/>
      <c r="C324" s="4"/>
      <c r="D324" s="4"/>
      <c r="F324" s="288"/>
    </row>
    <row r="325" spans="1:6" ht="13.5">
      <c r="A325" s="4"/>
      <c r="B325" s="4"/>
      <c r="C325" s="4"/>
      <c r="D325" s="4"/>
      <c r="F325" s="288"/>
    </row>
    <row r="326" spans="1:6" ht="13.5">
      <c r="A326" s="4"/>
      <c r="B326" s="4"/>
      <c r="C326" s="4"/>
      <c r="D326" s="4"/>
      <c r="F326" s="288"/>
    </row>
    <row r="327" spans="1:6" ht="13.5">
      <c r="A327" s="4"/>
      <c r="B327" s="4"/>
      <c r="C327" s="4"/>
      <c r="D327" s="4"/>
      <c r="F327" s="288"/>
    </row>
    <row r="328" spans="1:6" ht="13.5">
      <c r="A328" s="4"/>
      <c r="B328" s="4"/>
      <c r="C328" s="4"/>
      <c r="D328" s="4"/>
      <c r="F328" s="288"/>
    </row>
    <row r="329" spans="1:27" ht="13.5">
      <c r="A329" s="4"/>
      <c r="B329" s="4"/>
      <c r="C329" s="4"/>
      <c r="D329" s="4"/>
      <c r="F329" s="288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3.5">
      <c r="A330" s="4"/>
      <c r="B330" s="4"/>
      <c r="C330" s="4"/>
      <c r="D330" s="4"/>
      <c r="F330" s="288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3.5">
      <c r="A331" s="4"/>
      <c r="B331" s="4"/>
      <c r="C331" s="4"/>
      <c r="D331" s="4"/>
      <c r="F331" s="288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3.5">
      <c r="A332" s="4"/>
      <c r="B332" s="4"/>
      <c r="C332" s="4"/>
      <c r="D332" s="4"/>
      <c r="F332" s="288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3.5">
      <c r="A333" s="4"/>
      <c r="B333" s="4"/>
      <c r="C333" s="4"/>
      <c r="D333" s="4"/>
      <c r="F333" s="288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3.5">
      <c r="A334" s="4"/>
      <c r="B334" s="4"/>
      <c r="C334" s="4"/>
      <c r="D334" s="4"/>
      <c r="F334" s="288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3.5">
      <c r="A335" s="4"/>
      <c r="B335" s="4"/>
      <c r="C335" s="4"/>
      <c r="D335" s="4"/>
      <c r="F335" s="288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3.5">
      <c r="A336" s="4"/>
      <c r="B336" s="4"/>
      <c r="C336" s="4"/>
      <c r="D336" s="4"/>
      <c r="F336" s="288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3.5">
      <c r="A337" s="4"/>
      <c r="B337" s="4"/>
      <c r="C337" s="4"/>
      <c r="D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4" ht="13.5">
      <c r="A338" s="4"/>
      <c r="B338" s="4"/>
      <c r="C338" s="4"/>
      <c r="D338" s="4"/>
    </row>
    <row r="339" spans="1:4" ht="13.5">
      <c r="A339" s="4"/>
      <c r="B339" s="4"/>
      <c r="C339" s="4"/>
      <c r="D339" s="4"/>
    </row>
    <row r="340" spans="1:4" ht="13.5">
      <c r="A340" s="4"/>
      <c r="B340" s="4"/>
      <c r="C340" s="4"/>
      <c r="D340" s="4"/>
    </row>
    <row r="341" spans="1:4" ht="13.5">
      <c r="A341" s="4"/>
      <c r="B341" s="4"/>
      <c r="C341" s="4"/>
      <c r="D341" s="4"/>
    </row>
    <row r="342" spans="1:4" ht="13.5">
      <c r="A342" s="4"/>
      <c r="B342" s="4"/>
      <c r="C342" s="4"/>
      <c r="D342" s="4"/>
    </row>
    <row r="343" spans="1:4" ht="13.5">
      <c r="A343" s="4"/>
      <c r="B343" s="4"/>
      <c r="C343" s="4"/>
      <c r="D343" s="4"/>
    </row>
    <row r="344" spans="1:4" ht="13.5">
      <c r="A344" s="4"/>
      <c r="B344" s="4"/>
      <c r="C344" s="4"/>
      <c r="D344" s="4"/>
    </row>
    <row r="345" spans="1:4" ht="13.5">
      <c r="A345" s="4"/>
      <c r="B345" s="4"/>
      <c r="C345" s="4"/>
      <c r="D345" s="4"/>
    </row>
    <row r="346" spans="1:11" ht="13.5">
      <c r="A346" s="4"/>
      <c r="B346" s="4"/>
      <c r="C346" s="4"/>
      <c r="D346" s="4"/>
      <c r="I346" s="14"/>
      <c r="J346" s="289"/>
      <c r="K346" s="290"/>
    </row>
    <row r="347" spans="1:11" ht="13.5">
      <c r="A347" s="4"/>
      <c r="B347" s="4"/>
      <c r="C347" s="4"/>
      <c r="D347" s="4"/>
      <c r="I347" s="14"/>
      <c r="J347" s="289"/>
      <c r="K347" s="290"/>
    </row>
    <row r="348" spans="1:236" s="291" customFormat="1" ht="13.5">
      <c r="A348" s="4"/>
      <c r="B348" s="4"/>
      <c r="C348" s="4"/>
      <c r="D348" s="4"/>
      <c r="E348" s="4"/>
      <c r="F348" s="4"/>
      <c r="G348" s="4"/>
      <c r="H348" s="4"/>
      <c r="I348" s="14"/>
      <c r="J348" s="289"/>
      <c r="K348" s="290"/>
      <c r="L348" s="169"/>
      <c r="M348" s="170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</row>
    <row r="349" spans="1:236" s="291" customFormat="1" ht="13.5">
      <c r="A349" s="4"/>
      <c r="B349" s="4"/>
      <c r="C349" s="4"/>
      <c r="D349" s="4"/>
      <c r="E349" s="4"/>
      <c r="F349" s="4"/>
      <c r="G349" s="4"/>
      <c r="H349" s="4"/>
      <c r="I349" s="14"/>
      <c r="J349" s="289"/>
      <c r="K349" s="290"/>
      <c r="L349" s="169"/>
      <c r="M349" s="170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</row>
    <row r="350" spans="1:236" s="291" customFormat="1" ht="13.5">
      <c r="A350" s="4"/>
      <c r="B350" s="4"/>
      <c r="C350" s="4"/>
      <c r="D350" s="4"/>
      <c r="E350" s="4"/>
      <c r="F350" s="4"/>
      <c r="G350" s="4"/>
      <c r="H350" s="4"/>
      <c r="I350" s="14"/>
      <c r="J350" s="289"/>
      <c r="K350" s="290"/>
      <c r="L350" s="169"/>
      <c r="M350" s="170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</row>
    <row r="351" spans="1:236" s="291" customFormat="1" ht="13.5">
      <c r="A351" s="4"/>
      <c r="B351" s="4"/>
      <c r="C351" s="4"/>
      <c r="D351" s="4"/>
      <c r="E351" s="4"/>
      <c r="F351" s="4"/>
      <c r="G351" s="4"/>
      <c r="H351" s="4"/>
      <c r="I351" s="14"/>
      <c r="J351" s="289"/>
      <c r="K351" s="290"/>
      <c r="L351" s="169"/>
      <c r="M351" s="170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</row>
    <row r="352" spans="1:236" s="291" customFormat="1" ht="13.5">
      <c r="A352" s="4"/>
      <c r="B352" s="4"/>
      <c r="C352" s="4"/>
      <c r="D352" s="4"/>
      <c r="E352" s="4"/>
      <c r="F352" s="4"/>
      <c r="G352" s="4"/>
      <c r="H352" s="4"/>
      <c r="I352" s="14"/>
      <c r="J352" s="289"/>
      <c r="K352" s="290"/>
      <c r="L352" s="169"/>
      <c r="M352" s="170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</row>
    <row r="353" spans="1:236" s="291" customFormat="1" ht="13.5">
      <c r="A353" s="4"/>
      <c r="B353" s="4"/>
      <c r="C353" s="4"/>
      <c r="D353" s="4"/>
      <c r="E353" s="4"/>
      <c r="F353" s="4"/>
      <c r="G353" s="4"/>
      <c r="H353" s="4"/>
      <c r="I353" s="14"/>
      <c r="J353" s="289"/>
      <c r="K353" s="290"/>
      <c r="L353" s="169"/>
      <c r="M353" s="170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</row>
    <row r="354" spans="1:236" s="291" customFormat="1" ht="13.5">
      <c r="A354" s="4"/>
      <c r="B354" s="4"/>
      <c r="C354" s="4"/>
      <c r="D354" s="4"/>
      <c r="E354" s="4"/>
      <c r="F354" s="4"/>
      <c r="G354" s="4"/>
      <c r="H354" s="4"/>
      <c r="I354" s="14"/>
      <c r="J354" s="289"/>
      <c r="K354" s="290"/>
      <c r="L354" s="169"/>
      <c r="M354" s="170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</row>
    <row r="355" spans="1:236" s="291" customFormat="1" ht="13.5">
      <c r="A355" s="4"/>
      <c r="B355" s="4"/>
      <c r="C355" s="4"/>
      <c r="D355" s="4"/>
      <c r="E355" s="4"/>
      <c r="F355" s="4"/>
      <c r="G355" s="4"/>
      <c r="H355" s="4"/>
      <c r="I355" s="14"/>
      <c r="J355" s="289"/>
      <c r="K355" s="290"/>
      <c r="L355" s="169"/>
      <c r="M355" s="170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</row>
    <row r="356" spans="1:236" s="291" customFormat="1" ht="13.5">
      <c r="A356" s="4"/>
      <c r="B356" s="4"/>
      <c r="C356" s="4"/>
      <c r="D356" s="4"/>
      <c r="E356" s="4"/>
      <c r="F356" s="4"/>
      <c r="G356" s="4"/>
      <c r="H356" s="4"/>
      <c r="I356" s="14"/>
      <c r="J356" s="289"/>
      <c r="K356" s="290"/>
      <c r="L356" s="169"/>
      <c r="M356" s="170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</row>
    <row r="357" spans="1:236" s="291" customFormat="1" ht="13.5">
      <c r="A357" s="4"/>
      <c r="B357" s="4"/>
      <c r="C357" s="4"/>
      <c r="D357" s="4"/>
      <c r="E357" s="4"/>
      <c r="F357" s="4"/>
      <c r="G357" s="4"/>
      <c r="H357" s="4"/>
      <c r="I357" s="14"/>
      <c r="J357" s="289"/>
      <c r="K357" s="290"/>
      <c r="L357" s="169"/>
      <c r="M357" s="170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</row>
    <row r="358" spans="1:236" s="291" customFormat="1" ht="13.5">
      <c r="A358" s="4"/>
      <c r="B358" s="4"/>
      <c r="C358" s="4"/>
      <c r="D358" s="4"/>
      <c r="E358" s="4"/>
      <c r="F358" s="4"/>
      <c r="G358" s="4"/>
      <c r="H358" s="4"/>
      <c r="I358" s="14"/>
      <c r="J358" s="289"/>
      <c r="K358" s="290"/>
      <c r="L358" s="169"/>
      <c r="M358" s="170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</row>
    <row r="359" spans="1:236" s="291" customFormat="1" ht="13.5">
      <c r="A359" s="4"/>
      <c r="B359" s="4"/>
      <c r="C359" s="4"/>
      <c r="D359" s="4"/>
      <c r="E359" s="4"/>
      <c r="F359" s="4"/>
      <c r="G359" s="4"/>
      <c r="H359" s="4"/>
      <c r="I359" s="14"/>
      <c r="J359" s="289"/>
      <c r="K359" s="290"/>
      <c r="L359" s="169"/>
      <c r="M359" s="170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</row>
    <row r="360" spans="1:236" s="291" customFormat="1" ht="13.5">
      <c r="A360" s="4"/>
      <c r="B360" s="4"/>
      <c r="C360" s="4"/>
      <c r="D360" s="4"/>
      <c r="E360" s="4"/>
      <c r="F360" s="4"/>
      <c r="G360" s="4"/>
      <c r="H360" s="4"/>
      <c r="I360" s="14"/>
      <c r="J360" s="289"/>
      <c r="K360" s="290"/>
      <c r="L360" s="169"/>
      <c r="M360" s="170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</row>
    <row r="361" spans="1:236" s="291" customFormat="1" ht="13.5">
      <c r="A361" s="4"/>
      <c r="B361" s="4"/>
      <c r="C361" s="4"/>
      <c r="D361" s="4"/>
      <c r="E361" s="4"/>
      <c r="F361" s="4"/>
      <c r="G361" s="4"/>
      <c r="H361" s="4"/>
      <c r="I361" s="14"/>
      <c r="J361" s="289"/>
      <c r="K361" s="290"/>
      <c r="L361" s="169"/>
      <c r="M361" s="170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</row>
    <row r="362" spans="1:236" s="291" customFormat="1" ht="13.5">
      <c r="A362" s="4"/>
      <c r="B362" s="4"/>
      <c r="C362" s="4"/>
      <c r="D362" s="4"/>
      <c r="E362" s="4"/>
      <c r="F362" s="4"/>
      <c r="G362" s="4"/>
      <c r="H362" s="4"/>
      <c r="I362" s="14"/>
      <c r="J362" s="289"/>
      <c r="K362" s="290"/>
      <c r="L362" s="169"/>
      <c r="M362" s="170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</row>
    <row r="363" spans="1:236" s="291" customFormat="1" ht="13.5">
      <c r="A363" s="4"/>
      <c r="B363" s="4"/>
      <c r="C363" s="4"/>
      <c r="D363" s="4"/>
      <c r="E363" s="4"/>
      <c r="F363" s="4"/>
      <c r="G363" s="4"/>
      <c r="H363" s="4"/>
      <c r="I363" s="14"/>
      <c r="J363" s="289"/>
      <c r="K363" s="290"/>
      <c r="L363" s="169"/>
      <c r="M363" s="170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</row>
    <row r="364" spans="1:236" s="291" customFormat="1" ht="13.5">
      <c r="A364" s="4"/>
      <c r="B364" s="4"/>
      <c r="C364" s="4"/>
      <c r="D364" s="4"/>
      <c r="E364" s="4"/>
      <c r="F364" s="4"/>
      <c r="G364" s="4"/>
      <c r="H364" s="4"/>
      <c r="I364" s="14"/>
      <c r="J364" s="289"/>
      <c r="K364" s="290"/>
      <c r="L364" s="169"/>
      <c r="M364" s="170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</row>
    <row r="365" spans="1:236" s="291" customFormat="1" ht="13.5">
      <c r="A365" s="4"/>
      <c r="B365" s="4"/>
      <c r="C365" s="4"/>
      <c r="D365" s="4"/>
      <c r="E365" s="4"/>
      <c r="F365" s="4"/>
      <c r="G365" s="4"/>
      <c r="H365" s="4"/>
      <c r="I365" s="14"/>
      <c r="J365" s="289"/>
      <c r="K365" s="290"/>
      <c r="L365" s="169"/>
      <c r="M365" s="170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</row>
    <row r="366" spans="1:236" s="291" customFormat="1" ht="13.5">
      <c r="A366" s="4"/>
      <c r="B366" s="4"/>
      <c r="C366" s="4"/>
      <c r="D366" s="4"/>
      <c r="E366" s="4"/>
      <c r="F366" s="4"/>
      <c r="G366" s="4"/>
      <c r="H366" s="4"/>
      <c r="I366" s="14"/>
      <c r="J366" s="289"/>
      <c r="K366" s="290"/>
      <c r="L366" s="169"/>
      <c r="M366" s="170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</row>
    <row r="367" spans="1:236" s="291" customFormat="1" ht="13.5">
      <c r="A367" s="4"/>
      <c r="B367" s="4"/>
      <c r="C367" s="4"/>
      <c r="D367" s="4"/>
      <c r="E367" s="4"/>
      <c r="F367" s="4"/>
      <c r="G367" s="4"/>
      <c r="H367" s="4"/>
      <c r="I367" s="14"/>
      <c r="J367" s="289"/>
      <c r="K367" s="290"/>
      <c r="L367" s="169"/>
      <c r="M367" s="170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</row>
    <row r="368" spans="1:236" s="291" customFormat="1" ht="13.5">
      <c r="A368" s="4"/>
      <c r="B368" s="4"/>
      <c r="C368" s="4"/>
      <c r="D368" s="4"/>
      <c r="E368" s="4"/>
      <c r="F368" s="4"/>
      <c r="G368" s="4"/>
      <c r="H368" s="4"/>
      <c r="I368" s="14"/>
      <c r="J368" s="289"/>
      <c r="K368" s="290"/>
      <c r="L368" s="169"/>
      <c r="M368" s="170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</row>
    <row r="369" spans="1:236" s="291" customFormat="1" ht="13.5">
      <c r="A369" s="4"/>
      <c r="B369" s="4"/>
      <c r="C369" s="4"/>
      <c r="D369" s="4"/>
      <c r="E369" s="4"/>
      <c r="F369" s="4"/>
      <c r="G369" s="4"/>
      <c r="H369" s="4"/>
      <c r="I369" s="14"/>
      <c r="J369" s="289"/>
      <c r="K369" s="290"/>
      <c r="L369" s="169"/>
      <c r="M369" s="170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</row>
    <row r="370" spans="1:236" s="291" customFormat="1" ht="13.5">
      <c r="A370" s="4"/>
      <c r="B370" s="4"/>
      <c r="C370" s="4"/>
      <c r="D370" s="4"/>
      <c r="E370" s="4"/>
      <c r="F370" s="4"/>
      <c r="G370" s="4"/>
      <c r="H370" s="4"/>
      <c r="I370" s="14"/>
      <c r="J370" s="289"/>
      <c r="K370" s="290"/>
      <c r="L370" s="169"/>
      <c r="M370" s="170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</row>
    <row r="371" spans="1:236" s="291" customFormat="1" ht="13.5">
      <c r="A371" s="4"/>
      <c r="B371" s="4"/>
      <c r="C371" s="4"/>
      <c r="D371" s="4"/>
      <c r="E371" s="4"/>
      <c r="F371" s="4"/>
      <c r="G371" s="4"/>
      <c r="H371" s="4"/>
      <c r="I371" s="14"/>
      <c r="J371" s="289"/>
      <c r="K371" s="290"/>
      <c r="L371" s="169"/>
      <c r="M371" s="170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</row>
    <row r="372" spans="1:236" s="291" customFormat="1" ht="13.5">
      <c r="A372" s="4"/>
      <c r="B372" s="4"/>
      <c r="C372" s="4"/>
      <c r="D372" s="4"/>
      <c r="E372" s="4"/>
      <c r="F372" s="4"/>
      <c r="G372" s="4"/>
      <c r="H372" s="4"/>
      <c r="I372" s="14"/>
      <c r="J372" s="289"/>
      <c r="K372" s="290"/>
      <c r="L372" s="169"/>
      <c r="M372" s="170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</row>
    <row r="373" spans="1:236" s="291" customFormat="1" ht="13.5">
      <c r="A373" s="4"/>
      <c r="B373" s="4"/>
      <c r="C373" s="4"/>
      <c r="D373" s="4"/>
      <c r="E373" s="4"/>
      <c r="F373" s="4"/>
      <c r="G373" s="4"/>
      <c r="H373" s="4"/>
      <c r="I373" s="14"/>
      <c r="J373" s="289"/>
      <c r="K373" s="290"/>
      <c r="L373" s="169"/>
      <c r="M373" s="170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</row>
    <row r="374" spans="1:236" s="291" customFormat="1" ht="13.5">
      <c r="A374" s="4"/>
      <c r="B374" s="4"/>
      <c r="C374" s="4"/>
      <c r="D374" s="4"/>
      <c r="E374" s="4"/>
      <c r="F374" s="4"/>
      <c r="G374" s="4"/>
      <c r="H374" s="4"/>
      <c r="I374" s="14"/>
      <c r="J374" s="289"/>
      <c r="K374" s="290"/>
      <c r="L374" s="169"/>
      <c r="M374" s="170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</row>
    <row r="375" spans="1:236" s="291" customFormat="1" ht="13.5">
      <c r="A375" s="4"/>
      <c r="B375" s="4"/>
      <c r="C375" s="4"/>
      <c r="D375" s="4"/>
      <c r="E375" s="4"/>
      <c r="F375" s="4"/>
      <c r="G375" s="4"/>
      <c r="H375" s="4"/>
      <c r="I375" s="14"/>
      <c r="J375" s="289"/>
      <c r="K375" s="290"/>
      <c r="L375" s="169"/>
      <c r="M375" s="170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</row>
    <row r="376" spans="1:236" s="291" customFormat="1" ht="13.5">
      <c r="A376" s="4"/>
      <c r="B376" s="4"/>
      <c r="C376" s="4"/>
      <c r="D376" s="4"/>
      <c r="E376" s="4"/>
      <c r="F376" s="4"/>
      <c r="G376" s="4"/>
      <c r="H376" s="4"/>
      <c r="I376" s="14"/>
      <c r="J376" s="289"/>
      <c r="K376" s="290"/>
      <c r="L376" s="169"/>
      <c r="M376" s="170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</row>
    <row r="377" spans="1:236" s="291" customFormat="1" ht="13.5">
      <c r="A377" s="4"/>
      <c r="B377" s="4"/>
      <c r="C377" s="4"/>
      <c r="D377" s="4"/>
      <c r="E377" s="4"/>
      <c r="F377" s="4"/>
      <c r="G377" s="4"/>
      <c r="H377" s="4"/>
      <c r="I377" s="14"/>
      <c r="J377" s="289"/>
      <c r="K377" s="290"/>
      <c r="L377" s="169"/>
      <c r="M377" s="170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</row>
    <row r="378" spans="1:236" s="291" customFormat="1" ht="13.5">
      <c r="A378" s="4"/>
      <c r="B378" s="4"/>
      <c r="C378" s="4"/>
      <c r="D378" s="4"/>
      <c r="E378" s="4"/>
      <c r="F378" s="4"/>
      <c r="G378" s="4"/>
      <c r="H378" s="4"/>
      <c r="I378" s="14"/>
      <c r="J378" s="289"/>
      <c r="K378" s="290"/>
      <c r="L378" s="169"/>
      <c r="M378" s="170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</row>
    <row r="379" spans="1:236" s="291" customFormat="1" ht="13.5">
      <c r="A379" s="4"/>
      <c r="B379" s="4"/>
      <c r="C379" s="4"/>
      <c r="D379" s="4"/>
      <c r="E379" s="4"/>
      <c r="F379" s="4"/>
      <c r="G379" s="4"/>
      <c r="H379" s="4"/>
      <c r="I379" s="14"/>
      <c r="J379" s="289"/>
      <c r="K379" s="290"/>
      <c r="L379" s="169"/>
      <c r="M379" s="170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</row>
    <row r="380" spans="1:236" s="291" customFormat="1" ht="13.5">
      <c r="A380" s="4"/>
      <c r="B380" s="4"/>
      <c r="C380" s="4"/>
      <c r="D380" s="4"/>
      <c r="E380" s="4"/>
      <c r="F380" s="4"/>
      <c r="G380" s="4"/>
      <c r="H380" s="4"/>
      <c r="I380" s="14"/>
      <c r="J380" s="289"/>
      <c r="K380" s="290"/>
      <c r="L380" s="169"/>
      <c r="M380" s="170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</row>
    <row r="381" spans="1:236" s="291" customFormat="1" ht="13.5">
      <c r="A381" s="4"/>
      <c r="B381" s="4"/>
      <c r="C381" s="4"/>
      <c r="D381" s="4"/>
      <c r="E381" s="4"/>
      <c r="F381" s="4"/>
      <c r="G381" s="4"/>
      <c r="H381" s="4"/>
      <c r="I381" s="14"/>
      <c r="J381" s="289"/>
      <c r="K381" s="290"/>
      <c r="L381" s="169"/>
      <c r="M381" s="170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</row>
    <row r="382" spans="1:236" s="291" customFormat="1" ht="13.5">
      <c r="A382" s="4"/>
      <c r="B382" s="4"/>
      <c r="C382" s="4"/>
      <c r="D382" s="4"/>
      <c r="E382" s="4"/>
      <c r="F382" s="4"/>
      <c r="G382" s="4"/>
      <c r="H382" s="4"/>
      <c r="I382" s="14"/>
      <c r="J382" s="289"/>
      <c r="K382" s="290"/>
      <c r="L382" s="169"/>
      <c r="M382" s="170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</row>
    <row r="383" spans="1:236" s="291" customFormat="1" ht="13.5">
      <c r="A383" s="4"/>
      <c r="B383" s="4"/>
      <c r="C383" s="4"/>
      <c r="D383" s="4"/>
      <c r="E383" s="4"/>
      <c r="F383" s="4"/>
      <c r="G383" s="4"/>
      <c r="H383" s="4"/>
      <c r="I383" s="14"/>
      <c r="J383" s="289"/>
      <c r="K383" s="290"/>
      <c r="L383" s="169"/>
      <c r="M383" s="170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</row>
    <row r="384" spans="1:236" s="291" customFormat="1" ht="13.5">
      <c r="A384" s="4"/>
      <c r="B384" s="4"/>
      <c r="C384" s="4"/>
      <c r="D384" s="4"/>
      <c r="E384" s="4"/>
      <c r="F384" s="4"/>
      <c r="G384" s="4"/>
      <c r="H384" s="4"/>
      <c r="I384" s="14"/>
      <c r="J384" s="289"/>
      <c r="K384" s="290"/>
      <c r="L384" s="169"/>
      <c r="M384" s="170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</row>
    <row r="385" spans="1:236" s="291" customFormat="1" ht="13.5">
      <c r="A385" s="4"/>
      <c r="B385" s="4"/>
      <c r="C385" s="4"/>
      <c r="D385" s="4"/>
      <c r="E385" s="4"/>
      <c r="F385" s="4"/>
      <c r="G385" s="4"/>
      <c r="H385" s="4"/>
      <c r="I385" s="14"/>
      <c r="J385" s="289"/>
      <c r="K385" s="290"/>
      <c r="L385" s="169"/>
      <c r="M385" s="170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</row>
    <row r="386" spans="1:236" s="291" customFormat="1" ht="13.5">
      <c r="A386" s="4"/>
      <c r="B386" s="4"/>
      <c r="C386" s="4"/>
      <c r="D386" s="4"/>
      <c r="E386" s="4"/>
      <c r="F386" s="4"/>
      <c r="G386" s="4"/>
      <c r="H386" s="4"/>
      <c r="I386" s="14"/>
      <c r="J386" s="289"/>
      <c r="K386" s="290"/>
      <c r="L386" s="169"/>
      <c r="M386" s="170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</row>
    <row r="387" spans="1:236" s="291" customFormat="1" ht="13.5">
      <c r="A387" s="4"/>
      <c r="B387" s="4"/>
      <c r="C387" s="4"/>
      <c r="D387" s="4"/>
      <c r="E387" s="4"/>
      <c r="F387" s="4"/>
      <c r="G387" s="4"/>
      <c r="H387" s="4"/>
      <c r="I387" s="14"/>
      <c r="J387" s="289"/>
      <c r="K387" s="290"/>
      <c r="L387" s="169"/>
      <c r="M387" s="170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</row>
    <row r="388" spans="1:236" s="291" customFormat="1" ht="13.5">
      <c r="A388" s="4"/>
      <c r="B388" s="4"/>
      <c r="C388" s="4"/>
      <c r="D388" s="4"/>
      <c r="E388" s="4"/>
      <c r="F388" s="4"/>
      <c r="G388" s="4"/>
      <c r="H388" s="4"/>
      <c r="I388" s="14"/>
      <c r="J388" s="289"/>
      <c r="K388" s="290"/>
      <c r="L388" s="169"/>
      <c r="M388" s="170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</row>
    <row r="389" spans="1:236" s="291" customFormat="1" ht="13.5">
      <c r="A389" s="4"/>
      <c r="B389" s="4"/>
      <c r="C389" s="4"/>
      <c r="D389" s="4"/>
      <c r="E389" s="4"/>
      <c r="F389" s="4"/>
      <c r="G389" s="4"/>
      <c r="H389" s="4"/>
      <c r="I389" s="14"/>
      <c r="J389" s="289"/>
      <c r="K389" s="290"/>
      <c r="L389" s="169"/>
      <c r="M389" s="170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</row>
    <row r="390" spans="1:236" s="291" customFormat="1" ht="13.5">
      <c r="A390" s="4"/>
      <c r="B390" s="4"/>
      <c r="C390" s="4"/>
      <c r="D390" s="4"/>
      <c r="E390" s="4"/>
      <c r="F390" s="4"/>
      <c r="G390" s="4"/>
      <c r="H390" s="4"/>
      <c r="I390" s="14"/>
      <c r="J390" s="289"/>
      <c r="K390" s="290"/>
      <c r="L390" s="169"/>
      <c r="M390" s="170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</row>
    <row r="391" spans="1:236" s="291" customFormat="1" ht="13.5">
      <c r="A391" s="4"/>
      <c r="B391" s="4"/>
      <c r="C391" s="4"/>
      <c r="D391" s="4"/>
      <c r="E391" s="4"/>
      <c r="F391" s="4"/>
      <c r="G391" s="4"/>
      <c r="H391" s="4"/>
      <c r="I391" s="14"/>
      <c r="J391" s="289"/>
      <c r="K391" s="290"/>
      <c r="L391" s="169"/>
      <c r="M391" s="170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</row>
    <row r="392" spans="1:236" s="291" customFormat="1" ht="13.5">
      <c r="A392" s="4"/>
      <c r="B392" s="4"/>
      <c r="C392" s="4"/>
      <c r="D392" s="4"/>
      <c r="E392" s="4"/>
      <c r="F392" s="4"/>
      <c r="G392" s="4"/>
      <c r="H392" s="4"/>
      <c r="I392" s="14"/>
      <c r="J392" s="289"/>
      <c r="K392" s="290"/>
      <c r="L392" s="169"/>
      <c r="M392" s="170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</row>
    <row r="393" spans="1:236" s="291" customFormat="1" ht="13.5">
      <c r="A393" s="4"/>
      <c r="B393" s="4"/>
      <c r="C393" s="4"/>
      <c r="D393" s="4"/>
      <c r="E393" s="4"/>
      <c r="F393" s="4"/>
      <c r="G393" s="4"/>
      <c r="H393" s="4"/>
      <c r="I393" s="14"/>
      <c r="J393" s="289"/>
      <c r="K393" s="290"/>
      <c r="L393" s="169"/>
      <c r="M393" s="170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</row>
    <row r="394" spans="1:236" s="291" customFormat="1" ht="13.5">
      <c r="A394" s="4"/>
      <c r="B394" s="4"/>
      <c r="C394" s="4"/>
      <c r="D394" s="4"/>
      <c r="E394" s="4"/>
      <c r="F394" s="4"/>
      <c r="G394" s="4"/>
      <c r="H394" s="4"/>
      <c r="I394" s="14"/>
      <c r="J394" s="289"/>
      <c r="K394" s="290"/>
      <c r="L394" s="169"/>
      <c r="M394" s="170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</row>
    <row r="395" spans="1:236" s="291" customFormat="1" ht="13.5">
      <c r="A395" s="4"/>
      <c r="B395" s="4"/>
      <c r="C395" s="4"/>
      <c r="D395" s="4"/>
      <c r="E395" s="4"/>
      <c r="F395" s="4"/>
      <c r="G395" s="4"/>
      <c r="H395" s="4"/>
      <c r="I395" s="14"/>
      <c r="J395" s="289"/>
      <c r="K395" s="290"/>
      <c r="L395" s="169"/>
      <c r="M395" s="170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</row>
    <row r="396" spans="1:236" s="291" customFormat="1" ht="13.5">
      <c r="A396" s="4"/>
      <c r="B396" s="4"/>
      <c r="C396" s="4"/>
      <c r="D396" s="4"/>
      <c r="E396" s="4"/>
      <c r="F396" s="4"/>
      <c r="G396" s="4"/>
      <c r="H396" s="4"/>
      <c r="I396" s="14"/>
      <c r="J396" s="289"/>
      <c r="K396" s="290"/>
      <c r="L396" s="169"/>
      <c r="M396" s="170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</row>
    <row r="397" spans="1:236" s="291" customFormat="1" ht="13.5">
      <c r="A397" s="4"/>
      <c r="B397" s="4"/>
      <c r="C397" s="4"/>
      <c r="D397" s="4"/>
      <c r="E397" s="4"/>
      <c r="F397" s="4"/>
      <c r="G397" s="4"/>
      <c r="H397" s="4"/>
      <c r="I397" s="14"/>
      <c r="J397" s="289"/>
      <c r="K397" s="290"/>
      <c r="L397" s="169"/>
      <c r="M397" s="170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</row>
    <row r="398" spans="1:236" s="291" customFormat="1" ht="13.5">
      <c r="A398" s="4"/>
      <c r="B398" s="4"/>
      <c r="C398" s="4"/>
      <c r="D398" s="4"/>
      <c r="E398" s="4"/>
      <c r="F398" s="4"/>
      <c r="G398" s="4"/>
      <c r="H398" s="4"/>
      <c r="I398" s="14"/>
      <c r="J398" s="289"/>
      <c r="K398" s="290"/>
      <c r="L398" s="169"/>
      <c r="M398" s="170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</row>
    <row r="399" spans="1:236" s="291" customFormat="1" ht="13.5">
      <c r="A399" s="4"/>
      <c r="B399" s="4"/>
      <c r="C399" s="4"/>
      <c r="D399" s="4"/>
      <c r="E399" s="4"/>
      <c r="F399" s="4"/>
      <c r="G399" s="4"/>
      <c r="H399" s="4"/>
      <c r="I399" s="14"/>
      <c r="J399" s="289"/>
      <c r="K399" s="290"/>
      <c r="L399" s="169"/>
      <c r="M399" s="170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</row>
    <row r="400" spans="1:236" s="291" customFormat="1" ht="13.5">
      <c r="A400" s="4"/>
      <c r="B400" s="4"/>
      <c r="C400" s="4"/>
      <c r="D400" s="4"/>
      <c r="E400" s="4"/>
      <c r="F400" s="4"/>
      <c r="G400" s="4"/>
      <c r="H400" s="4"/>
      <c r="I400" s="14"/>
      <c r="J400" s="289"/>
      <c r="K400" s="290"/>
      <c r="L400" s="169"/>
      <c r="M400" s="170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</row>
    <row r="401" spans="1:236" s="291" customFormat="1" ht="13.5">
      <c r="A401" s="4"/>
      <c r="B401" s="4"/>
      <c r="C401" s="4"/>
      <c r="D401" s="4"/>
      <c r="E401" s="4"/>
      <c r="F401" s="4"/>
      <c r="G401" s="4"/>
      <c r="H401" s="4"/>
      <c r="I401" s="14"/>
      <c r="J401" s="289"/>
      <c r="K401" s="290"/>
      <c r="L401" s="169"/>
      <c r="M401" s="170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</row>
    <row r="402" spans="1:236" s="291" customFormat="1" ht="13.5">
      <c r="A402" s="4"/>
      <c r="B402" s="4"/>
      <c r="C402" s="4"/>
      <c r="D402" s="4"/>
      <c r="E402" s="4"/>
      <c r="F402" s="4"/>
      <c r="G402" s="4"/>
      <c r="H402" s="4"/>
      <c r="I402" s="14"/>
      <c r="J402" s="289"/>
      <c r="K402" s="290"/>
      <c r="L402" s="169"/>
      <c r="M402" s="170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</row>
    <row r="403" spans="1:236" s="291" customFormat="1" ht="13.5">
      <c r="A403" s="4"/>
      <c r="B403" s="4"/>
      <c r="C403" s="4"/>
      <c r="D403" s="4"/>
      <c r="E403" s="4"/>
      <c r="F403" s="4"/>
      <c r="G403" s="4"/>
      <c r="H403" s="4"/>
      <c r="I403" s="14"/>
      <c r="J403" s="289"/>
      <c r="K403" s="290"/>
      <c r="L403" s="169"/>
      <c r="M403" s="170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</row>
    <row r="404" spans="1:236" s="291" customFormat="1" ht="13.5">
      <c r="A404" s="4"/>
      <c r="B404" s="4"/>
      <c r="C404" s="4"/>
      <c r="D404" s="4"/>
      <c r="E404" s="4"/>
      <c r="F404" s="4"/>
      <c r="G404" s="4"/>
      <c r="H404" s="4"/>
      <c r="I404" s="14"/>
      <c r="J404" s="289"/>
      <c r="K404" s="290"/>
      <c r="L404" s="169"/>
      <c r="M404" s="170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</row>
    <row r="405" spans="1:236" s="291" customFormat="1" ht="13.5">
      <c r="A405" s="4"/>
      <c r="B405" s="4"/>
      <c r="C405" s="4"/>
      <c r="D405" s="4"/>
      <c r="E405" s="4"/>
      <c r="F405" s="4"/>
      <c r="G405" s="4"/>
      <c r="H405" s="4"/>
      <c r="I405" s="14"/>
      <c r="J405" s="289"/>
      <c r="K405" s="290"/>
      <c r="L405" s="169"/>
      <c r="M405" s="170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</row>
    <row r="406" spans="1:236" s="291" customFormat="1" ht="13.5">
      <c r="A406" s="4"/>
      <c r="B406" s="4"/>
      <c r="C406" s="4"/>
      <c r="D406" s="4"/>
      <c r="E406" s="4"/>
      <c r="F406" s="4"/>
      <c r="G406" s="4"/>
      <c r="H406" s="4"/>
      <c r="I406" s="14"/>
      <c r="J406" s="289"/>
      <c r="K406" s="290"/>
      <c r="L406" s="169"/>
      <c r="M406" s="170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</row>
    <row r="407" spans="1:236" s="291" customFormat="1" ht="13.5">
      <c r="A407" s="4"/>
      <c r="B407" s="4"/>
      <c r="C407" s="4"/>
      <c r="D407" s="4"/>
      <c r="E407" s="4"/>
      <c r="F407" s="4"/>
      <c r="G407" s="4"/>
      <c r="H407" s="4"/>
      <c r="I407" s="14"/>
      <c r="J407" s="289"/>
      <c r="K407" s="290"/>
      <c r="L407" s="169"/>
      <c r="M407" s="170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</row>
    <row r="408" spans="1:236" s="291" customFormat="1" ht="13.5">
      <c r="A408" s="4"/>
      <c r="B408" s="4"/>
      <c r="C408" s="4"/>
      <c r="D408" s="4"/>
      <c r="E408" s="4"/>
      <c r="F408" s="4"/>
      <c r="G408" s="4"/>
      <c r="H408" s="4"/>
      <c r="I408" s="14"/>
      <c r="J408" s="289"/>
      <c r="K408" s="290"/>
      <c r="L408" s="169"/>
      <c r="M408" s="170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</row>
    <row r="409" spans="1:236" s="291" customFormat="1" ht="13.5">
      <c r="A409" s="4"/>
      <c r="B409" s="4"/>
      <c r="C409" s="4"/>
      <c r="D409" s="4"/>
      <c r="E409" s="4"/>
      <c r="F409" s="4"/>
      <c r="G409" s="4"/>
      <c r="H409" s="4"/>
      <c r="I409" s="14"/>
      <c r="J409" s="289"/>
      <c r="K409" s="290"/>
      <c r="L409" s="169"/>
      <c r="M409" s="170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</row>
    <row r="410" spans="1:236" s="291" customFormat="1" ht="13.5">
      <c r="A410" s="4"/>
      <c r="B410" s="4"/>
      <c r="C410" s="4"/>
      <c r="D410" s="4"/>
      <c r="E410" s="4"/>
      <c r="F410" s="4"/>
      <c r="G410" s="4"/>
      <c r="H410" s="4"/>
      <c r="I410" s="14"/>
      <c r="J410" s="289"/>
      <c r="K410" s="290"/>
      <c r="L410" s="169"/>
      <c r="M410" s="170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</row>
    <row r="411" spans="1:236" s="291" customFormat="1" ht="13.5">
      <c r="A411" s="4"/>
      <c r="B411" s="4"/>
      <c r="C411" s="4"/>
      <c r="D411" s="4"/>
      <c r="E411" s="4"/>
      <c r="F411" s="4"/>
      <c r="G411" s="4"/>
      <c r="H411" s="4"/>
      <c r="I411" s="14"/>
      <c r="J411" s="289"/>
      <c r="K411" s="290"/>
      <c r="L411" s="169"/>
      <c r="M411" s="170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</row>
    <row r="412" spans="1:236" s="291" customFormat="1" ht="13.5">
      <c r="A412" s="4"/>
      <c r="B412" s="4"/>
      <c r="C412" s="4"/>
      <c r="D412" s="4"/>
      <c r="E412" s="4"/>
      <c r="F412" s="4"/>
      <c r="G412" s="4"/>
      <c r="H412" s="4"/>
      <c r="I412" s="14"/>
      <c r="J412" s="289"/>
      <c r="K412" s="290"/>
      <c r="L412" s="169"/>
      <c r="M412" s="170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</row>
    <row r="413" spans="1:236" s="291" customFormat="1" ht="13.5">
      <c r="A413" s="4"/>
      <c r="B413" s="4"/>
      <c r="C413" s="4"/>
      <c r="D413" s="4"/>
      <c r="E413" s="4"/>
      <c r="F413" s="4"/>
      <c r="G413" s="4"/>
      <c r="H413" s="4"/>
      <c r="I413" s="14"/>
      <c r="J413" s="289"/>
      <c r="K413" s="290"/>
      <c r="L413" s="169"/>
      <c r="M413" s="170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</row>
    <row r="414" spans="1:236" s="291" customFormat="1" ht="13.5">
      <c r="A414" s="4"/>
      <c r="B414" s="4"/>
      <c r="C414" s="4"/>
      <c r="D414" s="4"/>
      <c r="E414" s="4"/>
      <c r="F414" s="4"/>
      <c r="G414" s="4"/>
      <c r="H414" s="4"/>
      <c r="I414" s="14"/>
      <c r="J414" s="289"/>
      <c r="K414" s="290"/>
      <c r="L414" s="169"/>
      <c r="M414" s="170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</row>
    <row r="415" spans="1:236" s="291" customFormat="1" ht="13.5">
      <c r="A415" s="4"/>
      <c r="B415" s="4"/>
      <c r="C415" s="4"/>
      <c r="D415" s="4"/>
      <c r="E415" s="4"/>
      <c r="F415" s="4"/>
      <c r="G415" s="4"/>
      <c r="H415" s="4"/>
      <c r="I415" s="14"/>
      <c r="J415" s="289"/>
      <c r="K415" s="290"/>
      <c r="L415" s="169"/>
      <c r="M415" s="170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</row>
    <row r="416" spans="1:236" s="291" customFormat="1" ht="13.5">
      <c r="A416" s="4"/>
      <c r="B416" s="4"/>
      <c r="C416" s="4"/>
      <c r="D416" s="4"/>
      <c r="E416" s="4"/>
      <c r="F416" s="4"/>
      <c r="G416" s="4"/>
      <c r="H416" s="4"/>
      <c r="I416" s="14"/>
      <c r="J416" s="289"/>
      <c r="K416" s="290"/>
      <c r="L416" s="169"/>
      <c r="M416" s="170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</row>
    <row r="417" spans="1:236" s="291" customFormat="1" ht="13.5">
      <c r="A417" s="4"/>
      <c r="B417" s="4"/>
      <c r="C417" s="4"/>
      <c r="D417" s="4"/>
      <c r="E417" s="4"/>
      <c r="F417" s="4"/>
      <c r="G417" s="4"/>
      <c r="H417" s="4"/>
      <c r="I417" s="14"/>
      <c r="J417" s="289"/>
      <c r="K417" s="290"/>
      <c r="L417" s="169"/>
      <c r="M417" s="170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</row>
    <row r="418" spans="1:236" s="291" customFormat="1" ht="13.5">
      <c r="A418" s="4"/>
      <c r="B418" s="4"/>
      <c r="C418" s="4"/>
      <c r="D418" s="4"/>
      <c r="E418" s="4"/>
      <c r="F418" s="4"/>
      <c r="G418" s="4"/>
      <c r="H418" s="4"/>
      <c r="I418" s="14"/>
      <c r="J418" s="289"/>
      <c r="K418" s="290"/>
      <c r="L418" s="169"/>
      <c r="M418" s="170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</row>
    <row r="419" spans="1:236" s="291" customFormat="1" ht="13.5">
      <c r="A419" s="4"/>
      <c r="B419" s="4"/>
      <c r="C419" s="4"/>
      <c r="D419" s="4"/>
      <c r="E419" s="4"/>
      <c r="F419" s="4"/>
      <c r="G419" s="4"/>
      <c r="H419" s="4"/>
      <c r="I419" s="14"/>
      <c r="J419" s="289"/>
      <c r="K419" s="290"/>
      <c r="L419" s="169"/>
      <c r="M419" s="170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</row>
    <row r="420" spans="1:236" s="291" customFormat="1" ht="13.5">
      <c r="A420" s="4"/>
      <c r="B420" s="4"/>
      <c r="C420" s="4"/>
      <c r="D420" s="4"/>
      <c r="E420" s="4"/>
      <c r="F420" s="4"/>
      <c r="G420" s="4"/>
      <c r="H420" s="4"/>
      <c r="I420" s="14"/>
      <c r="J420" s="289"/>
      <c r="K420" s="290"/>
      <c r="L420" s="169"/>
      <c r="M420" s="170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</row>
    <row r="421" spans="1:236" s="291" customFormat="1" ht="13.5">
      <c r="A421" s="4"/>
      <c r="B421" s="4"/>
      <c r="C421" s="4"/>
      <c r="D421" s="4"/>
      <c r="E421" s="4"/>
      <c r="F421" s="4"/>
      <c r="G421" s="4"/>
      <c r="H421" s="4"/>
      <c r="I421" s="14"/>
      <c r="J421" s="289"/>
      <c r="K421" s="290"/>
      <c r="L421" s="169"/>
      <c r="M421" s="170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</row>
    <row r="422" spans="1:236" s="291" customFormat="1" ht="13.5">
      <c r="A422" s="4"/>
      <c r="B422" s="4"/>
      <c r="C422" s="4"/>
      <c r="D422" s="4"/>
      <c r="E422" s="4"/>
      <c r="F422" s="4"/>
      <c r="G422" s="4"/>
      <c r="H422" s="4"/>
      <c r="I422" s="14"/>
      <c r="J422" s="289"/>
      <c r="K422" s="290"/>
      <c r="L422" s="169"/>
      <c r="M422" s="170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</row>
    <row r="423" spans="1:236" s="291" customFormat="1" ht="13.5">
      <c r="A423" s="4"/>
      <c r="B423" s="4"/>
      <c r="C423" s="4"/>
      <c r="D423" s="4"/>
      <c r="E423" s="4"/>
      <c r="F423" s="4"/>
      <c r="G423" s="4"/>
      <c r="H423" s="4"/>
      <c r="I423" s="14"/>
      <c r="J423" s="289"/>
      <c r="K423" s="290"/>
      <c r="L423" s="169"/>
      <c r="M423" s="170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</row>
    <row r="424" spans="1:236" s="291" customFormat="1" ht="13.5">
      <c r="A424" s="4"/>
      <c r="B424" s="4"/>
      <c r="C424" s="4"/>
      <c r="D424" s="4"/>
      <c r="E424" s="4"/>
      <c r="F424" s="4"/>
      <c r="G424" s="4"/>
      <c r="H424" s="4"/>
      <c r="I424" s="14"/>
      <c r="J424" s="289"/>
      <c r="K424" s="290"/>
      <c r="L424" s="169"/>
      <c r="M424" s="170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</row>
    <row r="425" spans="1:236" s="291" customFormat="1" ht="13.5">
      <c r="A425" s="4"/>
      <c r="B425" s="4"/>
      <c r="C425" s="4"/>
      <c r="D425" s="4"/>
      <c r="E425" s="4"/>
      <c r="F425" s="4"/>
      <c r="G425" s="4"/>
      <c r="H425" s="4"/>
      <c r="I425" s="14"/>
      <c r="J425" s="289"/>
      <c r="K425" s="290"/>
      <c r="L425" s="169"/>
      <c r="M425" s="170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</row>
    <row r="426" spans="1:236" s="291" customFormat="1" ht="13.5">
      <c r="A426" s="4"/>
      <c r="B426" s="4"/>
      <c r="C426" s="4"/>
      <c r="D426" s="4"/>
      <c r="E426" s="4"/>
      <c r="F426" s="4"/>
      <c r="G426" s="4"/>
      <c r="H426" s="4"/>
      <c r="I426" s="14"/>
      <c r="J426" s="289"/>
      <c r="K426" s="290"/>
      <c r="L426" s="169"/>
      <c r="M426" s="170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</row>
    <row r="427" spans="1:236" s="291" customFormat="1" ht="13.5">
      <c r="A427" s="4"/>
      <c r="B427" s="4"/>
      <c r="C427" s="4"/>
      <c r="D427" s="4"/>
      <c r="E427" s="4"/>
      <c r="F427" s="4"/>
      <c r="G427" s="4"/>
      <c r="H427" s="4"/>
      <c r="I427" s="14"/>
      <c r="J427" s="289"/>
      <c r="K427" s="290"/>
      <c r="L427" s="169"/>
      <c r="M427" s="170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</row>
    <row r="428" spans="1:236" s="291" customFormat="1" ht="13.5">
      <c r="A428" s="4"/>
      <c r="B428" s="4"/>
      <c r="C428" s="4"/>
      <c r="D428" s="4"/>
      <c r="E428" s="4"/>
      <c r="F428" s="4"/>
      <c r="G428" s="4"/>
      <c r="H428" s="4"/>
      <c r="I428" s="14"/>
      <c r="J428" s="289"/>
      <c r="K428" s="290"/>
      <c r="L428" s="169"/>
      <c r="M428" s="170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</row>
    <row r="429" spans="1:236" s="291" customFormat="1" ht="13.5">
      <c r="A429" s="4"/>
      <c r="B429" s="4"/>
      <c r="C429" s="4"/>
      <c r="D429" s="4"/>
      <c r="E429" s="4"/>
      <c r="F429" s="4"/>
      <c r="G429" s="4"/>
      <c r="H429" s="4"/>
      <c r="I429" s="14"/>
      <c r="J429" s="289"/>
      <c r="K429" s="290"/>
      <c r="L429" s="169"/>
      <c r="M429" s="170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</row>
    <row r="430" spans="1:236" s="291" customFormat="1" ht="13.5">
      <c r="A430" s="4"/>
      <c r="B430" s="4"/>
      <c r="C430" s="4"/>
      <c r="D430" s="4"/>
      <c r="E430" s="4"/>
      <c r="F430" s="4"/>
      <c r="G430" s="4"/>
      <c r="H430" s="4"/>
      <c r="I430" s="14"/>
      <c r="J430" s="289"/>
      <c r="K430" s="290"/>
      <c r="L430" s="169"/>
      <c r="M430" s="170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</row>
    <row r="431" spans="1:236" s="291" customFormat="1" ht="13.5">
      <c r="A431" s="4"/>
      <c r="B431" s="4"/>
      <c r="C431" s="4"/>
      <c r="D431" s="4"/>
      <c r="E431" s="4"/>
      <c r="F431" s="4"/>
      <c r="G431" s="4"/>
      <c r="H431" s="4"/>
      <c r="I431" s="14"/>
      <c r="J431" s="289"/>
      <c r="K431" s="290"/>
      <c r="L431" s="169"/>
      <c r="M431" s="170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</row>
    <row r="432" spans="1:236" s="291" customFormat="1" ht="13.5">
      <c r="A432" s="4"/>
      <c r="B432" s="4"/>
      <c r="C432" s="4"/>
      <c r="D432" s="4"/>
      <c r="E432" s="4"/>
      <c r="F432" s="4"/>
      <c r="G432" s="4"/>
      <c r="H432" s="4"/>
      <c r="I432" s="14"/>
      <c r="J432" s="289"/>
      <c r="K432" s="290"/>
      <c r="L432" s="169"/>
      <c r="M432" s="170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</row>
    <row r="433" spans="1:236" s="291" customFormat="1" ht="13.5">
      <c r="A433" s="4"/>
      <c r="B433" s="4"/>
      <c r="C433" s="4"/>
      <c r="D433" s="4"/>
      <c r="E433" s="4"/>
      <c r="F433" s="4"/>
      <c r="G433" s="4"/>
      <c r="H433" s="4"/>
      <c r="I433" s="14"/>
      <c r="J433" s="289"/>
      <c r="K433" s="290"/>
      <c r="L433" s="169"/>
      <c r="M433" s="170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</row>
    <row r="434" spans="1:236" s="291" customFormat="1" ht="13.5">
      <c r="A434" s="4"/>
      <c r="B434" s="4"/>
      <c r="C434" s="4"/>
      <c r="D434" s="4"/>
      <c r="E434" s="4"/>
      <c r="F434" s="4"/>
      <c r="G434" s="4"/>
      <c r="H434" s="4"/>
      <c r="I434" s="14"/>
      <c r="J434" s="289"/>
      <c r="K434" s="290"/>
      <c r="L434" s="169"/>
      <c r="M434" s="170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</row>
    <row r="435" spans="1:236" s="291" customFormat="1" ht="13.5">
      <c r="A435" s="4"/>
      <c r="B435" s="4"/>
      <c r="C435" s="4"/>
      <c r="D435" s="4"/>
      <c r="E435" s="4"/>
      <c r="F435" s="4"/>
      <c r="G435" s="4"/>
      <c r="H435" s="4"/>
      <c r="I435" s="14"/>
      <c r="J435" s="289"/>
      <c r="K435" s="290"/>
      <c r="L435" s="169"/>
      <c r="M435" s="170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</row>
    <row r="436" spans="1:236" s="291" customFormat="1" ht="13.5">
      <c r="A436" s="4"/>
      <c r="B436" s="4"/>
      <c r="C436" s="4"/>
      <c r="D436" s="4"/>
      <c r="E436" s="4"/>
      <c r="F436" s="4"/>
      <c r="G436" s="4"/>
      <c r="H436" s="4"/>
      <c r="I436" s="14"/>
      <c r="J436" s="289"/>
      <c r="K436" s="290"/>
      <c r="L436" s="169"/>
      <c r="M436" s="170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</row>
    <row r="437" spans="1:236" s="291" customFormat="1" ht="13.5">
      <c r="A437" s="4"/>
      <c r="B437" s="4"/>
      <c r="C437" s="4"/>
      <c r="D437" s="4"/>
      <c r="E437" s="4"/>
      <c r="F437" s="4"/>
      <c r="G437" s="4"/>
      <c r="H437" s="4"/>
      <c r="I437" s="14"/>
      <c r="J437" s="289"/>
      <c r="K437" s="290"/>
      <c r="L437" s="169"/>
      <c r="M437" s="170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</row>
    <row r="438" spans="1:236" s="291" customFormat="1" ht="13.5">
      <c r="A438" s="4"/>
      <c r="B438" s="4"/>
      <c r="C438" s="4"/>
      <c r="D438" s="4"/>
      <c r="E438" s="4"/>
      <c r="F438" s="4"/>
      <c r="G438" s="4"/>
      <c r="H438" s="4"/>
      <c r="I438" s="14"/>
      <c r="J438" s="289"/>
      <c r="K438" s="290"/>
      <c r="L438" s="169"/>
      <c r="M438" s="170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</row>
    <row r="439" spans="1:236" s="291" customFormat="1" ht="13.5">
      <c r="A439" s="4"/>
      <c r="B439" s="4"/>
      <c r="C439" s="4"/>
      <c r="D439" s="4"/>
      <c r="E439" s="4"/>
      <c r="F439" s="4"/>
      <c r="G439" s="4"/>
      <c r="H439" s="4"/>
      <c r="I439" s="14"/>
      <c r="J439" s="289"/>
      <c r="K439" s="290"/>
      <c r="L439" s="169"/>
      <c r="M439" s="170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</row>
    <row r="440" spans="1:236" s="291" customFormat="1" ht="13.5">
      <c r="A440" s="4"/>
      <c r="B440" s="4"/>
      <c r="C440" s="4"/>
      <c r="D440" s="4"/>
      <c r="E440" s="4"/>
      <c r="F440" s="4"/>
      <c r="G440" s="4"/>
      <c r="H440" s="4"/>
      <c r="I440" s="14"/>
      <c r="J440" s="289"/>
      <c r="K440" s="290"/>
      <c r="L440" s="169"/>
      <c r="M440" s="170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</row>
    <row r="441" spans="1:236" s="291" customFormat="1" ht="13.5">
      <c r="A441" s="4"/>
      <c r="B441" s="4"/>
      <c r="C441" s="4"/>
      <c r="D441" s="4"/>
      <c r="E441" s="4"/>
      <c r="F441" s="4"/>
      <c r="G441" s="4"/>
      <c r="H441" s="4"/>
      <c r="I441" s="14"/>
      <c r="J441" s="289"/>
      <c r="K441" s="290"/>
      <c r="L441" s="169"/>
      <c r="M441" s="170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</row>
    <row r="442" spans="1:236" s="291" customFormat="1" ht="13.5">
      <c r="A442" s="4"/>
      <c r="B442" s="4"/>
      <c r="C442" s="4"/>
      <c r="D442" s="4"/>
      <c r="E442" s="4"/>
      <c r="F442" s="4"/>
      <c r="G442" s="4"/>
      <c r="H442" s="4"/>
      <c r="I442" s="14"/>
      <c r="J442" s="289"/>
      <c r="K442" s="290"/>
      <c r="L442" s="169"/>
      <c r="M442" s="170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</row>
    <row r="443" spans="1:236" s="291" customFormat="1" ht="13.5">
      <c r="A443" s="4"/>
      <c r="B443" s="4"/>
      <c r="C443" s="4"/>
      <c r="D443" s="4"/>
      <c r="E443" s="4"/>
      <c r="F443" s="4"/>
      <c r="G443" s="4"/>
      <c r="H443" s="4"/>
      <c r="I443" s="14"/>
      <c r="J443" s="289"/>
      <c r="K443" s="290"/>
      <c r="L443" s="169"/>
      <c r="M443" s="170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</row>
    <row r="444" spans="1:236" s="291" customFormat="1" ht="13.5">
      <c r="A444" s="4"/>
      <c r="B444" s="4"/>
      <c r="C444" s="4"/>
      <c r="D444" s="4"/>
      <c r="E444" s="4"/>
      <c r="F444" s="4"/>
      <c r="G444" s="4"/>
      <c r="H444" s="4"/>
      <c r="I444" s="14"/>
      <c r="J444" s="289"/>
      <c r="K444" s="290"/>
      <c r="L444" s="169"/>
      <c r="M444" s="170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</row>
    <row r="445" spans="1:236" s="291" customFormat="1" ht="13.5">
      <c r="A445" s="4"/>
      <c r="B445" s="4"/>
      <c r="C445" s="4"/>
      <c r="D445" s="4"/>
      <c r="E445" s="4"/>
      <c r="F445" s="4"/>
      <c r="G445" s="4"/>
      <c r="H445" s="4"/>
      <c r="I445" s="14"/>
      <c r="J445" s="289"/>
      <c r="K445" s="290"/>
      <c r="L445" s="169"/>
      <c r="M445" s="170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</row>
    <row r="446" spans="1:236" s="291" customFormat="1" ht="13.5">
      <c r="A446" s="4"/>
      <c r="B446" s="4"/>
      <c r="C446" s="4"/>
      <c r="D446" s="4"/>
      <c r="E446" s="4"/>
      <c r="F446" s="4"/>
      <c r="G446" s="4"/>
      <c r="H446" s="4"/>
      <c r="I446" s="14"/>
      <c r="J446" s="289"/>
      <c r="K446" s="290"/>
      <c r="L446" s="169"/>
      <c r="M446" s="170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</row>
    <row r="447" spans="1:236" s="291" customFormat="1" ht="13.5">
      <c r="A447" s="4"/>
      <c r="B447" s="4"/>
      <c r="C447" s="4"/>
      <c r="D447" s="4"/>
      <c r="E447" s="4"/>
      <c r="F447" s="4"/>
      <c r="G447" s="4"/>
      <c r="H447" s="4"/>
      <c r="I447" s="14"/>
      <c r="J447" s="289"/>
      <c r="K447" s="290"/>
      <c r="L447" s="169"/>
      <c r="M447" s="170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</row>
    <row r="448" spans="1:236" s="291" customFormat="1" ht="13.5">
      <c r="A448" s="4"/>
      <c r="B448" s="4"/>
      <c r="C448" s="4"/>
      <c r="D448" s="4"/>
      <c r="E448" s="4"/>
      <c r="F448" s="4"/>
      <c r="G448" s="4"/>
      <c r="H448" s="4"/>
      <c r="I448" s="14"/>
      <c r="J448" s="289"/>
      <c r="K448" s="290"/>
      <c r="L448" s="169"/>
      <c r="M448" s="170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</row>
    <row r="449" spans="1:236" s="291" customFormat="1" ht="13.5">
      <c r="A449" s="4"/>
      <c r="B449" s="4"/>
      <c r="C449" s="4"/>
      <c r="D449" s="4"/>
      <c r="E449" s="4"/>
      <c r="F449" s="4"/>
      <c r="G449" s="4"/>
      <c r="H449" s="4"/>
      <c r="I449" s="14"/>
      <c r="J449" s="289"/>
      <c r="K449" s="290"/>
      <c r="L449" s="169"/>
      <c r="M449" s="170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</row>
    <row r="450" spans="1:236" s="291" customFormat="1" ht="13.5">
      <c r="A450" s="4"/>
      <c r="B450" s="4"/>
      <c r="C450" s="4"/>
      <c r="D450" s="4"/>
      <c r="E450" s="4"/>
      <c r="F450" s="4"/>
      <c r="G450" s="4"/>
      <c r="H450" s="4"/>
      <c r="I450" s="14"/>
      <c r="J450" s="289"/>
      <c r="K450" s="290"/>
      <c r="L450" s="169"/>
      <c r="M450" s="170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</row>
    <row r="451" spans="1:236" s="291" customFormat="1" ht="13.5">
      <c r="A451" s="4"/>
      <c r="B451" s="4"/>
      <c r="C451" s="4"/>
      <c r="D451" s="4"/>
      <c r="E451" s="4"/>
      <c r="F451" s="4"/>
      <c r="G451" s="4"/>
      <c r="H451" s="4"/>
      <c r="I451" s="14"/>
      <c r="J451" s="289"/>
      <c r="K451" s="290"/>
      <c r="L451" s="169"/>
      <c r="M451" s="170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</row>
    <row r="452" spans="1:236" s="291" customFormat="1" ht="13.5">
      <c r="A452" s="4"/>
      <c r="B452" s="4"/>
      <c r="C452" s="4"/>
      <c r="D452" s="4"/>
      <c r="E452" s="4"/>
      <c r="F452" s="4"/>
      <c r="G452" s="4"/>
      <c r="H452" s="4"/>
      <c r="I452" s="14"/>
      <c r="J452" s="289"/>
      <c r="K452" s="290"/>
      <c r="L452" s="169"/>
      <c r="M452" s="170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</row>
    <row r="453" spans="1:236" s="291" customFormat="1" ht="13.5">
      <c r="A453" s="4"/>
      <c r="B453" s="4"/>
      <c r="C453" s="4"/>
      <c r="D453" s="4"/>
      <c r="E453" s="4"/>
      <c r="F453" s="4"/>
      <c r="G453" s="4"/>
      <c r="H453" s="4"/>
      <c r="I453" s="14"/>
      <c r="J453" s="289"/>
      <c r="K453" s="290"/>
      <c r="L453" s="169"/>
      <c r="M453" s="170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</row>
    <row r="454" spans="1:236" s="291" customFormat="1" ht="13.5">
      <c r="A454" s="4"/>
      <c r="B454" s="4"/>
      <c r="C454" s="4"/>
      <c r="D454" s="4"/>
      <c r="E454" s="4"/>
      <c r="F454" s="4"/>
      <c r="G454" s="4"/>
      <c r="H454" s="4"/>
      <c r="I454" s="14"/>
      <c r="J454" s="289"/>
      <c r="K454" s="290"/>
      <c r="L454" s="169"/>
      <c r="M454" s="170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</row>
    <row r="455" spans="1:236" s="291" customFormat="1" ht="13.5">
      <c r="A455" s="4"/>
      <c r="B455" s="4"/>
      <c r="C455" s="4"/>
      <c r="D455" s="4"/>
      <c r="E455" s="4"/>
      <c r="F455" s="4"/>
      <c r="G455" s="4"/>
      <c r="H455" s="4"/>
      <c r="I455" s="14"/>
      <c r="J455" s="289"/>
      <c r="K455" s="290"/>
      <c r="L455" s="169"/>
      <c r="M455" s="170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</row>
    <row r="456" spans="1:236" s="291" customFormat="1" ht="13.5">
      <c r="A456" s="4"/>
      <c r="B456" s="4"/>
      <c r="C456" s="4"/>
      <c r="D456" s="4"/>
      <c r="E456" s="4"/>
      <c r="F456" s="4"/>
      <c r="G456" s="4"/>
      <c r="H456" s="4"/>
      <c r="I456" s="14"/>
      <c r="J456" s="289"/>
      <c r="K456" s="290"/>
      <c r="L456" s="169"/>
      <c r="M456" s="170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</row>
    <row r="457" spans="1:236" s="291" customFormat="1" ht="13.5">
      <c r="A457" s="4"/>
      <c r="B457" s="4"/>
      <c r="C457" s="4"/>
      <c r="D457" s="4"/>
      <c r="E457" s="4"/>
      <c r="F457" s="4"/>
      <c r="G457" s="4"/>
      <c r="H457" s="4"/>
      <c r="I457" s="14"/>
      <c r="J457" s="289"/>
      <c r="K457" s="290"/>
      <c r="L457" s="169"/>
      <c r="M457" s="170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</row>
    <row r="458" spans="1:236" s="291" customFormat="1" ht="13.5">
      <c r="A458" s="4"/>
      <c r="B458" s="4"/>
      <c r="C458" s="4"/>
      <c r="D458" s="4"/>
      <c r="E458" s="4"/>
      <c r="F458" s="4"/>
      <c r="G458" s="4"/>
      <c r="H458" s="4"/>
      <c r="I458" s="14"/>
      <c r="J458" s="289"/>
      <c r="K458" s="290"/>
      <c r="L458" s="169"/>
      <c r="M458" s="170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</row>
    <row r="459" spans="1:236" s="291" customFormat="1" ht="13.5">
      <c r="A459" s="4"/>
      <c r="B459" s="4"/>
      <c r="C459" s="4"/>
      <c r="D459" s="4"/>
      <c r="E459" s="4"/>
      <c r="F459" s="4"/>
      <c r="G459" s="4"/>
      <c r="H459" s="4"/>
      <c r="I459" s="14"/>
      <c r="J459" s="289"/>
      <c r="K459" s="290"/>
      <c r="L459" s="169"/>
      <c r="M459" s="170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</row>
    <row r="460" spans="1:236" s="291" customFormat="1" ht="13.5">
      <c r="A460" s="4"/>
      <c r="B460" s="4"/>
      <c r="C460" s="4"/>
      <c r="D460" s="4"/>
      <c r="E460" s="4"/>
      <c r="F460" s="4"/>
      <c r="G460" s="4"/>
      <c r="H460" s="4"/>
      <c r="I460" s="14"/>
      <c r="J460" s="289"/>
      <c r="K460" s="290"/>
      <c r="L460" s="169"/>
      <c r="M460" s="170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</row>
    <row r="461" spans="1:236" s="291" customFormat="1" ht="13.5">
      <c r="A461" s="4"/>
      <c r="B461" s="4"/>
      <c r="C461" s="4"/>
      <c r="D461" s="4"/>
      <c r="E461" s="4"/>
      <c r="F461" s="4"/>
      <c r="G461" s="4"/>
      <c r="H461" s="4"/>
      <c r="I461" s="14"/>
      <c r="J461" s="289"/>
      <c r="K461" s="290"/>
      <c r="L461" s="169"/>
      <c r="M461" s="170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</row>
    <row r="462" spans="1:236" s="291" customFormat="1" ht="13.5">
      <c r="A462" s="4"/>
      <c r="B462" s="4"/>
      <c r="C462" s="4"/>
      <c r="D462" s="4"/>
      <c r="E462" s="4"/>
      <c r="F462" s="4"/>
      <c r="G462" s="4"/>
      <c r="H462" s="4"/>
      <c r="I462" s="14"/>
      <c r="J462" s="289"/>
      <c r="K462" s="290"/>
      <c r="L462" s="169"/>
      <c r="M462" s="170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</row>
    <row r="463" spans="1:236" s="291" customFormat="1" ht="13.5">
      <c r="A463" s="4"/>
      <c r="B463" s="4"/>
      <c r="C463" s="4"/>
      <c r="D463" s="4"/>
      <c r="E463" s="4"/>
      <c r="F463" s="4"/>
      <c r="G463" s="4"/>
      <c r="H463" s="4"/>
      <c r="I463" s="14"/>
      <c r="J463" s="289"/>
      <c r="K463" s="290"/>
      <c r="L463" s="169"/>
      <c r="M463" s="170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</row>
    <row r="464" spans="1:236" s="291" customFormat="1" ht="13.5">
      <c r="A464" s="4"/>
      <c r="B464" s="4"/>
      <c r="C464" s="4"/>
      <c r="D464" s="4"/>
      <c r="E464" s="4"/>
      <c r="F464" s="4"/>
      <c r="G464" s="4"/>
      <c r="H464" s="4"/>
      <c r="I464" s="14"/>
      <c r="J464" s="289"/>
      <c r="K464" s="290"/>
      <c r="L464" s="169"/>
      <c r="M464" s="170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</row>
    <row r="465" spans="1:236" s="291" customFormat="1" ht="13.5">
      <c r="A465" s="4"/>
      <c r="B465" s="4"/>
      <c r="C465" s="4"/>
      <c r="D465" s="4"/>
      <c r="E465" s="4"/>
      <c r="F465" s="4"/>
      <c r="G465" s="4"/>
      <c r="H465" s="4"/>
      <c r="I465" s="14"/>
      <c r="J465" s="289"/>
      <c r="K465" s="290"/>
      <c r="L465" s="169"/>
      <c r="M465" s="170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</row>
    <row r="466" spans="1:236" s="291" customFormat="1" ht="13.5">
      <c r="A466" s="4"/>
      <c r="B466" s="4"/>
      <c r="C466" s="4"/>
      <c r="D466" s="4"/>
      <c r="E466" s="4"/>
      <c r="F466" s="4"/>
      <c r="G466" s="4"/>
      <c r="H466" s="4"/>
      <c r="I466" s="14"/>
      <c r="J466" s="289"/>
      <c r="K466" s="290"/>
      <c r="L466" s="169"/>
      <c r="M466" s="170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</row>
    <row r="467" spans="1:236" s="291" customFormat="1" ht="13.5">
      <c r="A467" s="4"/>
      <c r="B467" s="4"/>
      <c r="C467" s="4"/>
      <c r="D467" s="4"/>
      <c r="E467" s="4"/>
      <c r="F467" s="4"/>
      <c r="G467" s="4"/>
      <c r="H467" s="4"/>
      <c r="I467" s="14"/>
      <c r="J467" s="289"/>
      <c r="K467" s="290"/>
      <c r="L467" s="169"/>
      <c r="M467" s="170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</row>
    <row r="468" spans="1:236" s="291" customFormat="1" ht="13.5">
      <c r="A468" s="4"/>
      <c r="B468" s="4"/>
      <c r="C468" s="4"/>
      <c r="D468" s="4"/>
      <c r="E468" s="4"/>
      <c r="F468" s="4"/>
      <c r="G468" s="4"/>
      <c r="H468" s="4"/>
      <c r="I468" s="14"/>
      <c r="J468" s="289"/>
      <c r="K468" s="290"/>
      <c r="L468" s="169"/>
      <c r="M468" s="170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</row>
    <row r="469" spans="1:236" s="291" customFormat="1" ht="13.5">
      <c r="A469" s="4"/>
      <c r="B469" s="4"/>
      <c r="C469" s="4"/>
      <c r="D469" s="4"/>
      <c r="E469" s="4"/>
      <c r="F469" s="4"/>
      <c r="G469" s="4"/>
      <c r="H469" s="4"/>
      <c r="I469" s="14"/>
      <c r="J469" s="289"/>
      <c r="K469" s="290"/>
      <c r="L469" s="169"/>
      <c r="M469" s="170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</row>
    <row r="470" spans="1:236" s="291" customFormat="1" ht="13.5">
      <c r="A470" s="4"/>
      <c r="B470" s="4"/>
      <c r="C470" s="4"/>
      <c r="D470" s="4"/>
      <c r="E470" s="4"/>
      <c r="F470" s="4"/>
      <c r="G470" s="4"/>
      <c r="H470" s="4"/>
      <c r="I470" s="14"/>
      <c r="J470" s="289"/>
      <c r="K470" s="290"/>
      <c r="L470" s="169"/>
      <c r="M470" s="170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</row>
    <row r="471" spans="1:236" s="291" customFormat="1" ht="13.5">
      <c r="A471" s="4"/>
      <c r="B471" s="4"/>
      <c r="C471" s="4"/>
      <c r="D471" s="4"/>
      <c r="E471" s="4"/>
      <c r="F471" s="4"/>
      <c r="G471" s="4"/>
      <c r="H471" s="4"/>
      <c r="I471" s="14"/>
      <c r="J471" s="289"/>
      <c r="K471" s="290"/>
      <c r="L471" s="169"/>
      <c r="M471" s="170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</row>
    <row r="472" spans="1:236" s="291" customFormat="1" ht="13.5">
      <c r="A472" s="4"/>
      <c r="B472" s="4"/>
      <c r="C472" s="4"/>
      <c r="D472" s="4"/>
      <c r="E472" s="4"/>
      <c r="F472" s="4"/>
      <c r="G472" s="4"/>
      <c r="H472" s="4"/>
      <c r="I472" s="14"/>
      <c r="J472" s="289"/>
      <c r="K472" s="290"/>
      <c r="L472" s="169"/>
      <c r="M472" s="170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</row>
    <row r="473" spans="1:236" s="291" customFormat="1" ht="13.5">
      <c r="A473" s="4"/>
      <c r="B473" s="4"/>
      <c r="C473" s="4"/>
      <c r="D473" s="4"/>
      <c r="E473" s="4"/>
      <c r="F473" s="4"/>
      <c r="G473" s="4"/>
      <c r="H473" s="4"/>
      <c r="I473" s="14"/>
      <c r="J473" s="289"/>
      <c r="K473" s="290"/>
      <c r="L473" s="169"/>
      <c r="M473" s="170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</row>
    <row r="474" spans="1:236" s="291" customFormat="1" ht="13.5">
      <c r="A474" s="4"/>
      <c r="B474" s="4"/>
      <c r="C474" s="4"/>
      <c r="D474" s="4"/>
      <c r="E474" s="4"/>
      <c r="F474" s="4"/>
      <c r="G474" s="4"/>
      <c r="H474" s="4"/>
      <c r="I474" s="14"/>
      <c r="J474" s="289"/>
      <c r="K474" s="290"/>
      <c r="L474" s="169"/>
      <c r="M474" s="170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</row>
    <row r="475" spans="1:236" s="291" customFormat="1" ht="13.5">
      <c r="A475" s="4"/>
      <c r="B475" s="4"/>
      <c r="C475" s="4"/>
      <c r="D475" s="4"/>
      <c r="E475" s="4"/>
      <c r="F475" s="4"/>
      <c r="G475" s="4"/>
      <c r="H475" s="4"/>
      <c r="I475" s="14"/>
      <c r="J475" s="289"/>
      <c r="K475" s="290"/>
      <c r="L475" s="169"/>
      <c r="M475" s="170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</row>
    <row r="476" spans="1:236" s="291" customFormat="1" ht="13.5">
      <c r="A476" s="4"/>
      <c r="B476" s="4"/>
      <c r="C476" s="4"/>
      <c r="D476" s="4"/>
      <c r="E476" s="4"/>
      <c r="F476" s="4"/>
      <c r="G476" s="4"/>
      <c r="H476" s="4"/>
      <c r="I476" s="14"/>
      <c r="J476" s="289"/>
      <c r="K476" s="290"/>
      <c r="L476" s="169"/>
      <c r="M476" s="170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</row>
    <row r="477" spans="1:236" s="291" customFormat="1" ht="13.5">
      <c r="A477" s="4"/>
      <c r="B477" s="4"/>
      <c r="C477" s="4"/>
      <c r="D477" s="4"/>
      <c r="E477" s="4"/>
      <c r="F477" s="4"/>
      <c r="G477" s="4"/>
      <c r="H477" s="4"/>
      <c r="I477" s="14"/>
      <c r="J477" s="289"/>
      <c r="K477" s="290"/>
      <c r="L477" s="169"/>
      <c r="M477" s="170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</row>
    <row r="478" spans="1:236" s="291" customFormat="1" ht="13.5">
      <c r="A478" s="4"/>
      <c r="B478" s="4"/>
      <c r="C478" s="4"/>
      <c r="D478" s="4"/>
      <c r="E478" s="4"/>
      <c r="F478" s="4"/>
      <c r="G478" s="4"/>
      <c r="H478" s="4"/>
      <c r="I478" s="14"/>
      <c r="J478" s="289"/>
      <c r="K478" s="290"/>
      <c r="L478" s="169"/>
      <c r="M478" s="170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</row>
    <row r="479" spans="1:236" s="291" customFormat="1" ht="13.5">
      <c r="A479" s="4"/>
      <c r="B479" s="4"/>
      <c r="C479" s="4"/>
      <c r="D479" s="4"/>
      <c r="E479" s="4"/>
      <c r="F479" s="4"/>
      <c r="G479" s="4"/>
      <c r="H479" s="4"/>
      <c r="I479" s="14"/>
      <c r="J479" s="289"/>
      <c r="K479" s="290"/>
      <c r="L479" s="169"/>
      <c r="M479" s="170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</row>
    <row r="480" spans="1:236" s="291" customFormat="1" ht="13.5">
      <c r="A480" s="4"/>
      <c r="B480" s="4"/>
      <c r="C480" s="4"/>
      <c r="D480" s="4"/>
      <c r="E480" s="4"/>
      <c r="F480" s="4"/>
      <c r="G480" s="4"/>
      <c r="H480" s="4"/>
      <c r="I480" s="14"/>
      <c r="J480" s="289"/>
      <c r="K480" s="290"/>
      <c r="L480" s="169"/>
      <c r="M480" s="170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</row>
    <row r="481" spans="1:236" s="291" customFormat="1" ht="13.5">
      <c r="A481" s="4"/>
      <c r="B481" s="4"/>
      <c r="C481" s="4"/>
      <c r="D481" s="4"/>
      <c r="E481" s="4"/>
      <c r="F481" s="4"/>
      <c r="G481" s="4"/>
      <c r="H481" s="4"/>
      <c r="I481" s="14"/>
      <c r="J481" s="289"/>
      <c r="K481" s="290"/>
      <c r="L481" s="169"/>
      <c r="M481" s="170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</row>
    <row r="482" spans="1:236" s="291" customFormat="1" ht="13.5">
      <c r="A482" s="4"/>
      <c r="B482" s="4"/>
      <c r="C482" s="4"/>
      <c r="D482" s="4"/>
      <c r="E482" s="4"/>
      <c r="F482" s="4"/>
      <c r="G482" s="4"/>
      <c r="H482" s="4"/>
      <c r="I482" s="14"/>
      <c r="J482" s="289"/>
      <c r="K482" s="290"/>
      <c r="L482" s="169"/>
      <c r="M482" s="170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</row>
    <row r="483" spans="1:236" s="291" customFormat="1" ht="13.5">
      <c r="A483" s="4"/>
      <c r="B483" s="4"/>
      <c r="C483" s="4"/>
      <c r="D483" s="4"/>
      <c r="E483" s="4"/>
      <c r="F483" s="4"/>
      <c r="G483" s="4"/>
      <c r="H483" s="4"/>
      <c r="I483" s="14"/>
      <c r="J483" s="289"/>
      <c r="K483" s="290"/>
      <c r="L483" s="169"/>
      <c r="M483" s="170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</row>
    <row r="484" spans="1:236" s="291" customFormat="1" ht="13.5">
      <c r="A484" s="4"/>
      <c r="B484" s="4"/>
      <c r="C484" s="4"/>
      <c r="D484" s="4"/>
      <c r="E484" s="4"/>
      <c r="F484" s="4"/>
      <c r="G484" s="4"/>
      <c r="H484" s="4"/>
      <c r="I484" s="14"/>
      <c r="J484" s="289"/>
      <c r="K484" s="290"/>
      <c r="L484" s="169"/>
      <c r="M484" s="170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</row>
    <row r="485" spans="1:236" s="291" customFormat="1" ht="13.5">
      <c r="A485" s="4"/>
      <c r="B485" s="4"/>
      <c r="C485" s="4"/>
      <c r="D485" s="4"/>
      <c r="E485" s="4"/>
      <c r="F485" s="4"/>
      <c r="G485" s="4"/>
      <c r="H485" s="4"/>
      <c r="I485" s="14"/>
      <c r="J485" s="289"/>
      <c r="K485" s="290"/>
      <c r="L485" s="169"/>
      <c r="M485" s="170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</row>
    <row r="486" spans="1:236" s="291" customFormat="1" ht="13.5">
      <c r="A486" s="4"/>
      <c r="B486" s="4"/>
      <c r="C486" s="4"/>
      <c r="D486" s="4"/>
      <c r="E486" s="4"/>
      <c r="F486" s="4"/>
      <c r="G486" s="4"/>
      <c r="H486" s="4"/>
      <c r="I486" s="14"/>
      <c r="J486" s="289"/>
      <c r="K486" s="290"/>
      <c r="L486" s="169"/>
      <c r="M486" s="170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</row>
    <row r="487" spans="1:236" s="291" customFormat="1" ht="13.5">
      <c r="A487" s="4"/>
      <c r="B487" s="4"/>
      <c r="C487" s="4"/>
      <c r="D487" s="4"/>
      <c r="E487" s="4"/>
      <c r="F487" s="4"/>
      <c r="G487" s="4"/>
      <c r="H487" s="4"/>
      <c r="I487" s="14"/>
      <c r="J487" s="289"/>
      <c r="K487" s="290"/>
      <c r="L487" s="169"/>
      <c r="M487" s="170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</row>
    <row r="488" spans="1:236" s="291" customFormat="1" ht="13.5">
      <c r="A488" s="4"/>
      <c r="B488" s="4"/>
      <c r="C488" s="4"/>
      <c r="D488" s="4"/>
      <c r="E488" s="4"/>
      <c r="F488" s="4"/>
      <c r="G488" s="4"/>
      <c r="H488" s="4"/>
      <c r="I488" s="14"/>
      <c r="J488" s="289"/>
      <c r="K488" s="290"/>
      <c r="L488" s="169"/>
      <c r="M488" s="170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</row>
    <row r="489" spans="1:236" s="291" customFormat="1" ht="13.5">
      <c r="A489" s="4"/>
      <c r="B489" s="4"/>
      <c r="C489" s="4"/>
      <c r="D489" s="4"/>
      <c r="E489" s="4"/>
      <c r="F489" s="4"/>
      <c r="G489" s="4"/>
      <c r="H489" s="4"/>
      <c r="I489" s="14"/>
      <c r="J489" s="289"/>
      <c r="K489" s="290"/>
      <c r="L489" s="169"/>
      <c r="M489" s="170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</row>
    <row r="490" spans="1:236" s="291" customFormat="1" ht="13.5">
      <c r="A490" s="4"/>
      <c r="B490" s="4"/>
      <c r="C490" s="4"/>
      <c r="D490" s="4"/>
      <c r="E490" s="4"/>
      <c r="F490" s="4"/>
      <c r="G490" s="4"/>
      <c r="H490" s="4"/>
      <c r="I490" s="14"/>
      <c r="J490" s="289"/>
      <c r="K490" s="290"/>
      <c r="L490" s="169"/>
      <c r="M490" s="170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</row>
    <row r="491" spans="1:236" s="291" customFormat="1" ht="13.5">
      <c r="A491" s="4"/>
      <c r="B491" s="4"/>
      <c r="C491" s="4"/>
      <c r="D491" s="4"/>
      <c r="E491" s="4"/>
      <c r="F491" s="4"/>
      <c r="G491" s="4"/>
      <c r="H491" s="4"/>
      <c r="I491" s="14"/>
      <c r="J491" s="289"/>
      <c r="K491" s="290"/>
      <c r="L491" s="169"/>
      <c r="M491" s="170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</row>
    <row r="492" spans="1:236" s="291" customFormat="1" ht="13.5">
      <c r="A492" s="4"/>
      <c r="B492" s="4"/>
      <c r="C492" s="4"/>
      <c r="D492" s="4"/>
      <c r="E492" s="4"/>
      <c r="F492" s="4"/>
      <c r="G492" s="4"/>
      <c r="H492" s="4"/>
      <c r="I492" s="14"/>
      <c r="J492" s="289"/>
      <c r="K492" s="290"/>
      <c r="L492" s="169"/>
      <c r="M492" s="170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</row>
    <row r="493" spans="1:236" s="291" customFormat="1" ht="13.5">
      <c r="A493" s="4"/>
      <c r="B493" s="4"/>
      <c r="C493" s="4"/>
      <c r="D493" s="4"/>
      <c r="E493" s="4"/>
      <c r="F493" s="4"/>
      <c r="G493" s="4"/>
      <c r="H493" s="4"/>
      <c r="I493" s="14"/>
      <c r="J493" s="289"/>
      <c r="K493" s="290"/>
      <c r="L493" s="169"/>
      <c r="M493" s="170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</row>
    <row r="494" spans="1:236" s="291" customFormat="1" ht="13.5">
      <c r="A494" s="4"/>
      <c r="B494" s="4"/>
      <c r="C494" s="4"/>
      <c r="D494" s="4"/>
      <c r="E494" s="4"/>
      <c r="F494" s="4"/>
      <c r="G494" s="4"/>
      <c r="H494" s="4"/>
      <c r="I494" s="14"/>
      <c r="J494" s="289"/>
      <c r="K494" s="290"/>
      <c r="L494" s="169"/>
      <c r="M494" s="170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</row>
    <row r="495" spans="1:236" s="291" customFormat="1" ht="13.5">
      <c r="A495" s="4"/>
      <c r="B495" s="4"/>
      <c r="C495" s="4"/>
      <c r="D495" s="4"/>
      <c r="E495" s="4"/>
      <c r="F495" s="4"/>
      <c r="G495" s="4"/>
      <c r="H495" s="4"/>
      <c r="I495" s="14"/>
      <c r="J495" s="289"/>
      <c r="K495" s="290"/>
      <c r="L495" s="169"/>
      <c r="M495" s="170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</row>
    <row r="496" spans="1:236" s="291" customFormat="1" ht="13.5">
      <c r="A496" s="4"/>
      <c r="B496" s="4"/>
      <c r="C496" s="4"/>
      <c r="D496" s="4"/>
      <c r="E496" s="4"/>
      <c r="F496" s="4"/>
      <c r="G496" s="4"/>
      <c r="H496" s="4"/>
      <c r="I496" s="14"/>
      <c r="J496" s="289"/>
      <c r="K496" s="290"/>
      <c r="L496" s="169"/>
      <c r="M496" s="170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</row>
    <row r="497" spans="1:236" s="291" customFormat="1" ht="13.5">
      <c r="A497" s="4"/>
      <c r="B497" s="4"/>
      <c r="C497" s="4"/>
      <c r="D497" s="4"/>
      <c r="E497" s="4"/>
      <c r="F497" s="4"/>
      <c r="G497" s="4"/>
      <c r="H497" s="4"/>
      <c r="I497" s="14"/>
      <c r="J497" s="289"/>
      <c r="K497" s="290"/>
      <c r="L497" s="169"/>
      <c r="M497" s="170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</row>
    <row r="498" spans="1:236" s="291" customFormat="1" ht="13.5">
      <c r="A498" s="4"/>
      <c r="B498" s="4"/>
      <c r="C498" s="4"/>
      <c r="D498" s="4"/>
      <c r="E498" s="4"/>
      <c r="F498" s="4"/>
      <c r="G498" s="4"/>
      <c r="H498" s="4"/>
      <c r="I498" s="14"/>
      <c r="J498" s="289"/>
      <c r="K498" s="290"/>
      <c r="L498" s="169"/>
      <c r="M498" s="170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</row>
    <row r="499" spans="1:236" s="291" customFormat="1" ht="13.5">
      <c r="A499" s="4"/>
      <c r="B499" s="4"/>
      <c r="C499" s="4"/>
      <c r="D499" s="4"/>
      <c r="E499" s="4"/>
      <c r="F499" s="4"/>
      <c r="G499" s="4"/>
      <c r="H499" s="4"/>
      <c r="I499" s="14"/>
      <c r="J499" s="289"/>
      <c r="K499" s="290"/>
      <c r="L499" s="169"/>
      <c r="M499" s="170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</row>
    <row r="500" spans="1:236" s="291" customFormat="1" ht="13.5">
      <c r="A500" s="4"/>
      <c r="B500" s="4"/>
      <c r="C500" s="4"/>
      <c r="D500" s="4"/>
      <c r="E500" s="4"/>
      <c r="F500" s="4"/>
      <c r="G500" s="4"/>
      <c r="H500" s="4"/>
      <c r="I500" s="14"/>
      <c r="J500" s="289"/>
      <c r="K500" s="290"/>
      <c r="L500" s="169"/>
      <c r="M500" s="170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</row>
    <row r="501" spans="1:236" s="291" customFormat="1" ht="13.5">
      <c r="A501" s="4"/>
      <c r="B501" s="4"/>
      <c r="C501" s="4"/>
      <c r="D501" s="4"/>
      <c r="E501" s="4"/>
      <c r="F501" s="4"/>
      <c r="G501" s="4"/>
      <c r="H501" s="4"/>
      <c r="I501" s="14"/>
      <c r="J501" s="289"/>
      <c r="K501" s="290"/>
      <c r="L501" s="169"/>
      <c r="M501" s="170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</row>
    <row r="502" spans="1:236" s="291" customFormat="1" ht="13.5">
      <c r="A502" s="4"/>
      <c r="B502" s="4"/>
      <c r="C502" s="4"/>
      <c r="D502" s="4"/>
      <c r="E502" s="4"/>
      <c r="F502" s="4"/>
      <c r="G502" s="4"/>
      <c r="H502" s="4"/>
      <c r="I502" s="14"/>
      <c r="J502" s="289"/>
      <c r="K502" s="290"/>
      <c r="L502" s="169"/>
      <c r="M502" s="170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</row>
    <row r="503" spans="1:236" s="291" customFormat="1" ht="13.5">
      <c r="A503" s="4"/>
      <c r="B503" s="4"/>
      <c r="C503" s="4"/>
      <c r="D503" s="4"/>
      <c r="E503" s="4"/>
      <c r="F503" s="4"/>
      <c r="G503" s="4"/>
      <c r="H503" s="4"/>
      <c r="I503" s="14"/>
      <c r="J503" s="289"/>
      <c r="K503" s="290"/>
      <c r="L503" s="169"/>
      <c r="M503" s="170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</row>
    <row r="504" spans="1:236" s="291" customFormat="1" ht="13.5">
      <c r="A504" s="4"/>
      <c r="B504" s="4"/>
      <c r="C504" s="4"/>
      <c r="D504" s="4"/>
      <c r="E504" s="4"/>
      <c r="F504" s="4"/>
      <c r="G504" s="4"/>
      <c r="H504" s="4"/>
      <c r="I504" s="14"/>
      <c r="J504" s="289"/>
      <c r="K504" s="290"/>
      <c r="L504" s="169"/>
      <c r="M504" s="170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</row>
    <row r="505" spans="1:236" s="291" customFormat="1" ht="13.5">
      <c r="A505" s="4"/>
      <c r="B505" s="4"/>
      <c r="C505" s="4"/>
      <c r="D505" s="4"/>
      <c r="E505" s="4"/>
      <c r="F505" s="4"/>
      <c r="G505" s="4"/>
      <c r="H505" s="4"/>
      <c r="I505" s="14"/>
      <c r="J505" s="289"/>
      <c r="K505" s="290"/>
      <c r="L505" s="169"/>
      <c r="M505" s="170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</row>
    <row r="506" spans="1:236" s="291" customFormat="1" ht="13.5">
      <c r="A506" s="4"/>
      <c r="B506" s="4"/>
      <c r="C506" s="4"/>
      <c r="D506" s="4"/>
      <c r="E506" s="4"/>
      <c r="F506" s="4"/>
      <c r="G506" s="4"/>
      <c r="H506" s="4"/>
      <c r="I506" s="14"/>
      <c r="J506" s="289"/>
      <c r="K506" s="290"/>
      <c r="L506" s="169"/>
      <c r="M506" s="170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</row>
    <row r="507" spans="1:236" s="291" customFormat="1" ht="13.5">
      <c r="A507" s="4"/>
      <c r="B507" s="4"/>
      <c r="C507" s="4"/>
      <c r="D507" s="4"/>
      <c r="E507" s="4"/>
      <c r="F507" s="4"/>
      <c r="G507" s="4"/>
      <c r="H507" s="4"/>
      <c r="I507" s="14"/>
      <c r="J507" s="289"/>
      <c r="K507" s="290"/>
      <c r="L507" s="169"/>
      <c r="M507" s="170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</row>
    <row r="508" spans="1:236" s="291" customFormat="1" ht="13.5">
      <c r="A508" s="4"/>
      <c r="B508" s="4"/>
      <c r="C508" s="4"/>
      <c r="D508" s="4"/>
      <c r="E508" s="4"/>
      <c r="F508" s="4"/>
      <c r="G508" s="4"/>
      <c r="H508" s="4"/>
      <c r="I508" s="14"/>
      <c r="J508" s="289"/>
      <c r="K508" s="290"/>
      <c r="L508" s="169"/>
      <c r="M508" s="170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</row>
    <row r="509" spans="1:236" s="291" customFormat="1" ht="13.5">
      <c r="A509" s="4"/>
      <c r="B509" s="4"/>
      <c r="C509" s="4"/>
      <c r="D509" s="4"/>
      <c r="E509" s="4"/>
      <c r="F509" s="4"/>
      <c r="G509" s="4"/>
      <c r="H509" s="4"/>
      <c r="I509" s="14"/>
      <c r="J509" s="289"/>
      <c r="K509" s="290"/>
      <c r="L509" s="169"/>
      <c r="M509" s="170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</row>
    <row r="510" spans="1:236" s="291" customFormat="1" ht="13.5">
      <c r="A510" s="4"/>
      <c r="B510" s="4"/>
      <c r="C510" s="4"/>
      <c r="D510" s="4"/>
      <c r="E510" s="4"/>
      <c r="F510" s="4"/>
      <c r="G510" s="4"/>
      <c r="H510" s="4"/>
      <c r="I510" s="14"/>
      <c r="J510" s="289"/>
      <c r="K510" s="290"/>
      <c r="L510" s="169"/>
      <c r="M510" s="170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</row>
    <row r="511" spans="1:236" s="291" customFormat="1" ht="13.5">
      <c r="A511" s="4"/>
      <c r="B511" s="4"/>
      <c r="C511" s="4"/>
      <c r="D511" s="4"/>
      <c r="E511" s="4"/>
      <c r="F511" s="4"/>
      <c r="G511" s="4"/>
      <c r="H511" s="4"/>
      <c r="I511" s="14"/>
      <c r="J511" s="289"/>
      <c r="K511" s="290"/>
      <c r="L511" s="169"/>
      <c r="M511" s="170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</row>
    <row r="512" spans="1:236" s="291" customFormat="1" ht="13.5">
      <c r="A512" s="4"/>
      <c r="B512" s="4"/>
      <c r="C512" s="4"/>
      <c r="D512" s="4"/>
      <c r="E512" s="4"/>
      <c r="F512" s="4"/>
      <c r="G512" s="4"/>
      <c r="H512" s="4"/>
      <c r="I512" s="14"/>
      <c r="J512" s="289"/>
      <c r="K512" s="290"/>
      <c r="L512" s="169"/>
      <c r="M512" s="170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</row>
    <row r="513" spans="1:236" s="291" customFormat="1" ht="13.5">
      <c r="A513" s="4"/>
      <c r="B513" s="4"/>
      <c r="C513" s="4"/>
      <c r="D513" s="4"/>
      <c r="E513" s="4"/>
      <c r="F513" s="4"/>
      <c r="G513" s="4"/>
      <c r="H513" s="4"/>
      <c r="I513" s="14"/>
      <c r="J513" s="289"/>
      <c r="K513" s="290"/>
      <c r="L513" s="169"/>
      <c r="M513" s="170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</row>
    <row r="514" spans="1:236" s="291" customFormat="1" ht="13.5">
      <c r="A514" s="4"/>
      <c r="B514" s="4"/>
      <c r="C514" s="4"/>
      <c r="D514" s="4"/>
      <c r="E514" s="4"/>
      <c r="F514" s="4"/>
      <c r="G514" s="4"/>
      <c r="H514" s="4"/>
      <c r="I514" s="14"/>
      <c r="J514" s="289"/>
      <c r="K514" s="290"/>
      <c r="L514" s="169"/>
      <c r="M514" s="170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</row>
    <row r="515" spans="1:236" s="291" customFormat="1" ht="13.5">
      <c r="A515" s="4"/>
      <c r="B515" s="4"/>
      <c r="C515" s="4"/>
      <c r="D515" s="4"/>
      <c r="E515" s="4"/>
      <c r="F515" s="4"/>
      <c r="G515" s="4"/>
      <c r="H515" s="4"/>
      <c r="I515" s="14"/>
      <c r="J515" s="289"/>
      <c r="K515" s="290"/>
      <c r="L515" s="169"/>
      <c r="M515" s="170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</row>
    <row r="516" spans="1:236" s="291" customFormat="1" ht="13.5">
      <c r="A516" s="4"/>
      <c r="B516" s="4"/>
      <c r="C516" s="4"/>
      <c r="D516" s="4"/>
      <c r="E516" s="4"/>
      <c r="F516" s="4"/>
      <c r="G516" s="4"/>
      <c r="H516" s="4"/>
      <c r="I516" s="14"/>
      <c r="J516" s="289"/>
      <c r="K516" s="290"/>
      <c r="L516" s="169"/>
      <c r="M516" s="170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</row>
    <row r="517" spans="1:236" s="291" customFormat="1" ht="13.5">
      <c r="A517" s="4"/>
      <c r="B517" s="4"/>
      <c r="C517" s="4"/>
      <c r="D517" s="4"/>
      <c r="E517" s="4"/>
      <c r="F517" s="4"/>
      <c r="G517" s="4"/>
      <c r="H517" s="4"/>
      <c r="I517" s="14"/>
      <c r="J517" s="289"/>
      <c r="K517" s="290"/>
      <c r="L517" s="169"/>
      <c r="M517" s="170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</row>
    <row r="518" spans="1:236" s="291" customFormat="1" ht="13.5">
      <c r="A518" s="4"/>
      <c r="B518" s="4"/>
      <c r="C518" s="4"/>
      <c r="D518" s="4"/>
      <c r="E518" s="4"/>
      <c r="F518" s="4"/>
      <c r="G518" s="4"/>
      <c r="H518" s="4"/>
      <c r="I518" s="14"/>
      <c r="J518" s="289"/>
      <c r="K518" s="290"/>
      <c r="L518" s="169"/>
      <c r="M518" s="170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</row>
    <row r="519" spans="1:236" s="291" customFormat="1" ht="13.5">
      <c r="A519" s="4"/>
      <c r="B519" s="4"/>
      <c r="C519" s="4"/>
      <c r="D519" s="4"/>
      <c r="E519" s="4"/>
      <c r="F519" s="4"/>
      <c r="G519" s="4"/>
      <c r="H519" s="4"/>
      <c r="I519" s="14"/>
      <c r="J519" s="289"/>
      <c r="K519" s="290"/>
      <c r="L519" s="169"/>
      <c r="M519" s="170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</row>
    <row r="520" spans="1:236" s="291" customFormat="1" ht="13.5">
      <c r="A520" s="4"/>
      <c r="B520" s="4"/>
      <c r="C520" s="4"/>
      <c r="D520" s="4"/>
      <c r="E520" s="4"/>
      <c r="F520" s="4"/>
      <c r="G520" s="4"/>
      <c r="H520" s="4"/>
      <c r="I520" s="14"/>
      <c r="J520" s="289"/>
      <c r="K520" s="290"/>
      <c r="L520" s="169"/>
      <c r="M520" s="170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</row>
    <row r="521" spans="1:236" s="291" customFormat="1" ht="13.5">
      <c r="A521" s="4"/>
      <c r="B521" s="4"/>
      <c r="C521" s="4"/>
      <c r="D521" s="4"/>
      <c r="E521" s="4"/>
      <c r="F521" s="4"/>
      <c r="G521" s="4"/>
      <c r="H521" s="4"/>
      <c r="I521" s="14"/>
      <c r="J521" s="289"/>
      <c r="K521" s="290"/>
      <c r="L521" s="169"/>
      <c r="M521" s="170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</row>
    <row r="522" spans="1:236" s="291" customFormat="1" ht="13.5">
      <c r="A522" s="4"/>
      <c r="B522" s="4"/>
      <c r="C522" s="4"/>
      <c r="D522" s="4"/>
      <c r="E522" s="4"/>
      <c r="F522" s="4"/>
      <c r="G522" s="4"/>
      <c r="H522" s="4"/>
      <c r="I522" s="14"/>
      <c r="J522" s="289"/>
      <c r="K522" s="290"/>
      <c r="L522" s="169"/>
      <c r="M522" s="170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</row>
    <row r="523" spans="1:236" s="291" customFormat="1" ht="13.5">
      <c r="A523" s="4"/>
      <c r="B523" s="4"/>
      <c r="C523" s="4"/>
      <c r="D523" s="4"/>
      <c r="E523" s="4"/>
      <c r="F523" s="4"/>
      <c r="G523" s="4"/>
      <c r="H523" s="4"/>
      <c r="I523" s="14"/>
      <c r="J523" s="289"/>
      <c r="K523" s="290"/>
      <c r="L523" s="169"/>
      <c r="M523" s="170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</row>
    <row r="524" spans="1:236" s="291" customFormat="1" ht="13.5">
      <c r="A524" s="4"/>
      <c r="B524" s="4"/>
      <c r="C524" s="4"/>
      <c r="D524" s="4"/>
      <c r="E524" s="4"/>
      <c r="F524" s="4"/>
      <c r="G524" s="4"/>
      <c r="H524" s="4"/>
      <c r="I524" s="14"/>
      <c r="J524" s="289"/>
      <c r="K524" s="290"/>
      <c r="L524" s="169"/>
      <c r="M524" s="170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</row>
    <row r="525" spans="1:236" s="291" customFormat="1" ht="13.5">
      <c r="A525" s="4"/>
      <c r="B525" s="4"/>
      <c r="C525" s="4"/>
      <c r="D525" s="4"/>
      <c r="E525" s="4"/>
      <c r="F525" s="4"/>
      <c r="G525" s="4"/>
      <c r="H525" s="4"/>
      <c r="I525" s="14"/>
      <c r="J525" s="289"/>
      <c r="K525" s="290"/>
      <c r="L525" s="169"/>
      <c r="M525" s="170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</row>
    <row r="526" spans="1:236" s="291" customFormat="1" ht="13.5">
      <c r="A526" s="4"/>
      <c r="B526" s="4"/>
      <c r="C526" s="4"/>
      <c r="D526" s="4"/>
      <c r="E526" s="4"/>
      <c r="F526" s="4"/>
      <c r="G526" s="4"/>
      <c r="H526" s="4"/>
      <c r="I526" s="14"/>
      <c r="J526" s="289"/>
      <c r="K526" s="290"/>
      <c r="L526" s="169"/>
      <c r="M526" s="170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</row>
    <row r="527" spans="1:236" s="291" customFormat="1" ht="13.5">
      <c r="A527" s="4"/>
      <c r="B527" s="4"/>
      <c r="C527" s="4"/>
      <c r="D527" s="4"/>
      <c r="E527" s="4"/>
      <c r="F527" s="4"/>
      <c r="G527" s="4"/>
      <c r="H527" s="4"/>
      <c r="I527" s="14"/>
      <c r="J527" s="289"/>
      <c r="K527" s="290"/>
      <c r="L527" s="169"/>
      <c r="M527" s="170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</row>
    <row r="528" spans="1:236" s="291" customFormat="1" ht="13.5">
      <c r="A528" s="4"/>
      <c r="B528" s="4"/>
      <c r="C528" s="4"/>
      <c r="D528" s="4"/>
      <c r="E528" s="4"/>
      <c r="F528" s="4"/>
      <c r="G528" s="4"/>
      <c r="H528" s="4"/>
      <c r="I528" s="14"/>
      <c r="J528" s="289"/>
      <c r="K528" s="290"/>
      <c r="L528" s="169"/>
      <c r="M528" s="170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</row>
    <row r="529" spans="1:236" s="291" customFormat="1" ht="13.5">
      <c r="A529" s="4"/>
      <c r="B529" s="4"/>
      <c r="C529" s="4"/>
      <c r="D529" s="4"/>
      <c r="E529" s="4"/>
      <c r="F529" s="4"/>
      <c r="G529" s="4"/>
      <c r="H529" s="4"/>
      <c r="I529" s="14"/>
      <c r="J529" s="289"/>
      <c r="K529" s="290"/>
      <c r="L529" s="169"/>
      <c r="M529" s="170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</row>
    <row r="530" spans="1:236" s="291" customFormat="1" ht="13.5">
      <c r="A530" s="4"/>
      <c r="B530" s="4"/>
      <c r="C530" s="4"/>
      <c r="D530" s="4"/>
      <c r="E530" s="4"/>
      <c r="F530" s="4"/>
      <c r="G530" s="4"/>
      <c r="H530" s="4"/>
      <c r="I530" s="14"/>
      <c r="J530" s="289"/>
      <c r="K530" s="290"/>
      <c r="L530" s="169"/>
      <c r="M530" s="170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</row>
    <row r="531" spans="1:236" s="291" customFormat="1" ht="13.5">
      <c r="A531" s="4"/>
      <c r="B531" s="4"/>
      <c r="C531" s="4"/>
      <c r="D531" s="4"/>
      <c r="E531" s="4"/>
      <c r="F531" s="4"/>
      <c r="G531" s="4"/>
      <c r="H531" s="4"/>
      <c r="I531" s="14"/>
      <c r="J531" s="289"/>
      <c r="K531" s="290"/>
      <c r="L531" s="169"/>
      <c r="M531" s="170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</row>
    <row r="532" spans="1:236" s="291" customFormat="1" ht="13.5">
      <c r="A532" s="4"/>
      <c r="B532" s="4"/>
      <c r="C532" s="4"/>
      <c r="D532" s="4"/>
      <c r="E532" s="4"/>
      <c r="F532" s="4"/>
      <c r="G532" s="4"/>
      <c r="H532" s="4"/>
      <c r="I532" s="14"/>
      <c r="J532" s="289"/>
      <c r="K532" s="290"/>
      <c r="L532" s="169"/>
      <c r="M532" s="170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</row>
    <row r="533" spans="1:236" s="291" customFormat="1" ht="13.5">
      <c r="A533" s="4"/>
      <c r="B533" s="4"/>
      <c r="C533" s="4"/>
      <c r="D533" s="4"/>
      <c r="E533" s="4"/>
      <c r="F533" s="4"/>
      <c r="G533" s="4"/>
      <c r="H533" s="4"/>
      <c r="I533" s="14"/>
      <c r="J533" s="289"/>
      <c r="K533" s="290"/>
      <c r="L533" s="169"/>
      <c r="M533" s="170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</row>
    <row r="534" spans="1:236" s="291" customFormat="1" ht="13.5">
      <c r="A534" s="4"/>
      <c r="B534" s="4"/>
      <c r="C534" s="4"/>
      <c r="D534" s="4"/>
      <c r="E534" s="4"/>
      <c r="F534" s="4"/>
      <c r="G534" s="4"/>
      <c r="H534" s="4"/>
      <c r="I534" s="14"/>
      <c r="J534" s="289"/>
      <c r="K534" s="290"/>
      <c r="L534" s="169"/>
      <c r="M534" s="170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</row>
    <row r="535" spans="1:236" s="291" customFormat="1" ht="13.5">
      <c r="A535" s="4"/>
      <c r="B535" s="4"/>
      <c r="C535" s="4"/>
      <c r="D535" s="4"/>
      <c r="E535" s="4"/>
      <c r="F535" s="4"/>
      <c r="G535" s="4"/>
      <c r="H535" s="4"/>
      <c r="I535" s="14"/>
      <c r="J535" s="289"/>
      <c r="K535" s="290"/>
      <c r="L535" s="169"/>
      <c r="M535" s="170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</row>
    <row r="536" spans="1:236" s="291" customFormat="1" ht="13.5">
      <c r="A536" s="4"/>
      <c r="B536" s="4"/>
      <c r="C536" s="4"/>
      <c r="D536" s="4"/>
      <c r="E536" s="4"/>
      <c r="F536" s="4"/>
      <c r="G536" s="4"/>
      <c r="H536" s="4"/>
      <c r="I536" s="14"/>
      <c r="J536" s="289"/>
      <c r="K536" s="290"/>
      <c r="L536" s="169"/>
      <c r="M536" s="170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</row>
    <row r="537" spans="1:236" s="291" customFormat="1" ht="13.5">
      <c r="A537" s="4"/>
      <c r="B537" s="4"/>
      <c r="C537" s="4"/>
      <c r="D537" s="4"/>
      <c r="E537" s="4"/>
      <c r="F537" s="4"/>
      <c r="G537" s="4"/>
      <c r="H537" s="4"/>
      <c r="I537" s="14"/>
      <c r="J537" s="289"/>
      <c r="K537" s="290"/>
      <c r="L537" s="169"/>
      <c r="M537" s="170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</row>
    <row r="538" spans="1:236" s="291" customFormat="1" ht="13.5">
      <c r="A538" s="4"/>
      <c r="B538" s="4"/>
      <c r="C538" s="4"/>
      <c r="D538" s="4"/>
      <c r="E538" s="4"/>
      <c r="F538" s="4"/>
      <c r="G538" s="4"/>
      <c r="H538" s="4"/>
      <c r="I538" s="14"/>
      <c r="J538" s="289"/>
      <c r="K538" s="290"/>
      <c r="L538" s="169"/>
      <c r="M538" s="170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</row>
    <row r="539" spans="1:236" s="291" customFormat="1" ht="13.5">
      <c r="A539" s="4"/>
      <c r="B539" s="4"/>
      <c r="C539" s="4"/>
      <c r="D539" s="4"/>
      <c r="E539" s="4"/>
      <c r="F539" s="4"/>
      <c r="G539" s="4"/>
      <c r="H539" s="4"/>
      <c r="I539" s="14"/>
      <c r="J539" s="289"/>
      <c r="K539" s="290"/>
      <c r="L539" s="169"/>
      <c r="M539" s="170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</row>
    <row r="540" spans="1:236" s="291" customFormat="1" ht="13.5">
      <c r="A540" s="4"/>
      <c r="B540" s="4"/>
      <c r="C540" s="4"/>
      <c r="D540" s="4"/>
      <c r="E540" s="4"/>
      <c r="F540" s="4"/>
      <c r="G540" s="4"/>
      <c r="H540" s="4"/>
      <c r="I540" s="14"/>
      <c r="J540" s="289"/>
      <c r="K540" s="290"/>
      <c r="L540" s="169"/>
      <c r="M540" s="170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</row>
    <row r="541" spans="1:236" s="291" customFormat="1" ht="13.5">
      <c r="A541" s="4"/>
      <c r="B541" s="4"/>
      <c r="C541" s="4"/>
      <c r="D541" s="4"/>
      <c r="E541" s="4"/>
      <c r="F541" s="4"/>
      <c r="G541" s="4"/>
      <c r="H541" s="4"/>
      <c r="I541" s="14"/>
      <c r="J541" s="289"/>
      <c r="K541" s="290"/>
      <c r="L541" s="169"/>
      <c r="M541" s="170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</row>
    <row r="542" spans="1:236" s="291" customFormat="1" ht="13.5">
      <c r="A542" s="4"/>
      <c r="B542" s="4"/>
      <c r="C542" s="4"/>
      <c r="D542" s="4"/>
      <c r="E542" s="4"/>
      <c r="F542" s="4"/>
      <c r="G542" s="4"/>
      <c r="H542" s="4"/>
      <c r="I542" s="14"/>
      <c r="J542" s="289"/>
      <c r="K542" s="290"/>
      <c r="L542" s="169"/>
      <c r="M542" s="170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</row>
    <row r="543" spans="1:236" s="291" customFormat="1" ht="13.5">
      <c r="A543" s="4"/>
      <c r="B543" s="4"/>
      <c r="C543" s="4"/>
      <c r="D543" s="4"/>
      <c r="E543" s="4"/>
      <c r="F543" s="4"/>
      <c r="G543" s="4"/>
      <c r="H543" s="4"/>
      <c r="I543" s="14"/>
      <c r="J543" s="289"/>
      <c r="K543" s="290"/>
      <c r="L543" s="169"/>
      <c r="M543" s="170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</row>
    <row r="544" spans="1:236" s="291" customFormat="1" ht="13.5">
      <c r="A544" s="4"/>
      <c r="B544" s="4"/>
      <c r="C544" s="4"/>
      <c r="D544" s="4"/>
      <c r="E544" s="4"/>
      <c r="F544" s="4"/>
      <c r="G544" s="4"/>
      <c r="H544" s="4"/>
      <c r="I544" s="14"/>
      <c r="J544" s="289"/>
      <c r="K544" s="290"/>
      <c r="L544" s="169"/>
      <c r="M544" s="170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</row>
    <row r="545" spans="1:236" s="291" customFormat="1" ht="13.5">
      <c r="A545" s="4"/>
      <c r="B545" s="4"/>
      <c r="C545" s="4"/>
      <c r="D545" s="4"/>
      <c r="E545" s="4"/>
      <c r="F545" s="4"/>
      <c r="G545" s="4"/>
      <c r="H545" s="4"/>
      <c r="I545" s="14"/>
      <c r="J545" s="289"/>
      <c r="K545" s="290"/>
      <c r="L545" s="169"/>
      <c r="M545" s="170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</row>
    <row r="546" spans="1:236" s="291" customFormat="1" ht="13.5">
      <c r="A546" s="4"/>
      <c r="B546" s="4"/>
      <c r="C546" s="4"/>
      <c r="D546" s="4"/>
      <c r="E546" s="4"/>
      <c r="F546" s="4"/>
      <c r="G546" s="4"/>
      <c r="H546" s="4"/>
      <c r="I546" s="14"/>
      <c r="J546" s="289"/>
      <c r="K546" s="290"/>
      <c r="L546" s="169"/>
      <c r="M546" s="170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</row>
    <row r="547" spans="1:236" s="291" customFormat="1" ht="13.5">
      <c r="A547" s="4"/>
      <c r="B547" s="4"/>
      <c r="C547" s="4"/>
      <c r="D547" s="4"/>
      <c r="E547" s="4"/>
      <c r="F547" s="4"/>
      <c r="G547" s="4"/>
      <c r="H547" s="4"/>
      <c r="I547" s="14"/>
      <c r="J547" s="289"/>
      <c r="K547" s="290"/>
      <c r="L547" s="169"/>
      <c r="M547" s="170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</row>
    <row r="548" spans="1:236" s="291" customFormat="1" ht="13.5">
      <c r="A548" s="4"/>
      <c r="B548" s="4"/>
      <c r="C548" s="4"/>
      <c r="D548" s="4"/>
      <c r="E548" s="4"/>
      <c r="F548" s="4"/>
      <c r="G548" s="4"/>
      <c r="H548" s="4"/>
      <c r="I548" s="14"/>
      <c r="J548" s="289"/>
      <c r="K548" s="290"/>
      <c r="L548" s="169"/>
      <c r="M548" s="170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</row>
    <row r="549" spans="1:236" s="291" customFormat="1" ht="13.5">
      <c r="A549" s="4"/>
      <c r="B549" s="4"/>
      <c r="C549" s="4"/>
      <c r="D549" s="4"/>
      <c r="E549" s="4"/>
      <c r="F549" s="4"/>
      <c r="G549" s="4"/>
      <c r="H549" s="4"/>
      <c r="I549" s="14"/>
      <c r="J549" s="289"/>
      <c r="K549" s="290"/>
      <c r="L549" s="169"/>
      <c r="M549" s="170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</row>
    <row r="550" spans="1:236" s="291" customFormat="1" ht="13.5">
      <c r="A550" s="4"/>
      <c r="B550" s="4"/>
      <c r="C550" s="4"/>
      <c r="D550" s="4"/>
      <c r="E550" s="4"/>
      <c r="F550" s="4"/>
      <c r="G550" s="4"/>
      <c r="H550" s="4"/>
      <c r="I550" s="14"/>
      <c r="J550" s="289"/>
      <c r="K550" s="290"/>
      <c r="L550" s="169"/>
      <c r="M550" s="170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</row>
    <row r="551" spans="1:236" s="291" customFormat="1" ht="13.5">
      <c r="A551" s="4"/>
      <c r="B551" s="4"/>
      <c r="C551" s="4"/>
      <c r="D551" s="4"/>
      <c r="E551" s="4"/>
      <c r="F551" s="4"/>
      <c r="G551" s="4"/>
      <c r="H551" s="4"/>
      <c r="I551" s="14"/>
      <c r="J551" s="289"/>
      <c r="K551" s="290"/>
      <c r="L551" s="169"/>
      <c r="M551" s="170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</row>
    <row r="552" spans="1:236" s="291" customFormat="1" ht="13.5">
      <c r="A552" s="4"/>
      <c r="B552" s="4"/>
      <c r="C552" s="4"/>
      <c r="D552" s="4"/>
      <c r="E552" s="4"/>
      <c r="F552" s="4"/>
      <c r="G552" s="4"/>
      <c r="H552" s="4"/>
      <c r="I552" s="14"/>
      <c r="J552" s="289"/>
      <c r="K552" s="290"/>
      <c r="L552" s="169"/>
      <c r="M552" s="170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</row>
    <row r="553" spans="1:236" s="291" customFormat="1" ht="13.5">
      <c r="A553" s="4"/>
      <c r="B553" s="4"/>
      <c r="C553" s="4"/>
      <c r="D553" s="4"/>
      <c r="E553" s="4"/>
      <c r="F553" s="4"/>
      <c r="G553" s="4"/>
      <c r="H553" s="4"/>
      <c r="I553" s="14"/>
      <c r="J553" s="289"/>
      <c r="K553" s="290"/>
      <c r="L553" s="169"/>
      <c r="M553" s="170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</row>
    <row r="554" spans="1:236" s="291" customFormat="1" ht="13.5">
      <c r="A554" s="4"/>
      <c r="B554" s="4"/>
      <c r="C554" s="4"/>
      <c r="D554" s="4"/>
      <c r="E554" s="4"/>
      <c r="F554" s="4"/>
      <c r="G554" s="4"/>
      <c r="H554" s="4"/>
      <c r="I554" s="14"/>
      <c r="J554" s="289"/>
      <c r="K554" s="290"/>
      <c r="L554" s="169"/>
      <c r="M554" s="170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</row>
    <row r="555" spans="1:236" s="291" customFormat="1" ht="13.5">
      <c r="A555" s="4"/>
      <c r="B555" s="4"/>
      <c r="C555" s="4"/>
      <c r="D555" s="4"/>
      <c r="E555" s="4"/>
      <c r="F555" s="4"/>
      <c r="G555" s="4"/>
      <c r="H555" s="4"/>
      <c r="I555" s="14"/>
      <c r="J555" s="289"/>
      <c r="K555" s="290"/>
      <c r="L555" s="169"/>
      <c r="M555" s="170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</row>
    <row r="556" spans="1:236" s="291" customFormat="1" ht="13.5">
      <c r="A556" s="4"/>
      <c r="B556" s="4"/>
      <c r="C556" s="4"/>
      <c r="D556" s="4"/>
      <c r="E556" s="4"/>
      <c r="F556" s="4"/>
      <c r="G556" s="4"/>
      <c r="H556" s="4"/>
      <c r="I556" s="14"/>
      <c r="J556" s="289"/>
      <c r="K556" s="290"/>
      <c r="L556" s="169"/>
      <c r="M556" s="170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</row>
    <row r="557" spans="1:236" s="291" customFormat="1" ht="13.5">
      <c r="A557" s="4"/>
      <c r="B557" s="4"/>
      <c r="C557" s="4"/>
      <c r="D557" s="4"/>
      <c r="E557" s="4"/>
      <c r="F557" s="4"/>
      <c r="G557" s="4"/>
      <c r="H557" s="4"/>
      <c r="I557" s="14"/>
      <c r="J557" s="289"/>
      <c r="K557" s="290"/>
      <c r="L557" s="169"/>
      <c r="M557" s="170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</row>
    <row r="558" spans="1:236" s="291" customFormat="1" ht="13.5">
      <c r="A558" s="4"/>
      <c r="B558" s="4"/>
      <c r="C558" s="4"/>
      <c r="D558" s="4"/>
      <c r="E558" s="4"/>
      <c r="F558" s="4"/>
      <c r="G558" s="4"/>
      <c r="H558" s="4"/>
      <c r="I558" s="14"/>
      <c r="J558" s="289"/>
      <c r="K558" s="290"/>
      <c r="L558" s="169"/>
      <c r="M558" s="170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</row>
    <row r="559" spans="1:236" s="291" customFormat="1" ht="13.5">
      <c r="A559" s="4"/>
      <c r="B559" s="4"/>
      <c r="C559" s="4"/>
      <c r="D559" s="4"/>
      <c r="E559" s="4"/>
      <c r="F559" s="4"/>
      <c r="G559" s="4"/>
      <c r="H559" s="4"/>
      <c r="I559" s="14"/>
      <c r="J559" s="289"/>
      <c r="K559" s="290"/>
      <c r="L559" s="169"/>
      <c r="M559" s="170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</row>
    <row r="560" spans="1:236" s="291" customFormat="1" ht="13.5">
      <c r="A560" s="4"/>
      <c r="B560" s="4"/>
      <c r="C560" s="4"/>
      <c r="D560" s="4"/>
      <c r="E560" s="4"/>
      <c r="F560" s="4"/>
      <c r="G560" s="4"/>
      <c r="H560" s="4"/>
      <c r="I560" s="14"/>
      <c r="J560" s="289"/>
      <c r="K560" s="290"/>
      <c r="L560" s="169"/>
      <c r="M560" s="170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</row>
    <row r="561" spans="1:236" s="291" customFormat="1" ht="13.5">
      <c r="A561" s="4"/>
      <c r="B561" s="4"/>
      <c r="C561" s="4"/>
      <c r="D561" s="4"/>
      <c r="E561" s="4"/>
      <c r="F561" s="4"/>
      <c r="G561" s="4"/>
      <c r="H561" s="4"/>
      <c r="I561" s="14"/>
      <c r="J561" s="289"/>
      <c r="K561" s="290"/>
      <c r="L561" s="169"/>
      <c r="M561" s="170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</row>
    <row r="562" spans="1:236" s="291" customFormat="1" ht="13.5">
      <c r="A562" s="4"/>
      <c r="B562" s="4"/>
      <c r="C562" s="4"/>
      <c r="D562" s="4"/>
      <c r="E562" s="4"/>
      <c r="F562" s="4"/>
      <c r="G562" s="4"/>
      <c r="H562" s="4"/>
      <c r="I562" s="14"/>
      <c r="J562" s="289"/>
      <c r="K562" s="290"/>
      <c r="L562" s="169"/>
      <c r="M562" s="170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</row>
    <row r="563" spans="1:236" s="291" customFormat="1" ht="13.5">
      <c r="A563" s="4"/>
      <c r="B563" s="4"/>
      <c r="C563" s="4"/>
      <c r="D563" s="4"/>
      <c r="E563" s="4"/>
      <c r="F563" s="4"/>
      <c r="G563" s="4"/>
      <c r="H563" s="4"/>
      <c r="I563" s="14"/>
      <c r="J563" s="289"/>
      <c r="K563" s="290"/>
      <c r="L563" s="169"/>
      <c r="M563" s="170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</row>
    <row r="564" spans="1:236" s="291" customFormat="1" ht="13.5">
      <c r="A564" s="4"/>
      <c r="B564" s="4"/>
      <c r="C564" s="4"/>
      <c r="D564" s="4"/>
      <c r="E564" s="4"/>
      <c r="F564" s="4"/>
      <c r="G564" s="4"/>
      <c r="H564" s="4"/>
      <c r="I564" s="14"/>
      <c r="J564" s="289"/>
      <c r="K564" s="290"/>
      <c r="L564" s="169"/>
      <c r="M564" s="170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</row>
    <row r="565" spans="1:236" s="291" customFormat="1" ht="13.5">
      <c r="A565" s="4"/>
      <c r="B565" s="4"/>
      <c r="C565" s="4"/>
      <c r="D565" s="4"/>
      <c r="E565" s="4"/>
      <c r="F565" s="4"/>
      <c r="G565" s="4"/>
      <c r="H565" s="4"/>
      <c r="I565" s="14"/>
      <c r="J565" s="289"/>
      <c r="K565" s="290"/>
      <c r="L565" s="169"/>
      <c r="M565" s="170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</row>
    <row r="566" spans="1:236" s="291" customFormat="1" ht="13.5">
      <c r="A566" s="4"/>
      <c r="B566" s="4"/>
      <c r="C566" s="4"/>
      <c r="D566" s="4"/>
      <c r="E566" s="4"/>
      <c r="F566" s="4"/>
      <c r="G566" s="4"/>
      <c r="H566" s="4"/>
      <c r="I566" s="14"/>
      <c r="J566" s="289"/>
      <c r="K566" s="290"/>
      <c r="L566" s="169"/>
      <c r="M566" s="170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</row>
    <row r="567" spans="1:236" s="291" customFormat="1" ht="13.5">
      <c r="A567" s="4"/>
      <c r="B567" s="4"/>
      <c r="C567" s="4"/>
      <c r="D567" s="4"/>
      <c r="E567" s="4"/>
      <c r="F567" s="4"/>
      <c r="G567" s="4"/>
      <c r="H567" s="4"/>
      <c r="I567" s="14"/>
      <c r="J567" s="289"/>
      <c r="K567" s="290"/>
      <c r="L567" s="169"/>
      <c r="M567" s="170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</row>
    <row r="568" spans="1:236" s="291" customFormat="1" ht="13.5">
      <c r="A568" s="4"/>
      <c r="B568" s="4"/>
      <c r="C568" s="4"/>
      <c r="D568" s="4"/>
      <c r="E568" s="4"/>
      <c r="F568" s="4"/>
      <c r="G568" s="4"/>
      <c r="H568" s="4"/>
      <c r="I568" s="14"/>
      <c r="J568" s="289"/>
      <c r="K568" s="290"/>
      <c r="L568" s="169"/>
      <c r="M568" s="170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</row>
    <row r="569" spans="1:236" s="291" customFormat="1" ht="13.5">
      <c r="A569" s="4"/>
      <c r="B569" s="4"/>
      <c r="C569" s="4"/>
      <c r="D569" s="4"/>
      <c r="E569" s="4"/>
      <c r="F569" s="4"/>
      <c r="G569" s="4"/>
      <c r="H569" s="4"/>
      <c r="I569" s="14"/>
      <c r="J569" s="289"/>
      <c r="K569" s="290"/>
      <c r="L569" s="169"/>
      <c r="M569" s="170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</row>
    <row r="570" spans="1:236" s="291" customFormat="1" ht="13.5">
      <c r="A570" s="4"/>
      <c r="B570" s="4"/>
      <c r="C570" s="4"/>
      <c r="D570" s="4"/>
      <c r="E570" s="4"/>
      <c r="F570" s="4"/>
      <c r="G570" s="4"/>
      <c r="H570" s="4"/>
      <c r="I570" s="14"/>
      <c r="J570" s="289"/>
      <c r="K570" s="290"/>
      <c r="L570" s="169"/>
      <c r="M570" s="170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</row>
    <row r="571" spans="1:236" s="291" customFormat="1" ht="13.5">
      <c r="A571" s="4"/>
      <c r="B571" s="4"/>
      <c r="C571" s="4"/>
      <c r="D571" s="4"/>
      <c r="E571" s="4"/>
      <c r="F571" s="4"/>
      <c r="G571" s="4"/>
      <c r="H571" s="4"/>
      <c r="I571" s="14"/>
      <c r="J571" s="289"/>
      <c r="K571" s="290"/>
      <c r="L571" s="169"/>
      <c r="M571" s="170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</row>
    <row r="572" spans="1:236" s="291" customFormat="1" ht="13.5">
      <c r="A572" s="4"/>
      <c r="B572" s="4"/>
      <c r="C572" s="4"/>
      <c r="D572" s="4"/>
      <c r="E572" s="4"/>
      <c r="F572" s="4"/>
      <c r="G572" s="4"/>
      <c r="H572" s="4"/>
      <c r="I572" s="14"/>
      <c r="J572" s="289"/>
      <c r="K572" s="290"/>
      <c r="L572" s="169"/>
      <c r="M572" s="170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</row>
    <row r="573" spans="1:236" s="291" customFormat="1" ht="13.5">
      <c r="A573" s="4"/>
      <c r="B573" s="4"/>
      <c r="C573" s="4"/>
      <c r="D573" s="4"/>
      <c r="E573" s="4"/>
      <c r="F573" s="4"/>
      <c r="G573" s="4"/>
      <c r="H573" s="4"/>
      <c r="I573" s="14"/>
      <c r="J573" s="289"/>
      <c r="K573" s="290"/>
      <c r="L573" s="169"/>
      <c r="M573" s="170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</row>
    <row r="574" spans="1:236" s="291" customFormat="1" ht="13.5">
      <c r="A574" s="4"/>
      <c r="B574" s="4"/>
      <c r="C574" s="4"/>
      <c r="D574" s="4"/>
      <c r="E574" s="4"/>
      <c r="F574" s="4"/>
      <c r="G574" s="4"/>
      <c r="H574" s="4"/>
      <c r="I574" s="14"/>
      <c r="J574" s="289"/>
      <c r="K574" s="290"/>
      <c r="L574" s="169"/>
      <c r="M574" s="170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</row>
    <row r="575" spans="1:236" s="291" customFormat="1" ht="13.5">
      <c r="A575" s="4"/>
      <c r="B575" s="4"/>
      <c r="C575" s="4"/>
      <c r="D575" s="4"/>
      <c r="E575" s="4"/>
      <c r="F575" s="4"/>
      <c r="G575" s="4"/>
      <c r="H575" s="4"/>
      <c r="I575" s="14"/>
      <c r="J575" s="289"/>
      <c r="K575" s="290"/>
      <c r="L575" s="169"/>
      <c r="M575" s="170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</row>
    <row r="576" spans="1:236" s="291" customFormat="1" ht="13.5">
      <c r="A576" s="4"/>
      <c r="B576" s="4"/>
      <c r="C576" s="4"/>
      <c r="D576" s="4"/>
      <c r="E576" s="4"/>
      <c r="F576" s="4"/>
      <c r="G576" s="4"/>
      <c r="H576" s="4"/>
      <c r="I576" s="14"/>
      <c r="J576" s="289"/>
      <c r="K576" s="290"/>
      <c r="L576" s="169"/>
      <c r="M576" s="170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</row>
    <row r="577" spans="1:236" s="291" customFormat="1" ht="13.5">
      <c r="A577" s="4"/>
      <c r="B577" s="4"/>
      <c r="C577" s="4"/>
      <c r="D577" s="4"/>
      <c r="E577" s="4"/>
      <c r="F577" s="4"/>
      <c r="G577" s="4"/>
      <c r="H577" s="4"/>
      <c r="I577" s="14"/>
      <c r="J577" s="289"/>
      <c r="K577" s="290"/>
      <c r="L577" s="169"/>
      <c r="M577" s="170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</row>
    <row r="578" spans="1:236" s="291" customFormat="1" ht="13.5">
      <c r="A578" s="4"/>
      <c r="B578" s="4"/>
      <c r="C578" s="4"/>
      <c r="D578" s="4"/>
      <c r="E578" s="4"/>
      <c r="F578" s="4"/>
      <c r="G578" s="4"/>
      <c r="H578" s="4"/>
      <c r="I578" s="14"/>
      <c r="J578" s="289"/>
      <c r="K578" s="290"/>
      <c r="L578" s="169"/>
      <c r="M578" s="170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</row>
    <row r="579" spans="1:236" s="291" customFormat="1" ht="13.5">
      <c r="A579" s="4"/>
      <c r="B579" s="4"/>
      <c r="C579" s="4"/>
      <c r="D579" s="4"/>
      <c r="E579" s="4"/>
      <c r="F579" s="4"/>
      <c r="G579" s="4"/>
      <c r="H579" s="4"/>
      <c r="I579" s="14"/>
      <c r="J579" s="289"/>
      <c r="K579" s="290"/>
      <c r="L579" s="169"/>
      <c r="M579" s="170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</row>
    <row r="580" spans="1:236" s="291" customFormat="1" ht="13.5">
      <c r="A580" s="4"/>
      <c r="B580" s="4"/>
      <c r="C580" s="4"/>
      <c r="D580" s="4"/>
      <c r="E580" s="4"/>
      <c r="F580" s="4"/>
      <c r="G580" s="4"/>
      <c r="H580" s="4"/>
      <c r="I580" s="14"/>
      <c r="J580" s="289"/>
      <c r="K580" s="290"/>
      <c r="L580" s="169"/>
      <c r="M580" s="170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</row>
    <row r="581" spans="1:236" s="291" customFormat="1" ht="13.5">
      <c r="A581" s="4"/>
      <c r="B581" s="4"/>
      <c r="C581" s="4"/>
      <c r="D581" s="4"/>
      <c r="E581" s="4"/>
      <c r="F581" s="4"/>
      <c r="G581" s="4"/>
      <c r="H581" s="4"/>
      <c r="I581" s="14"/>
      <c r="J581" s="289"/>
      <c r="K581" s="290"/>
      <c r="L581" s="169"/>
      <c r="M581" s="170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</row>
    <row r="582" spans="1:236" s="291" customFormat="1" ht="13.5">
      <c r="A582" s="165"/>
      <c r="B582" s="165"/>
      <c r="C582" s="166"/>
      <c r="D582" s="166"/>
      <c r="E582" s="4"/>
      <c r="F582" s="4"/>
      <c r="G582" s="4"/>
      <c r="H582" s="4"/>
      <c r="I582" s="159"/>
      <c r="J582" s="167"/>
      <c r="K582" s="168"/>
      <c r="L582" s="169"/>
      <c r="M582" s="170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</row>
    <row r="583" spans="1:236" s="291" customFormat="1" ht="13.5">
      <c r="A583" s="165"/>
      <c r="B583" s="165"/>
      <c r="C583" s="166"/>
      <c r="D583" s="166"/>
      <c r="E583" s="4"/>
      <c r="F583" s="4"/>
      <c r="G583" s="4"/>
      <c r="H583" s="4"/>
      <c r="I583" s="159"/>
      <c r="J583" s="167"/>
      <c r="K583" s="168"/>
      <c r="L583" s="169"/>
      <c r="M583" s="170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</row>
    <row r="584" spans="1:236" s="291" customFormat="1" ht="13.5">
      <c r="A584" s="165"/>
      <c r="B584" s="165"/>
      <c r="C584" s="166"/>
      <c r="D584" s="166"/>
      <c r="E584" s="4"/>
      <c r="F584" s="4"/>
      <c r="G584" s="4"/>
      <c r="H584" s="4"/>
      <c r="I584" s="159"/>
      <c r="J584" s="167"/>
      <c r="K584" s="168"/>
      <c r="L584" s="169"/>
      <c r="M584" s="170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</row>
    <row r="585" spans="1:236" s="291" customFormat="1" ht="13.5">
      <c r="A585" s="165"/>
      <c r="B585" s="165"/>
      <c r="C585" s="166"/>
      <c r="D585" s="166"/>
      <c r="E585" s="4"/>
      <c r="F585" s="4"/>
      <c r="G585" s="4"/>
      <c r="H585" s="4"/>
      <c r="I585" s="159"/>
      <c r="J585" s="167"/>
      <c r="K585" s="168"/>
      <c r="L585" s="169"/>
      <c r="M585" s="170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</row>
    <row r="586" spans="1:236" s="291" customFormat="1" ht="13.5">
      <c r="A586" s="165"/>
      <c r="B586" s="165"/>
      <c r="C586" s="166"/>
      <c r="D586" s="166"/>
      <c r="E586" s="4"/>
      <c r="F586" s="4"/>
      <c r="G586" s="4"/>
      <c r="H586" s="4"/>
      <c r="I586" s="159"/>
      <c r="J586" s="167"/>
      <c r="K586" s="168"/>
      <c r="L586" s="169"/>
      <c r="M586" s="170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</row>
    <row r="587" spans="1:236" s="291" customFormat="1" ht="13.5">
      <c r="A587" s="165"/>
      <c r="B587" s="165"/>
      <c r="C587" s="166"/>
      <c r="D587" s="166"/>
      <c r="E587" s="4"/>
      <c r="F587" s="4"/>
      <c r="G587" s="4"/>
      <c r="H587" s="4"/>
      <c r="I587" s="159"/>
      <c r="J587" s="167"/>
      <c r="K587" s="168"/>
      <c r="L587" s="169"/>
      <c r="M587" s="170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</row>
    <row r="588" spans="1:236" s="291" customFormat="1" ht="13.5">
      <c r="A588" s="165"/>
      <c r="B588" s="165"/>
      <c r="C588" s="166"/>
      <c r="D588" s="166"/>
      <c r="E588" s="4"/>
      <c r="F588" s="4"/>
      <c r="G588" s="4"/>
      <c r="H588" s="4"/>
      <c r="I588" s="159"/>
      <c r="J588" s="167"/>
      <c r="K588" s="168"/>
      <c r="L588" s="169"/>
      <c r="M588" s="170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</row>
    <row r="589" spans="1:236" s="291" customFormat="1" ht="13.5">
      <c r="A589" s="165"/>
      <c r="B589" s="165"/>
      <c r="C589" s="166"/>
      <c r="D589" s="166"/>
      <c r="E589" s="4"/>
      <c r="F589" s="4"/>
      <c r="G589" s="4"/>
      <c r="H589" s="4"/>
      <c r="I589" s="159"/>
      <c r="J589" s="167"/>
      <c r="K589" s="168"/>
      <c r="L589" s="169"/>
      <c r="M589" s="170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</row>
    <row r="590" spans="1:236" s="291" customFormat="1" ht="13.5">
      <c r="A590" s="165"/>
      <c r="B590" s="165"/>
      <c r="C590" s="166"/>
      <c r="D590" s="166"/>
      <c r="E590" s="4"/>
      <c r="F590" s="4"/>
      <c r="G590" s="4"/>
      <c r="H590" s="4"/>
      <c r="I590" s="159"/>
      <c r="J590" s="167"/>
      <c r="K590" s="168"/>
      <c r="L590" s="169"/>
      <c r="M590" s="170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</row>
    <row r="591" spans="1:236" s="291" customFormat="1" ht="13.5">
      <c r="A591" s="165"/>
      <c r="B591" s="165"/>
      <c r="C591" s="166"/>
      <c r="D591" s="166"/>
      <c r="E591" s="4"/>
      <c r="F591" s="4"/>
      <c r="G591" s="4"/>
      <c r="H591" s="4"/>
      <c r="I591" s="159"/>
      <c r="J591" s="167"/>
      <c r="K591" s="168"/>
      <c r="L591" s="169"/>
      <c r="M591" s="170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</row>
    <row r="592" spans="1:236" s="291" customFormat="1" ht="13.5">
      <c r="A592" s="165"/>
      <c r="B592" s="165"/>
      <c r="C592" s="166"/>
      <c r="D592" s="166"/>
      <c r="E592" s="4"/>
      <c r="F592" s="4"/>
      <c r="G592" s="4"/>
      <c r="H592" s="4"/>
      <c r="I592" s="159"/>
      <c r="J592" s="167"/>
      <c r="K592" s="168"/>
      <c r="L592" s="169"/>
      <c r="M592" s="170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</row>
    <row r="593" spans="1:236" s="291" customFormat="1" ht="13.5">
      <c r="A593" s="165"/>
      <c r="B593" s="165"/>
      <c r="C593" s="166"/>
      <c r="D593" s="166"/>
      <c r="E593" s="4"/>
      <c r="F593" s="4"/>
      <c r="G593" s="4"/>
      <c r="H593" s="4"/>
      <c r="I593" s="159"/>
      <c r="J593" s="167"/>
      <c r="K593" s="168"/>
      <c r="L593" s="169"/>
      <c r="M593" s="170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</row>
    <row r="594" spans="1:236" s="291" customFormat="1" ht="13.5">
      <c r="A594" s="165"/>
      <c r="B594" s="165"/>
      <c r="C594" s="166"/>
      <c r="D594" s="166"/>
      <c r="E594" s="4"/>
      <c r="F594" s="4"/>
      <c r="G594" s="4"/>
      <c r="H594" s="4"/>
      <c r="I594" s="159"/>
      <c r="J594" s="167"/>
      <c r="K594" s="168"/>
      <c r="L594" s="169"/>
      <c r="M594" s="170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</row>
    <row r="595" spans="1:236" s="291" customFormat="1" ht="13.5">
      <c r="A595" s="165"/>
      <c r="B595" s="165"/>
      <c r="C595" s="166"/>
      <c r="D595" s="166"/>
      <c r="E595" s="4"/>
      <c r="F595" s="4"/>
      <c r="G595" s="4"/>
      <c r="H595" s="4"/>
      <c r="I595" s="159"/>
      <c r="J595" s="167"/>
      <c r="K595" s="168"/>
      <c r="L595" s="169"/>
      <c r="M595" s="170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</row>
    <row r="596" spans="1:236" s="291" customFormat="1" ht="13.5">
      <c r="A596" s="165"/>
      <c r="B596" s="165"/>
      <c r="C596" s="166"/>
      <c r="D596" s="166"/>
      <c r="E596" s="4"/>
      <c r="F596" s="4"/>
      <c r="G596" s="4"/>
      <c r="H596" s="4"/>
      <c r="I596" s="159"/>
      <c r="J596" s="167"/>
      <c r="K596" s="168"/>
      <c r="L596" s="169"/>
      <c r="M596" s="170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</row>
    <row r="597" spans="1:236" s="291" customFormat="1" ht="13.5">
      <c r="A597" s="165"/>
      <c r="B597" s="165"/>
      <c r="C597" s="166"/>
      <c r="D597" s="166"/>
      <c r="E597" s="4"/>
      <c r="F597" s="4"/>
      <c r="G597" s="4"/>
      <c r="H597" s="4"/>
      <c r="I597" s="159"/>
      <c r="J597" s="167"/>
      <c r="K597" s="168"/>
      <c r="L597" s="169"/>
      <c r="M597" s="170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</row>
    <row r="598" spans="1:236" s="291" customFormat="1" ht="13.5">
      <c r="A598" s="165"/>
      <c r="B598" s="165"/>
      <c r="C598" s="166"/>
      <c r="D598" s="166"/>
      <c r="E598" s="4"/>
      <c r="F598" s="4"/>
      <c r="G598" s="4"/>
      <c r="H598" s="4"/>
      <c r="I598" s="159"/>
      <c r="J598" s="167"/>
      <c r="K598" s="168"/>
      <c r="L598" s="169"/>
      <c r="M598" s="170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</row>
    <row r="599" spans="1:236" s="291" customFormat="1" ht="13.5">
      <c r="A599" s="165"/>
      <c r="B599" s="165"/>
      <c r="C599" s="166"/>
      <c r="D599" s="166"/>
      <c r="E599" s="4"/>
      <c r="F599" s="4"/>
      <c r="G599" s="4"/>
      <c r="H599" s="4"/>
      <c r="I599" s="159"/>
      <c r="J599" s="167"/>
      <c r="K599" s="168"/>
      <c r="L599" s="169"/>
      <c r="M599" s="170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</row>
    <row r="600" spans="1:236" s="291" customFormat="1" ht="13.5">
      <c r="A600" s="165"/>
      <c r="B600" s="165"/>
      <c r="C600" s="166"/>
      <c r="D600" s="166"/>
      <c r="E600" s="4"/>
      <c r="F600" s="4"/>
      <c r="G600" s="4"/>
      <c r="H600" s="4"/>
      <c r="I600" s="159"/>
      <c r="J600" s="167"/>
      <c r="K600" s="168"/>
      <c r="L600" s="169"/>
      <c r="M600" s="170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</row>
    <row r="601" spans="1:236" s="291" customFormat="1" ht="13.5">
      <c r="A601" s="165"/>
      <c r="B601" s="165"/>
      <c r="C601" s="166"/>
      <c r="D601" s="166"/>
      <c r="E601" s="4"/>
      <c r="F601" s="4"/>
      <c r="G601" s="4"/>
      <c r="H601" s="4"/>
      <c r="I601" s="159"/>
      <c r="J601" s="167"/>
      <c r="K601" s="168"/>
      <c r="L601" s="169"/>
      <c r="M601" s="170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</row>
    <row r="602" spans="1:236" s="291" customFormat="1" ht="13.5">
      <c r="A602" s="165"/>
      <c r="B602" s="165"/>
      <c r="C602" s="166"/>
      <c r="D602" s="166"/>
      <c r="E602" s="4"/>
      <c r="F602" s="4"/>
      <c r="G602" s="4"/>
      <c r="H602" s="4"/>
      <c r="I602" s="159"/>
      <c r="J602" s="167"/>
      <c r="K602" s="168"/>
      <c r="L602" s="169"/>
      <c r="M602" s="170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</row>
    <row r="603" spans="1:236" s="291" customFormat="1" ht="13.5">
      <c r="A603" s="165"/>
      <c r="B603" s="165"/>
      <c r="C603" s="166"/>
      <c r="D603" s="166"/>
      <c r="E603" s="4"/>
      <c r="F603" s="4"/>
      <c r="G603" s="4"/>
      <c r="H603" s="4"/>
      <c r="I603" s="159"/>
      <c r="J603" s="167"/>
      <c r="K603" s="168"/>
      <c r="L603" s="169"/>
      <c r="M603" s="170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</row>
    <row r="604" spans="1:236" s="291" customFormat="1" ht="13.5">
      <c r="A604" s="165"/>
      <c r="B604" s="165"/>
      <c r="C604" s="166"/>
      <c r="D604" s="166"/>
      <c r="E604" s="4"/>
      <c r="F604" s="4"/>
      <c r="G604" s="4"/>
      <c r="H604" s="4"/>
      <c r="I604" s="159"/>
      <c r="J604" s="167"/>
      <c r="K604" s="168"/>
      <c r="L604" s="169"/>
      <c r="M604" s="170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</row>
    <row r="605" spans="1:236" s="291" customFormat="1" ht="13.5">
      <c r="A605" s="165"/>
      <c r="B605" s="165"/>
      <c r="C605" s="166"/>
      <c r="D605" s="166"/>
      <c r="E605" s="4"/>
      <c r="F605" s="4"/>
      <c r="G605" s="4"/>
      <c r="H605" s="4"/>
      <c r="I605" s="159"/>
      <c r="J605" s="167"/>
      <c r="K605" s="168"/>
      <c r="L605" s="169"/>
      <c r="M605" s="170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</row>
    <row r="606" spans="1:236" s="291" customFormat="1" ht="13.5">
      <c r="A606" s="165"/>
      <c r="B606" s="165"/>
      <c r="C606" s="166"/>
      <c r="D606" s="166"/>
      <c r="E606" s="4"/>
      <c r="F606" s="4"/>
      <c r="G606" s="4"/>
      <c r="H606" s="4"/>
      <c r="I606" s="159"/>
      <c r="J606" s="167"/>
      <c r="K606" s="168"/>
      <c r="L606" s="169"/>
      <c r="M606" s="170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</row>
    <row r="607" spans="1:236" s="291" customFormat="1" ht="13.5">
      <c r="A607" s="165"/>
      <c r="B607" s="165"/>
      <c r="C607" s="166"/>
      <c r="D607" s="166"/>
      <c r="E607" s="4"/>
      <c r="F607" s="4"/>
      <c r="G607" s="4"/>
      <c r="H607" s="4"/>
      <c r="I607" s="159"/>
      <c r="J607" s="167"/>
      <c r="K607" s="168"/>
      <c r="L607" s="169"/>
      <c r="M607" s="170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</row>
    <row r="608" spans="1:236" s="291" customFormat="1" ht="13.5">
      <c r="A608" s="165"/>
      <c r="B608" s="165"/>
      <c r="C608" s="166"/>
      <c r="D608" s="166"/>
      <c r="E608" s="4"/>
      <c r="F608" s="4"/>
      <c r="G608" s="4"/>
      <c r="H608" s="4"/>
      <c r="I608" s="159"/>
      <c r="J608" s="167"/>
      <c r="K608" s="168"/>
      <c r="L608" s="169"/>
      <c r="M608" s="170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</row>
    <row r="609" spans="1:236" s="291" customFormat="1" ht="13.5">
      <c r="A609" s="165"/>
      <c r="B609" s="165"/>
      <c r="C609" s="166"/>
      <c r="D609" s="166"/>
      <c r="E609" s="4"/>
      <c r="F609" s="4"/>
      <c r="G609" s="4"/>
      <c r="H609" s="4"/>
      <c r="I609" s="159"/>
      <c r="J609" s="167"/>
      <c r="K609" s="168"/>
      <c r="L609" s="169"/>
      <c r="M609" s="170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</row>
    <row r="610" spans="1:236" s="291" customFormat="1" ht="13.5">
      <c r="A610" s="165"/>
      <c r="B610" s="165"/>
      <c r="C610" s="166"/>
      <c r="D610" s="166"/>
      <c r="E610" s="4"/>
      <c r="F610" s="4"/>
      <c r="G610" s="4"/>
      <c r="H610" s="4"/>
      <c r="I610" s="159"/>
      <c r="J610" s="167"/>
      <c r="K610" s="168"/>
      <c r="L610" s="169"/>
      <c r="M610" s="170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</row>
    <row r="611" spans="1:236" s="291" customFormat="1" ht="13.5">
      <c r="A611" s="165"/>
      <c r="B611" s="165"/>
      <c r="C611" s="166"/>
      <c r="D611" s="166"/>
      <c r="E611" s="4"/>
      <c r="F611" s="4"/>
      <c r="G611" s="4"/>
      <c r="H611" s="4"/>
      <c r="I611" s="159"/>
      <c r="J611" s="167"/>
      <c r="K611" s="168"/>
      <c r="L611" s="169"/>
      <c r="M611" s="170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</row>
    <row r="612" spans="1:236" s="291" customFormat="1" ht="13.5">
      <c r="A612" s="165"/>
      <c r="B612" s="165"/>
      <c r="C612" s="166"/>
      <c r="D612" s="166"/>
      <c r="E612" s="4"/>
      <c r="F612" s="4"/>
      <c r="G612" s="4"/>
      <c r="H612" s="4"/>
      <c r="I612" s="159"/>
      <c r="J612" s="167"/>
      <c r="K612" s="168"/>
      <c r="L612" s="169"/>
      <c r="M612" s="170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</row>
    <row r="613" spans="1:236" s="291" customFormat="1" ht="13.5">
      <c r="A613" s="165"/>
      <c r="B613" s="165"/>
      <c r="C613" s="166"/>
      <c r="D613" s="166"/>
      <c r="E613" s="4"/>
      <c r="F613" s="4"/>
      <c r="G613" s="4"/>
      <c r="H613" s="4"/>
      <c r="I613" s="159"/>
      <c r="J613" s="167"/>
      <c r="K613" s="168"/>
      <c r="L613" s="169"/>
      <c r="M613" s="170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</row>
    <row r="614" spans="1:236" s="291" customFormat="1" ht="13.5">
      <c r="A614" s="165"/>
      <c r="B614" s="165"/>
      <c r="C614" s="166"/>
      <c r="D614" s="166"/>
      <c r="E614" s="4"/>
      <c r="F614" s="4"/>
      <c r="G614" s="4"/>
      <c r="H614" s="4"/>
      <c r="I614" s="159"/>
      <c r="J614" s="167"/>
      <c r="K614" s="168"/>
      <c r="L614" s="169"/>
      <c r="M614" s="170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</row>
    <row r="615" spans="1:236" s="291" customFormat="1" ht="13.5">
      <c r="A615" s="165"/>
      <c r="B615" s="165"/>
      <c r="C615" s="166"/>
      <c r="D615" s="166"/>
      <c r="E615" s="4"/>
      <c r="F615" s="4"/>
      <c r="G615" s="4"/>
      <c r="H615" s="4"/>
      <c r="I615" s="159"/>
      <c r="J615" s="167"/>
      <c r="K615" s="168"/>
      <c r="L615" s="169"/>
      <c r="M615" s="170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</row>
    <row r="616" spans="1:236" s="291" customFormat="1" ht="13.5">
      <c r="A616" s="165"/>
      <c r="B616" s="165"/>
      <c r="C616" s="166"/>
      <c r="D616" s="166"/>
      <c r="E616" s="4"/>
      <c r="F616" s="4"/>
      <c r="G616" s="4"/>
      <c r="H616" s="4"/>
      <c r="I616" s="159"/>
      <c r="J616" s="167"/>
      <c r="K616" s="168"/>
      <c r="L616" s="169"/>
      <c r="M616" s="170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</row>
    <row r="617" spans="1:236" s="291" customFormat="1" ht="13.5">
      <c r="A617" s="165"/>
      <c r="B617" s="165"/>
      <c r="C617" s="166"/>
      <c r="D617" s="166"/>
      <c r="E617" s="4"/>
      <c r="F617" s="4"/>
      <c r="G617" s="4"/>
      <c r="H617" s="4"/>
      <c r="I617" s="159"/>
      <c r="J617" s="167"/>
      <c r="K617" s="168"/>
      <c r="L617" s="169"/>
      <c r="M617" s="170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</row>
    <row r="618" spans="1:236" s="291" customFormat="1" ht="13.5">
      <c r="A618" s="165"/>
      <c r="B618" s="165"/>
      <c r="C618" s="166"/>
      <c r="D618" s="166"/>
      <c r="E618" s="4"/>
      <c r="F618" s="4"/>
      <c r="G618" s="4"/>
      <c r="H618" s="4"/>
      <c r="I618" s="159"/>
      <c r="J618" s="167"/>
      <c r="K618" s="168"/>
      <c r="L618" s="169"/>
      <c r="M618" s="170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</row>
    <row r="619" spans="1:236" s="291" customFormat="1" ht="13.5">
      <c r="A619" s="165"/>
      <c r="B619" s="165"/>
      <c r="C619" s="166"/>
      <c r="D619" s="166"/>
      <c r="E619" s="4"/>
      <c r="F619" s="4"/>
      <c r="G619" s="4"/>
      <c r="H619" s="4"/>
      <c r="I619" s="159"/>
      <c r="J619" s="167"/>
      <c r="K619" s="168"/>
      <c r="L619" s="169"/>
      <c r="M619" s="170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</row>
    <row r="620" spans="1:236" s="291" customFormat="1" ht="13.5">
      <c r="A620" s="165"/>
      <c r="B620" s="165"/>
      <c r="C620" s="166"/>
      <c r="D620" s="166"/>
      <c r="E620" s="4"/>
      <c r="F620" s="4"/>
      <c r="G620" s="4"/>
      <c r="H620" s="4"/>
      <c r="I620" s="159"/>
      <c r="J620" s="167"/>
      <c r="K620" s="168"/>
      <c r="L620" s="169"/>
      <c r="M620" s="170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</row>
  </sheetData>
  <mergeCells count="134">
    <mergeCell ref="G3:H3"/>
    <mergeCell ref="I3:M4"/>
    <mergeCell ref="A5:D5"/>
    <mergeCell ref="A6:A13"/>
    <mergeCell ref="B6:D6"/>
    <mergeCell ref="B7:B13"/>
    <mergeCell ref="C7:D7"/>
    <mergeCell ref="A3:A4"/>
    <mergeCell ref="B3:B4"/>
    <mergeCell ref="C3:C4"/>
    <mergeCell ref="D3:D4"/>
    <mergeCell ref="E3:E4"/>
    <mergeCell ref="F3:F4"/>
    <mergeCell ref="A14:A24"/>
    <mergeCell ref="B14:B17"/>
    <mergeCell ref="C14:D14"/>
    <mergeCell ref="B18:B24"/>
    <mergeCell ref="C18:D18"/>
    <mergeCell ref="A25:A28"/>
    <mergeCell ref="B25:D25"/>
    <mergeCell ref="B26:B28"/>
    <mergeCell ref="C26:D26"/>
    <mergeCell ref="A30:A42"/>
    <mergeCell ref="B30:D30"/>
    <mergeCell ref="B31:B34"/>
    <mergeCell ref="C31:D31"/>
    <mergeCell ref="B35:B40"/>
    <mergeCell ref="C35:D35"/>
    <mergeCell ref="C36:C38"/>
    <mergeCell ref="B41:B42"/>
    <mergeCell ref="C41:D41"/>
    <mergeCell ref="G46:G47"/>
    <mergeCell ref="H46:H47"/>
    <mergeCell ref="A47:A54"/>
    <mergeCell ref="B47:B49"/>
    <mergeCell ref="C48:C49"/>
    <mergeCell ref="D48:D49"/>
    <mergeCell ref="E48:E49"/>
    <mergeCell ref="F48:F49"/>
    <mergeCell ref="G48:G49"/>
    <mergeCell ref="H48:H49"/>
    <mergeCell ref="A43:A46"/>
    <mergeCell ref="B43:B44"/>
    <mergeCell ref="B45:B46"/>
    <mergeCell ref="C45:D45"/>
    <mergeCell ref="E46:E47"/>
    <mergeCell ref="F46:F47"/>
    <mergeCell ref="K48:K49"/>
    <mergeCell ref="L48:L49"/>
    <mergeCell ref="B50:B54"/>
    <mergeCell ref="C50:D50"/>
    <mergeCell ref="C51:C54"/>
    <mergeCell ref="A55:A58"/>
    <mergeCell ref="B55:B58"/>
    <mergeCell ref="C55:D55"/>
    <mergeCell ref="C56:C57"/>
    <mergeCell ref="B59:D59"/>
    <mergeCell ref="A60:A61"/>
    <mergeCell ref="B60:B61"/>
    <mergeCell ref="A62:A68"/>
    <mergeCell ref="B62:D62"/>
    <mergeCell ref="B63:B68"/>
    <mergeCell ref="C63:D63"/>
    <mergeCell ref="C64:D64"/>
    <mergeCell ref="C65:C68"/>
    <mergeCell ref="D65:D67"/>
    <mergeCell ref="M65:M67"/>
    <mergeCell ref="A69:A86"/>
    <mergeCell ref="B69:B86"/>
    <mergeCell ref="C70:D70"/>
    <mergeCell ref="C71:C74"/>
    <mergeCell ref="C75:D75"/>
    <mergeCell ref="C77:D77"/>
    <mergeCell ref="C78:C81"/>
    <mergeCell ref="C82:D82"/>
    <mergeCell ref="C84:D84"/>
    <mergeCell ref="E65:E67"/>
    <mergeCell ref="F65:F67"/>
    <mergeCell ref="G65:G67"/>
    <mergeCell ref="H65:H67"/>
    <mergeCell ref="K65:K67"/>
    <mergeCell ref="L65:L67"/>
    <mergeCell ref="C85:C86"/>
    <mergeCell ref="A87:A100"/>
    <mergeCell ref="B87:B100"/>
    <mergeCell ref="C87:D87"/>
    <mergeCell ref="C88:D88"/>
    <mergeCell ref="C89:C90"/>
    <mergeCell ref="C91:C92"/>
    <mergeCell ref="C93:D93"/>
    <mergeCell ref="C94:C97"/>
    <mergeCell ref="C98:D98"/>
    <mergeCell ref="C99:C100"/>
    <mergeCell ref="A101:A115"/>
    <mergeCell ref="B101:B115"/>
    <mergeCell ref="C102:D102"/>
    <mergeCell ref="C104:D104"/>
    <mergeCell ref="C105:C106"/>
    <mergeCell ref="C107:D107"/>
    <mergeCell ref="C108:C109"/>
    <mergeCell ref="C110:D110"/>
    <mergeCell ref="C111:C114"/>
    <mergeCell ref="C115:D115"/>
    <mergeCell ref="A116:A135"/>
    <mergeCell ref="B116:B135"/>
    <mergeCell ref="C116:C118"/>
    <mergeCell ref="C119:D119"/>
    <mergeCell ref="C120:C121"/>
    <mergeCell ref="C122:D122"/>
    <mergeCell ref="C124:D124"/>
    <mergeCell ref="C126:D126"/>
    <mergeCell ref="C127:C128"/>
    <mergeCell ref="C129:D129"/>
    <mergeCell ref="C131:D131"/>
    <mergeCell ref="C132:C134"/>
    <mergeCell ref="C135:D135"/>
    <mergeCell ref="A136:A149"/>
    <mergeCell ref="B136:B149"/>
    <mergeCell ref="C136:C141"/>
    <mergeCell ref="C142:D142"/>
    <mergeCell ref="C143:C147"/>
    <mergeCell ref="C148:D148"/>
    <mergeCell ref="A160:A165"/>
    <mergeCell ref="B160:B165"/>
    <mergeCell ref="C160:C165"/>
    <mergeCell ref="A150:A152"/>
    <mergeCell ref="B150:D150"/>
    <mergeCell ref="B151:B152"/>
    <mergeCell ref="C151:D151"/>
    <mergeCell ref="A153:A159"/>
    <mergeCell ref="B153:D153"/>
    <mergeCell ref="B154:B159"/>
    <mergeCell ref="C154:D154"/>
    <mergeCell ref="C156:C159"/>
  </mergeCells>
  <printOptions/>
  <pageMargins left="0.984251968503937" right="0.2" top="0.5905511811023623" bottom="0.7874015748031497" header="0.3937007874015748" footer="0.3937007874015748"/>
  <pageSetup fitToHeight="10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2013-10-21T07:56:21Z</dcterms:created>
  <dcterms:modified xsi:type="dcterms:W3CDTF">2013-10-21T08:18:14Z</dcterms:modified>
  <cp:category/>
  <cp:version/>
  <cp:contentType/>
  <cp:contentStatus/>
</cp:coreProperties>
</file>