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3715" windowHeight="9855" activeTab="0"/>
  </bookViews>
  <sheets>
    <sheet name="총괄표" sheetId="4" r:id="rId1"/>
  </sheets>
  <externalReferences>
    <externalReference r:id="rId4"/>
  </externalReferences>
  <definedNames>
    <definedName name="_xlnm.Print_Titles" localSheetId="0">'총괄표'!$1:$5</definedName>
  </definedNames>
  <calcPr calcId="145621"/>
</workbook>
</file>

<file path=xl/sharedStrings.xml><?xml version="1.0" encoding="utf-8"?>
<sst xmlns="http://schemas.openxmlformats.org/spreadsheetml/2006/main" count="120" uniqueCount="95">
  <si>
    <t>2014년도  세입세출예산 총괄표</t>
  </si>
  <si>
    <t>(금액단위 : 천원)</t>
  </si>
  <si>
    <t>세 입</t>
  </si>
  <si>
    <t>세 출</t>
  </si>
  <si>
    <t>관</t>
  </si>
  <si>
    <t>항</t>
  </si>
  <si>
    <t>목</t>
  </si>
  <si>
    <t>2013년도      예산(A)</t>
  </si>
  <si>
    <t>2014년도     예산(B)</t>
  </si>
  <si>
    <t>증감금액(B-A)</t>
  </si>
  <si>
    <t>2013년도      예산(A)</t>
  </si>
  <si>
    <t>2014년도     예산(B)</t>
  </si>
  <si>
    <t>증감금액(B-A)</t>
  </si>
  <si>
    <t>금액</t>
  </si>
  <si>
    <t>비율(%)</t>
  </si>
  <si>
    <t>금액</t>
  </si>
  <si>
    <t>비율(%)</t>
  </si>
  <si>
    <t>총 계</t>
  </si>
  <si>
    <t>입소자부담비용</t>
  </si>
  <si>
    <t>입소비용수입</t>
  </si>
  <si>
    <t>비수급자입소비</t>
  </si>
  <si>
    <t>사무비</t>
  </si>
  <si>
    <t>인건비</t>
  </si>
  <si>
    <t>급여</t>
  </si>
  <si>
    <t>명절효도휴가비</t>
  </si>
  <si>
    <t>사업수입</t>
  </si>
  <si>
    <t>사업수입</t>
  </si>
  <si>
    <t>일용잡금</t>
  </si>
  <si>
    <t>과년도수입</t>
  </si>
  <si>
    <t>제수당</t>
  </si>
  <si>
    <t>보조금수입</t>
  </si>
  <si>
    <t>경상보조금</t>
  </si>
  <si>
    <t>인건비수입</t>
  </si>
  <si>
    <t>퇴직금및퇴직적립금</t>
  </si>
  <si>
    <t>운영비수입</t>
  </si>
  <si>
    <t>사회보험부담비용</t>
  </si>
  <si>
    <t>생계비수입</t>
  </si>
  <si>
    <t>기타후생경비</t>
  </si>
  <si>
    <t>특별위로금</t>
  </si>
  <si>
    <t>법인수당</t>
  </si>
  <si>
    <t>기타보조금</t>
  </si>
  <si>
    <t>업무추진비</t>
  </si>
  <si>
    <t>기관운영비</t>
  </si>
  <si>
    <t>자본보조금</t>
  </si>
  <si>
    <t>직책보조비</t>
  </si>
  <si>
    <t>회의비</t>
  </si>
  <si>
    <t>후원금수입</t>
  </si>
  <si>
    <t>사무운영비</t>
  </si>
  <si>
    <t>여비</t>
  </si>
  <si>
    <t>대표이사기부금</t>
  </si>
  <si>
    <t>수용비및수수료</t>
  </si>
  <si>
    <t>차입금</t>
  </si>
  <si>
    <t>기타차입금</t>
  </si>
  <si>
    <t>공공요금</t>
  </si>
  <si>
    <t>제세공과금</t>
  </si>
  <si>
    <t>차량비</t>
  </si>
  <si>
    <t>기타운영비</t>
  </si>
  <si>
    <t>전입금</t>
  </si>
  <si>
    <t>법인전입금</t>
  </si>
  <si>
    <t>재산조성비</t>
  </si>
  <si>
    <t>시설비</t>
  </si>
  <si>
    <t>자산취득비</t>
  </si>
  <si>
    <t>이월금</t>
  </si>
  <si>
    <t>전년도이월금</t>
  </si>
  <si>
    <t>시설장비유지비</t>
  </si>
  <si>
    <t>사업비</t>
  </si>
  <si>
    <t>사업운영비</t>
  </si>
  <si>
    <t>생계비</t>
  </si>
  <si>
    <t>잡수입</t>
  </si>
  <si>
    <t>불용품매각대</t>
  </si>
  <si>
    <t>수용기관경비</t>
  </si>
  <si>
    <t>이자수입</t>
  </si>
  <si>
    <t>피복비</t>
  </si>
  <si>
    <t>기타잡수입</t>
  </si>
  <si>
    <t>의료비</t>
  </si>
  <si>
    <t>장의비</t>
  </si>
  <si>
    <t>직업재활비</t>
  </si>
  <si>
    <t>자활사업비</t>
  </si>
  <si>
    <t>특별급식비</t>
  </si>
  <si>
    <t>연료비</t>
  </si>
  <si>
    <t>사업비</t>
  </si>
  <si>
    <t>의료재활사업비</t>
  </si>
  <si>
    <t>사회심리재활사업비</t>
  </si>
  <si>
    <t>교육재활사업비</t>
  </si>
  <si>
    <t>직업재활사업비</t>
  </si>
  <si>
    <t>프로그램사업비</t>
  </si>
  <si>
    <t>일반사업비</t>
  </si>
  <si>
    <t>전출금</t>
  </si>
  <si>
    <t>법인회계</t>
  </si>
  <si>
    <t>과년도지출</t>
  </si>
  <si>
    <t>부채상환금</t>
  </si>
  <si>
    <t>원금상환금</t>
  </si>
  <si>
    <t>이자지불금</t>
  </si>
  <si>
    <t>잡지출</t>
  </si>
  <si>
    <t>예비비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</si>
</sst>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;&quot;△&quot;\ #,###;"/>
    <numFmt numFmtId="178" formatCode="0.0%"/>
    <numFmt numFmtId="179" formatCode="#,##0_);[Red]\(#,##0\)"/>
    <numFmt numFmtId="180" formatCode="0.00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0"/>
      <name val="굴림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9"/>
      <name val="굴림"/>
      <family val="3"/>
    </font>
    <font>
      <sz val="8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>
      <alignment vertical="center"/>
      <protection/>
    </xf>
  </cellStyleXfs>
  <cellXfs count="99">
    <xf numFmtId="0" fontId="0" fillId="0" borderId="0" xfId="0" applyAlignment="1">
      <alignment vertical="center"/>
    </xf>
    <xf numFmtId="0" fontId="3" fillId="2" borderId="0" xfId="20" applyFont="1" applyFill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6" fillId="2" borderId="0" xfId="20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 horizontal="center" vertical="center"/>
      <protection/>
    </xf>
    <xf numFmtId="176" fontId="3" fillId="2" borderId="0" xfId="20" applyNumberFormat="1" applyFont="1" applyFill="1" applyBorder="1" applyAlignment="1">
      <alignment horizontal="center" vertical="center"/>
      <protection/>
    </xf>
    <xf numFmtId="10" fontId="3" fillId="2" borderId="0" xfId="20" applyNumberFormat="1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right" vertical="center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8" fillId="3" borderId="2" xfId="20" applyFont="1" applyFill="1" applyBorder="1" applyAlignment="1">
      <alignment horizontal="center" vertical="center" wrapText="1"/>
      <protection/>
    </xf>
    <xf numFmtId="0" fontId="8" fillId="3" borderId="3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5" xfId="20" applyFont="1" applyFill="1" applyBorder="1" applyAlignment="1">
      <alignment horizontal="center" vertical="center" wrapText="1"/>
      <protection/>
    </xf>
    <xf numFmtId="0" fontId="9" fillId="4" borderId="6" xfId="20" applyFont="1" applyFill="1" applyBorder="1" applyAlignment="1">
      <alignment horizontal="center" vertical="center" wrapText="1"/>
      <protection/>
    </xf>
    <xf numFmtId="0" fontId="9" fillId="4" borderId="7" xfId="20" applyFont="1" applyFill="1" applyBorder="1" applyAlignment="1">
      <alignment horizontal="center" vertical="center" wrapText="1"/>
      <protection/>
    </xf>
    <xf numFmtId="176" fontId="9" fillId="4" borderId="2" xfId="20" applyNumberFormat="1" applyFont="1" applyFill="1" applyBorder="1" applyAlignment="1">
      <alignment horizontal="center" vertical="center" wrapText="1"/>
      <protection/>
    </xf>
    <xf numFmtId="0" fontId="9" fillId="4" borderId="8" xfId="20" applyFont="1" applyFill="1" applyBorder="1" applyAlignment="1">
      <alignment horizontal="center" vertical="center" wrapText="1"/>
      <protection/>
    </xf>
    <xf numFmtId="0" fontId="9" fillId="4" borderId="9" xfId="20" applyFont="1" applyFill="1" applyBorder="1" applyAlignment="1">
      <alignment horizontal="center" vertical="center" wrapText="1"/>
      <protection/>
    </xf>
    <xf numFmtId="0" fontId="9" fillId="4" borderId="10" xfId="20" applyFont="1" applyFill="1" applyBorder="1" applyAlignment="1">
      <alignment horizontal="center" vertical="center" wrapText="1"/>
      <protection/>
    </xf>
    <xf numFmtId="176" fontId="2" fillId="0" borderId="0" xfId="20" applyNumberFormat="1" applyAlignment="1">
      <alignment vertical="center"/>
      <protection/>
    </xf>
    <xf numFmtId="0" fontId="9" fillId="4" borderId="11" xfId="20" applyFont="1" applyFill="1" applyBorder="1" applyAlignment="1">
      <alignment horizontal="center" vertical="center" wrapText="1"/>
      <protection/>
    </xf>
    <xf numFmtId="0" fontId="9" fillId="4" borderId="12" xfId="20" applyFont="1" applyFill="1" applyBorder="1" applyAlignment="1">
      <alignment horizontal="center" vertical="center" wrapText="1"/>
      <protection/>
    </xf>
    <xf numFmtId="176" fontId="9" fillId="4" borderId="13" xfId="20" applyNumberFormat="1" applyFont="1" applyFill="1" applyBorder="1" applyAlignment="1">
      <alignment horizontal="center" vertical="center" wrapText="1"/>
      <protection/>
    </xf>
    <xf numFmtId="176" fontId="9" fillId="4" borderId="14" xfId="20" applyNumberFormat="1" applyFont="1" applyFill="1" applyBorder="1" applyAlignment="1">
      <alignment horizontal="center" vertical="center"/>
      <protection/>
    </xf>
    <xf numFmtId="10" fontId="9" fillId="4" borderId="15" xfId="20" applyNumberFormat="1" applyFont="1" applyFill="1" applyBorder="1" applyAlignment="1">
      <alignment horizontal="center" vertical="center" wrapText="1"/>
      <protection/>
    </xf>
    <xf numFmtId="0" fontId="9" fillId="4" borderId="16" xfId="20" applyFont="1" applyFill="1" applyBorder="1" applyAlignment="1">
      <alignment horizontal="center" vertical="center" wrapText="1"/>
      <protection/>
    </xf>
    <xf numFmtId="10" fontId="9" fillId="4" borderId="17" xfId="20" applyNumberFormat="1" applyFont="1" applyFill="1" applyBorder="1" applyAlignment="1">
      <alignment horizontal="center" vertical="center" wrapText="1"/>
      <protection/>
    </xf>
    <xf numFmtId="0" fontId="9" fillId="5" borderId="18" xfId="20" applyFont="1" applyFill="1" applyBorder="1" applyAlignment="1">
      <alignment horizontal="center" vertical="center" wrapText="1"/>
      <protection/>
    </xf>
    <xf numFmtId="0" fontId="9" fillId="5" borderId="19" xfId="20" applyFont="1" applyFill="1" applyBorder="1" applyAlignment="1">
      <alignment horizontal="center" vertical="center" wrapText="1"/>
      <protection/>
    </xf>
    <xf numFmtId="176" fontId="10" fillId="5" borderId="19" xfId="20" applyNumberFormat="1" applyFont="1" applyFill="1" applyBorder="1" applyAlignment="1">
      <alignment horizontal="right" vertical="center"/>
      <protection/>
    </xf>
    <xf numFmtId="177" fontId="10" fillId="5" borderId="20" xfId="20" applyNumberFormat="1" applyFont="1" applyFill="1" applyBorder="1" applyAlignment="1">
      <alignment horizontal="right" vertical="center"/>
      <protection/>
    </xf>
    <xf numFmtId="178" fontId="9" fillId="5" borderId="21" xfId="20" applyNumberFormat="1" applyFont="1" applyFill="1" applyBorder="1" applyAlignment="1">
      <alignment horizontal="right" vertical="center" wrapText="1"/>
      <protection/>
    </xf>
    <xf numFmtId="0" fontId="9" fillId="5" borderId="22" xfId="20" applyFont="1" applyFill="1" applyBorder="1" applyAlignment="1">
      <alignment horizontal="center" vertical="center" wrapText="1"/>
      <protection/>
    </xf>
    <xf numFmtId="177" fontId="10" fillId="5" borderId="19" xfId="20" applyNumberFormat="1" applyFont="1" applyFill="1" applyBorder="1" applyAlignment="1">
      <alignment horizontal="right" vertical="center"/>
      <protection/>
    </xf>
    <xf numFmtId="178" fontId="9" fillId="5" borderId="23" xfId="20" applyNumberFormat="1" applyFont="1" applyFill="1" applyBorder="1" applyAlignment="1">
      <alignment horizontal="right" vertical="center" wrapText="1"/>
      <protection/>
    </xf>
    <xf numFmtId="0" fontId="9" fillId="2" borderId="24" xfId="20" applyFont="1" applyFill="1" applyBorder="1" applyAlignment="1">
      <alignment horizontal="justify" vertical="center" wrapText="1"/>
      <protection/>
    </xf>
    <xf numFmtId="0" fontId="9" fillId="2" borderId="25" xfId="20" applyFont="1" applyFill="1" applyBorder="1" applyAlignment="1">
      <alignment horizontal="justify" vertical="center" wrapText="1"/>
      <protection/>
    </xf>
    <xf numFmtId="0" fontId="9" fillId="2" borderId="26" xfId="20" applyFont="1" applyFill="1" applyBorder="1" applyAlignment="1">
      <alignment horizontal="justify" vertical="center" wrapText="1"/>
      <protection/>
    </xf>
    <xf numFmtId="176" fontId="9" fillId="2" borderId="26" xfId="20" applyNumberFormat="1" applyFont="1" applyFill="1" applyBorder="1" applyAlignment="1">
      <alignment horizontal="right" vertical="center"/>
      <protection/>
    </xf>
    <xf numFmtId="176" fontId="9" fillId="0" borderId="26" xfId="20" applyNumberFormat="1" applyFont="1" applyFill="1" applyBorder="1" applyAlignment="1">
      <alignment horizontal="right" vertical="center"/>
      <protection/>
    </xf>
    <xf numFmtId="178" fontId="9" fillId="0" borderId="27" xfId="20" applyNumberFormat="1" applyFont="1" applyFill="1" applyBorder="1" applyAlignment="1">
      <alignment horizontal="right" vertical="center" wrapText="1"/>
      <protection/>
    </xf>
    <xf numFmtId="0" fontId="9" fillId="2" borderId="28" xfId="20" applyFont="1" applyFill="1" applyBorder="1" applyAlignment="1">
      <alignment horizontal="justify" vertical="center" wrapText="1"/>
      <protection/>
    </xf>
    <xf numFmtId="178" fontId="9" fillId="0" borderId="29" xfId="20" applyNumberFormat="1" applyFont="1" applyFill="1" applyBorder="1" applyAlignment="1">
      <alignment horizontal="right" vertical="center" wrapText="1"/>
      <protection/>
    </xf>
    <xf numFmtId="176" fontId="10" fillId="2" borderId="30" xfId="20" applyNumberFormat="1" applyFont="1" applyFill="1" applyBorder="1" applyAlignment="1">
      <alignment horizontal="right" vertical="center" wrapText="1"/>
      <protection/>
    </xf>
    <xf numFmtId="176" fontId="10" fillId="2" borderId="26" xfId="20" applyNumberFormat="1" applyFont="1" applyFill="1" applyBorder="1" applyAlignment="1">
      <alignment horizontal="right" vertical="center" wrapText="1"/>
      <protection/>
    </xf>
    <xf numFmtId="0" fontId="9" fillId="2" borderId="31" xfId="20" applyFont="1" applyFill="1" applyBorder="1" applyAlignment="1">
      <alignment horizontal="justify" vertical="center" wrapText="1"/>
      <protection/>
    </xf>
    <xf numFmtId="176" fontId="9" fillId="2" borderId="31" xfId="20" applyNumberFormat="1" applyFont="1" applyFill="1" applyBorder="1" applyAlignment="1">
      <alignment horizontal="right" vertical="center"/>
      <protection/>
    </xf>
    <xf numFmtId="176" fontId="10" fillId="2" borderId="28" xfId="20" applyNumberFormat="1" applyFont="1" applyFill="1" applyBorder="1" applyAlignment="1">
      <alignment vertical="center" wrapText="1"/>
      <protection/>
    </xf>
    <xf numFmtId="176" fontId="10" fillId="2" borderId="25" xfId="20" applyNumberFormat="1" applyFont="1" applyFill="1" applyBorder="1" applyAlignment="1">
      <alignment vertical="center" wrapText="1"/>
      <protection/>
    </xf>
    <xf numFmtId="179" fontId="9" fillId="2" borderId="31" xfId="20" applyNumberFormat="1" applyFont="1" applyFill="1" applyBorder="1" applyAlignment="1">
      <alignment horizontal="right" vertical="center"/>
      <protection/>
    </xf>
    <xf numFmtId="178" fontId="9" fillId="0" borderId="32" xfId="20" applyNumberFormat="1" applyFont="1" applyFill="1" applyBorder="1" applyAlignment="1">
      <alignment horizontal="right" vertical="center" wrapText="1"/>
      <protection/>
    </xf>
    <xf numFmtId="0" fontId="9" fillId="2" borderId="33" xfId="20" applyFont="1" applyFill="1" applyBorder="1" applyAlignment="1">
      <alignment horizontal="justify" vertical="center" wrapText="1"/>
      <protection/>
    </xf>
    <xf numFmtId="0" fontId="9" fillId="2" borderId="34" xfId="20" applyFont="1" applyFill="1" applyBorder="1" applyAlignment="1">
      <alignment horizontal="justify" vertical="center" wrapText="1"/>
      <protection/>
    </xf>
    <xf numFmtId="0" fontId="9" fillId="2" borderId="28" xfId="20" applyFont="1" applyFill="1" applyBorder="1" applyAlignment="1">
      <alignment vertical="center" wrapText="1"/>
      <protection/>
    </xf>
    <xf numFmtId="0" fontId="9" fillId="2" borderId="25" xfId="20" applyFont="1" applyFill="1" applyBorder="1" applyAlignment="1">
      <alignment vertical="center" wrapText="1"/>
      <protection/>
    </xf>
    <xf numFmtId="0" fontId="9" fillId="2" borderId="35" xfId="20" applyFont="1" applyFill="1" applyBorder="1" applyAlignment="1">
      <alignment horizontal="justify" vertical="center" wrapText="1"/>
      <protection/>
    </xf>
    <xf numFmtId="176" fontId="10" fillId="2" borderId="24" xfId="20" applyNumberFormat="1" applyFont="1" applyFill="1" applyBorder="1" applyAlignment="1">
      <alignment vertical="center" wrapText="1"/>
      <protection/>
    </xf>
    <xf numFmtId="0" fontId="9" fillId="2" borderId="24" xfId="20" applyFont="1" applyFill="1" applyBorder="1" applyAlignment="1">
      <alignment vertical="center" wrapText="1"/>
      <protection/>
    </xf>
    <xf numFmtId="179" fontId="9" fillId="0" borderId="31" xfId="20" applyNumberFormat="1" applyFont="1" applyFill="1" applyBorder="1" applyAlignment="1">
      <alignment horizontal="right" vertical="center"/>
      <protection/>
    </xf>
    <xf numFmtId="177" fontId="9" fillId="0" borderId="31" xfId="20" applyNumberFormat="1" applyFont="1" applyFill="1" applyBorder="1" applyAlignment="1">
      <alignment horizontal="right" vertical="center"/>
      <protection/>
    </xf>
    <xf numFmtId="0" fontId="9" fillId="2" borderId="26" xfId="20" applyFont="1" applyFill="1" applyBorder="1" applyAlignment="1">
      <alignment vertical="center" wrapText="1"/>
      <protection/>
    </xf>
    <xf numFmtId="176" fontId="9" fillId="0" borderId="31" xfId="20" applyNumberFormat="1" applyFont="1" applyFill="1" applyBorder="1" applyAlignment="1">
      <alignment horizontal="right" vertical="center"/>
      <protection/>
    </xf>
    <xf numFmtId="176" fontId="9" fillId="2" borderId="25" xfId="20" applyNumberFormat="1" applyFont="1" applyFill="1" applyBorder="1" applyAlignment="1">
      <alignment horizontal="left" vertical="center" wrapText="1"/>
      <protection/>
    </xf>
    <xf numFmtId="0" fontId="9" fillId="2" borderId="33" xfId="20" applyFont="1" applyFill="1" applyBorder="1" applyAlignment="1">
      <alignment vertical="center" wrapText="1"/>
      <protection/>
    </xf>
    <xf numFmtId="0" fontId="9" fillId="2" borderId="34" xfId="20" applyFont="1" applyFill="1" applyBorder="1" applyAlignment="1">
      <alignment vertical="center" wrapText="1"/>
      <protection/>
    </xf>
    <xf numFmtId="176" fontId="10" fillId="2" borderId="30" xfId="20" applyNumberFormat="1" applyFont="1" applyFill="1" applyBorder="1" applyAlignment="1">
      <alignment vertical="center" wrapText="1"/>
      <protection/>
    </xf>
    <xf numFmtId="177" fontId="9" fillId="2" borderId="31" xfId="20" applyNumberFormat="1" applyFont="1" applyFill="1" applyBorder="1" applyAlignment="1">
      <alignment horizontal="right" vertical="center"/>
      <protection/>
    </xf>
    <xf numFmtId="0" fontId="9" fillId="2" borderId="30" xfId="20" applyFont="1" applyFill="1" applyBorder="1" applyAlignment="1">
      <alignment vertical="center" wrapText="1"/>
      <protection/>
    </xf>
    <xf numFmtId="0" fontId="9" fillId="2" borderId="36" xfId="20" applyFont="1" applyFill="1" applyBorder="1" applyAlignment="1">
      <alignment vertical="center" wrapText="1"/>
      <protection/>
    </xf>
    <xf numFmtId="176" fontId="9" fillId="2" borderId="33" xfId="20" applyNumberFormat="1" applyFont="1" applyFill="1" applyBorder="1" applyAlignment="1">
      <alignment horizontal="justify" vertical="center" wrapText="1"/>
      <protection/>
    </xf>
    <xf numFmtId="0" fontId="9" fillId="2" borderId="37" xfId="20" applyFont="1" applyFill="1" applyBorder="1" applyAlignment="1">
      <alignment horizontal="justify" vertical="center" wrapText="1"/>
      <protection/>
    </xf>
    <xf numFmtId="177" fontId="6" fillId="2" borderId="31" xfId="20" applyNumberFormat="1" applyFont="1" applyFill="1" applyBorder="1" applyAlignment="1">
      <alignment horizontal="right" vertical="center"/>
      <protection/>
    </xf>
    <xf numFmtId="179" fontId="6" fillId="2" borderId="31" xfId="20" applyNumberFormat="1" applyFont="1" applyFill="1" applyBorder="1" applyAlignment="1">
      <alignment horizontal="right" vertical="center"/>
      <protection/>
    </xf>
    <xf numFmtId="176" fontId="10" fillId="2" borderId="24" xfId="20" applyNumberFormat="1" applyFont="1" applyFill="1" applyBorder="1" applyAlignment="1">
      <alignment horizontal="right" vertical="center" wrapText="1"/>
      <protection/>
    </xf>
    <xf numFmtId="176" fontId="10" fillId="2" borderId="25" xfId="20" applyNumberFormat="1" applyFont="1" applyFill="1" applyBorder="1" applyAlignment="1">
      <alignment horizontal="right" vertical="center" wrapText="1"/>
      <protection/>
    </xf>
    <xf numFmtId="176" fontId="9" fillId="2" borderId="25" xfId="20" applyNumberFormat="1" applyFont="1" applyFill="1" applyBorder="1" applyAlignment="1">
      <alignment horizontal="right" vertical="center"/>
      <protection/>
    </xf>
    <xf numFmtId="179" fontId="9" fillId="2" borderId="25" xfId="20" applyNumberFormat="1" applyFont="1" applyFill="1" applyBorder="1" applyAlignment="1">
      <alignment horizontal="right" vertical="center"/>
      <protection/>
    </xf>
    <xf numFmtId="180" fontId="9" fillId="2" borderId="38" xfId="20" applyNumberFormat="1" applyFont="1" applyFill="1" applyBorder="1" applyAlignment="1">
      <alignment horizontal="right" vertical="center" wrapText="1"/>
      <protection/>
    </xf>
    <xf numFmtId="0" fontId="9" fillId="2" borderId="39" xfId="20" applyFont="1" applyFill="1" applyBorder="1" applyAlignment="1">
      <alignment vertical="center" wrapText="1"/>
      <protection/>
    </xf>
    <xf numFmtId="176" fontId="9" fillId="2" borderId="25" xfId="20" applyNumberFormat="1" applyFont="1" applyFill="1" applyBorder="1" applyAlignment="1">
      <alignment vertical="center"/>
      <protection/>
    </xf>
    <xf numFmtId="0" fontId="9" fillId="2" borderId="39" xfId="20" applyFont="1" applyFill="1" applyBorder="1" applyAlignment="1">
      <alignment horizontal="justify" vertical="center" wrapText="1"/>
      <protection/>
    </xf>
    <xf numFmtId="10" fontId="9" fillId="2" borderId="38" xfId="20" applyNumberFormat="1" applyFont="1" applyFill="1" applyBorder="1" applyAlignment="1">
      <alignment vertical="center" wrapText="1"/>
      <protection/>
    </xf>
    <xf numFmtId="176" fontId="9" fillId="2" borderId="40" xfId="20" applyNumberFormat="1" applyFont="1" applyFill="1" applyBorder="1" applyAlignment="1">
      <alignment vertical="center"/>
      <protection/>
    </xf>
    <xf numFmtId="179" fontId="9" fillId="2" borderId="26" xfId="20" applyNumberFormat="1" applyFont="1" applyFill="1" applyBorder="1" applyAlignment="1">
      <alignment horizontal="right" vertical="center"/>
      <protection/>
    </xf>
    <xf numFmtId="177" fontId="9" fillId="2" borderId="26" xfId="20" applyNumberFormat="1" applyFont="1" applyFill="1" applyBorder="1" applyAlignment="1">
      <alignment horizontal="right" vertical="center"/>
      <protection/>
    </xf>
    <xf numFmtId="0" fontId="9" fillId="2" borderId="36" xfId="20" applyFont="1" applyFill="1" applyBorder="1" applyAlignment="1">
      <alignment horizontal="justify" vertical="center" wrapText="1"/>
      <protection/>
    </xf>
    <xf numFmtId="0" fontId="9" fillId="2" borderId="41" xfId="20" applyFont="1" applyFill="1" applyBorder="1" applyAlignment="1">
      <alignment horizontal="justify" vertical="center" wrapText="1"/>
      <protection/>
    </xf>
    <xf numFmtId="0" fontId="9" fillId="2" borderId="42" xfId="20" applyFont="1" applyFill="1" applyBorder="1" applyAlignment="1">
      <alignment horizontal="justify" vertical="center" wrapText="1"/>
      <protection/>
    </xf>
    <xf numFmtId="0" fontId="9" fillId="2" borderId="43" xfId="20" applyFont="1" applyFill="1" applyBorder="1" applyAlignment="1">
      <alignment vertical="center" wrapText="1"/>
      <protection/>
    </xf>
    <xf numFmtId="0" fontId="9" fillId="2" borderId="44" xfId="20" applyFont="1" applyFill="1" applyBorder="1" applyAlignment="1">
      <alignment vertical="center" wrapText="1"/>
      <protection/>
    </xf>
    <xf numFmtId="0" fontId="9" fillId="2" borderId="45" xfId="20" applyFont="1" applyFill="1" applyBorder="1" applyAlignment="1">
      <alignment vertical="center" wrapText="1"/>
      <protection/>
    </xf>
    <xf numFmtId="176" fontId="9" fillId="2" borderId="45" xfId="20" applyNumberFormat="1" applyFont="1" applyFill="1" applyBorder="1" applyAlignment="1">
      <alignment vertical="center"/>
      <protection/>
    </xf>
    <xf numFmtId="176" fontId="9" fillId="2" borderId="46" xfId="20" applyNumberFormat="1" applyFont="1" applyFill="1" applyBorder="1" applyAlignment="1">
      <alignment vertical="center"/>
      <protection/>
    </xf>
    <xf numFmtId="10" fontId="9" fillId="2" borderId="47" xfId="20" applyNumberFormat="1" applyFont="1" applyFill="1" applyBorder="1" applyAlignment="1">
      <alignment vertical="center" wrapText="1"/>
      <protection/>
    </xf>
    <xf numFmtId="0" fontId="9" fillId="2" borderId="48" xfId="20" applyFont="1" applyFill="1" applyBorder="1" applyAlignment="1">
      <alignment horizontal="justify" vertical="center" wrapText="1"/>
      <protection/>
    </xf>
    <xf numFmtId="0" fontId="9" fillId="2" borderId="49" xfId="20" applyFont="1" applyFill="1" applyBorder="1" applyAlignment="1">
      <alignment horizontal="justify" vertical="center" wrapText="1"/>
      <protection/>
    </xf>
    <xf numFmtId="176" fontId="9" fillId="2" borderId="49" xfId="20" applyNumberFormat="1" applyFont="1" applyFill="1" applyBorder="1" applyAlignment="1">
      <alignment horizontal="right" vertical="center"/>
      <protection/>
    </xf>
    <xf numFmtId="178" fontId="9" fillId="0" borderId="50" xfId="20" applyNumberFormat="1" applyFont="1" applyFill="1" applyBorder="1" applyAlignment="1">
      <alignment horizontal="right" vertical="center" wrapText="1"/>
      <protection/>
    </xf>
    <xf numFmtId="0" fontId="2" fillId="0" borderId="0" xfId="20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51116;&#51652;\&#45208;&#51204;&#48373;&#51648;&#47560;&#51012;\30&#51064;\2014&#45380;%20&#45208;&#51204;&#48373;&#51648;%20&#50696;&#493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표지"/>
      <sheetName val="총괄표"/>
      <sheetName val="세입예산서"/>
      <sheetName val="세출예산서"/>
    </sheetNames>
    <sheetDataSet>
      <sheetData sheetId="0"/>
      <sheetData sheetId="1"/>
      <sheetData sheetId="2"/>
      <sheetData sheetId="3">
        <row r="6">
          <cell r="E6">
            <v>27144</v>
          </cell>
          <cell r="F6">
            <v>27216</v>
          </cell>
        </row>
        <row r="10">
          <cell r="F10">
            <v>0</v>
          </cell>
        </row>
        <row r="19">
          <cell r="E19">
            <v>532724</v>
          </cell>
          <cell r="F19">
            <v>546858.7795157587</v>
          </cell>
        </row>
        <row r="26">
          <cell r="E26">
            <v>41370</v>
          </cell>
          <cell r="F26">
            <v>41370</v>
          </cell>
        </row>
        <row r="31">
          <cell r="E31">
            <v>30592</v>
          </cell>
          <cell r="F31">
            <v>39024.6</v>
          </cell>
        </row>
        <row r="38">
          <cell r="E38">
            <v>819</v>
          </cell>
          <cell r="F38">
            <v>767.7</v>
          </cell>
        </row>
        <row r="40">
          <cell r="E40">
            <v>4167</v>
          </cell>
          <cell r="F40">
            <v>4230</v>
          </cell>
        </row>
        <row r="47">
          <cell r="E47">
            <v>61456</v>
          </cell>
          <cell r="F47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18000</v>
          </cell>
          <cell r="F53">
            <v>18000</v>
          </cell>
        </row>
        <row r="54">
          <cell r="E54">
            <v>0</v>
          </cell>
          <cell r="F54">
            <v>0</v>
          </cell>
        </row>
        <row r="58">
          <cell r="E58">
            <v>6832</v>
          </cell>
          <cell r="F58">
            <v>5000</v>
          </cell>
        </row>
        <row r="61">
          <cell r="E61">
            <v>2029</v>
          </cell>
          <cell r="F61">
            <v>7000</v>
          </cell>
        </row>
        <row r="67">
          <cell r="E67">
            <v>10</v>
          </cell>
          <cell r="F67">
            <v>50</v>
          </cell>
        </row>
        <row r="68">
          <cell r="E68">
            <v>11960</v>
          </cell>
          <cell r="F68">
            <v>10660</v>
          </cell>
        </row>
      </sheetData>
      <sheetData sheetId="4">
        <row r="8">
          <cell r="E8">
            <v>294374</v>
          </cell>
          <cell r="F8">
            <v>303413</v>
          </cell>
        </row>
        <row r="23">
          <cell r="E23">
            <v>28660</v>
          </cell>
          <cell r="F23">
            <v>30147</v>
          </cell>
        </row>
        <row r="38">
          <cell r="F38">
            <v>0</v>
          </cell>
        </row>
        <row r="39">
          <cell r="E39">
            <v>129686</v>
          </cell>
          <cell r="F39">
            <v>132560.89016746412</v>
          </cell>
        </row>
        <row r="58">
          <cell r="E58">
            <v>37727</v>
          </cell>
          <cell r="F58">
            <v>38843.40951395535</v>
          </cell>
        </row>
        <row r="59">
          <cell r="E59">
            <v>40077</v>
          </cell>
          <cell r="F59">
            <v>41894.479834339254</v>
          </cell>
        </row>
        <row r="65">
          <cell r="E65">
            <v>0</v>
          </cell>
          <cell r="F65">
            <v>0</v>
          </cell>
        </row>
        <row r="67">
          <cell r="F67">
            <v>0</v>
          </cell>
        </row>
        <row r="70">
          <cell r="E70">
            <v>600</v>
          </cell>
          <cell r="F70">
            <v>600</v>
          </cell>
        </row>
        <row r="73">
          <cell r="E73">
            <v>2200</v>
          </cell>
          <cell r="F73">
            <v>2400</v>
          </cell>
        </row>
        <row r="75">
          <cell r="E75">
            <v>600</v>
          </cell>
          <cell r="F75">
            <v>1000</v>
          </cell>
        </row>
        <row r="80">
          <cell r="E80">
            <v>1800</v>
          </cell>
          <cell r="F80">
            <v>4500</v>
          </cell>
        </row>
        <row r="83">
          <cell r="E83">
            <v>8620</v>
          </cell>
          <cell r="F83">
            <v>9620</v>
          </cell>
        </row>
        <row r="92">
          <cell r="E92">
            <v>19540</v>
          </cell>
          <cell r="F92">
            <v>20710</v>
          </cell>
        </row>
        <row r="98">
          <cell r="E98">
            <v>6350</v>
          </cell>
          <cell r="F98">
            <v>5803</v>
          </cell>
        </row>
        <row r="102">
          <cell r="E102">
            <v>4400</v>
          </cell>
          <cell r="F102">
            <v>9400</v>
          </cell>
        </row>
        <row r="105">
          <cell r="E105">
            <v>0</v>
          </cell>
          <cell r="F105">
            <v>0</v>
          </cell>
        </row>
        <row r="108">
          <cell r="E108">
            <v>79000</v>
          </cell>
          <cell r="F108">
            <v>0</v>
          </cell>
        </row>
        <row r="111">
          <cell r="E111">
            <v>5500</v>
          </cell>
          <cell r="F111">
            <v>3500</v>
          </cell>
        </row>
        <row r="118">
          <cell r="E118">
            <v>600</v>
          </cell>
          <cell r="F118">
            <v>2000</v>
          </cell>
        </row>
        <row r="122">
          <cell r="E122">
            <v>38619</v>
          </cell>
          <cell r="F122">
            <v>48647.7</v>
          </cell>
        </row>
        <row r="125">
          <cell r="E125">
            <v>7200</v>
          </cell>
          <cell r="F125">
            <v>7320</v>
          </cell>
        </row>
        <row r="128">
          <cell r="E128">
            <v>1428</v>
          </cell>
          <cell r="F128">
            <v>2520</v>
          </cell>
        </row>
        <row r="130">
          <cell r="E130">
            <v>987</v>
          </cell>
          <cell r="F130">
            <v>2100</v>
          </cell>
        </row>
        <row r="135">
          <cell r="E135">
            <v>0</v>
          </cell>
          <cell r="F135">
            <v>0</v>
          </cell>
        </row>
        <row r="136">
          <cell r="F136">
            <v>0</v>
          </cell>
        </row>
        <row r="137">
          <cell r="E137">
            <v>6037</v>
          </cell>
          <cell r="F137">
            <v>5900</v>
          </cell>
        </row>
        <row r="141">
          <cell r="E141">
            <v>0</v>
          </cell>
          <cell r="F141">
            <v>0</v>
          </cell>
        </row>
        <row r="146">
          <cell r="E146">
            <v>968</v>
          </cell>
          <cell r="F146">
            <v>567.6</v>
          </cell>
        </row>
        <row r="149">
          <cell r="E149">
            <v>7200</v>
          </cell>
          <cell r="F149">
            <v>9000</v>
          </cell>
        </row>
        <row r="153">
          <cell r="E153">
            <v>2590</v>
          </cell>
          <cell r="F153">
            <v>4590</v>
          </cell>
        </row>
        <row r="162">
          <cell r="E162">
            <v>0</v>
          </cell>
          <cell r="F162">
            <v>0</v>
          </cell>
        </row>
        <row r="163">
          <cell r="F163">
            <v>0</v>
          </cell>
        </row>
        <row r="170">
          <cell r="E170">
            <v>10840</v>
          </cell>
          <cell r="F170">
            <v>11640</v>
          </cell>
        </row>
        <row r="186">
          <cell r="E186">
            <v>500</v>
          </cell>
        </row>
        <row r="188">
          <cell r="F188">
            <v>500</v>
          </cell>
        </row>
        <row r="189">
          <cell r="E189">
            <v>1000</v>
          </cell>
        </row>
        <row r="191">
          <cell r="F191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 topLeftCell="C13">
      <selection activeCell="H21" sqref="H21"/>
    </sheetView>
  </sheetViews>
  <sheetFormatPr defaultColWidth="9.140625" defaultRowHeight="15"/>
  <cols>
    <col min="1" max="1" width="11.421875" style="2" customWidth="1"/>
    <col min="2" max="2" width="12.421875" style="2" customWidth="1"/>
    <col min="3" max="3" width="11.7109375" style="2" customWidth="1"/>
    <col min="4" max="5" width="8.7109375" style="2" customWidth="1"/>
    <col min="6" max="6" width="11.57421875" style="2" customWidth="1"/>
    <col min="7" max="7" width="7.7109375" style="2" customWidth="1"/>
    <col min="8" max="9" width="12.28125" style="2" customWidth="1"/>
    <col min="10" max="10" width="16.00390625" style="2" customWidth="1"/>
    <col min="11" max="12" width="8.7109375" style="2" customWidth="1"/>
    <col min="13" max="13" width="11.421875" style="2" customWidth="1"/>
    <col min="14" max="14" width="7.7109375" style="2" customWidth="1"/>
    <col min="15" max="16384" width="9.00390625" style="2" customWidth="1"/>
  </cols>
  <sheetData>
    <row r="1" spans="1:1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thickBot="1">
      <c r="A2" s="3"/>
      <c r="B2" s="3"/>
      <c r="C2" s="4"/>
      <c r="D2" s="4"/>
      <c r="E2" s="5"/>
      <c r="F2" s="5"/>
      <c r="G2" s="6"/>
      <c r="H2" s="4"/>
      <c r="I2" s="4"/>
      <c r="J2" s="4"/>
      <c r="K2" s="4"/>
      <c r="L2" s="5"/>
      <c r="M2" s="7" t="s">
        <v>1</v>
      </c>
      <c r="N2" s="7"/>
    </row>
    <row r="3" spans="1:14" ht="14.25" thickBot="1">
      <c r="A3" s="8" t="s">
        <v>2</v>
      </c>
      <c r="B3" s="9"/>
      <c r="C3" s="9"/>
      <c r="D3" s="9"/>
      <c r="E3" s="9"/>
      <c r="F3" s="9"/>
      <c r="G3" s="10"/>
      <c r="H3" s="11" t="s">
        <v>3</v>
      </c>
      <c r="I3" s="9"/>
      <c r="J3" s="9"/>
      <c r="K3" s="9"/>
      <c r="L3" s="9"/>
      <c r="M3" s="9"/>
      <c r="N3" s="12"/>
    </row>
    <row r="4" spans="1:15" ht="13.5" customHeight="1">
      <c r="A4" s="13" t="s">
        <v>4</v>
      </c>
      <c r="B4" s="14" t="s">
        <v>5</v>
      </c>
      <c r="C4" s="14" t="s">
        <v>6</v>
      </c>
      <c r="D4" s="15" t="s">
        <v>7</v>
      </c>
      <c r="E4" s="15" t="s">
        <v>8</v>
      </c>
      <c r="F4" s="14" t="s">
        <v>9</v>
      </c>
      <c r="G4" s="16"/>
      <c r="H4" s="17" t="s">
        <v>4</v>
      </c>
      <c r="I4" s="14" t="s">
        <v>5</v>
      </c>
      <c r="J4" s="14" t="s">
        <v>6</v>
      </c>
      <c r="K4" s="15" t="s">
        <v>10</v>
      </c>
      <c r="L4" s="15" t="s">
        <v>11</v>
      </c>
      <c r="M4" s="14" t="s">
        <v>12</v>
      </c>
      <c r="N4" s="18"/>
      <c r="O4" s="19"/>
    </row>
    <row r="5" spans="1:15" ht="14.25" thickBot="1">
      <c r="A5" s="20"/>
      <c r="B5" s="21"/>
      <c r="C5" s="21"/>
      <c r="D5" s="22"/>
      <c r="E5" s="22"/>
      <c r="F5" s="23" t="s">
        <v>13</v>
      </c>
      <c r="G5" s="24" t="s">
        <v>14</v>
      </c>
      <c r="H5" s="25"/>
      <c r="I5" s="21"/>
      <c r="J5" s="21"/>
      <c r="K5" s="22"/>
      <c r="L5" s="22"/>
      <c r="M5" s="23" t="s">
        <v>15</v>
      </c>
      <c r="N5" s="26" t="s">
        <v>16</v>
      </c>
      <c r="O5" s="19"/>
    </row>
    <row r="6" spans="1:16" ht="15" thickBot="1" thickTop="1">
      <c r="A6" s="27" t="s">
        <v>17</v>
      </c>
      <c r="B6" s="28"/>
      <c r="C6" s="28"/>
      <c r="D6" s="29">
        <f>SUM(D7:D30)</f>
        <v>737103</v>
      </c>
      <c r="E6" s="29">
        <f>SUM(E7:E30)</f>
        <v>700177.0795157587</v>
      </c>
      <c r="F6" s="30">
        <f>E6-D6</f>
        <v>-36925.92048424133</v>
      </c>
      <c r="G6" s="31">
        <f>F6/D6*100%</f>
        <v>-0.05009601166219827</v>
      </c>
      <c r="H6" s="32" t="s">
        <v>17</v>
      </c>
      <c r="I6" s="28"/>
      <c r="J6" s="28"/>
      <c r="K6" s="29">
        <f>SUM(K7:K49)</f>
        <v>737103</v>
      </c>
      <c r="L6" s="29">
        <f>SUM(L7:L49)</f>
        <v>700177.0795157587</v>
      </c>
      <c r="M6" s="33">
        <f aca="true" t="shared" si="0" ref="M6:M49">L6-K6</f>
        <v>-36925.92048424133</v>
      </c>
      <c r="N6" s="34">
        <f>M6/K6*100%</f>
        <v>-0.05009601166219827</v>
      </c>
      <c r="O6" s="19"/>
      <c r="P6" s="19"/>
    </row>
    <row r="7" spans="1:15" ht="14.25" thickTop="1">
      <c r="A7" s="35" t="s">
        <v>18</v>
      </c>
      <c r="B7" s="36" t="s">
        <v>19</v>
      </c>
      <c r="C7" s="37" t="s">
        <v>20</v>
      </c>
      <c r="D7" s="38">
        <f>'[1]세입예산서'!E6</f>
        <v>27144</v>
      </c>
      <c r="E7" s="38">
        <f>'[1]세입예산서'!F6</f>
        <v>27216</v>
      </c>
      <c r="F7" s="39">
        <f>E7-D7</f>
        <v>72</v>
      </c>
      <c r="G7" s="40">
        <f>F7/D7*100%</f>
        <v>0.002652519893899204</v>
      </c>
      <c r="H7" s="41" t="s">
        <v>21</v>
      </c>
      <c r="I7" s="36" t="s">
        <v>22</v>
      </c>
      <c r="J7" s="37" t="s">
        <v>23</v>
      </c>
      <c r="K7" s="38">
        <f>'[1]세출예산서'!E8</f>
        <v>294374</v>
      </c>
      <c r="L7" s="38">
        <f>'[1]세출예산서'!F8</f>
        <v>303413</v>
      </c>
      <c r="M7" s="38">
        <f t="shared" si="0"/>
        <v>9039</v>
      </c>
      <c r="N7" s="42">
        <f aca="true" t="shared" si="1" ref="N7:N49">M7/K7*100%</f>
        <v>0.030705836792651525</v>
      </c>
      <c r="O7" s="19"/>
    </row>
    <row r="8" spans="1:14" ht="15">
      <c r="A8" s="43">
        <f>B8</f>
        <v>27216</v>
      </c>
      <c r="B8" s="44">
        <f>E7+E8</f>
        <v>27216</v>
      </c>
      <c r="C8" s="45"/>
      <c r="D8" s="46"/>
      <c r="E8" s="46"/>
      <c r="F8" s="39">
        <f aca="true" t="shared" si="2" ref="F8:F16">E8-D8</f>
        <v>0</v>
      </c>
      <c r="G8" s="40"/>
      <c r="H8" s="47">
        <f>I8+I16+I19</f>
        <v>600891.7795157587</v>
      </c>
      <c r="I8" s="48">
        <f>SUM(L7:L14)</f>
        <v>546858.7795157587</v>
      </c>
      <c r="J8" s="45" t="s">
        <v>24</v>
      </c>
      <c r="K8" s="46">
        <f>'[1]세출예산서'!E23</f>
        <v>28660</v>
      </c>
      <c r="L8" s="46">
        <f>'[1]세출예산서'!F23</f>
        <v>30147</v>
      </c>
      <c r="M8" s="49">
        <f t="shared" si="0"/>
        <v>1487</v>
      </c>
      <c r="N8" s="50">
        <f t="shared" si="1"/>
        <v>0.051884159106769016</v>
      </c>
    </row>
    <row r="9" spans="1:15" ht="15">
      <c r="A9" s="51" t="s">
        <v>25</v>
      </c>
      <c r="B9" s="52" t="s">
        <v>25</v>
      </c>
      <c r="C9" s="45" t="s">
        <v>26</v>
      </c>
      <c r="D9" s="46">
        <v>0</v>
      </c>
      <c r="E9" s="46">
        <f>'[1]세입예산서'!F10</f>
        <v>0</v>
      </c>
      <c r="F9" s="39">
        <f t="shared" si="2"/>
        <v>0</v>
      </c>
      <c r="G9" s="40">
        <v>0</v>
      </c>
      <c r="H9" s="53"/>
      <c r="I9" s="54"/>
      <c r="J9" s="45" t="s">
        <v>27</v>
      </c>
      <c r="K9" s="46">
        <v>0</v>
      </c>
      <c r="L9" s="46">
        <f>'[1]세출예산서'!F38</f>
        <v>0</v>
      </c>
      <c r="M9" s="49">
        <f t="shared" si="0"/>
        <v>0</v>
      </c>
      <c r="N9" s="50">
        <v>0</v>
      </c>
      <c r="O9" s="19"/>
    </row>
    <row r="10" spans="1:15" ht="15">
      <c r="A10" s="55" t="s">
        <v>28</v>
      </c>
      <c r="B10" s="45" t="s">
        <v>28</v>
      </c>
      <c r="C10" s="45" t="s">
        <v>28</v>
      </c>
      <c r="D10" s="46">
        <v>0</v>
      </c>
      <c r="E10" s="46">
        <v>0</v>
      </c>
      <c r="F10" s="39">
        <f t="shared" si="2"/>
        <v>0</v>
      </c>
      <c r="G10" s="40">
        <v>0</v>
      </c>
      <c r="H10" s="53"/>
      <c r="I10" s="54"/>
      <c r="J10" s="45" t="s">
        <v>29</v>
      </c>
      <c r="K10" s="46">
        <f>'[1]세출예산서'!E39</f>
        <v>129686</v>
      </c>
      <c r="L10" s="46">
        <f>'[1]세출예산서'!F39</f>
        <v>132560.89016746412</v>
      </c>
      <c r="M10" s="49">
        <f t="shared" si="0"/>
        <v>2874.890167464124</v>
      </c>
      <c r="N10" s="50">
        <f t="shared" si="1"/>
        <v>0.022168084199251453</v>
      </c>
      <c r="O10" s="19"/>
    </row>
    <row r="11" spans="1:14" ht="15">
      <c r="A11" s="51" t="s">
        <v>30</v>
      </c>
      <c r="B11" s="52" t="s">
        <v>31</v>
      </c>
      <c r="C11" s="45" t="s">
        <v>32</v>
      </c>
      <c r="D11" s="46">
        <f>'[1]세입예산서'!E19</f>
        <v>532724</v>
      </c>
      <c r="E11" s="46">
        <f>'[1]세입예산서'!F19</f>
        <v>546858.7795157587</v>
      </c>
      <c r="F11" s="39">
        <f t="shared" si="2"/>
        <v>14134.779515758739</v>
      </c>
      <c r="G11" s="40">
        <f aca="true" t="shared" si="3" ref="G11:G30">F11/D11*100%</f>
        <v>0.02653302557376566</v>
      </c>
      <c r="H11" s="53"/>
      <c r="I11" s="54"/>
      <c r="J11" s="45" t="s">
        <v>33</v>
      </c>
      <c r="K11" s="46">
        <f>'[1]세출예산서'!E58</f>
        <v>37727</v>
      </c>
      <c r="L11" s="46">
        <f>'[1]세출예산서'!F58</f>
        <v>38843.40951395535</v>
      </c>
      <c r="M11" s="49">
        <f t="shared" si="0"/>
        <v>1116.4095139553465</v>
      </c>
      <c r="N11" s="50">
        <f t="shared" si="1"/>
        <v>0.029591791394898787</v>
      </c>
    </row>
    <row r="12" spans="1:15" ht="15">
      <c r="A12" s="56">
        <f>B12+D16</f>
        <v>693707.0795157587</v>
      </c>
      <c r="B12" s="48">
        <f>SUM(E11:E15)</f>
        <v>632251.0795157587</v>
      </c>
      <c r="C12" s="45" t="s">
        <v>34</v>
      </c>
      <c r="D12" s="46">
        <f>'[1]세입예산서'!E26</f>
        <v>41370</v>
      </c>
      <c r="E12" s="46">
        <f>'[1]세입예산서'!F26</f>
        <v>41370</v>
      </c>
      <c r="F12" s="39">
        <f t="shared" si="2"/>
        <v>0</v>
      </c>
      <c r="G12" s="40">
        <f t="shared" si="3"/>
        <v>0</v>
      </c>
      <c r="H12" s="53"/>
      <c r="I12" s="54"/>
      <c r="J12" s="45" t="s">
        <v>35</v>
      </c>
      <c r="K12" s="46">
        <f>'[1]세출예산서'!E59</f>
        <v>40077</v>
      </c>
      <c r="L12" s="46">
        <f>'[1]세출예산서'!F59</f>
        <v>41894.479834339254</v>
      </c>
      <c r="M12" s="49">
        <f t="shared" si="0"/>
        <v>1817.479834339254</v>
      </c>
      <c r="N12" s="50">
        <f t="shared" si="1"/>
        <v>0.04534969769042728</v>
      </c>
      <c r="O12" s="19"/>
    </row>
    <row r="13" spans="1:14" ht="15">
      <c r="A13" s="57"/>
      <c r="B13" s="54"/>
      <c r="C13" s="45" t="s">
        <v>36</v>
      </c>
      <c r="D13" s="46">
        <f>'[1]세입예산서'!E31</f>
        <v>30592</v>
      </c>
      <c r="E13" s="46">
        <f>'[1]세입예산서'!F31</f>
        <v>39024.6</v>
      </c>
      <c r="F13" s="58">
        <f t="shared" si="2"/>
        <v>8432.599999999999</v>
      </c>
      <c r="G13" s="40">
        <f t="shared" si="3"/>
        <v>0.27564722803347275</v>
      </c>
      <c r="H13" s="53"/>
      <c r="I13" s="54"/>
      <c r="J13" s="45" t="s">
        <v>37</v>
      </c>
      <c r="K13" s="46">
        <f>'[1]세출예산서'!E65</f>
        <v>0</v>
      </c>
      <c r="L13" s="46">
        <f>'[1]세출예산서'!F65</f>
        <v>0</v>
      </c>
      <c r="M13" s="49">
        <f t="shared" si="0"/>
        <v>0</v>
      </c>
      <c r="N13" s="50">
        <v>0</v>
      </c>
    </row>
    <row r="14" spans="1:15" ht="15">
      <c r="A14" s="57"/>
      <c r="B14" s="54"/>
      <c r="C14" s="45" t="s">
        <v>38</v>
      </c>
      <c r="D14" s="46">
        <f>'[1]세입예산서'!E38</f>
        <v>819</v>
      </c>
      <c r="E14" s="46">
        <f>'[1]세입예산서'!F38</f>
        <v>767.7</v>
      </c>
      <c r="F14" s="59">
        <f t="shared" si="2"/>
        <v>-51.299999999999955</v>
      </c>
      <c r="G14" s="40">
        <f t="shared" si="3"/>
        <v>-0.06263736263736258</v>
      </c>
      <c r="H14" s="53"/>
      <c r="I14" s="60"/>
      <c r="J14" s="45" t="s">
        <v>39</v>
      </c>
      <c r="K14" s="46">
        <v>0</v>
      </c>
      <c r="L14" s="46">
        <f>'[1]세출예산서'!F67</f>
        <v>0</v>
      </c>
      <c r="M14" s="49">
        <f t="shared" si="0"/>
        <v>0</v>
      </c>
      <c r="N14" s="50">
        <v>0</v>
      </c>
      <c r="O14" s="19"/>
    </row>
    <row r="15" spans="1:15" ht="15">
      <c r="A15" s="57"/>
      <c r="B15" s="60"/>
      <c r="C15" s="45" t="s">
        <v>40</v>
      </c>
      <c r="D15" s="46">
        <f>'[1]세입예산서'!E40</f>
        <v>4167</v>
      </c>
      <c r="E15" s="46">
        <f>'[1]세입예산서'!F40</f>
        <v>4230</v>
      </c>
      <c r="F15" s="61">
        <f t="shared" si="2"/>
        <v>63</v>
      </c>
      <c r="G15" s="40">
        <f t="shared" si="3"/>
        <v>0.01511879049676026</v>
      </c>
      <c r="H15" s="53"/>
      <c r="I15" s="52" t="s">
        <v>41</v>
      </c>
      <c r="J15" s="45" t="s">
        <v>42</v>
      </c>
      <c r="K15" s="46">
        <f>'[1]세출예산서'!E70</f>
        <v>600</v>
      </c>
      <c r="L15" s="46">
        <f>'[1]세출예산서'!F70</f>
        <v>600</v>
      </c>
      <c r="M15" s="49">
        <f t="shared" si="0"/>
        <v>0</v>
      </c>
      <c r="N15" s="50">
        <f t="shared" si="1"/>
        <v>0</v>
      </c>
      <c r="O15" s="19"/>
    </row>
    <row r="16" spans="1:14" ht="15">
      <c r="A16" s="57"/>
      <c r="B16" s="62" t="s">
        <v>43</v>
      </c>
      <c r="C16" s="45" t="s">
        <v>43</v>
      </c>
      <c r="D16" s="46">
        <f>'[1]세입예산서'!E47</f>
        <v>61456</v>
      </c>
      <c r="E16" s="46">
        <f>'[1]세입예산서'!F47</f>
        <v>0</v>
      </c>
      <c r="F16" s="59">
        <f t="shared" si="2"/>
        <v>-61456</v>
      </c>
      <c r="G16" s="40">
        <f t="shared" si="3"/>
        <v>-1</v>
      </c>
      <c r="H16" s="53"/>
      <c r="I16" s="48">
        <f>SUM(L15:L17)</f>
        <v>4000</v>
      </c>
      <c r="J16" s="45" t="s">
        <v>44</v>
      </c>
      <c r="K16" s="46">
        <f>'[1]세출예산서'!E73</f>
        <v>2200</v>
      </c>
      <c r="L16" s="46">
        <f>'[1]세출예산서'!F73</f>
        <v>2400</v>
      </c>
      <c r="M16" s="49">
        <f t="shared" si="0"/>
        <v>200</v>
      </c>
      <c r="N16" s="50">
        <f t="shared" si="1"/>
        <v>0.09090909090909091</v>
      </c>
    </row>
    <row r="17" spans="1:15" ht="12.75" customHeight="1">
      <c r="A17" s="57"/>
      <c r="B17" s="36"/>
      <c r="C17" s="45" t="s">
        <v>40</v>
      </c>
      <c r="D17" s="46">
        <v>0</v>
      </c>
      <c r="E17" s="46">
        <v>0</v>
      </c>
      <c r="F17" s="49">
        <v>0</v>
      </c>
      <c r="G17" s="40">
        <v>0</v>
      </c>
      <c r="H17" s="53"/>
      <c r="I17" s="60"/>
      <c r="J17" s="45" t="s">
        <v>45</v>
      </c>
      <c r="K17" s="46">
        <f>'[1]세출예산서'!E75</f>
        <v>600</v>
      </c>
      <c r="L17" s="46">
        <f>'[1]세출예산서'!F75</f>
        <v>1000</v>
      </c>
      <c r="M17" s="49">
        <f t="shared" si="0"/>
        <v>400</v>
      </c>
      <c r="N17" s="50">
        <f t="shared" si="1"/>
        <v>0.6666666666666666</v>
      </c>
      <c r="O17" s="19"/>
    </row>
    <row r="18" spans="1:14" ht="12.75" customHeight="1">
      <c r="A18" s="63" t="s">
        <v>46</v>
      </c>
      <c r="B18" s="64" t="s">
        <v>46</v>
      </c>
      <c r="C18" s="45" t="s">
        <v>46</v>
      </c>
      <c r="D18" s="46">
        <f>'[1]세입예산서'!E52+'[1]세입예산서'!E53</f>
        <v>18000</v>
      </c>
      <c r="E18" s="46">
        <f>'[1]세입예산서'!F52+'[1]세입예산서'!F53</f>
        <v>18000</v>
      </c>
      <c r="F18" s="49">
        <v>0</v>
      </c>
      <c r="G18" s="40">
        <f t="shared" si="3"/>
        <v>0</v>
      </c>
      <c r="H18" s="53"/>
      <c r="I18" s="52" t="s">
        <v>47</v>
      </c>
      <c r="J18" s="45" t="s">
        <v>48</v>
      </c>
      <c r="K18" s="46">
        <f>'[1]세출예산서'!E80</f>
        <v>1800</v>
      </c>
      <c r="L18" s="46">
        <f>'[1]세출예산서'!F80</f>
        <v>4500</v>
      </c>
      <c r="M18" s="49">
        <f t="shared" si="0"/>
        <v>2700</v>
      </c>
      <c r="N18" s="50">
        <f t="shared" si="1"/>
        <v>1.5</v>
      </c>
    </row>
    <row r="19" spans="1:14" ht="15">
      <c r="A19" s="65">
        <f>B19</f>
        <v>18000</v>
      </c>
      <c r="B19" s="44">
        <f>E18+E19</f>
        <v>18000</v>
      </c>
      <c r="C19" s="45" t="s">
        <v>49</v>
      </c>
      <c r="D19" s="46">
        <f>'[1]세입예산서'!E54</f>
        <v>0</v>
      </c>
      <c r="E19" s="46">
        <f>'[1]세입예산서'!F54</f>
        <v>0</v>
      </c>
      <c r="F19" s="49">
        <v>0</v>
      </c>
      <c r="G19" s="40">
        <v>0</v>
      </c>
      <c r="H19" s="53"/>
      <c r="I19" s="48">
        <f>SUM(L18:L23)</f>
        <v>50033</v>
      </c>
      <c r="J19" s="45" t="s">
        <v>50</v>
      </c>
      <c r="K19" s="46">
        <f>'[1]세출예산서'!E83</f>
        <v>8620</v>
      </c>
      <c r="L19" s="46">
        <f>'[1]세출예산서'!F83</f>
        <v>9620</v>
      </c>
      <c r="M19" s="49">
        <f t="shared" si="0"/>
        <v>1000</v>
      </c>
      <c r="N19" s="50">
        <f t="shared" si="1"/>
        <v>0.11600928074245939</v>
      </c>
    </row>
    <row r="20" spans="1:15" ht="15">
      <c r="A20" s="51" t="s">
        <v>51</v>
      </c>
      <c r="B20" s="52" t="s">
        <v>51</v>
      </c>
      <c r="C20" s="45" t="s">
        <v>52</v>
      </c>
      <c r="D20" s="46"/>
      <c r="E20" s="46"/>
      <c r="F20" s="49"/>
      <c r="G20" s="40"/>
      <c r="H20" s="53"/>
      <c r="I20" s="54"/>
      <c r="J20" s="45" t="s">
        <v>53</v>
      </c>
      <c r="K20" s="46">
        <f>'[1]세출예산서'!E92</f>
        <v>19540</v>
      </c>
      <c r="L20" s="46">
        <f>'[1]세출예산서'!F92</f>
        <v>20710</v>
      </c>
      <c r="M20" s="49">
        <f t="shared" si="0"/>
        <v>1170</v>
      </c>
      <c r="N20" s="50">
        <f t="shared" si="1"/>
        <v>0.059877175025588536</v>
      </c>
      <c r="O20" s="19"/>
    </row>
    <row r="21" spans="1:14" ht="15">
      <c r="A21" s="35"/>
      <c r="B21" s="36"/>
      <c r="C21" s="45"/>
      <c r="D21" s="46"/>
      <c r="E21" s="46"/>
      <c r="F21" s="49"/>
      <c r="G21" s="40"/>
      <c r="H21" s="53"/>
      <c r="I21" s="54"/>
      <c r="J21" s="45" t="s">
        <v>54</v>
      </c>
      <c r="K21" s="46">
        <f>'[1]세출예산서'!E98</f>
        <v>6350</v>
      </c>
      <c r="L21" s="46">
        <f>'[1]세출예산서'!F98</f>
        <v>5803</v>
      </c>
      <c r="M21" s="66">
        <f t="shared" si="0"/>
        <v>-547</v>
      </c>
      <c r="N21" s="50">
        <f t="shared" si="1"/>
        <v>-0.08614173228346457</v>
      </c>
    </row>
    <row r="22" spans="1:14" ht="15">
      <c r="A22" s="57"/>
      <c r="B22" s="54"/>
      <c r="C22" s="45"/>
      <c r="D22" s="46"/>
      <c r="E22" s="46"/>
      <c r="F22" s="49"/>
      <c r="G22" s="40"/>
      <c r="H22" s="53"/>
      <c r="I22" s="54"/>
      <c r="J22" s="45" t="s">
        <v>55</v>
      </c>
      <c r="K22" s="46">
        <f>'[1]세출예산서'!E102</f>
        <v>4400</v>
      </c>
      <c r="L22" s="46">
        <f>'[1]세출예산서'!F102</f>
        <v>9400</v>
      </c>
      <c r="M22" s="46">
        <f t="shared" si="0"/>
        <v>5000</v>
      </c>
      <c r="N22" s="50">
        <f t="shared" si="1"/>
        <v>1.1363636363636365</v>
      </c>
    </row>
    <row r="23" spans="1:15" ht="15">
      <c r="A23" s="67"/>
      <c r="B23" s="60"/>
      <c r="C23" s="45"/>
      <c r="D23" s="46"/>
      <c r="E23" s="46"/>
      <c r="F23" s="49"/>
      <c r="G23" s="40"/>
      <c r="H23" s="68"/>
      <c r="I23" s="60"/>
      <c r="J23" s="45" t="s">
        <v>56</v>
      </c>
      <c r="K23" s="46">
        <f>'[1]세출예산서'!E105</f>
        <v>0</v>
      </c>
      <c r="L23" s="46">
        <f>'[1]세출예산서'!F105</f>
        <v>0</v>
      </c>
      <c r="M23" s="49">
        <f t="shared" si="0"/>
        <v>0</v>
      </c>
      <c r="N23" s="50">
        <v>0</v>
      </c>
      <c r="O23" s="19"/>
    </row>
    <row r="24" spans="1:14" ht="15">
      <c r="A24" s="69">
        <f>D24</f>
        <v>6832</v>
      </c>
      <c r="B24" s="52" t="s">
        <v>57</v>
      </c>
      <c r="C24" s="45" t="s">
        <v>58</v>
      </c>
      <c r="D24" s="46">
        <f>'[1]세입예산서'!E58</f>
        <v>6832</v>
      </c>
      <c r="E24" s="46">
        <f>'[1]세입예산서'!F58</f>
        <v>5000</v>
      </c>
      <c r="F24" s="66">
        <f>E24-D24</f>
        <v>-1832</v>
      </c>
      <c r="G24" s="40">
        <f t="shared" si="3"/>
        <v>-0.2681498829039813</v>
      </c>
      <c r="H24" s="70" t="s">
        <v>59</v>
      </c>
      <c r="I24" s="52" t="s">
        <v>60</v>
      </c>
      <c r="J24" s="45" t="s">
        <v>60</v>
      </c>
      <c r="K24" s="46">
        <f>'[1]세출예산서'!E108</f>
        <v>79000</v>
      </c>
      <c r="L24" s="46">
        <f>'[1]세출예산서'!F108</f>
        <v>0</v>
      </c>
      <c r="M24" s="71">
        <f t="shared" si="0"/>
        <v>-79000</v>
      </c>
      <c r="N24" s="50">
        <f t="shared" si="1"/>
        <v>-1</v>
      </c>
    </row>
    <row r="25" spans="1:14" ht="15">
      <c r="A25" s="43">
        <f>B25</f>
        <v>5000</v>
      </c>
      <c r="B25" s="44">
        <f>E24</f>
        <v>5000</v>
      </c>
      <c r="C25" s="45"/>
      <c r="D25" s="46"/>
      <c r="E25" s="46"/>
      <c r="F25" s="66">
        <f aca="true" t="shared" si="4" ref="F25:F29">E25-D25</f>
        <v>0</v>
      </c>
      <c r="G25" s="40"/>
      <c r="H25" s="47">
        <f>I25</f>
        <v>5500</v>
      </c>
      <c r="I25" s="48">
        <f>SUM(L24:L26)</f>
        <v>5500</v>
      </c>
      <c r="J25" s="45" t="s">
        <v>61</v>
      </c>
      <c r="K25" s="46">
        <f>'[1]세출예산서'!E111</f>
        <v>5500</v>
      </c>
      <c r="L25" s="46">
        <f>'[1]세출예산서'!F111</f>
        <v>3500</v>
      </c>
      <c r="M25" s="71">
        <f t="shared" si="0"/>
        <v>-2000</v>
      </c>
      <c r="N25" s="50">
        <f t="shared" si="1"/>
        <v>-0.36363636363636365</v>
      </c>
    </row>
    <row r="26" spans="1:14" ht="15">
      <c r="A26" s="51" t="s">
        <v>62</v>
      </c>
      <c r="B26" s="52" t="s">
        <v>62</v>
      </c>
      <c r="C26" s="45" t="s">
        <v>63</v>
      </c>
      <c r="D26" s="46">
        <f>'[1]세입예산서'!E61</f>
        <v>2029</v>
      </c>
      <c r="E26" s="46">
        <f>'[1]세입예산서'!F61</f>
        <v>7000</v>
      </c>
      <c r="F26" s="46">
        <f t="shared" si="4"/>
        <v>4971</v>
      </c>
      <c r="G26" s="40">
        <f t="shared" si="3"/>
        <v>2.4499753573188765</v>
      </c>
      <c r="H26" s="53"/>
      <c r="I26" s="54"/>
      <c r="J26" s="45" t="s">
        <v>64</v>
      </c>
      <c r="K26" s="46">
        <f>'[1]세출예산서'!E118</f>
        <v>600</v>
      </c>
      <c r="L26" s="46">
        <f>'[1]세출예산서'!F118</f>
        <v>2000</v>
      </c>
      <c r="M26" s="72">
        <f t="shared" si="0"/>
        <v>1400</v>
      </c>
      <c r="N26" s="50">
        <f t="shared" si="1"/>
        <v>2.3333333333333335</v>
      </c>
    </row>
    <row r="27" spans="1:14" ht="15">
      <c r="A27" s="73">
        <f>B27</f>
        <v>7000</v>
      </c>
      <c r="B27" s="74">
        <f>E26</f>
        <v>7000</v>
      </c>
      <c r="C27" s="45"/>
      <c r="D27" s="46"/>
      <c r="E27" s="46"/>
      <c r="F27" s="46"/>
      <c r="G27" s="40"/>
      <c r="H27" s="70" t="s">
        <v>65</v>
      </c>
      <c r="I27" s="52" t="s">
        <v>66</v>
      </c>
      <c r="J27" s="45" t="s">
        <v>67</v>
      </c>
      <c r="K27" s="46">
        <f>'[1]세출예산서'!E122</f>
        <v>38619</v>
      </c>
      <c r="L27" s="46">
        <f>'[1]세출예산서'!F122</f>
        <v>48647.7</v>
      </c>
      <c r="M27" s="72">
        <f t="shared" si="0"/>
        <v>10028.699999999997</v>
      </c>
      <c r="N27" s="50">
        <f t="shared" si="1"/>
        <v>0.2596830575623397</v>
      </c>
    </row>
    <row r="28" spans="1:14" ht="15">
      <c r="A28" s="51" t="s">
        <v>68</v>
      </c>
      <c r="B28" s="52" t="s">
        <v>68</v>
      </c>
      <c r="C28" s="45" t="s">
        <v>69</v>
      </c>
      <c r="D28" s="46">
        <v>0</v>
      </c>
      <c r="E28" s="46">
        <v>0</v>
      </c>
      <c r="F28" s="46">
        <f t="shared" si="4"/>
        <v>0</v>
      </c>
      <c r="G28" s="40">
        <v>0</v>
      </c>
      <c r="H28" s="47">
        <f>I28+I38</f>
        <v>92285.29999999999</v>
      </c>
      <c r="I28" s="48">
        <f>SUM(L27:L36)</f>
        <v>66487.7</v>
      </c>
      <c r="J28" s="45" t="s">
        <v>70</v>
      </c>
      <c r="K28" s="46">
        <f>'[1]세출예산서'!E125</f>
        <v>7200</v>
      </c>
      <c r="L28" s="46">
        <f>'[1]세출예산서'!F125</f>
        <v>7320</v>
      </c>
      <c r="M28" s="72">
        <f t="shared" si="0"/>
        <v>120</v>
      </c>
      <c r="N28" s="50">
        <f t="shared" si="1"/>
        <v>0.016666666666666666</v>
      </c>
    </row>
    <row r="29" spans="1:14" ht="15">
      <c r="A29" s="73">
        <f>B29</f>
        <v>10710</v>
      </c>
      <c r="B29" s="74">
        <f>E29+E30</f>
        <v>10710</v>
      </c>
      <c r="C29" s="45" t="s">
        <v>71</v>
      </c>
      <c r="D29" s="46">
        <f>'[1]세입예산서'!E67</f>
        <v>10</v>
      </c>
      <c r="E29" s="46">
        <f>'[1]세입예산서'!F67</f>
        <v>50</v>
      </c>
      <c r="F29" s="46">
        <f t="shared" si="4"/>
        <v>40</v>
      </c>
      <c r="G29" s="40">
        <f t="shared" si="3"/>
        <v>4</v>
      </c>
      <c r="H29" s="53"/>
      <c r="I29" s="54"/>
      <c r="J29" s="45" t="s">
        <v>72</v>
      </c>
      <c r="K29" s="46">
        <f>'[1]세출예산서'!E128</f>
        <v>1428</v>
      </c>
      <c r="L29" s="46">
        <f>'[1]세출예산서'!F128</f>
        <v>2520</v>
      </c>
      <c r="M29" s="72">
        <f t="shared" si="0"/>
        <v>1092</v>
      </c>
      <c r="N29" s="50">
        <f t="shared" si="1"/>
        <v>0.7647058823529411</v>
      </c>
    </row>
    <row r="30" spans="1:14" ht="15">
      <c r="A30" s="67"/>
      <c r="B30" s="60"/>
      <c r="C30" s="45" t="s">
        <v>73</v>
      </c>
      <c r="D30" s="46">
        <f>'[1]세입예산서'!E68</f>
        <v>11960</v>
      </c>
      <c r="E30" s="46">
        <f>'[1]세입예산서'!F68</f>
        <v>10660</v>
      </c>
      <c r="F30" s="66">
        <f>E30-D30</f>
        <v>-1300</v>
      </c>
      <c r="G30" s="40">
        <f t="shared" si="3"/>
        <v>-0.10869565217391304</v>
      </c>
      <c r="H30" s="41"/>
      <c r="I30" s="36"/>
      <c r="J30" s="45" t="s">
        <v>74</v>
      </c>
      <c r="K30" s="46">
        <f>'[1]세출예산서'!E130</f>
        <v>987</v>
      </c>
      <c r="L30" s="46">
        <f>'[1]세출예산서'!F130</f>
        <v>2100</v>
      </c>
      <c r="M30" s="72">
        <f t="shared" si="0"/>
        <v>1113</v>
      </c>
      <c r="N30" s="50">
        <f>M30/K30*100%</f>
        <v>1.127659574468085</v>
      </c>
    </row>
    <row r="31" spans="1:15" ht="15">
      <c r="A31" s="57"/>
      <c r="B31" s="54"/>
      <c r="C31" s="36"/>
      <c r="D31" s="75"/>
      <c r="E31" s="75"/>
      <c r="F31" s="76"/>
      <c r="G31" s="77"/>
      <c r="H31" s="78"/>
      <c r="I31" s="54"/>
      <c r="J31" s="45" t="s">
        <v>75</v>
      </c>
      <c r="K31" s="46">
        <f>'[1]세출예산서'!E135</f>
        <v>0</v>
      </c>
      <c r="L31" s="46">
        <f>'[1]세출예산서'!F135</f>
        <v>0</v>
      </c>
      <c r="M31" s="49">
        <f t="shared" si="0"/>
        <v>0</v>
      </c>
      <c r="N31" s="50">
        <v>0</v>
      </c>
      <c r="O31" s="19"/>
    </row>
    <row r="32" spans="1:14" ht="15">
      <c r="A32" s="57"/>
      <c r="B32" s="54"/>
      <c r="C32" s="54"/>
      <c r="D32" s="54"/>
      <c r="E32" s="79"/>
      <c r="F32" s="79"/>
      <c r="G32" s="77"/>
      <c r="H32" s="80"/>
      <c r="I32" s="36"/>
      <c r="J32" s="45" t="s">
        <v>76</v>
      </c>
      <c r="K32" s="46">
        <v>0</v>
      </c>
      <c r="L32" s="46">
        <f>'[1]세출예산서'!F136</f>
        <v>0</v>
      </c>
      <c r="M32" s="49">
        <f t="shared" si="0"/>
        <v>0</v>
      </c>
      <c r="N32" s="50">
        <v>0</v>
      </c>
    </row>
    <row r="33" spans="1:14" ht="15">
      <c r="A33" s="57"/>
      <c r="B33" s="54"/>
      <c r="C33" s="54"/>
      <c r="D33" s="54"/>
      <c r="E33" s="79"/>
      <c r="F33" s="79"/>
      <c r="G33" s="81"/>
      <c r="H33" s="53"/>
      <c r="I33" s="54"/>
      <c r="J33" s="45" t="s">
        <v>77</v>
      </c>
      <c r="K33" s="46">
        <v>0</v>
      </c>
      <c r="L33" s="46">
        <f>'[1]세출예산서'!F135</f>
        <v>0</v>
      </c>
      <c r="M33" s="49">
        <f t="shared" si="0"/>
        <v>0</v>
      </c>
      <c r="N33" s="50">
        <v>0</v>
      </c>
    </row>
    <row r="34" spans="1:14" ht="15">
      <c r="A34" s="57"/>
      <c r="B34" s="54"/>
      <c r="C34" s="54"/>
      <c r="D34" s="54"/>
      <c r="E34" s="79"/>
      <c r="F34" s="79"/>
      <c r="G34" s="81"/>
      <c r="H34" s="53"/>
      <c r="I34" s="54"/>
      <c r="J34" s="45" t="s">
        <v>78</v>
      </c>
      <c r="K34" s="46">
        <f>'[1]세출예산서'!E138</f>
        <v>0</v>
      </c>
      <c r="L34" s="46">
        <f>'[1]세출예산서'!F138</f>
        <v>0</v>
      </c>
      <c r="M34" s="49">
        <f t="shared" si="0"/>
        <v>0</v>
      </c>
      <c r="N34" s="50">
        <v>0</v>
      </c>
    </row>
    <row r="35" spans="1:14" ht="15">
      <c r="A35" s="57"/>
      <c r="B35" s="54"/>
      <c r="C35" s="54"/>
      <c r="D35" s="54"/>
      <c r="E35" s="79"/>
      <c r="F35" s="79"/>
      <c r="G35" s="81"/>
      <c r="H35" s="53"/>
      <c r="I35" s="54"/>
      <c r="J35" s="45" t="s">
        <v>79</v>
      </c>
      <c r="K35" s="46">
        <f>'[1]세출예산서'!E137</f>
        <v>6037</v>
      </c>
      <c r="L35" s="46">
        <f>'[1]세출예산서'!F137</f>
        <v>5900</v>
      </c>
      <c r="M35" s="66">
        <f t="shared" si="0"/>
        <v>-137</v>
      </c>
      <c r="N35" s="50">
        <f t="shared" si="1"/>
        <v>-0.02269339075699851</v>
      </c>
    </row>
    <row r="36" spans="1:14" ht="15">
      <c r="A36" s="57"/>
      <c r="B36" s="54"/>
      <c r="C36" s="54"/>
      <c r="D36" s="54"/>
      <c r="E36" s="79"/>
      <c r="F36" s="82"/>
      <c r="G36" s="81"/>
      <c r="H36" s="78"/>
      <c r="I36" s="37"/>
      <c r="J36" s="37" t="s">
        <v>38</v>
      </c>
      <c r="K36" s="38">
        <f>'[1]세출예산서'!E141</f>
        <v>0</v>
      </c>
      <c r="L36" s="38">
        <f>'[1]세출예산서'!F141</f>
        <v>0</v>
      </c>
      <c r="M36" s="83">
        <f t="shared" si="0"/>
        <v>0</v>
      </c>
      <c r="N36" s="50">
        <v>0</v>
      </c>
    </row>
    <row r="37" spans="1:14" ht="15">
      <c r="A37" s="57"/>
      <c r="B37" s="54"/>
      <c r="C37" s="54"/>
      <c r="D37" s="54"/>
      <c r="E37" s="79"/>
      <c r="F37" s="82"/>
      <c r="G37" s="81"/>
      <c r="H37" s="78"/>
      <c r="I37" s="52" t="s">
        <v>80</v>
      </c>
      <c r="J37" s="37" t="s">
        <v>81</v>
      </c>
      <c r="K37" s="38">
        <f>'[1]세출예산서'!E146</f>
        <v>968</v>
      </c>
      <c r="L37" s="38">
        <f>'[1]세출예산서'!F146</f>
        <v>567.6</v>
      </c>
      <c r="M37" s="84">
        <f t="shared" si="0"/>
        <v>-400.4</v>
      </c>
      <c r="N37" s="50">
        <f t="shared" si="1"/>
        <v>-0.41363636363636364</v>
      </c>
    </row>
    <row r="38" spans="1:14" ht="15">
      <c r="A38" s="57"/>
      <c r="B38" s="54"/>
      <c r="C38" s="54"/>
      <c r="D38" s="54"/>
      <c r="E38" s="79"/>
      <c r="F38" s="82"/>
      <c r="G38" s="81"/>
      <c r="H38" s="78"/>
      <c r="I38" s="48">
        <f>SUM(L37:L42)</f>
        <v>25797.6</v>
      </c>
      <c r="J38" s="45" t="s">
        <v>82</v>
      </c>
      <c r="K38" s="46">
        <f>'[1]세출예산서'!E149</f>
        <v>7200</v>
      </c>
      <c r="L38" s="46">
        <f>'[1]세출예산서'!F149</f>
        <v>9000</v>
      </c>
      <c r="M38" s="49">
        <f t="shared" si="0"/>
        <v>1800</v>
      </c>
      <c r="N38" s="50">
        <f t="shared" si="1"/>
        <v>0.25</v>
      </c>
    </row>
    <row r="39" spans="1:14" ht="15">
      <c r="A39" s="57"/>
      <c r="B39" s="54"/>
      <c r="C39" s="54"/>
      <c r="D39" s="54"/>
      <c r="E39" s="79"/>
      <c r="F39" s="82"/>
      <c r="G39" s="81"/>
      <c r="H39" s="53"/>
      <c r="I39" s="48"/>
      <c r="J39" s="45" t="s">
        <v>83</v>
      </c>
      <c r="K39" s="46">
        <f>'[1]세출예산서'!E153</f>
        <v>2590</v>
      </c>
      <c r="L39" s="46">
        <f>'[1]세출예산서'!F153</f>
        <v>4590</v>
      </c>
      <c r="M39" s="49">
        <f t="shared" si="0"/>
        <v>2000</v>
      </c>
      <c r="N39" s="50">
        <f t="shared" si="1"/>
        <v>0.7722007722007722</v>
      </c>
    </row>
    <row r="40" spans="1:14" ht="15">
      <c r="A40" s="57"/>
      <c r="B40" s="54"/>
      <c r="C40" s="54"/>
      <c r="D40" s="54"/>
      <c r="E40" s="79"/>
      <c r="F40" s="82"/>
      <c r="G40" s="81"/>
      <c r="H40" s="53"/>
      <c r="I40" s="54"/>
      <c r="J40" s="45" t="s">
        <v>84</v>
      </c>
      <c r="K40" s="46">
        <f>'[1]세출예산서'!E162</f>
        <v>0</v>
      </c>
      <c r="L40" s="46">
        <f>'[1]세출예산서'!F162</f>
        <v>0</v>
      </c>
      <c r="M40" s="49">
        <f t="shared" si="0"/>
        <v>0</v>
      </c>
      <c r="N40" s="50">
        <v>0</v>
      </c>
    </row>
    <row r="41" spans="1:15" ht="15">
      <c r="A41" s="57"/>
      <c r="B41" s="54"/>
      <c r="C41" s="54"/>
      <c r="D41" s="54"/>
      <c r="E41" s="79"/>
      <c r="F41" s="82"/>
      <c r="G41" s="81"/>
      <c r="H41" s="53"/>
      <c r="I41" s="54"/>
      <c r="J41" s="45" t="s">
        <v>85</v>
      </c>
      <c r="K41" s="46">
        <v>0</v>
      </c>
      <c r="L41" s="46">
        <f>'[1]세출예산서'!F163</f>
        <v>0</v>
      </c>
      <c r="M41" s="49">
        <f t="shared" si="0"/>
        <v>0</v>
      </c>
      <c r="N41" s="50">
        <v>0</v>
      </c>
      <c r="O41" s="19"/>
    </row>
    <row r="42" spans="1:15" ht="15">
      <c r="A42" s="57"/>
      <c r="B42" s="54"/>
      <c r="C42" s="54"/>
      <c r="D42" s="54"/>
      <c r="E42" s="79"/>
      <c r="F42" s="82"/>
      <c r="G42" s="81"/>
      <c r="H42" s="53"/>
      <c r="I42" s="54"/>
      <c r="J42" s="45" t="s">
        <v>86</v>
      </c>
      <c r="K42" s="46">
        <f>'[1]세출예산서'!E170</f>
        <v>10840</v>
      </c>
      <c r="L42" s="46">
        <f>'[1]세출예산서'!F170</f>
        <v>11640</v>
      </c>
      <c r="M42" s="72">
        <f t="shared" si="0"/>
        <v>800</v>
      </c>
      <c r="N42" s="50">
        <f t="shared" si="1"/>
        <v>0.07380073800738007</v>
      </c>
      <c r="O42" s="19"/>
    </row>
    <row r="43" spans="1:14" ht="15">
      <c r="A43" s="57"/>
      <c r="B43" s="54"/>
      <c r="C43" s="54"/>
      <c r="D43" s="54"/>
      <c r="E43" s="79"/>
      <c r="F43" s="82"/>
      <c r="G43" s="81"/>
      <c r="H43" s="70" t="s">
        <v>87</v>
      </c>
      <c r="I43" s="52" t="s">
        <v>87</v>
      </c>
      <c r="J43" s="45" t="s">
        <v>88</v>
      </c>
      <c r="K43" s="46">
        <v>0</v>
      </c>
      <c r="L43" s="46">
        <f>'[1]세출예산서'!F178</f>
        <v>0</v>
      </c>
      <c r="M43" s="49">
        <f t="shared" si="0"/>
        <v>0</v>
      </c>
      <c r="N43" s="50">
        <v>0</v>
      </c>
    </row>
    <row r="44" spans="1:14" ht="15">
      <c r="A44" s="57"/>
      <c r="B44" s="54"/>
      <c r="C44" s="54"/>
      <c r="D44" s="54"/>
      <c r="E44" s="79"/>
      <c r="F44" s="82"/>
      <c r="G44" s="81"/>
      <c r="H44" s="85"/>
      <c r="I44" s="37"/>
      <c r="J44" s="45" t="s">
        <v>87</v>
      </c>
      <c r="K44" s="46">
        <v>0</v>
      </c>
      <c r="L44" s="46">
        <f>'[1]세출예산서'!F178</f>
        <v>0</v>
      </c>
      <c r="M44" s="49">
        <f t="shared" si="0"/>
        <v>0</v>
      </c>
      <c r="N44" s="50">
        <v>0</v>
      </c>
    </row>
    <row r="45" spans="1:14" ht="15">
      <c r="A45" s="57"/>
      <c r="B45" s="54"/>
      <c r="C45" s="54"/>
      <c r="D45" s="54"/>
      <c r="E45" s="79"/>
      <c r="F45" s="82"/>
      <c r="G45" s="81"/>
      <c r="H45" s="86" t="s">
        <v>89</v>
      </c>
      <c r="I45" s="45" t="s">
        <v>89</v>
      </c>
      <c r="J45" s="45" t="s">
        <v>89</v>
      </c>
      <c r="K45" s="46">
        <f>'[1]세출예산서'!E179</f>
        <v>0</v>
      </c>
      <c r="L45" s="46">
        <f>'[1]세출예산서'!F181</f>
        <v>0</v>
      </c>
      <c r="M45" s="49">
        <f t="shared" si="0"/>
        <v>0</v>
      </c>
      <c r="N45" s="50">
        <v>0</v>
      </c>
    </row>
    <row r="46" spans="1:14" ht="15">
      <c r="A46" s="57"/>
      <c r="B46" s="54"/>
      <c r="C46" s="54"/>
      <c r="D46" s="54"/>
      <c r="E46" s="79"/>
      <c r="F46" s="82"/>
      <c r="G46" s="81"/>
      <c r="H46" s="87" t="s">
        <v>90</v>
      </c>
      <c r="I46" s="52" t="s">
        <v>90</v>
      </c>
      <c r="J46" s="45" t="s">
        <v>91</v>
      </c>
      <c r="K46" s="46">
        <v>0</v>
      </c>
      <c r="L46" s="46">
        <f>'[1]세출예산서'!F184</f>
        <v>0</v>
      </c>
      <c r="M46" s="49">
        <f t="shared" si="0"/>
        <v>0</v>
      </c>
      <c r="N46" s="50">
        <v>0</v>
      </c>
    </row>
    <row r="47" spans="1:14" ht="15">
      <c r="A47" s="57"/>
      <c r="B47" s="54"/>
      <c r="C47" s="54"/>
      <c r="D47" s="54"/>
      <c r="E47" s="79"/>
      <c r="F47" s="82"/>
      <c r="G47" s="81"/>
      <c r="H47" s="88"/>
      <c r="I47" s="60"/>
      <c r="J47" s="45" t="s">
        <v>92</v>
      </c>
      <c r="K47" s="46">
        <v>0</v>
      </c>
      <c r="L47" s="46">
        <f>'[1]세출예산서'!F185</f>
        <v>0</v>
      </c>
      <c r="M47" s="49">
        <f t="shared" si="0"/>
        <v>0</v>
      </c>
      <c r="N47" s="50">
        <v>0</v>
      </c>
    </row>
    <row r="48" spans="1:14" ht="15">
      <c r="A48" s="57"/>
      <c r="B48" s="54"/>
      <c r="C48" s="54"/>
      <c r="D48" s="54"/>
      <c r="E48" s="79"/>
      <c r="F48" s="82"/>
      <c r="G48" s="81"/>
      <c r="H48" s="86" t="s">
        <v>93</v>
      </c>
      <c r="I48" s="45" t="s">
        <v>93</v>
      </c>
      <c r="J48" s="45" t="s">
        <v>93</v>
      </c>
      <c r="K48" s="46">
        <f>'[1]세출예산서'!E186</f>
        <v>500</v>
      </c>
      <c r="L48" s="46">
        <f>'[1]세출예산서'!F188</f>
        <v>500</v>
      </c>
      <c r="M48" s="46">
        <f t="shared" si="0"/>
        <v>0</v>
      </c>
      <c r="N48" s="50">
        <f t="shared" si="1"/>
        <v>0</v>
      </c>
    </row>
    <row r="49" spans="1:14" ht="14.25" thickBot="1">
      <c r="A49" s="89"/>
      <c r="B49" s="90"/>
      <c r="C49" s="90"/>
      <c r="D49" s="90"/>
      <c r="E49" s="91"/>
      <c r="F49" s="92"/>
      <c r="G49" s="93"/>
      <c r="H49" s="94" t="s">
        <v>94</v>
      </c>
      <c r="I49" s="95" t="s">
        <v>94</v>
      </c>
      <c r="J49" s="95" t="s">
        <v>94</v>
      </c>
      <c r="K49" s="96">
        <f>'[1]세출예산서'!E189</f>
        <v>1000</v>
      </c>
      <c r="L49" s="96">
        <f>'[1]세출예산서'!F191</f>
        <v>1000</v>
      </c>
      <c r="M49" s="96">
        <f t="shared" si="0"/>
        <v>0</v>
      </c>
      <c r="N49" s="97">
        <f t="shared" si="1"/>
        <v>0</v>
      </c>
    </row>
    <row r="51" spans="1:14" ht="1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</sheetData>
  <mergeCells count="20">
    <mergeCell ref="M4:N4"/>
    <mergeCell ref="A6:C6"/>
    <mergeCell ref="H6:J6"/>
    <mergeCell ref="A51:N51"/>
    <mergeCell ref="F4:G4"/>
    <mergeCell ref="H4:H5"/>
    <mergeCell ref="I4:I5"/>
    <mergeCell ref="J4:J5"/>
    <mergeCell ref="K4:K5"/>
    <mergeCell ref="L4:L5"/>
    <mergeCell ref="A1:N1"/>
    <mergeCell ref="A2:B2"/>
    <mergeCell ref="M2:N2"/>
    <mergeCell ref="A3:G3"/>
    <mergeCell ref="H3:N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7480314960629921" bottom="0.7086614173228347" header="0.5118110236220472" footer="0.5118110236220472"/>
  <pageSetup horizontalDpi="600" verticalDpi="600" orientation="landscape" paperSize="9" scale="85" r:id="rId1"/>
  <headerFooter alignWithMargins="0">
    <oddFooter>&amp;C&amp;P&amp;R2014년중증장애인요양시설 나전복지마을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2013-12-26T07:13:51Z</dcterms:created>
  <dcterms:modified xsi:type="dcterms:W3CDTF">2013-12-26T07:14:35Z</dcterms:modified>
  <cp:category/>
  <cp:version/>
  <cp:contentType/>
  <cp:contentStatus/>
</cp:coreProperties>
</file>