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총괄" sheetId="1" r:id="rId1"/>
  </sheets>
  <definedNames>
    <definedName name="_xlnm.Print_Area" localSheetId="0">'총괄'!$A$1:$N$29</definedName>
  </definedNames>
  <calcPr fullCalcOnLoad="1"/>
</workbook>
</file>

<file path=xl/sharedStrings.xml><?xml version="1.0" encoding="utf-8"?>
<sst xmlns="http://schemas.openxmlformats.org/spreadsheetml/2006/main" count="72" uniqueCount="48">
  <si>
    <t>인건비</t>
  </si>
  <si>
    <t>업무추진비</t>
  </si>
  <si>
    <t>운영비</t>
  </si>
  <si>
    <t>잡지출</t>
  </si>
  <si>
    <t>사무비</t>
  </si>
  <si>
    <t>제수당</t>
  </si>
  <si>
    <t>기관운영비</t>
  </si>
  <si>
    <t>여비</t>
  </si>
  <si>
    <t>수용비및수수료</t>
  </si>
  <si>
    <t>제세공과금</t>
  </si>
  <si>
    <t>차량비</t>
  </si>
  <si>
    <t>기타운영비</t>
  </si>
  <si>
    <t>관</t>
  </si>
  <si>
    <t>항</t>
  </si>
  <si>
    <t>목</t>
  </si>
  <si>
    <t>합   계</t>
  </si>
  <si>
    <t>사업수입</t>
  </si>
  <si>
    <t>이월금</t>
  </si>
  <si>
    <t>전년도이월금</t>
  </si>
  <si>
    <t>잡수입</t>
  </si>
  <si>
    <t>기타잡수입</t>
  </si>
  <si>
    <t>세          입</t>
  </si>
  <si>
    <t>세          출</t>
  </si>
  <si>
    <t>소   계</t>
  </si>
  <si>
    <t>급여</t>
  </si>
  <si>
    <t>공공요금</t>
  </si>
  <si>
    <t>바우처
사업수입</t>
  </si>
  <si>
    <t>노인돌봄
종합서비스</t>
  </si>
  <si>
    <t>(단위:천원)</t>
  </si>
  <si>
    <t>목 계</t>
  </si>
  <si>
    <t>사업지원</t>
  </si>
  <si>
    <t>사업지원</t>
  </si>
  <si>
    <t>지역사회
복지사업</t>
  </si>
  <si>
    <t>목욕서비스</t>
  </si>
  <si>
    <r>
      <t>2013</t>
    </r>
    <r>
      <rPr>
        <sz val="9"/>
        <rFont val="돋움"/>
        <family val="3"/>
      </rPr>
      <t>년
예산</t>
    </r>
    <r>
      <rPr>
        <sz val="9"/>
        <rFont val="Tahoma"/>
        <family val="2"/>
      </rPr>
      <t xml:space="preserve"> (A)</t>
    </r>
  </si>
  <si>
    <t xml:space="preserve">  사업비</t>
  </si>
  <si>
    <t>퇴직적립금</t>
  </si>
  <si>
    <t>사회보험부담금</t>
  </si>
  <si>
    <t>기타후생경비</t>
  </si>
  <si>
    <t>기타수당</t>
  </si>
  <si>
    <r>
      <t>증</t>
    </r>
    <r>
      <rPr>
        <sz val="9"/>
        <rFont val="Tahoma"/>
        <family val="2"/>
      </rPr>
      <t xml:space="preserve">  감 (B - A)</t>
    </r>
  </si>
  <si>
    <t>비율
(%)</t>
  </si>
  <si>
    <t>금액</t>
  </si>
  <si>
    <r>
      <t>2014</t>
    </r>
    <r>
      <rPr>
        <sz val="9"/>
        <rFont val="돋움"/>
        <family val="3"/>
      </rPr>
      <t>년
예산</t>
    </r>
    <r>
      <rPr>
        <sz val="9"/>
        <rFont val="Tahoma"/>
        <family val="2"/>
      </rPr>
      <t xml:space="preserve"> (B)</t>
    </r>
  </si>
  <si>
    <r>
      <t>2013</t>
    </r>
    <r>
      <rPr>
        <sz val="9"/>
        <rFont val="돋움"/>
        <family val="3"/>
      </rPr>
      <t xml:space="preserve">년
</t>
    </r>
    <r>
      <rPr>
        <sz val="9"/>
        <rFont val="돋움"/>
        <family val="3"/>
      </rPr>
      <t>예</t>
    </r>
    <r>
      <rPr>
        <sz val="9"/>
        <rFont val="돋움"/>
        <family val="3"/>
      </rPr>
      <t>산</t>
    </r>
    <r>
      <rPr>
        <sz val="9"/>
        <rFont val="Tahoma"/>
        <family val="2"/>
      </rPr>
      <t>(A)</t>
    </r>
  </si>
  <si>
    <r>
      <t>합</t>
    </r>
    <r>
      <rPr>
        <b/>
        <sz val="10"/>
        <rFont val="Arial"/>
        <family val="2"/>
      </rPr>
      <t xml:space="preserve">   </t>
    </r>
    <r>
      <rPr>
        <b/>
        <sz val="10"/>
        <rFont val="돋움"/>
        <family val="3"/>
      </rPr>
      <t>계</t>
    </r>
  </si>
  <si>
    <t>&lt;총괄표&gt;</t>
  </si>
  <si>
    <t>2014년 노인돌봄종합서비스 예산(안)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</si>
</sst>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9"/>
      <name val="Tahoma"/>
      <family val="2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0"/>
      <name val="굴림"/>
      <family val="3"/>
    </font>
    <font>
      <sz val="10"/>
      <name val="굴림"/>
      <family val="3"/>
    </font>
    <font>
      <sz val="9"/>
      <name val="돋움"/>
      <family val="3"/>
    </font>
    <font>
      <b/>
      <sz val="18"/>
      <name val="휴먼엑스포"/>
      <family val="1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6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22"/>
      <name val="맑은 고딕"/>
      <family val="3"/>
    </font>
    <font>
      <b/>
      <sz val="18"/>
      <color indexed="22"/>
      <name val="맑은 고딕"/>
      <family val="3"/>
    </font>
    <font>
      <b/>
      <sz val="15"/>
      <color indexed="22"/>
      <name val="맑은 고딕"/>
      <family val="3"/>
    </font>
    <font>
      <b/>
      <sz val="13"/>
      <color indexed="22"/>
      <name val="맑은 고딕"/>
      <family val="3"/>
    </font>
    <font>
      <b/>
      <sz val="11"/>
      <color indexed="22"/>
      <name val="맑은 고딕"/>
      <family val="3"/>
    </font>
    <font>
      <sz val="11"/>
      <color indexed="17"/>
      <name val="맑은 고딕"/>
      <family val="3"/>
    </font>
    <font>
      <b/>
      <sz val="11"/>
      <color indexed="2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 style="medium"/>
      <bottom/>
    </border>
    <border>
      <left/>
      <right/>
      <top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hair"/>
      <right style="hair"/>
      <top/>
      <bottom style="hair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hair"/>
      <top/>
      <bottom style="medium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3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34" borderId="0" xfId="0" applyNumberFormat="1" applyFont="1" applyFill="1" applyBorder="1" applyAlignment="1" applyProtection="1">
      <alignment horizontal="center" vertical="center" wrapText="1"/>
      <protection/>
    </xf>
    <xf numFmtId="3" fontId="2" fillId="34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3" fontId="2" fillId="34" borderId="16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1" fontId="2" fillId="34" borderId="20" xfId="0" applyNumberFormat="1" applyFont="1" applyFill="1" applyBorder="1" applyAlignment="1" applyProtection="1">
      <alignment vertical="center" wrapText="1"/>
      <protection/>
    </xf>
    <xf numFmtId="41" fontId="2" fillId="34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Border="1" applyAlignment="1">
      <alignment horizontal="center" vertical="center" wrapText="1"/>
    </xf>
    <xf numFmtId="41" fontId="2" fillId="35" borderId="20" xfId="0" applyNumberFormat="1" applyFont="1" applyFill="1" applyBorder="1" applyAlignment="1" applyProtection="1">
      <alignment vertical="center" wrapText="1"/>
      <protection/>
    </xf>
    <xf numFmtId="41" fontId="2" fillId="35" borderId="23" xfId="0" applyNumberFormat="1" applyFont="1" applyFill="1" applyBorder="1" applyAlignment="1" applyProtection="1">
      <alignment vertical="center" wrapText="1"/>
      <protection/>
    </xf>
    <xf numFmtId="0" fontId="4" fillId="0" borderId="24" xfId="0" applyFont="1" applyBorder="1" applyAlignment="1">
      <alignment vertical="center"/>
    </xf>
    <xf numFmtId="41" fontId="2" fillId="35" borderId="21" xfId="0" applyNumberFormat="1" applyFont="1" applyFill="1" applyBorder="1" applyAlignment="1" applyProtection="1">
      <alignment vertical="center" wrapText="1"/>
      <protection/>
    </xf>
    <xf numFmtId="41" fontId="2" fillId="0" borderId="21" xfId="0" applyNumberFormat="1" applyFont="1" applyFill="1" applyBorder="1" applyAlignment="1" applyProtection="1">
      <alignment vertical="center" wrapText="1"/>
      <protection/>
    </xf>
    <xf numFmtId="41" fontId="2" fillId="0" borderId="20" xfId="0" applyNumberFormat="1" applyFont="1" applyFill="1" applyBorder="1" applyAlignment="1" applyProtection="1">
      <alignment vertical="center" wrapText="1"/>
      <protection/>
    </xf>
    <xf numFmtId="41" fontId="2" fillId="33" borderId="20" xfId="0" applyNumberFormat="1" applyFont="1" applyFill="1" applyBorder="1" applyAlignment="1" applyProtection="1">
      <alignment vertical="center" wrapText="1"/>
      <protection/>
    </xf>
    <xf numFmtId="41" fontId="2" fillId="0" borderId="25" xfId="0" applyNumberFormat="1" applyFont="1" applyFill="1" applyBorder="1" applyAlignment="1" applyProtection="1">
      <alignment vertical="center" wrapText="1"/>
      <protection/>
    </xf>
    <xf numFmtId="0" fontId="2" fillId="36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41" fontId="2" fillId="34" borderId="28" xfId="0" applyNumberFormat="1" applyFont="1" applyFill="1" applyBorder="1" applyAlignment="1" applyProtection="1">
      <alignment vertical="center" wrapText="1"/>
      <protection/>
    </xf>
    <xf numFmtId="0" fontId="8" fillId="37" borderId="29" xfId="0" applyNumberFormat="1" applyFont="1" applyFill="1" applyBorder="1" applyAlignment="1" applyProtection="1">
      <alignment horizontal="center" vertical="center" wrapText="1"/>
      <protection/>
    </xf>
    <xf numFmtId="0" fontId="8" fillId="37" borderId="30" xfId="0" applyNumberFormat="1" applyFont="1" applyFill="1" applyBorder="1" applyAlignment="1" applyProtection="1">
      <alignment horizontal="center" vertical="center" wrapText="1"/>
      <protection/>
    </xf>
    <xf numFmtId="41" fontId="6" fillId="10" borderId="31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41" fontId="7" fillId="35" borderId="20" xfId="0" applyNumberFormat="1" applyFont="1" applyFill="1" applyBorder="1" applyAlignment="1" applyProtection="1">
      <alignment vertical="center" wrapText="1"/>
      <protection/>
    </xf>
    <xf numFmtId="41" fontId="7" fillId="34" borderId="20" xfId="0" applyNumberFormat="1" applyFont="1" applyFill="1" applyBorder="1" applyAlignment="1" applyProtection="1">
      <alignment vertical="center" wrapText="1"/>
      <protection/>
    </xf>
    <xf numFmtId="41" fontId="7" fillId="34" borderId="25" xfId="0" applyNumberFormat="1" applyFont="1" applyFill="1" applyBorder="1" applyAlignment="1" applyProtection="1">
      <alignment vertical="center" wrapText="1"/>
      <protection/>
    </xf>
    <xf numFmtId="41" fontId="7" fillId="33" borderId="20" xfId="0" applyNumberFormat="1" applyFont="1" applyFill="1" applyBorder="1" applyAlignment="1" applyProtection="1">
      <alignment vertical="center" wrapText="1"/>
      <protection/>
    </xf>
    <xf numFmtId="41" fontId="10" fillId="10" borderId="23" xfId="0" applyNumberFormat="1" applyFont="1" applyFill="1" applyBorder="1" applyAlignment="1" applyProtection="1">
      <alignment vertical="center" wrapText="1"/>
      <protection/>
    </xf>
    <xf numFmtId="177" fontId="6" fillId="10" borderId="32" xfId="0" applyNumberFormat="1" applyFont="1" applyFill="1" applyBorder="1" applyAlignment="1" applyProtection="1">
      <alignment vertical="center" wrapText="1"/>
      <protection/>
    </xf>
    <xf numFmtId="177" fontId="7" fillId="35" borderId="33" xfId="0" applyNumberFormat="1" applyFont="1" applyFill="1" applyBorder="1" applyAlignment="1" applyProtection="1">
      <alignment vertical="center" wrapText="1"/>
      <protection/>
    </xf>
    <xf numFmtId="177" fontId="7" fillId="34" borderId="33" xfId="0" applyNumberFormat="1" applyFont="1" applyFill="1" applyBorder="1" applyAlignment="1" applyProtection="1">
      <alignment vertical="center" wrapText="1"/>
      <protection/>
    </xf>
    <xf numFmtId="177" fontId="7" fillId="34" borderId="34" xfId="0" applyNumberFormat="1" applyFont="1" applyFill="1" applyBorder="1" applyAlignment="1" applyProtection="1">
      <alignment vertical="center" wrapText="1"/>
      <protection/>
    </xf>
    <xf numFmtId="177" fontId="7" fillId="33" borderId="33" xfId="0" applyNumberFormat="1" applyFont="1" applyFill="1" applyBorder="1" applyAlignment="1" applyProtection="1">
      <alignment vertical="center" wrapText="1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3" fontId="2" fillId="34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35" borderId="13" xfId="0" applyNumberFormat="1" applyFont="1" applyFill="1" applyBorder="1" applyAlignment="1" applyProtection="1">
      <alignment horizontal="center" vertical="center" wrapText="1"/>
      <protection/>
    </xf>
    <xf numFmtId="0" fontId="8" fillId="35" borderId="38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38" xfId="0" applyNumberFormat="1" applyFont="1" applyFill="1" applyBorder="1" applyAlignment="1" applyProtection="1">
      <alignment horizontal="center" vertical="center" wrapText="1"/>
      <protection/>
    </xf>
    <xf numFmtId="0" fontId="2" fillId="37" borderId="31" xfId="0" applyNumberFormat="1" applyFont="1" applyFill="1" applyBorder="1" applyAlignment="1" applyProtection="1">
      <alignment horizontal="center" vertical="center" wrapText="1"/>
      <protection/>
    </xf>
    <xf numFmtId="0" fontId="2" fillId="37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10" borderId="39" xfId="0" applyNumberFormat="1" applyFont="1" applyFill="1" applyBorder="1" applyAlignment="1" applyProtection="1">
      <alignment horizontal="center" vertical="center" wrapText="1"/>
      <protection/>
    </xf>
    <xf numFmtId="0" fontId="10" fillId="10" borderId="40" xfId="0" applyNumberFormat="1" applyFont="1" applyFill="1" applyBorder="1" applyAlignment="1" applyProtection="1">
      <alignment horizontal="center" vertical="center" wrapText="1"/>
      <protection/>
    </xf>
    <xf numFmtId="0" fontId="5" fillId="10" borderId="24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2" fillId="37" borderId="42" xfId="0" applyNumberFormat="1" applyFont="1" applyFill="1" applyBorder="1" applyAlignment="1" applyProtection="1">
      <alignment horizontal="center" vertical="center" wrapText="1"/>
      <protection/>
    </xf>
    <xf numFmtId="0" fontId="2" fillId="37" borderId="43" xfId="0" applyNumberFormat="1" applyFont="1" applyFill="1" applyBorder="1" applyAlignment="1" applyProtection="1">
      <alignment horizontal="center" vertical="center" wrapText="1"/>
      <protection/>
    </xf>
    <xf numFmtId="0" fontId="2" fillId="37" borderId="44" xfId="0" applyNumberFormat="1" applyFont="1" applyFill="1" applyBorder="1" applyAlignment="1" applyProtection="1">
      <alignment horizontal="center" vertical="center" wrapText="1"/>
      <protection/>
    </xf>
    <xf numFmtId="0" fontId="2" fillId="37" borderId="30" xfId="0" applyNumberFormat="1" applyFont="1" applyFill="1" applyBorder="1" applyAlignment="1" applyProtection="1">
      <alignment horizontal="center" vertical="center" wrapText="1"/>
      <protection/>
    </xf>
    <xf numFmtId="0" fontId="8" fillId="37" borderId="45" xfId="0" applyNumberFormat="1" applyFont="1" applyFill="1" applyBorder="1" applyAlignment="1" applyProtection="1">
      <alignment horizontal="center" vertical="center" wrapText="1"/>
      <protection/>
    </xf>
    <xf numFmtId="0" fontId="8" fillId="37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" fillId="38" borderId="47" xfId="0" applyFont="1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49" xfId="0" applyFill="1" applyBorder="1" applyAlignment="1">
      <alignment horizontal="center" vertical="center"/>
    </xf>
    <xf numFmtId="0" fontId="8" fillId="37" borderId="50" xfId="0" applyNumberFormat="1" applyFont="1" applyFill="1" applyBorder="1" applyAlignment="1" applyProtection="1">
      <alignment horizontal="center" vertical="center" wrapText="1"/>
      <protection/>
    </xf>
    <xf numFmtId="0" fontId="2" fillId="37" borderId="51" xfId="0" applyNumberFormat="1" applyFont="1" applyFill="1" applyBorder="1" applyAlignment="1" applyProtection="1">
      <alignment horizontal="center" vertical="center" wrapText="1"/>
      <protection/>
    </xf>
    <xf numFmtId="0" fontId="8" fillId="37" borderId="47" xfId="0" applyNumberFormat="1" applyFont="1" applyFill="1" applyBorder="1" applyAlignment="1" applyProtection="1">
      <alignment horizontal="center" vertical="center" wrapText="1"/>
      <protection/>
    </xf>
    <xf numFmtId="0" fontId="8" fillId="37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37" borderId="53" xfId="0" applyNumberFormat="1" applyFont="1" applyFill="1" applyBorder="1" applyAlignment="1" applyProtection="1">
      <alignment horizontal="center" vertical="center" wrapText="1"/>
      <protection/>
    </xf>
    <xf numFmtId="0" fontId="2" fillId="37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9.28125" style="0" customWidth="1"/>
    <col min="3" max="3" width="14.8515625" style="0" customWidth="1"/>
    <col min="4" max="7" width="10.28125" style="0" customWidth="1"/>
    <col min="8" max="9" width="9.140625" style="0" customWidth="1"/>
    <col min="10" max="10" width="15.140625" style="0" customWidth="1"/>
    <col min="11" max="14" width="10.28125" style="0" customWidth="1"/>
  </cols>
  <sheetData>
    <row r="1" spans="5:12" ht="23.25">
      <c r="E1" s="81" t="s">
        <v>47</v>
      </c>
      <c r="F1" s="81"/>
      <c r="G1" s="81"/>
      <c r="H1" s="81"/>
      <c r="I1" s="81"/>
      <c r="J1" s="81"/>
      <c r="K1" s="81"/>
      <c r="L1" s="81"/>
    </row>
    <row r="2" spans="1:14" ht="13.5" thickBo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67" t="s">
        <v>28</v>
      </c>
      <c r="N2" s="67"/>
    </row>
    <row r="3" spans="1:14" ht="13.5" thickBot="1">
      <c r="A3" s="82" t="s">
        <v>21</v>
      </c>
      <c r="B3" s="83"/>
      <c r="C3" s="83"/>
      <c r="D3" s="83"/>
      <c r="E3" s="83"/>
      <c r="F3" s="84"/>
      <c r="G3" s="84"/>
      <c r="H3" s="82" t="s">
        <v>22</v>
      </c>
      <c r="I3" s="83"/>
      <c r="J3" s="83"/>
      <c r="K3" s="83"/>
      <c r="L3" s="83"/>
      <c r="M3" s="83"/>
      <c r="N3" s="85"/>
    </row>
    <row r="4" spans="1:14" ht="13.5" customHeight="1" thickBot="1">
      <c r="A4" s="86" t="s">
        <v>12</v>
      </c>
      <c r="B4" s="87" t="s">
        <v>13</v>
      </c>
      <c r="C4" s="77" t="s">
        <v>14</v>
      </c>
      <c r="D4" s="78" t="s">
        <v>44</v>
      </c>
      <c r="E4" s="78" t="s">
        <v>43</v>
      </c>
      <c r="F4" s="88" t="s">
        <v>40</v>
      </c>
      <c r="G4" s="89"/>
      <c r="H4" s="79" t="s">
        <v>12</v>
      </c>
      <c r="I4" s="92" t="s">
        <v>13</v>
      </c>
      <c r="J4" s="75" t="s">
        <v>14</v>
      </c>
      <c r="K4" s="65" t="s">
        <v>34</v>
      </c>
      <c r="L4" s="65" t="s">
        <v>43</v>
      </c>
      <c r="M4" s="88" t="s">
        <v>40</v>
      </c>
      <c r="N4" s="89"/>
    </row>
    <row r="5" spans="1:14" ht="23.25" customHeight="1" thickBot="1">
      <c r="A5" s="86"/>
      <c r="B5" s="87"/>
      <c r="C5" s="77"/>
      <c r="D5" s="78"/>
      <c r="E5" s="78"/>
      <c r="F5" s="37" t="s">
        <v>42</v>
      </c>
      <c r="G5" s="38" t="s">
        <v>41</v>
      </c>
      <c r="H5" s="80"/>
      <c r="I5" s="93"/>
      <c r="J5" s="76"/>
      <c r="K5" s="66"/>
      <c r="L5" s="66"/>
      <c r="M5" s="37" t="s">
        <v>42</v>
      </c>
      <c r="N5" s="38" t="s">
        <v>41</v>
      </c>
    </row>
    <row r="6" spans="1:14" ht="19.5" customHeight="1">
      <c r="A6" s="70" t="s">
        <v>15</v>
      </c>
      <c r="B6" s="71"/>
      <c r="C6" s="71"/>
      <c r="D6" s="45">
        <f>D7+D9+D11+D13</f>
        <v>180044</v>
      </c>
      <c r="E6" s="45">
        <v>188414</v>
      </c>
      <c r="F6" s="46">
        <f>E6-D6</f>
        <v>8370</v>
      </c>
      <c r="G6" s="39">
        <f>E6/D6*100</f>
        <v>104.64886361111729</v>
      </c>
      <c r="H6" s="72" t="s">
        <v>45</v>
      </c>
      <c r="I6" s="73"/>
      <c r="J6" s="74"/>
      <c r="K6" s="45">
        <f>K7+K24+K26+K28</f>
        <v>180044</v>
      </c>
      <c r="L6" s="45">
        <v>188414</v>
      </c>
      <c r="M6" s="46">
        <f>L6-K6</f>
        <v>8370</v>
      </c>
      <c r="N6" s="39">
        <f>L6/K6*100</f>
        <v>104.64886361111729</v>
      </c>
    </row>
    <row r="7" spans="1:14" ht="17.25" customHeight="1">
      <c r="A7" s="58" t="s">
        <v>16</v>
      </c>
      <c r="B7" s="61" t="s">
        <v>23</v>
      </c>
      <c r="C7" s="62"/>
      <c r="D7" s="26">
        <f>SUM(D8)</f>
        <v>170000</v>
      </c>
      <c r="E7" s="26">
        <v>173394</v>
      </c>
      <c r="F7" s="47">
        <f aca="true" t="shared" si="0" ref="F7:F14">E7-D7</f>
        <v>3394</v>
      </c>
      <c r="G7" s="41">
        <f aca="true" t="shared" si="1" ref="G7:G14">E7/D7*100</f>
        <v>101.99647058823528</v>
      </c>
      <c r="H7" s="58" t="s">
        <v>4</v>
      </c>
      <c r="I7" s="63" t="s">
        <v>23</v>
      </c>
      <c r="J7" s="64"/>
      <c r="K7" s="29">
        <f>K8+K15+K17</f>
        <v>168904</v>
      </c>
      <c r="L7" s="29">
        <v>186761</v>
      </c>
      <c r="M7" s="47">
        <f aca="true" t="shared" si="2" ref="M7:M29">L7-K7</f>
        <v>17857</v>
      </c>
      <c r="N7" s="41">
        <f aca="true" t="shared" si="3" ref="N7:N29">L7/K7*100</f>
        <v>110.5722777435703</v>
      </c>
    </row>
    <row r="8" spans="1:14" ht="27.75" customHeight="1">
      <c r="A8" s="60"/>
      <c r="B8" s="21" t="s">
        <v>26</v>
      </c>
      <c r="C8" s="22" t="s">
        <v>27</v>
      </c>
      <c r="D8" s="23">
        <v>170000</v>
      </c>
      <c r="E8" s="23">
        <v>173394</v>
      </c>
      <c r="F8" s="48">
        <f t="shared" si="0"/>
        <v>3394</v>
      </c>
      <c r="G8" s="42">
        <f t="shared" si="1"/>
        <v>101.99647058823528</v>
      </c>
      <c r="H8" s="90"/>
      <c r="I8" s="68" t="s">
        <v>0</v>
      </c>
      <c r="J8" s="34" t="s">
        <v>29</v>
      </c>
      <c r="K8" s="32">
        <f>SUM(K9:K14)</f>
        <v>163780</v>
      </c>
      <c r="L8" s="32">
        <v>180151</v>
      </c>
      <c r="M8" s="50">
        <f t="shared" si="2"/>
        <v>16371</v>
      </c>
      <c r="N8" s="44">
        <f t="shared" si="3"/>
        <v>109.99572597386738</v>
      </c>
    </row>
    <row r="9" spans="1:14" ht="16.5" customHeight="1">
      <c r="A9" s="58" t="s">
        <v>30</v>
      </c>
      <c r="B9" s="63" t="s">
        <v>23</v>
      </c>
      <c r="C9" s="64"/>
      <c r="D9" s="26">
        <f>SUM(D10)</f>
        <v>2000</v>
      </c>
      <c r="E9" s="26">
        <v>3000</v>
      </c>
      <c r="F9" s="47">
        <f t="shared" si="0"/>
        <v>1000</v>
      </c>
      <c r="G9" s="41">
        <f t="shared" si="1"/>
        <v>150</v>
      </c>
      <c r="H9" s="90"/>
      <c r="I9" s="91"/>
      <c r="J9" s="3" t="s">
        <v>24</v>
      </c>
      <c r="K9" s="30">
        <v>145000</v>
      </c>
      <c r="L9" s="30">
        <v>148555</v>
      </c>
      <c r="M9" s="48">
        <f t="shared" si="2"/>
        <v>3555</v>
      </c>
      <c r="N9" s="42">
        <f t="shared" si="3"/>
        <v>102.45172413793104</v>
      </c>
    </row>
    <row r="10" spans="1:14" ht="21" customHeight="1">
      <c r="A10" s="60"/>
      <c r="B10" s="2" t="s">
        <v>31</v>
      </c>
      <c r="C10" s="4" t="s">
        <v>31</v>
      </c>
      <c r="D10" s="23">
        <v>2000</v>
      </c>
      <c r="E10" s="23">
        <v>3000</v>
      </c>
      <c r="F10" s="48">
        <f t="shared" si="0"/>
        <v>1000</v>
      </c>
      <c r="G10" s="42">
        <f t="shared" si="1"/>
        <v>150</v>
      </c>
      <c r="H10" s="90"/>
      <c r="I10" s="91"/>
      <c r="J10" s="4" t="s">
        <v>5</v>
      </c>
      <c r="K10" s="31">
        <v>1680</v>
      </c>
      <c r="L10" s="31">
        <v>2940</v>
      </c>
      <c r="M10" s="48">
        <f t="shared" si="2"/>
        <v>1260</v>
      </c>
      <c r="N10" s="42">
        <f t="shared" si="3"/>
        <v>175</v>
      </c>
    </row>
    <row r="11" spans="1:14" ht="15" customHeight="1">
      <c r="A11" s="58" t="s">
        <v>17</v>
      </c>
      <c r="B11" s="63" t="s">
        <v>23</v>
      </c>
      <c r="C11" s="64"/>
      <c r="D11" s="26">
        <f>SUM(D12)</f>
        <v>8024</v>
      </c>
      <c r="E11" s="26">
        <v>12000</v>
      </c>
      <c r="F11" s="47">
        <f t="shared" si="0"/>
        <v>3976</v>
      </c>
      <c r="G11" s="41">
        <f t="shared" si="1"/>
        <v>149.55134596211366</v>
      </c>
      <c r="H11" s="90"/>
      <c r="I11" s="91"/>
      <c r="J11" s="3" t="s">
        <v>36</v>
      </c>
      <c r="K11" s="30">
        <v>11200</v>
      </c>
      <c r="L11" s="30">
        <v>12625</v>
      </c>
      <c r="M11" s="48">
        <f t="shared" si="2"/>
        <v>1425</v>
      </c>
      <c r="N11" s="42">
        <f t="shared" si="3"/>
        <v>112.72321428571428</v>
      </c>
    </row>
    <row r="12" spans="1:14" ht="19.5" customHeight="1">
      <c r="A12" s="60"/>
      <c r="B12" s="2" t="s">
        <v>17</v>
      </c>
      <c r="C12" s="4" t="s">
        <v>18</v>
      </c>
      <c r="D12" s="23">
        <v>8024</v>
      </c>
      <c r="E12" s="23">
        <v>12000</v>
      </c>
      <c r="F12" s="48">
        <f t="shared" si="0"/>
        <v>3976</v>
      </c>
      <c r="G12" s="42">
        <f t="shared" si="1"/>
        <v>149.55134596211366</v>
      </c>
      <c r="H12" s="90"/>
      <c r="I12" s="91"/>
      <c r="J12" s="3" t="s">
        <v>37</v>
      </c>
      <c r="K12" s="30">
        <v>3500</v>
      </c>
      <c r="L12" s="30">
        <v>13531</v>
      </c>
      <c r="M12" s="48">
        <f t="shared" si="2"/>
        <v>10031</v>
      </c>
      <c r="N12" s="42">
        <f t="shared" si="3"/>
        <v>386.6</v>
      </c>
    </row>
    <row r="13" spans="1:14" ht="16.5" customHeight="1">
      <c r="A13" s="58" t="s">
        <v>19</v>
      </c>
      <c r="B13" s="61" t="s">
        <v>23</v>
      </c>
      <c r="C13" s="62"/>
      <c r="D13" s="26">
        <f>SUM(D14)</f>
        <v>20</v>
      </c>
      <c r="E13" s="26">
        <v>20</v>
      </c>
      <c r="F13" s="47">
        <f t="shared" si="0"/>
        <v>0</v>
      </c>
      <c r="G13" s="41">
        <f t="shared" si="1"/>
        <v>100</v>
      </c>
      <c r="H13" s="90"/>
      <c r="I13" s="91"/>
      <c r="J13" s="3" t="s">
        <v>38</v>
      </c>
      <c r="K13" s="30">
        <v>200</v>
      </c>
      <c r="L13" s="30">
        <v>200</v>
      </c>
      <c r="M13" s="48">
        <f t="shared" si="2"/>
        <v>0</v>
      </c>
      <c r="N13" s="42">
        <f t="shared" si="3"/>
        <v>100</v>
      </c>
    </row>
    <row r="14" spans="1:14" ht="18.75" customHeight="1" thickBot="1">
      <c r="A14" s="59"/>
      <c r="B14" s="2" t="s">
        <v>19</v>
      </c>
      <c r="C14" s="15" t="s">
        <v>20</v>
      </c>
      <c r="D14" s="24">
        <v>20</v>
      </c>
      <c r="E14" s="24">
        <v>20</v>
      </c>
      <c r="F14" s="49">
        <f t="shared" si="0"/>
        <v>0</v>
      </c>
      <c r="G14" s="43">
        <f t="shared" si="1"/>
        <v>100</v>
      </c>
      <c r="H14" s="90"/>
      <c r="I14" s="69"/>
      <c r="J14" s="4" t="s">
        <v>39</v>
      </c>
      <c r="K14" s="30">
        <v>2200</v>
      </c>
      <c r="L14" s="30">
        <v>2300</v>
      </c>
      <c r="M14" s="48">
        <f t="shared" si="2"/>
        <v>100</v>
      </c>
      <c r="N14" s="42">
        <f t="shared" si="3"/>
        <v>104.54545454545455</v>
      </c>
    </row>
    <row r="15" spans="1:14" ht="18.75" customHeight="1">
      <c r="A15" s="51"/>
      <c r="B15" s="16"/>
      <c r="C15" s="17"/>
      <c r="D15" s="18"/>
      <c r="E15" s="18"/>
      <c r="F15" s="18"/>
      <c r="G15" s="18"/>
      <c r="H15" s="90"/>
      <c r="I15" s="68" t="s">
        <v>1</v>
      </c>
      <c r="J15" s="5" t="s">
        <v>29</v>
      </c>
      <c r="K15" s="32">
        <f>SUM(K16)</f>
        <v>500</v>
      </c>
      <c r="L15" s="32">
        <v>500</v>
      </c>
      <c r="M15" s="50">
        <f t="shared" si="2"/>
        <v>0</v>
      </c>
      <c r="N15" s="44">
        <f t="shared" si="3"/>
        <v>100</v>
      </c>
    </row>
    <row r="16" spans="1:14" ht="17.25" customHeight="1">
      <c r="A16" s="52"/>
      <c r="B16" s="6"/>
      <c r="C16" s="9"/>
      <c r="D16" s="8"/>
      <c r="E16" s="8"/>
      <c r="F16" s="8"/>
      <c r="G16" s="8"/>
      <c r="H16" s="90"/>
      <c r="I16" s="69"/>
      <c r="J16" s="3" t="s">
        <v>6</v>
      </c>
      <c r="K16" s="30">
        <v>500</v>
      </c>
      <c r="L16" s="30">
        <v>500</v>
      </c>
      <c r="M16" s="48">
        <f t="shared" si="2"/>
        <v>0</v>
      </c>
      <c r="N16" s="42">
        <f t="shared" si="3"/>
        <v>100</v>
      </c>
    </row>
    <row r="17" spans="1:14" ht="17.25" customHeight="1">
      <c r="A17" s="53"/>
      <c r="B17" s="6"/>
      <c r="C17" s="9"/>
      <c r="D17" s="8"/>
      <c r="E17" s="8"/>
      <c r="F17" s="8"/>
      <c r="G17" s="8"/>
      <c r="H17" s="90"/>
      <c r="I17" s="68" t="s">
        <v>2</v>
      </c>
      <c r="J17" s="5" t="s">
        <v>29</v>
      </c>
      <c r="K17" s="32">
        <f>SUM(K18:K23)</f>
        <v>4624</v>
      </c>
      <c r="L17" s="32">
        <v>6110</v>
      </c>
      <c r="M17" s="50">
        <f t="shared" si="2"/>
        <v>1486</v>
      </c>
      <c r="N17" s="44">
        <f t="shared" si="3"/>
        <v>132.13667820069205</v>
      </c>
    </row>
    <row r="18" spans="1:14" ht="17.25" customHeight="1">
      <c r="A18" s="52"/>
      <c r="B18" s="6"/>
      <c r="C18" s="9"/>
      <c r="D18" s="10"/>
      <c r="E18" s="10"/>
      <c r="F18" s="10"/>
      <c r="G18" s="10"/>
      <c r="H18" s="90"/>
      <c r="I18" s="91"/>
      <c r="J18" s="4" t="s">
        <v>7</v>
      </c>
      <c r="K18" s="31">
        <v>450</v>
      </c>
      <c r="L18" s="31">
        <f>500+500</f>
        <v>1000</v>
      </c>
      <c r="M18" s="48">
        <f t="shared" si="2"/>
        <v>550</v>
      </c>
      <c r="N18" s="42">
        <f t="shared" si="3"/>
        <v>222.22222222222223</v>
      </c>
    </row>
    <row r="19" spans="1:14" ht="17.25" customHeight="1">
      <c r="A19" s="53"/>
      <c r="B19" s="6"/>
      <c r="C19" s="11"/>
      <c r="D19" s="12"/>
      <c r="E19" s="12"/>
      <c r="F19" s="12"/>
      <c r="G19" s="12"/>
      <c r="H19" s="90"/>
      <c r="I19" s="91"/>
      <c r="J19" s="4" t="s">
        <v>8</v>
      </c>
      <c r="K19" s="31">
        <v>1250</v>
      </c>
      <c r="L19" s="31">
        <v>1300</v>
      </c>
      <c r="M19" s="48">
        <f t="shared" si="2"/>
        <v>50</v>
      </c>
      <c r="N19" s="42">
        <f t="shared" si="3"/>
        <v>104</v>
      </c>
    </row>
    <row r="20" spans="1:14" ht="17.25" customHeight="1">
      <c r="A20" s="53"/>
      <c r="B20" s="6"/>
      <c r="C20" s="11"/>
      <c r="D20" s="8"/>
      <c r="E20" s="8"/>
      <c r="F20" s="8"/>
      <c r="G20" s="8"/>
      <c r="H20" s="90"/>
      <c r="I20" s="91"/>
      <c r="J20" s="3" t="s">
        <v>25</v>
      </c>
      <c r="K20" s="30">
        <v>1780</v>
      </c>
      <c r="L20" s="30">
        <v>2000</v>
      </c>
      <c r="M20" s="48">
        <f t="shared" si="2"/>
        <v>220</v>
      </c>
      <c r="N20" s="42">
        <f t="shared" si="3"/>
        <v>112.35955056179776</v>
      </c>
    </row>
    <row r="21" spans="1:14" ht="17.25" customHeight="1">
      <c r="A21" s="53"/>
      <c r="B21" s="6"/>
      <c r="C21" s="11"/>
      <c r="D21" s="8"/>
      <c r="E21" s="8"/>
      <c r="F21" s="8"/>
      <c r="G21" s="8"/>
      <c r="H21" s="90"/>
      <c r="I21" s="91"/>
      <c r="J21" s="3" t="s">
        <v>9</v>
      </c>
      <c r="K21" s="30">
        <v>380</v>
      </c>
      <c r="L21" s="30">
        <v>200</v>
      </c>
      <c r="M21" s="48">
        <f t="shared" si="2"/>
        <v>-180</v>
      </c>
      <c r="N21" s="42">
        <f t="shared" si="3"/>
        <v>52.63157894736842</v>
      </c>
    </row>
    <row r="22" spans="1:14" ht="17.25" customHeight="1">
      <c r="A22" s="53"/>
      <c r="B22" s="6"/>
      <c r="C22" s="11"/>
      <c r="D22" s="8"/>
      <c r="E22" s="8"/>
      <c r="F22" s="8"/>
      <c r="G22" s="8"/>
      <c r="H22" s="90"/>
      <c r="I22" s="91"/>
      <c r="J22" s="3" t="s">
        <v>10</v>
      </c>
      <c r="K22" s="30">
        <v>64</v>
      </c>
      <c r="L22" s="30">
        <v>400</v>
      </c>
      <c r="M22" s="48">
        <f t="shared" si="2"/>
        <v>336</v>
      </c>
      <c r="N22" s="42">
        <f t="shared" si="3"/>
        <v>625</v>
      </c>
    </row>
    <row r="23" spans="1:14" ht="17.25" customHeight="1">
      <c r="A23" s="53"/>
      <c r="B23" s="6"/>
      <c r="C23" s="11"/>
      <c r="D23" s="8"/>
      <c r="E23" s="8"/>
      <c r="F23" s="8"/>
      <c r="G23" s="8"/>
      <c r="H23" s="90"/>
      <c r="I23" s="91"/>
      <c r="J23" s="4" t="s">
        <v>11</v>
      </c>
      <c r="K23" s="31">
        <v>700</v>
      </c>
      <c r="L23" s="31">
        <f>1710+853</f>
        <v>2563</v>
      </c>
      <c r="M23" s="48">
        <f t="shared" si="2"/>
        <v>1863</v>
      </c>
      <c r="N23" s="42">
        <f t="shared" si="3"/>
        <v>366.14285714285717</v>
      </c>
    </row>
    <row r="24" spans="1:14" ht="17.25" customHeight="1">
      <c r="A24" s="52"/>
      <c r="B24" s="6"/>
      <c r="C24" s="7"/>
      <c r="D24" s="8"/>
      <c r="E24" s="8"/>
      <c r="F24" s="8"/>
      <c r="G24" s="8"/>
      <c r="H24" s="14" t="s">
        <v>35</v>
      </c>
      <c r="I24" s="63" t="s">
        <v>23</v>
      </c>
      <c r="J24" s="64"/>
      <c r="K24" s="26">
        <f>SUM(K25)</f>
        <v>60</v>
      </c>
      <c r="L24" s="26">
        <v>200</v>
      </c>
      <c r="M24" s="47">
        <f t="shared" si="2"/>
        <v>140</v>
      </c>
      <c r="N24" s="41">
        <f t="shared" si="3"/>
        <v>333.33333333333337</v>
      </c>
    </row>
    <row r="25" spans="1:14" ht="26.25" customHeight="1">
      <c r="A25" s="53"/>
      <c r="B25" s="6"/>
      <c r="C25" s="11"/>
      <c r="D25" s="8"/>
      <c r="E25" s="8"/>
      <c r="F25" s="8"/>
      <c r="G25" s="8"/>
      <c r="H25" s="28"/>
      <c r="I25" s="25" t="s">
        <v>32</v>
      </c>
      <c r="J25" s="4" t="s">
        <v>33</v>
      </c>
      <c r="K25" s="31">
        <v>60</v>
      </c>
      <c r="L25" s="31">
        <v>200</v>
      </c>
      <c r="M25" s="48">
        <f t="shared" si="2"/>
        <v>140</v>
      </c>
      <c r="N25" s="42">
        <f t="shared" si="3"/>
        <v>333.33333333333337</v>
      </c>
    </row>
    <row r="26" spans="1:14" ht="17.25" customHeight="1">
      <c r="A26" s="53"/>
      <c r="B26" s="6"/>
      <c r="C26" s="11"/>
      <c r="D26" s="8"/>
      <c r="E26" s="8"/>
      <c r="F26" s="8"/>
      <c r="G26" s="8"/>
      <c r="H26" s="58" t="s">
        <v>3</v>
      </c>
      <c r="I26" s="63" t="s">
        <v>23</v>
      </c>
      <c r="J26" s="64"/>
      <c r="K26" s="27">
        <v>80</v>
      </c>
      <c r="L26" s="27">
        <v>100</v>
      </c>
      <c r="M26" s="47">
        <f t="shared" si="2"/>
        <v>20</v>
      </c>
      <c r="N26" s="41">
        <f t="shared" si="3"/>
        <v>125</v>
      </c>
    </row>
    <row r="27" spans="1:14" ht="20.25" customHeight="1">
      <c r="A27" s="53"/>
      <c r="B27" s="6"/>
      <c r="C27" s="11"/>
      <c r="D27" s="8"/>
      <c r="E27" s="8"/>
      <c r="F27" s="8"/>
      <c r="G27" s="8"/>
      <c r="H27" s="90"/>
      <c r="I27" s="2" t="s">
        <v>3</v>
      </c>
      <c r="J27" s="15" t="s">
        <v>3</v>
      </c>
      <c r="K27" s="36">
        <v>80</v>
      </c>
      <c r="L27" s="36">
        <v>100</v>
      </c>
      <c r="M27" s="48">
        <f t="shared" si="2"/>
        <v>20</v>
      </c>
      <c r="N27" s="42">
        <f t="shared" si="3"/>
        <v>125</v>
      </c>
    </row>
    <row r="28" spans="1:14" ht="18.75" customHeight="1">
      <c r="A28" s="53"/>
      <c r="B28" s="6"/>
      <c r="C28" s="11"/>
      <c r="D28" s="8"/>
      <c r="E28" s="8"/>
      <c r="F28" s="8"/>
      <c r="G28" s="8"/>
      <c r="H28" s="58" t="s">
        <v>17</v>
      </c>
      <c r="I28" s="63" t="s">
        <v>23</v>
      </c>
      <c r="J28" s="64"/>
      <c r="K28" s="26">
        <v>11000</v>
      </c>
      <c r="L28" s="26">
        <v>0</v>
      </c>
      <c r="M28" s="47">
        <f t="shared" si="2"/>
        <v>-11000</v>
      </c>
      <c r="N28" s="41">
        <f t="shared" si="3"/>
        <v>0</v>
      </c>
    </row>
    <row r="29" spans="1:14" ht="20.25" customHeight="1" thickBot="1">
      <c r="A29" s="54"/>
      <c r="B29" s="55"/>
      <c r="C29" s="56"/>
      <c r="D29" s="57"/>
      <c r="E29" s="57"/>
      <c r="F29" s="57"/>
      <c r="G29" s="57"/>
      <c r="H29" s="59"/>
      <c r="I29" s="1" t="s">
        <v>17</v>
      </c>
      <c r="J29" s="35" t="s">
        <v>17</v>
      </c>
      <c r="K29" s="33">
        <v>11000</v>
      </c>
      <c r="L29" s="33">
        <v>0</v>
      </c>
      <c r="M29" s="49">
        <f t="shared" si="2"/>
        <v>-11000</v>
      </c>
      <c r="N29" s="43">
        <f t="shared" si="3"/>
        <v>0</v>
      </c>
    </row>
    <row r="30" spans="1:7" ht="17.25" customHeight="1">
      <c r="A30" s="13"/>
      <c r="B30" s="20"/>
      <c r="C30" s="20"/>
      <c r="D30" s="20"/>
      <c r="E30" s="20"/>
      <c r="F30" s="20"/>
      <c r="G30" s="20"/>
    </row>
    <row r="31" spans="1:12" ht="17.25" customHeight="1">
      <c r="A31" s="13"/>
      <c r="B31" s="20"/>
      <c r="C31" s="20"/>
      <c r="D31" s="20"/>
      <c r="E31" s="20"/>
      <c r="F31" s="20"/>
      <c r="G31" s="20"/>
      <c r="L31" s="40"/>
    </row>
  </sheetData>
  <sheetProtection/>
  <mergeCells count="36">
    <mergeCell ref="I28:J28"/>
    <mergeCell ref="H28:H29"/>
    <mergeCell ref="F4:G4"/>
    <mergeCell ref="M4:N4"/>
    <mergeCell ref="H26:H27"/>
    <mergeCell ref="I17:I23"/>
    <mergeCell ref="H7:H23"/>
    <mergeCell ref="I8:I14"/>
    <mergeCell ref="I24:J24"/>
    <mergeCell ref="I4:I5"/>
    <mergeCell ref="I26:J26"/>
    <mergeCell ref="I7:J7"/>
    <mergeCell ref="E4:E5"/>
    <mergeCell ref="H4:H5"/>
    <mergeCell ref="K4:K5"/>
    <mergeCell ref="E1:L1"/>
    <mergeCell ref="A3:G3"/>
    <mergeCell ref="H3:N3"/>
    <mergeCell ref="A4:A5"/>
    <mergeCell ref="B4:B5"/>
    <mergeCell ref="L4:L5"/>
    <mergeCell ref="M2:N2"/>
    <mergeCell ref="I15:I16"/>
    <mergeCell ref="A6:C6"/>
    <mergeCell ref="H6:J6"/>
    <mergeCell ref="J4:J5"/>
    <mergeCell ref="C4:C5"/>
    <mergeCell ref="D4:D5"/>
    <mergeCell ref="A7:A8"/>
    <mergeCell ref="A9:A10"/>
    <mergeCell ref="A13:A14"/>
    <mergeCell ref="A11:A12"/>
    <mergeCell ref="B7:C7"/>
    <mergeCell ref="B9:C9"/>
    <mergeCell ref="B13:C13"/>
    <mergeCell ref="B11:C11"/>
  </mergeCells>
  <printOptions/>
  <pageMargins left="0.5905511811023623" right="0.11811023622047245" top="0.7480314960629921" bottom="0.7480314960629921" header="0.31496062992125984" footer="0.31496062992125984"/>
  <pageSetup horizontalDpi="600" verticalDpi="600" orientation="landscape" paperSize="9" scale="92" r:id="rId1"/>
  <headerFooter>
    <oddFooter>&amp;C- 9 -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금영옥</dc:creator>
  <cp:keywords/>
  <dc:description/>
  <cp:lastModifiedBy>법인회계</cp:lastModifiedBy>
  <cp:lastPrinted>2013-11-15T08:08:59Z</cp:lastPrinted>
  <dcterms:created xsi:type="dcterms:W3CDTF">2009-11-10T02:50:09Z</dcterms:created>
  <dcterms:modified xsi:type="dcterms:W3CDTF">2013-12-31T07:16:10Z</dcterms:modified>
  <cp:category/>
  <cp:version/>
  <cp:contentType/>
  <cp:contentStatus/>
</cp:coreProperties>
</file>