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75" windowWidth="19320" windowHeight="12495" activeTab="0"/>
  </bookViews>
  <sheets>
    <sheet name="총괄" sheetId="3" r:id="rId1"/>
  </sheets>
  <definedNames/>
  <calcPr calcId="125725"/>
</workbook>
</file>

<file path=xl/sharedStrings.xml><?xml version="1.0" encoding="utf-8"?>
<sst xmlns="http://schemas.openxmlformats.org/spreadsheetml/2006/main" count="105" uniqueCount="64">
  <si>
    <t>관</t>
  </si>
  <si>
    <t>항</t>
  </si>
  <si>
    <t>목</t>
  </si>
  <si>
    <t>합   계</t>
  </si>
  <si>
    <t>보조금수입</t>
  </si>
  <si>
    <t>소   계</t>
  </si>
  <si>
    <t>목   계</t>
  </si>
  <si>
    <t>급식보조금수입</t>
  </si>
  <si>
    <t>급식비</t>
  </si>
  <si>
    <t>후원금수입</t>
  </si>
  <si>
    <t>비지정후원금수입</t>
  </si>
  <si>
    <t>지정후원금수입</t>
  </si>
  <si>
    <t>지정후원금</t>
  </si>
  <si>
    <t>전입금</t>
  </si>
  <si>
    <t>기쁨의복지재단</t>
  </si>
  <si>
    <t>이월금</t>
  </si>
  <si>
    <t>전년도이월금</t>
  </si>
  <si>
    <t xml:space="preserve"> 추가사업이월금</t>
  </si>
  <si>
    <t>잡수입</t>
  </si>
  <si>
    <t>사무비</t>
  </si>
  <si>
    <t>인건비</t>
  </si>
  <si>
    <t>급여</t>
  </si>
  <si>
    <t>처우개선비</t>
  </si>
  <si>
    <t>제수당</t>
  </si>
  <si>
    <t>퇴직적립금</t>
  </si>
  <si>
    <t>사회보험부담금</t>
  </si>
  <si>
    <t>기타후생경비</t>
  </si>
  <si>
    <t>업무추진비</t>
  </si>
  <si>
    <t>기관운영비</t>
  </si>
  <si>
    <t>직책보조비</t>
  </si>
  <si>
    <t>회의비</t>
  </si>
  <si>
    <t>운영비</t>
  </si>
  <si>
    <t>여비</t>
  </si>
  <si>
    <t>수용비및수수료</t>
  </si>
  <si>
    <t>공공요금</t>
  </si>
  <si>
    <t>제세공과금</t>
  </si>
  <si>
    <t>차량비</t>
  </si>
  <si>
    <t>난방비</t>
  </si>
  <si>
    <t>기타운영비</t>
  </si>
  <si>
    <t>재산조성비</t>
  </si>
  <si>
    <t>시설비</t>
  </si>
  <si>
    <t>자산취득비</t>
  </si>
  <si>
    <t>시설장비유지비</t>
  </si>
  <si>
    <t>사업비</t>
  </si>
  <si>
    <t>교육비</t>
  </si>
  <si>
    <t>문화활동비</t>
  </si>
  <si>
    <t>복지사업</t>
  </si>
  <si>
    <t>지역자원연계</t>
  </si>
  <si>
    <t>보호프로그램</t>
  </si>
  <si>
    <t>잡지출</t>
  </si>
  <si>
    <r>
      <rPr>
        <sz val="10"/>
        <color indexed="8"/>
        <rFont val="돋움"/>
        <family val="3"/>
      </rPr>
      <t>(</t>
    </r>
    <r>
      <rPr>
        <sz val="10"/>
        <color indexed="8"/>
        <rFont val="돋움"/>
        <family val="3"/>
      </rPr>
      <t>단위</t>
    </r>
    <r>
      <rPr>
        <sz val="10"/>
        <color indexed="8"/>
        <rFont val="돋움"/>
        <family val="3"/>
      </rPr>
      <t xml:space="preserve"> : </t>
    </r>
    <r>
      <rPr>
        <sz val="10"/>
        <color indexed="8"/>
        <rFont val="돋움"/>
        <family val="3"/>
      </rPr>
      <t>천원</t>
    </r>
    <r>
      <rPr>
        <sz val="10"/>
        <color indexed="8"/>
        <rFont val="돋움"/>
        <family val="3"/>
      </rPr>
      <t>)</t>
    </r>
  </si>
  <si>
    <t>세          입</t>
  </si>
  <si>
    <t>세          출</t>
  </si>
  <si>
    <t>경상보조금</t>
  </si>
  <si>
    <t>지자체보조금</t>
  </si>
  <si>
    <t>기타예금수입</t>
  </si>
  <si>
    <t>2013년
예산 (A)</t>
  </si>
  <si>
    <t>2014년
예산 (B)</t>
  </si>
  <si>
    <t>결식아동이월금</t>
  </si>
  <si>
    <t>자산취득비</t>
  </si>
  <si>
    <t>증감(B-A)</t>
  </si>
  <si>
    <t>금액</t>
  </si>
  <si>
    <t>비율 (%)</t>
  </si>
  <si>
    <t>2014년도 기쁨의지역아동센터  예산안 총괄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</si>
</sst>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돋움"/>
      <family val="3"/>
    </font>
    <font>
      <sz val="8"/>
      <name val="Calibri"/>
      <family val="2"/>
      <scheme val="minor"/>
    </font>
    <font>
      <sz val="10"/>
      <color indexed="8"/>
      <name val="돋움"/>
      <family val="3"/>
    </font>
    <font>
      <sz val="9"/>
      <color indexed="8"/>
      <name val="돋움"/>
      <family val="3"/>
    </font>
    <font>
      <b/>
      <sz val="9"/>
      <color indexed="8"/>
      <name val="돋움"/>
      <family val="3"/>
    </font>
    <font>
      <sz val="8"/>
      <color indexed="8"/>
      <name val="돋움"/>
      <family val="3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24">
    <border>
      <left/>
      <right/>
      <top/>
      <bottom/>
      <diagonal/>
    </border>
    <border>
      <left/>
      <right style="medium"/>
      <top/>
      <bottom/>
    </border>
    <border>
      <left style="hair">
        <color indexed="8"/>
      </left>
      <right style="hair">
        <color indexed="8"/>
      </right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>
        <color indexed="8"/>
      </top>
      <bottom/>
    </border>
    <border>
      <left style="medium"/>
      <right/>
      <top/>
      <bottom/>
    </border>
    <border>
      <left/>
      <right style="medium"/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medium"/>
      <top style="thin"/>
      <bottom style="thin"/>
    </border>
    <border>
      <left style="medium"/>
      <right style="hair"/>
      <top/>
      <bottom/>
    </border>
    <border>
      <left/>
      <right style="thin"/>
      <top style="thin">
        <color indexed="8"/>
      </top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hair">
        <color indexed="8"/>
      </right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hair">
        <color indexed="8"/>
      </left>
      <right style="medium"/>
      <top style="thin"/>
      <bottom style="hair"/>
    </border>
    <border>
      <left/>
      <right style="medium"/>
      <top style="thin"/>
      <bottom style="hair"/>
    </border>
    <border>
      <left/>
      <right/>
      <top style="thin"/>
      <bottom style="hair"/>
    </border>
    <border>
      <left style="hair">
        <color indexed="8"/>
      </left>
      <right style="medium"/>
      <top/>
      <bottom/>
    </border>
    <border>
      <left style="medium"/>
      <right style="medium"/>
      <top/>
      <bottom/>
    </border>
    <border>
      <left style="hair"/>
      <right style="hair"/>
      <top/>
      <bottom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/>
      <bottom style="hair"/>
    </border>
    <border>
      <left style="hair"/>
      <right style="hair"/>
      <top/>
      <bottom style="thin"/>
    </border>
    <border>
      <left/>
      <right style="medium"/>
      <top style="hair"/>
      <bottom/>
    </border>
    <border>
      <left/>
      <right/>
      <top style="hair"/>
      <bottom/>
    </border>
    <border>
      <left style="medium"/>
      <right style="medium"/>
      <top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/>
    </border>
    <border>
      <left style="medium"/>
      <right style="medium"/>
      <top style="hair">
        <color indexed="8"/>
      </top>
      <bottom/>
    </border>
    <border>
      <left style="hair">
        <color indexed="8"/>
      </left>
      <right style="medium"/>
      <top/>
      <bottom style="hair">
        <color indexed="8"/>
      </bottom>
    </border>
    <border>
      <left/>
      <right style="medium"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hair">
        <color indexed="8"/>
      </right>
      <top/>
      <bottom style="thin"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>
        <color indexed="8"/>
      </top>
      <bottom style="hair">
        <color indexed="8"/>
      </bottom>
    </border>
    <border>
      <left/>
      <right style="hair"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 style="medium"/>
      <top/>
      <bottom style="medium"/>
    </border>
    <border>
      <left style="hair">
        <color indexed="8"/>
      </left>
      <right style="medium"/>
      <top style="hair">
        <color indexed="8"/>
      </top>
      <bottom style="hair"/>
    </border>
    <border>
      <left style="thin"/>
      <right/>
      <top style="thin"/>
      <bottom style="thin"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 style="hair">
        <color indexed="8"/>
      </top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 style="medium"/>
      <right style="medium"/>
      <top/>
      <bottom style="thin"/>
    </border>
    <border>
      <left style="thin">
        <color indexed="8"/>
      </left>
      <right style="medium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hair">
        <color indexed="8"/>
      </left>
      <right style="medium"/>
      <top/>
      <bottom style="thin"/>
    </border>
    <border>
      <left style="medium"/>
      <right style="hair">
        <color indexed="8"/>
      </right>
      <top/>
      <bottom style="medium"/>
    </border>
    <border>
      <left style="hair">
        <color indexed="8"/>
      </left>
      <right style="medium"/>
      <top/>
      <bottom style="medium"/>
    </border>
    <border>
      <left style="medium"/>
      <right style="medium"/>
      <top/>
      <bottom style="medium"/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 style="medium"/>
      <top style="thin">
        <color indexed="8"/>
      </top>
      <bottom style="hair"/>
    </border>
    <border>
      <left/>
      <right style="medium"/>
      <top/>
      <bottom style="hair"/>
    </border>
    <border>
      <left/>
      <right style="medium"/>
      <top style="hair">
        <color indexed="8"/>
      </top>
      <bottom/>
    </border>
    <border>
      <left/>
      <right style="hair"/>
      <top/>
      <bottom style="medium"/>
    </border>
    <border>
      <left/>
      <right/>
      <top/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/>
      <right style="medium"/>
      <top style="hair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hair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>
        <color indexed="8"/>
      </bottom>
    </border>
    <border>
      <left style="medium"/>
      <right style="medium"/>
      <top style="hair"/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/>
      <top style="medium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 style="medium">
        <color indexed="8"/>
      </bottom>
    </border>
    <border>
      <left style="medium"/>
      <right style="thin"/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thin"/>
      <right style="medium"/>
      <top/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2">
    <xf numFmtId="0" fontId="0" fillId="0" borderId="0" xfId="0" applyAlignment="1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3" xfId="0" applyNumberFormat="1" applyFont="1" applyFill="1" applyBorder="1" applyAlignment="1" applyProtection="1">
      <alignment horizontal="center" vertical="center" wrapText="1"/>
      <protection/>
    </xf>
    <xf numFmtId="3" fontId="6" fillId="3" borderId="1" xfId="0" applyNumberFormat="1" applyFont="1" applyFill="1" applyBorder="1" applyAlignment="1" applyProtection="1">
      <alignment horizontal="right" vertical="center" wrapText="1"/>
      <protection/>
    </xf>
    <xf numFmtId="3" fontId="6" fillId="3" borderId="0" xfId="0" applyNumberFormat="1" applyFont="1" applyFill="1" applyBorder="1" applyAlignment="1" applyProtection="1">
      <alignment horizontal="right" vertical="center" wrapText="1"/>
      <protection/>
    </xf>
    <xf numFmtId="3" fontId="6" fillId="3" borderId="4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3" fontId="6" fillId="3" borderId="6" xfId="0" applyNumberFormat="1" applyFont="1" applyFill="1" applyBorder="1" applyAlignment="1" applyProtection="1">
      <alignment horizontal="right" vertical="center" wrapText="1"/>
      <protection/>
    </xf>
    <xf numFmtId="3" fontId="6" fillId="3" borderId="7" xfId="0" applyNumberFormat="1" applyFont="1" applyFill="1" applyBorder="1" applyAlignment="1" applyProtection="1">
      <alignment horizontal="right" vertical="center" wrapText="1"/>
      <protection/>
    </xf>
    <xf numFmtId="3" fontId="6" fillId="3" borderId="8" xfId="0" applyNumberFormat="1" applyFont="1" applyFill="1" applyBorder="1" applyAlignment="1" applyProtection="1">
      <alignment horizontal="right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2" borderId="11" xfId="0" applyNumberFormat="1" applyFont="1" applyFill="1" applyBorder="1" applyAlignment="1" applyProtection="1">
      <alignment horizontal="right" vertical="center" wrapText="1"/>
      <protection/>
    </xf>
    <xf numFmtId="3" fontId="6" fillId="2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3" fontId="6" fillId="4" borderId="15" xfId="0" applyNumberFormat="1" applyFont="1" applyFill="1" applyBorder="1" applyAlignment="1" applyProtection="1">
      <alignment horizontal="righ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3" fontId="5" fillId="0" borderId="17" xfId="0" applyNumberFormat="1" applyFont="1" applyFill="1" applyBorder="1" applyAlignment="1" applyProtection="1">
      <alignment horizontal="right" vertical="center" wrapText="1"/>
      <protection/>
    </xf>
    <xf numFmtId="3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3" fontId="5" fillId="0" borderId="20" xfId="0" applyNumberFormat="1" applyFont="1" applyFill="1" applyBorder="1" applyAlignment="1" applyProtection="1">
      <alignment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3" fontId="5" fillId="0" borderId="1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3" fontId="5" fillId="0" borderId="2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3" fontId="5" fillId="0" borderId="26" xfId="0" applyNumberFormat="1" applyFont="1" applyFill="1" applyBorder="1" applyAlignment="1" applyProtection="1">
      <alignment horizontal="right" vertical="center" wrapText="1"/>
      <protection/>
    </xf>
    <xf numFmtId="3" fontId="5" fillId="0" borderId="27" xfId="0" applyNumberFormat="1" applyFont="1" applyFill="1" applyBorder="1" applyAlignment="1" applyProtection="1">
      <alignment horizontal="right" vertical="center" wrapText="1"/>
      <protection/>
    </xf>
    <xf numFmtId="3" fontId="5" fillId="0" borderId="28" xfId="0" applyNumberFormat="1" applyFont="1" applyFill="1" applyBorder="1" applyAlignment="1" applyProtection="1">
      <alignment vertical="center" wrapText="1"/>
      <protection/>
    </xf>
    <xf numFmtId="3" fontId="6" fillId="3" borderId="11" xfId="0" applyNumberFormat="1" applyFont="1" applyFill="1" applyBorder="1" applyAlignment="1" applyProtection="1">
      <alignment horizontal="right" vertical="center" wrapText="1"/>
      <protection/>
    </xf>
    <xf numFmtId="3" fontId="6" fillId="3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3" fontId="5" fillId="0" borderId="30" xfId="0" applyNumberFormat="1" applyFont="1" applyFill="1" applyBorder="1" applyAlignment="1" applyProtection="1">
      <alignment vertical="center" wrapText="1"/>
      <protection/>
    </xf>
    <xf numFmtId="0" fontId="7" fillId="2" borderId="31" xfId="0" applyNumberFormat="1" applyFont="1" applyFill="1" applyBorder="1" applyAlignment="1" applyProtection="1">
      <alignment horizontal="center" vertical="center" wrapText="1"/>
      <protection/>
    </xf>
    <xf numFmtId="3" fontId="6" fillId="2" borderId="32" xfId="0" applyNumberFormat="1" applyFont="1" applyFill="1" applyBorder="1" applyAlignment="1" applyProtection="1">
      <alignment horizontal="right" vertical="center" wrapText="1"/>
      <protection/>
    </xf>
    <xf numFmtId="3" fontId="6" fillId="2" borderId="33" xfId="0" applyNumberFormat="1" applyFont="1" applyFill="1" applyBorder="1" applyAlignment="1" applyProtection="1">
      <alignment horizontal="right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3" fontId="5" fillId="0" borderId="35" xfId="0" applyNumberFormat="1" applyFont="1" applyFill="1" applyBorder="1" applyAlignment="1" applyProtection="1">
      <alignment horizontal="right" vertical="center" wrapText="1"/>
      <protection/>
    </xf>
    <xf numFmtId="3" fontId="5" fillId="0" borderId="36" xfId="0" applyNumberFormat="1" applyFont="1" applyFill="1" applyBorder="1" applyAlignment="1" applyProtection="1">
      <alignment horizontal="right" vertical="center" wrapText="1"/>
      <protection/>
    </xf>
    <xf numFmtId="3" fontId="5" fillId="0" borderId="30" xfId="0" applyNumberFormat="1" applyFont="1" applyFill="1" applyBorder="1" applyAlignment="1" applyProtection="1">
      <alignment horizontal="right" vertical="center" wrapText="1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5" fillId="4" borderId="38" xfId="0" applyNumberFormat="1" applyFont="1" applyFill="1" applyBorder="1" applyAlignment="1" applyProtection="1">
      <alignment horizontal="center" vertical="center" wrapText="1"/>
      <protection/>
    </xf>
    <xf numFmtId="3" fontId="6" fillId="4" borderId="39" xfId="0" applyNumberFormat="1" applyFont="1" applyFill="1" applyBorder="1" applyAlignment="1" applyProtection="1">
      <alignment horizontal="right" vertical="center" wrapText="1"/>
      <protection/>
    </xf>
    <xf numFmtId="3" fontId="6" fillId="3" borderId="40" xfId="0" applyNumberFormat="1" applyFont="1" applyFill="1" applyBorder="1" applyAlignment="1" applyProtection="1">
      <alignment horizontal="right" vertical="center" wrapText="1"/>
      <protection/>
    </xf>
    <xf numFmtId="0" fontId="5" fillId="2" borderId="14" xfId="0" applyNumberFormat="1" applyFont="1" applyFill="1" applyBorder="1" applyAlignment="1" applyProtection="1">
      <alignment horizontal="center" vertical="center" wrapText="1"/>
      <protection/>
    </xf>
    <xf numFmtId="3" fontId="6" fillId="2" borderId="41" xfId="0" applyNumberFormat="1" applyFont="1" applyFill="1" applyBorder="1" applyAlignment="1" applyProtection="1">
      <alignment horizontal="right" vertical="center" wrapText="1"/>
      <protection/>
    </xf>
    <xf numFmtId="3" fontId="6" fillId="2" borderId="42" xfId="0" applyNumberFormat="1" applyFont="1" applyFill="1" applyBorder="1" applyAlignment="1" applyProtection="1">
      <alignment horizontal="right" vertical="center" wrapText="1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3" fontId="5" fillId="0" borderId="1" xfId="0" applyNumberFormat="1" applyFont="1" applyFill="1" applyBorder="1" applyAlignment="1" applyProtection="1">
      <alignment vertical="center" wrapText="1"/>
      <protection/>
    </xf>
    <xf numFmtId="3" fontId="5" fillId="0" borderId="0" xfId="0" applyNumberFormat="1" applyFont="1" applyFill="1" applyBorder="1" applyAlignment="1" applyProtection="1">
      <alignment vertical="center" wrapText="1"/>
      <protection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3" fontId="6" fillId="2" borderId="8" xfId="0" applyNumberFormat="1" applyFont="1" applyFill="1" applyBorder="1" applyAlignment="1" applyProtection="1">
      <alignment horizontal="right" vertical="center" wrapText="1"/>
      <protection/>
    </xf>
    <xf numFmtId="0" fontId="7" fillId="2" borderId="19" xfId="0" applyNumberFormat="1" applyFont="1" applyFill="1" applyBorder="1" applyAlignment="1" applyProtection="1">
      <alignment horizontal="center" vertical="center" wrapText="1"/>
      <protection/>
    </xf>
    <xf numFmtId="3" fontId="6" fillId="2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3" fontId="5" fillId="0" borderId="28" xfId="0" applyNumberFormat="1" applyFont="1" applyFill="1" applyBorder="1" applyAlignment="1" applyProtection="1">
      <alignment horizontal="right" vertical="center" wrapText="1"/>
      <protection/>
    </xf>
    <xf numFmtId="0" fontId="7" fillId="0" borderId="45" xfId="0" applyNumberFormat="1" applyFont="1" applyFill="1" applyBorder="1" applyAlignment="1" applyProtection="1">
      <alignment vertical="center" wrapText="1"/>
      <protection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3" fontId="5" fillId="0" borderId="46" xfId="0" applyNumberFormat="1" applyFont="1" applyFill="1" applyBorder="1" applyAlignment="1" applyProtection="1">
      <alignment vertical="center" wrapText="1"/>
      <protection/>
    </xf>
    <xf numFmtId="3" fontId="5" fillId="0" borderId="47" xfId="0" applyNumberFormat="1" applyFont="1" applyFill="1" applyBorder="1" applyAlignment="1" applyProtection="1">
      <alignment horizontal="right" vertical="center" wrapText="1"/>
      <protection/>
    </xf>
    <xf numFmtId="0" fontId="4" fillId="0" borderId="48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2" borderId="49" xfId="0" applyNumberFormat="1" applyFont="1" applyFill="1" applyBorder="1" applyAlignment="1" applyProtection="1">
      <alignment horizontal="center" vertical="center" wrapText="1"/>
      <protection/>
    </xf>
    <xf numFmtId="3" fontId="6" fillId="2" borderId="49" xfId="0" applyNumberFormat="1" applyFont="1" applyFill="1" applyBorder="1" applyAlignment="1" applyProtection="1">
      <alignment horizontal="right" vertical="center" wrapText="1"/>
      <protection/>
    </xf>
    <xf numFmtId="3" fontId="6" fillId="2" borderId="50" xfId="0" applyNumberFormat="1" applyFont="1" applyFill="1" applyBorder="1" applyAlignment="1" applyProtection="1">
      <alignment horizontal="right" vertical="center" wrapText="1"/>
      <protection/>
    </xf>
    <xf numFmtId="0" fontId="7" fillId="0" borderId="51" xfId="0" applyNumberFormat="1" applyFont="1" applyFill="1" applyBorder="1" applyAlignment="1" applyProtection="1">
      <alignment horizontal="center" vertical="center"/>
      <protection/>
    </xf>
    <xf numFmtId="0" fontId="7" fillId="0" borderId="52" xfId="0" applyNumberFormat="1" applyFont="1" applyFill="1" applyBorder="1" applyAlignment="1" applyProtection="1">
      <alignment horizontal="center" vertical="center"/>
      <protection/>
    </xf>
    <xf numFmtId="0" fontId="7" fillId="0" borderId="53" xfId="0" applyNumberFormat="1" applyFont="1" applyFill="1" applyBorder="1" applyAlignment="1" applyProtection="1">
      <alignment horizontal="center" vertical="center" wrapText="1"/>
      <protection/>
    </xf>
    <xf numFmtId="3" fontId="5" fillId="0" borderId="53" xfId="0" applyNumberFormat="1" applyFont="1" applyFill="1" applyBorder="1" applyAlignment="1" applyProtection="1">
      <alignment vertical="center" wrapText="1"/>
      <protection/>
    </xf>
    <xf numFmtId="0" fontId="7" fillId="0" borderId="5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3" fontId="5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3" borderId="55" xfId="0" applyNumberFormat="1" applyFont="1" applyFill="1" applyBorder="1" applyAlignment="1" applyProtection="1">
      <alignment horizontal="center" vertical="center" wrapText="1"/>
      <protection/>
    </xf>
    <xf numFmtId="0" fontId="4" fillId="3" borderId="11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56" xfId="0" applyNumberFormat="1" applyFont="1" applyFill="1" applyBorder="1" applyAlignment="1" applyProtection="1">
      <alignment horizontal="center" vertical="center"/>
      <protection/>
    </xf>
    <xf numFmtId="0" fontId="7" fillId="0" borderId="57" xfId="0" applyNumberFormat="1" applyFont="1" applyFill="1" applyBorder="1" applyAlignment="1" applyProtection="1">
      <alignment horizontal="center" vertical="center" wrapText="1"/>
      <protection/>
    </xf>
    <xf numFmtId="3" fontId="5" fillId="0" borderId="58" xfId="0" applyNumberFormat="1" applyFont="1" applyFill="1" applyBorder="1" applyAlignment="1" applyProtection="1">
      <alignment horizontal="right" vertical="center" wrapText="1"/>
      <protection/>
    </xf>
    <xf numFmtId="0" fontId="7" fillId="0" borderId="59" xfId="0" applyNumberFormat="1" applyFont="1" applyFill="1" applyBorder="1" applyAlignment="1" applyProtection="1">
      <alignment horizontal="center" vertical="center"/>
      <protection/>
    </xf>
    <xf numFmtId="0" fontId="4" fillId="3" borderId="60" xfId="0" applyNumberFormat="1" applyFont="1" applyFill="1" applyBorder="1" applyAlignment="1" applyProtection="1">
      <alignment horizontal="center" vertical="center"/>
      <protection/>
    </xf>
    <xf numFmtId="0" fontId="4" fillId="3" borderId="49" xfId="0" applyNumberFormat="1" applyFont="1" applyFill="1" applyBorder="1" applyAlignment="1" applyProtection="1">
      <alignment horizontal="center" vertical="center"/>
      <protection/>
    </xf>
    <xf numFmtId="3" fontId="6" fillId="3" borderId="61" xfId="0" applyNumberFormat="1" applyFont="1" applyFill="1" applyBorder="1" applyAlignment="1" applyProtection="1">
      <alignment horizontal="right" vertical="center" wrapText="1"/>
      <protection/>
    </xf>
    <xf numFmtId="0" fontId="5" fillId="4" borderId="62" xfId="0" applyNumberFormat="1" applyFont="1" applyFill="1" applyBorder="1" applyAlignment="1" applyProtection="1">
      <alignment horizontal="center" vertical="center" wrapText="1"/>
      <protection/>
    </xf>
    <xf numFmtId="3" fontId="6" fillId="4" borderId="61" xfId="0" applyNumberFormat="1" applyFont="1" applyFill="1" applyBorder="1" applyAlignment="1" applyProtection="1">
      <alignment horizontal="righ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3" fontId="5" fillId="0" borderId="23" xfId="0" applyNumberFormat="1" applyFont="1" applyFill="1" applyBorder="1" applyAlignment="1" applyProtection="1">
      <alignment horizontal="right" vertical="center" wrapText="1"/>
      <protection/>
    </xf>
    <xf numFmtId="0" fontId="7" fillId="3" borderId="63" xfId="0" applyNumberFormat="1" applyFont="1" applyFill="1" applyBorder="1" applyAlignment="1" applyProtection="1">
      <alignment horizontal="center" vertical="center" wrapText="1"/>
      <protection/>
    </xf>
    <xf numFmtId="0" fontId="7" fillId="0" borderId="64" xfId="0" applyNumberFormat="1" applyFont="1" applyFill="1" applyBorder="1" applyAlignment="1" applyProtection="1">
      <alignment horizontal="center" vertical="center"/>
      <protection/>
    </xf>
    <xf numFmtId="0" fontId="7" fillId="0" borderId="56" xfId="0" applyNumberFormat="1" applyFont="1" applyFill="1" applyBorder="1" applyAlignment="1" applyProtection="1">
      <alignment horizontal="center" vertical="center" wrapText="1"/>
      <protection/>
    </xf>
    <xf numFmtId="0" fontId="7" fillId="0" borderId="65" xfId="0" applyNumberFormat="1" applyFont="1" applyFill="1" applyBorder="1" applyAlignment="1" applyProtection="1">
      <alignment horizontal="center" vertical="center" wrapText="1"/>
      <protection/>
    </xf>
    <xf numFmtId="3" fontId="5" fillId="0" borderId="61" xfId="0" applyNumberFormat="1" applyFont="1" applyFill="1" applyBorder="1" applyAlignment="1" applyProtection="1">
      <alignment horizontal="right" vertical="center" wrapText="1"/>
      <protection/>
    </xf>
    <xf numFmtId="0" fontId="4" fillId="3" borderId="41" xfId="0" applyNumberFormat="1" applyFont="1" applyFill="1" applyBorder="1" applyAlignment="1" applyProtection="1">
      <alignment horizontal="center" vertical="center" wrapText="1"/>
      <protection/>
    </xf>
    <xf numFmtId="3" fontId="6" fillId="3" borderId="15" xfId="0" applyNumberFormat="1" applyFont="1" applyFill="1" applyBorder="1" applyAlignment="1" applyProtection="1">
      <alignment horizontal="right" vertical="center" wrapText="1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67" xfId="0" applyNumberFormat="1" applyFont="1" applyFill="1" applyBorder="1" applyAlignment="1" applyProtection="1">
      <alignment horizontal="center" vertical="center" wrapText="1"/>
      <protection/>
    </xf>
    <xf numFmtId="3" fontId="5" fillId="0" borderId="6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7" fillId="0" borderId="69" xfId="0" applyNumberFormat="1" applyFont="1" applyFill="1" applyBorder="1" applyAlignment="1" applyProtection="1">
      <alignment horizontal="center" vertical="center"/>
      <protection/>
    </xf>
    <xf numFmtId="0" fontId="7" fillId="0" borderId="70" xfId="0" applyNumberFormat="1" applyFont="1" applyFill="1" applyBorder="1" applyAlignment="1" applyProtection="1">
      <alignment horizontal="center" vertical="center"/>
      <protection/>
    </xf>
    <xf numFmtId="0" fontId="7" fillId="0" borderId="71" xfId="0" applyNumberFormat="1" applyFont="1" applyFill="1" applyBorder="1" applyAlignment="1" applyProtection="1">
      <alignment horizontal="center" vertical="center"/>
      <protection/>
    </xf>
    <xf numFmtId="0" fontId="7" fillId="0" borderId="72" xfId="0" applyNumberFormat="1" applyFont="1" applyFill="1" applyBorder="1" applyAlignment="1" applyProtection="1">
      <alignment horizontal="center" vertical="center"/>
      <protection/>
    </xf>
    <xf numFmtId="0" fontId="7" fillId="3" borderId="55" xfId="0" applyNumberFormat="1" applyFont="1" applyFill="1" applyBorder="1" applyAlignment="1" applyProtection="1">
      <alignment horizontal="center" vertical="center"/>
      <protection/>
    </xf>
    <xf numFmtId="0" fontId="7" fillId="3" borderId="11" xfId="0" applyNumberFormat="1" applyFont="1" applyFill="1" applyBorder="1" applyAlignment="1" applyProtection="1">
      <alignment horizontal="center" vertical="center"/>
      <protection/>
    </xf>
    <xf numFmtId="3" fontId="6" fillId="3" borderId="73" xfId="0" applyNumberFormat="1" applyFont="1" applyFill="1" applyBorder="1" applyAlignment="1" applyProtection="1">
      <alignment horizontal="right" vertical="center" wrapText="1"/>
      <protection/>
    </xf>
    <xf numFmtId="3" fontId="6" fillId="4" borderId="41" xfId="0" applyNumberFormat="1" applyFont="1" applyFill="1" applyBorder="1" applyAlignment="1" applyProtection="1">
      <alignment horizontal="right" vertical="center" wrapText="1"/>
      <protection/>
    </xf>
    <xf numFmtId="3" fontId="5" fillId="0" borderId="74" xfId="0" applyNumberFormat="1" applyFont="1" applyFill="1" applyBorder="1" applyAlignment="1" applyProtection="1">
      <alignment vertical="center" wrapText="1"/>
      <protection/>
    </xf>
    <xf numFmtId="3" fontId="5" fillId="0" borderId="75" xfId="0" applyNumberFormat="1" applyFont="1" applyFill="1" applyBorder="1" applyAlignment="1" applyProtection="1">
      <alignment vertical="center" wrapText="1"/>
      <protection/>
    </xf>
    <xf numFmtId="3" fontId="6" fillId="4" borderId="40" xfId="0" applyNumberFormat="1" applyFont="1" applyFill="1" applyBorder="1" applyAlignment="1" applyProtection="1">
      <alignment horizontal="right" vertical="center" wrapText="1"/>
      <protection/>
    </xf>
    <xf numFmtId="3" fontId="5" fillId="0" borderId="76" xfId="0" applyNumberFormat="1" applyFont="1" applyFill="1" applyBorder="1" applyAlignment="1" applyProtection="1">
      <alignment vertical="center" wrapText="1"/>
      <protection/>
    </xf>
    <xf numFmtId="3" fontId="5" fillId="0" borderId="76" xfId="0" applyNumberFormat="1" applyFont="1" applyFill="1" applyBorder="1" applyAlignment="1" applyProtection="1">
      <alignment horizontal="right" vertical="center" wrapText="1"/>
      <protection/>
    </xf>
    <xf numFmtId="3" fontId="5" fillId="0" borderId="46" xfId="0" applyNumberFormat="1" applyFont="1" applyFill="1" applyBorder="1" applyAlignment="1" applyProtection="1">
      <alignment horizontal="right" vertical="center" wrapText="1"/>
      <protection/>
    </xf>
    <xf numFmtId="0" fontId="4" fillId="0" borderId="77" xfId="0" applyNumberFormat="1" applyFont="1" applyFill="1" applyBorder="1" applyAlignment="1" applyProtection="1">
      <alignment vertical="center" wrapText="1"/>
      <protection/>
    </xf>
    <xf numFmtId="0" fontId="4" fillId="0" borderId="53" xfId="0" applyNumberFormat="1" applyFont="1" applyFill="1" applyBorder="1" applyAlignment="1" applyProtection="1">
      <alignment horizontal="center" vertical="center" wrapText="1"/>
      <protection/>
    </xf>
    <xf numFmtId="3" fontId="5" fillId="0" borderId="53" xfId="0" applyNumberFormat="1" applyFont="1" applyFill="1" applyBorder="1" applyAlignment="1" applyProtection="1">
      <alignment horizontal="right" vertical="center" wrapText="1"/>
      <protection/>
    </xf>
    <xf numFmtId="3" fontId="6" fillId="0" borderId="78" xfId="0" applyNumberFormat="1" applyFont="1" applyFill="1" applyBorder="1" applyAlignment="1" applyProtection="1">
      <alignment horizontal="right" vertical="center" wrapText="1"/>
      <protection/>
    </xf>
    <xf numFmtId="0" fontId="7" fillId="0" borderId="79" xfId="0" applyNumberFormat="1" applyFont="1" applyFill="1" applyBorder="1" applyAlignment="1" applyProtection="1">
      <alignment horizontal="center" vertical="center" wrapText="1"/>
      <protection/>
    </xf>
    <xf numFmtId="3" fontId="5" fillId="0" borderId="80" xfId="0" applyNumberFormat="1" applyFont="1" applyFill="1" applyBorder="1" applyAlignment="1" applyProtection="1">
      <alignment horizontal="right" vertical="center" wrapText="1"/>
      <protection/>
    </xf>
    <xf numFmtId="0" fontId="7" fillId="0" borderId="81" xfId="0" applyNumberFormat="1" applyFont="1" applyFill="1" applyBorder="1" applyAlignment="1" applyProtection="1">
      <alignment horizontal="center" vertical="center"/>
      <protection/>
    </xf>
    <xf numFmtId="0" fontId="7" fillId="3" borderId="82" xfId="0" applyNumberFormat="1" applyFont="1" applyFill="1" applyBorder="1" applyAlignment="1" applyProtection="1">
      <alignment horizontal="center" vertical="center"/>
      <protection/>
    </xf>
    <xf numFmtId="0" fontId="7" fillId="3" borderId="83" xfId="0" applyNumberFormat="1" applyFont="1" applyFill="1" applyBorder="1" applyAlignment="1" applyProtection="1">
      <alignment horizontal="center" vertical="center"/>
      <protection/>
    </xf>
    <xf numFmtId="3" fontId="6" fillId="3" borderId="83" xfId="0" applyNumberFormat="1" applyFont="1" applyFill="1" applyBorder="1" applyAlignment="1" applyProtection="1">
      <alignment vertical="center" wrapText="1"/>
      <protection/>
    </xf>
    <xf numFmtId="3" fontId="6" fillId="3" borderId="84" xfId="0" applyNumberFormat="1" applyFont="1" applyFill="1" applyBorder="1" applyAlignment="1" applyProtection="1">
      <alignment vertical="center" wrapText="1"/>
      <protection/>
    </xf>
    <xf numFmtId="0" fontId="7" fillId="0" borderId="85" xfId="0" applyNumberFormat="1" applyFont="1" applyFill="1" applyBorder="1" applyAlignment="1" applyProtection="1">
      <alignment horizontal="center" vertical="center"/>
      <protection/>
    </xf>
    <xf numFmtId="0" fontId="7" fillId="0" borderId="86" xfId="0" applyNumberFormat="1" applyFont="1" applyFill="1" applyBorder="1" applyAlignment="1" applyProtection="1">
      <alignment horizontal="center" vertical="center"/>
      <protection/>
    </xf>
    <xf numFmtId="0" fontId="7" fillId="0" borderId="87" xfId="0" applyNumberFormat="1" applyFont="1" applyFill="1" applyBorder="1" applyAlignment="1" applyProtection="1">
      <alignment horizontal="center" vertical="center" wrapText="1"/>
      <protection/>
    </xf>
    <xf numFmtId="3" fontId="5" fillId="0" borderId="88" xfId="0" applyNumberFormat="1" applyFont="1" applyFill="1" applyBorder="1" applyAlignment="1" applyProtection="1">
      <alignment horizontal="right" vertical="center" wrapText="1"/>
      <protection/>
    </xf>
    <xf numFmtId="0" fontId="4" fillId="3" borderId="89" xfId="0" applyNumberFormat="1" applyFont="1" applyFill="1" applyBorder="1" applyAlignment="1" applyProtection="1">
      <alignment horizontal="center" vertical="center" wrapText="1"/>
      <protection/>
    </xf>
    <xf numFmtId="0" fontId="4" fillId="3" borderId="90" xfId="0" applyNumberFormat="1" applyFont="1" applyFill="1" applyBorder="1" applyAlignment="1" applyProtection="1">
      <alignment horizontal="center" vertical="center"/>
      <protection/>
    </xf>
    <xf numFmtId="0" fontId="4" fillId="3" borderId="40" xfId="0" applyNumberFormat="1" applyFont="1" applyFill="1" applyBorder="1" applyAlignment="1" applyProtection="1">
      <alignment horizontal="center" vertical="center"/>
      <protection/>
    </xf>
    <xf numFmtId="0" fontId="7" fillId="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69" xfId="0" applyNumberFormat="1" applyFont="1" applyFill="1" applyBorder="1" applyAlignment="1" applyProtection="1">
      <alignment horizontal="center" vertical="center" wrapText="1"/>
      <protection/>
    </xf>
    <xf numFmtId="3" fontId="5" fillId="0" borderId="91" xfId="0" applyNumberFormat="1" applyFont="1" applyFill="1" applyBorder="1" applyAlignment="1" applyProtection="1">
      <alignment vertical="center" wrapText="1"/>
      <protection/>
    </xf>
    <xf numFmtId="3" fontId="6" fillId="3" borderId="92" xfId="0" applyNumberFormat="1" applyFont="1" applyFill="1" applyBorder="1" applyAlignment="1" applyProtection="1">
      <alignment horizontal="right" vertical="center" wrapText="1"/>
      <protection/>
    </xf>
    <xf numFmtId="3" fontId="6" fillId="3" borderId="93" xfId="0" applyNumberFormat="1" applyFont="1" applyFill="1" applyBorder="1" applyAlignment="1" applyProtection="1">
      <alignment horizontal="right" vertical="center" wrapText="1"/>
      <protection/>
    </xf>
    <xf numFmtId="3" fontId="5" fillId="0" borderId="94" xfId="0" applyNumberFormat="1" applyFont="1" applyFill="1" applyBorder="1" applyAlignment="1" applyProtection="1">
      <alignment horizontal="right" vertical="center" wrapText="1"/>
      <protection/>
    </xf>
    <xf numFmtId="3" fontId="5" fillId="0" borderId="95" xfId="0" applyNumberFormat="1" applyFont="1" applyFill="1" applyBorder="1" applyAlignment="1" applyProtection="1">
      <alignment horizontal="right" vertical="center" wrapText="1"/>
      <protection/>
    </xf>
    <xf numFmtId="3" fontId="6" fillId="2" borderId="28" xfId="0" applyNumberFormat="1" applyFont="1" applyFill="1" applyBorder="1" applyAlignment="1" applyProtection="1">
      <alignment horizontal="right" vertical="center" wrapText="1"/>
      <protection/>
    </xf>
    <xf numFmtId="3" fontId="6" fillId="2" borderId="15" xfId="0" applyNumberFormat="1" applyFont="1" applyFill="1" applyBorder="1" applyAlignment="1" applyProtection="1">
      <alignment horizontal="right" vertical="center" wrapText="1"/>
      <protection/>
    </xf>
    <xf numFmtId="3" fontId="6" fillId="2" borderId="20" xfId="0" applyNumberFormat="1" applyFont="1" applyFill="1" applyBorder="1" applyAlignment="1" applyProtection="1">
      <alignment horizontal="right" vertical="center" wrapText="1"/>
      <protection/>
    </xf>
    <xf numFmtId="3" fontId="6" fillId="3" borderId="96" xfId="0" applyNumberFormat="1" applyFont="1" applyFill="1" applyBorder="1" applyAlignment="1" applyProtection="1">
      <alignment vertical="center" wrapText="1"/>
      <protection/>
    </xf>
    <xf numFmtId="3" fontId="6" fillId="2" borderId="61" xfId="0" applyNumberFormat="1" applyFont="1" applyFill="1" applyBorder="1" applyAlignment="1" applyProtection="1">
      <alignment horizontal="right" vertical="center" wrapText="1"/>
      <protection/>
    </xf>
    <xf numFmtId="3" fontId="5" fillId="0" borderId="68" xfId="0" applyNumberFormat="1" applyFont="1" applyFill="1" applyBorder="1" applyAlignment="1" applyProtection="1">
      <alignment vertical="center" wrapText="1"/>
      <protection/>
    </xf>
    <xf numFmtId="0" fontId="4" fillId="5" borderId="97" xfId="0" applyNumberFormat="1" applyFont="1" applyFill="1" applyBorder="1" applyAlignment="1" applyProtection="1">
      <alignment horizontal="center" vertical="center" wrapText="1"/>
      <protection/>
    </xf>
    <xf numFmtId="0" fontId="5" fillId="5" borderId="98" xfId="0" applyNumberFormat="1" applyFont="1" applyFill="1" applyBorder="1" applyAlignment="1" applyProtection="1">
      <alignment horizontal="center" vertical="center" wrapText="1"/>
      <protection/>
    </xf>
    <xf numFmtId="0" fontId="4" fillId="5" borderId="99" xfId="0" applyNumberFormat="1" applyFont="1" applyFill="1" applyBorder="1" applyAlignment="1" applyProtection="1">
      <alignment horizontal="center" vertical="center" wrapText="1"/>
      <protection/>
    </xf>
    <xf numFmtId="3" fontId="6" fillId="3" borderId="20" xfId="0" applyNumberFormat="1" applyFont="1" applyFill="1" applyBorder="1" applyAlignment="1" applyProtection="1">
      <alignment horizontal="right" vertical="center" wrapText="1"/>
      <protection/>
    </xf>
    <xf numFmtId="3" fontId="5" fillId="0" borderId="94" xfId="0" applyNumberFormat="1" applyFont="1" applyFill="1" applyBorder="1" applyAlignment="1" applyProtection="1">
      <alignment vertical="center" wrapText="1"/>
      <protection/>
    </xf>
    <xf numFmtId="3" fontId="5" fillId="0" borderId="100" xfId="0" applyNumberFormat="1" applyFont="1" applyFill="1" applyBorder="1" applyAlignment="1" applyProtection="1">
      <alignment horizontal="right" vertical="center" wrapText="1"/>
      <protection/>
    </xf>
    <xf numFmtId="3" fontId="5" fillId="0" borderId="8" xfId="0" applyNumberFormat="1" applyFont="1" applyFill="1" applyBorder="1" applyAlignment="1" applyProtection="1">
      <alignment horizontal="right" vertical="center" wrapText="1"/>
      <protection/>
    </xf>
    <xf numFmtId="3" fontId="5" fillId="0" borderId="101" xfId="0" applyNumberFormat="1" applyFont="1" applyFill="1" applyBorder="1" applyAlignment="1" applyProtection="1">
      <alignment horizontal="right" vertical="center" wrapText="1"/>
      <protection/>
    </xf>
    <xf numFmtId="3" fontId="5" fillId="0" borderId="102" xfId="0" applyNumberFormat="1" applyFont="1" applyFill="1" applyBorder="1" applyAlignment="1" applyProtection="1">
      <alignment vertical="center" wrapText="1"/>
      <protection/>
    </xf>
    <xf numFmtId="3" fontId="5" fillId="0" borderId="80" xfId="0" applyNumberFormat="1" applyFont="1" applyFill="1" applyBorder="1" applyAlignment="1" applyProtection="1">
      <alignment vertical="center" wrapText="1"/>
      <protection/>
    </xf>
    <xf numFmtId="3" fontId="6" fillId="2" borderId="7" xfId="0" applyNumberFormat="1" applyFont="1" applyFill="1" applyBorder="1" applyAlignment="1" applyProtection="1">
      <alignment horizontal="right" vertical="center" wrapText="1"/>
      <protection/>
    </xf>
    <xf numFmtId="3" fontId="6" fillId="0" borderId="46" xfId="0" applyNumberFormat="1" applyFont="1" applyFill="1" applyBorder="1" applyAlignment="1" applyProtection="1">
      <alignment horizontal="right" vertical="center" wrapText="1"/>
      <protection/>
    </xf>
    <xf numFmtId="0" fontId="5" fillId="5" borderId="9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" borderId="103" xfId="0" applyNumberFormat="1" applyFont="1" applyFill="1" applyBorder="1" applyAlignment="1" applyProtection="1">
      <alignment horizontal="center" vertical="center" wrapText="1"/>
      <protection/>
    </xf>
    <xf numFmtId="0" fontId="4" fillId="3" borderId="104" xfId="0" applyNumberFormat="1" applyFont="1" applyFill="1" applyBorder="1" applyAlignment="1" applyProtection="1">
      <alignment horizontal="center" vertical="center" wrapText="1"/>
      <protection/>
    </xf>
    <xf numFmtId="0" fontId="4" fillId="3" borderId="105" xfId="0" applyNumberFormat="1" applyFont="1" applyFill="1" applyBorder="1" applyAlignment="1" applyProtection="1">
      <alignment horizontal="center" vertical="center" wrapText="1"/>
      <protection/>
    </xf>
    <xf numFmtId="0" fontId="4" fillId="3" borderId="106" xfId="0" applyNumberFormat="1" applyFont="1" applyFill="1" applyBorder="1" applyAlignment="1" applyProtection="1">
      <alignment horizontal="center" vertical="center"/>
      <protection/>
    </xf>
    <xf numFmtId="0" fontId="4" fillId="3" borderId="107" xfId="0" applyNumberFormat="1" applyFont="1" applyFill="1" applyBorder="1" applyAlignment="1" applyProtection="1">
      <alignment horizontal="center" vertical="center"/>
      <protection/>
    </xf>
    <xf numFmtId="0" fontId="4" fillId="3" borderId="108" xfId="0" applyNumberFormat="1" applyFont="1" applyFill="1" applyBorder="1" applyAlignment="1" applyProtection="1">
      <alignment horizontal="center" vertical="center"/>
      <protection/>
    </xf>
    <xf numFmtId="0" fontId="4" fillId="3" borderId="63" xfId="0" applyNumberFormat="1" applyFont="1" applyFill="1" applyBorder="1" applyAlignment="1" applyProtection="1">
      <alignment horizontal="center" vertical="center"/>
      <protection/>
    </xf>
    <xf numFmtId="0" fontId="4" fillId="3" borderId="49" xfId="0" applyNumberFormat="1" applyFont="1" applyFill="1" applyBorder="1" applyAlignment="1" applyProtection="1">
      <alignment horizontal="center" vertical="center"/>
      <protection/>
    </xf>
    <xf numFmtId="0" fontId="4" fillId="3" borderId="109" xfId="0" applyNumberFormat="1" applyFont="1" applyFill="1" applyBorder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7" fillId="3" borderId="55" xfId="0" applyNumberFormat="1" applyFont="1" applyFill="1" applyBorder="1" applyAlignment="1" applyProtection="1">
      <alignment horizontal="center" vertical="center" wrapText="1"/>
      <protection/>
    </xf>
    <xf numFmtId="0" fontId="7" fillId="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78" xfId="0" applyNumberFormat="1" applyFont="1" applyFill="1" applyBorder="1" applyAlignment="1" applyProtection="1">
      <alignment horizontal="right" vertical="center"/>
      <protection/>
    </xf>
    <xf numFmtId="0" fontId="4" fillId="6" borderId="110" xfId="0" applyNumberFormat="1" applyFont="1" applyFill="1" applyBorder="1" applyAlignment="1" applyProtection="1">
      <alignment horizontal="center" vertical="center"/>
      <protection/>
    </xf>
    <xf numFmtId="0" fontId="4" fillId="6" borderId="111" xfId="0" applyNumberFormat="1" applyFont="1" applyFill="1" applyBorder="1" applyAlignment="1" applyProtection="1">
      <alignment horizontal="center" vertical="center"/>
      <protection/>
    </xf>
    <xf numFmtId="0" fontId="4" fillId="6" borderId="98" xfId="0" applyNumberFormat="1" applyFont="1" applyFill="1" applyBorder="1" applyAlignment="1" applyProtection="1">
      <alignment horizontal="center" vertical="center"/>
      <protection/>
    </xf>
    <xf numFmtId="0" fontId="4" fillId="6" borderId="81" xfId="0" applyNumberFormat="1" applyFont="1" applyFill="1" applyBorder="1" applyAlignment="1" applyProtection="1">
      <alignment horizontal="center" vertical="center"/>
      <protection/>
    </xf>
    <xf numFmtId="0" fontId="4" fillId="6" borderId="112" xfId="0" applyNumberFormat="1" applyFont="1" applyFill="1" applyBorder="1" applyAlignment="1" applyProtection="1">
      <alignment horizontal="center" vertical="center"/>
      <protection/>
    </xf>
    <xf numFmtId="0" fontId="4" fillId="6" borderId="113" xfId="0" applyNumberFormat="1" applyFont="1" applyFill="1" applyBorder="1" applyAlignment="1" applyProtection="1">
      <alignment horizontal="center" vertical="center"/>
      <protection/>
    </xf>
    <xf numFmtId="0" fontId="5" fillId="5" borderId="114" xfId="0" applyNumberFormat="1" applyFont="1" applyFill="1" applyBorder="1" applyAlignment="1" applyProtection="1">
      <alignment horizontal="center" vertical="center" wrapText="1"/>
      <protection/>
    </xf>
    <xf numFmtId="0" fontId="5" fillId="5" borderId="115" xfId="0" applyNumberFormat="1" applyFont="1" applyFill="1" applyBorder="1" applyAlignment="1" applyProtection="1">
      <alignment horizontal="center" vertical="center" wrapText="1"/>
      <protection/>
    </xf>
    <xf numFmtId="0" fontId="5" fillId="5" borderId="116" xfId="0" applyNumberFormat="1" applyFont="1" applyFill="1" applyBorder="1" applyAlignment="1" applyProtection="1">
      <alignment horizontal="center" vertical="center" wrapText="1"/>
      <protection/>
    </xf>
    <xf numFmtId="0" fontId="5" fillId="5" borderId="117" xfId="0" applyNumberFormat="1" applyFont="1" applyFill="1" applyBorder="1" applyAlignment="1" applyProtection="1">
      <alignment horizontal="center" vertical="center" wrapText="1"/>
      <protection/>
    </xf>
    <xf numFmtId="0" fontId="5" fillId="5" borderId="118" xfId="0" applyNumberFormat="1" applyFont="1" applyFill="1" applyBorder="1" applyAlignment="1" applyProtection="1">
      <alignment horizontal="center" vertical="center" wrapText="1"/>
      <protection/>
    </xf>
    <xf numFmtId="0" fontId="5" fillId="5" borderId="119" xfId="0" applyNumberFormat="1" applyFont="1" applyFill="1" applyBorder="1" applyAlignment="1" applyProtection="1">
      <alignment horizontal="center" vertical="center" wrapText="1"/>
      <protection/>
    </xf>
    <xf numFmtId="0" fontId="5" fillId="5" borderId="92" xfId="0" applyNumberFormat="1" applyFont="1" applyFill="1" applyBorder="1" applyAlignment="1" applyProtection="1">
      <alignment horizontal="center" vertical="center" wrapText="1"/>
      <protection/>
    </xf>
    <xf numFmtId="0" fontId="5" fillId="5" borderId="68" xfId="0" applyNumberFormat="1" applyFont="1" applyFill="1" applyBorder="1" applyAlignment="1" applyProtection="1">
      <alignment horizontal="center" vertical="center" wrapText="1"/>
      <protection/>
    </xf>
    <xf numFmtId="0" fontId="4" fillId="5" borderId="92" xfId="0" applyNumberFormat="1" applyFont="1" applyFill="1" applyBorder="1" applyAlignment="1" applyProtection="1">
      <alignment horizontal="center" vertical="center" wrapText="1"/>
      <protection/>
    </xf>
    <xf numFmtId="0" fontId="4" fillId="5" borderId="68" xfId="0" applyNumberFormat="1" applyFont="1" applyFill="1" applyBorder="1" applyAlignment="1" applyProtection="1">
      <alignment horizontal="center" vertical="center" wrapText="1"/>
      <protection/>
    </xf>
    <xf numFmtId="0" fontId="4" fillId="5" borderId="120" xfId="0" applyNumberFormat="1" applyFont="1" applyFill="1" applyBorder="1" applyAlignment="1" applyProtection="1">
      <alignment horizontal="center" vertical="center" wrapText="1"/>
      <protection/>
    </xf>
    <xf numFmtId="0" fontId="4" fillId="5" borderId="110" xfId="0" applyNumberFormat="1" applyFont="1" applyFill="1" applyBorder="1" applyAlignment="1" applyProtection="1">
      <alignment horizontal="center" vertical="center" wrapText="1"/>
      <protection/>
    </xf>
    <xf numFmtId="0" fontId="4" fillId="5" borderId="98" xfId="0" applyNumberFormat="1" applyFont="1" applyFill="1" applyBorder="1" applyAlignment="1" applyProtection="1">
      <alignment horizontal="center" vertical="center" wrapText="1"/>
      <protection/>
    </xf>
    <xf numFmtId="0" fontId="5" fillId="5" borderId="121" xfId="0" applyNumberFormat="1" applyFont="1" applyFill="1" applyBorder="1" applyAlignment="1" applyProtection="1">
      <alignment horizontal="center" vertical="center" wrapText="1"/>
      <protection/>
    </xf>
    <xf numFmtId="0" fontId="5" fillId="5" borderId="122" xfId="0" applyNumberFormat="1" applyFont="1" applyFill="1" applyBorder="1" applyAlignment="1" applyProtection="1">
      <alignment horizontal="center" vertical="center" wrapText="1"/>
      <protection/>
    </xf>
    <xf numFmtId="0" fontId="5" fillId="5" borderId="123" xfId="0" applyNumberFormat="1" applyFont="1" applyFill="1" applyBorder="1" applyAlignment="1" applyProtection="1">
      <alignment horizontal="center" vertical="center" wrapText="1"/>
      <protection/>
    </xf>
    <xf numFmtId="0" fontId="5" fillId="5" borderId="12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C30" sqref="C30"/>
    </sheetView>
  </sheetViews>
  <sheetFormatPr defaultColWidth="9.140625" defaultRowHeight="15"/>
  <cols>
    <col min="1" max="6" width="9.00390625" style="104" customWidth="1"/>
    <col min="7" max="7" width="7.28125" style="104" customWidth="1"/>
    <col min="8" max="8" width="7.8515625" style="104" customWidth="1"/>
    <col min="9" max="9" width="8.140625" style="104" customWidth="1"/>
    <col min="10" max="14" width="9.00390625" style="104" customWidth="1"/>
  </cols>
  <sheetData>
    <row r="1" spans="1:14" ht="20.25">
      <c r="A1" s="176" t="s">
        <v>63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1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7.25" thickBot="1">
      <c r="A3" s="178" t="s">
        <v>50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7.25" thickBot="1">
      <c r="A4" s="179" t="s">
        <v>51</v>
      </c>
      <c r="B4" s="180"/>
      <c r="C4" s="180"/>
      <c r="D4" s="180"/>
      <c r="E4" s="180"/>
      <c r="F4" s="180"/>
      <c r="G4" s="181"/>
      <c r="H4" s="182" t="s">
        <v>52</v>
      </c>
      <c r="I4" s="183"/>
      <c r="J4" s="183"/>
      <c r="K4" s="183"/>
      <c r="L4" s="183"/>
      <c r="M4" s="183"/>
      <c r="N4" s="184"/>
    </row>
    <row r="5" spans="1:14" s="104" customFormat="1" ht="17.25" thickBot="1">
      <c r="A5" s="185" t="s">
        <v>0</v>
      </c>
      <c r="B5" s="187" t="s">
        <v>1</v>
      </c>
      <c r="C5" s="189" t="s">
        <v>2</v>
      </c>
      <c r="D5" s="191" t="s">
        <v>56</v>
      </c>
      <c r="E5" s="193" t="s">
        <v>57</v>
      </c>
      <c r="F5" s="196" t="s">
        <v>60</v>
      </c>
      <c r="G5" s="197"/>
      <c r="H5" s="185" t="s">
        <v>0</v>
      </c>
      <c r="I5" s="187" t="s">
        <v>1</v>
      </c>
      <c r="J5" s="189" t="s">
        <v>2</v>
      </c>
      <c r="K5" s="191" t="s">
        <v>56</v>
      </c>
      <c r="L5" s="193" t="s">
        <v>57</v>
      </c>
      <c r="M5" s="196" t="s">
        <v>60</v>
      </c>
      <c r="N5" s="197"/>
    </row>
    <row r="6" spans="1:14" ht="17.25" thickBot="1">
      <c r="A6" s="186"/>
      <c r="B6" s="188"/>
      <c r="C6" s="190"/>
      <c r="D6" s="192"/>
      <c r="E6" s="194"/>
      <c r="F6" s="150" t="s">
        <v>61</v>
      </c>
      <c r="G6" s="151" t="s">
        <v>62</v>
      </c>
      <c r="H6" s="198"/>
      <c r="I6" s="199"/>
      <c r="J6" s="200"/>
      <c r="K6" s="201"/>
      <c r="L6" s="195"/>
      <c r="M6" s="152" t="s">
        <v>61</v>
      </c>
      <c r="N6" s="162" t="s">
        <v>62</v>
      </c>
    </row>
    <row r="7" spans="1:14" ht="15">
      <c r="A7" s="164" t="s">
        <v>3</v>
      </c>
      <c r="B7" s="165"/>
      <c r="C7" s="166"/>
      <c r="D7" s="5">
        <f>D8+D14+D18+D21+D26</f>
        <v>102268</v>
      </c>
      <c r="E7" s="5">
        <f>E8+E14+E18+E21+E26</f>
        <v>91607</v>
      </c>
      <c r="F7" s="140">
        <f aca="true" t="shared" si="0" ref="F7:F28">E7-D7</f>
        <v>-10661</v>
      </c>
      <c r="G7" s="6">
        <f aca="true" t="shared" si="1" ref="G7:G28">E7/D7*100</f>
        <v>89.57542926428599</v>
      </c>
      <c r="H7" s="167" t="s">
        <v>3</v>
      </c>
      <c r="I7" s="168"/>
      <c r="J7" s="169"/>
      <c r="K7" s="7">
        <f>K8+K29+K33+K40+K42+K44</f>
        <v>102268</v>
      </c>
      <c r="L7" s="7">
        <f>L8+L29+L33+L40+L42+L44</f>
        <v>91607</v>
      </c>
      <c r="M7" s="111">
        <f aca="true" t="shared" si="2" ref="M7:M17">L7-K7</f>
        <v>-10661</v>
      </c>
      <c r="N7" s="111">
        <f aca="true" t="shared" si="3" ref="N7:N17">L7/K7*100</f>
        <v>89.57542926428599</v>
      </c>
    </row>
    <row r="8" spans="1:14" ht="15">
      <c r="A8" s="8" t="s">
        <v>4</v>
      </c>
      <c r="B8" s="172" t="s">
        <v>5</v>
      </c>
      <c r="C8" s="173"/>
      <c r="D8" s="9">
        <f>D9</f>
        <v>69519</v>
      </c>
      <c r="E8" s="9">
        <f>E9</f>
        <v>70400</v>
      </c>
      <c r="F8" s="141">
        <f t="shared" si="0"/>
        <v>881</v>
      </c>
      <c r="G8" s="10">
        <f t="shared" si="1"/>
        <v>101.26727944878378</v>
      </c>
      <c r="H8" s="8" t="s">
        <v>19</v>
      </c>
      <c r="I8" s="170" t="s">
        <v>5</v>
      </c>
      <c r="J8" s="171"/>
      <c r="K8" s="11">
        <f>K9+K16+K20</f>
        <v>71319</v>
      </c>
      <c r="L8" s="11">
        <f>L9+L16+L20</f>
        <v>63007</v>
      </c>
      <c r="M8" s="35">
        <f t="shared" si="2"/>
        <v>-8312</v>
      </c>
      <c r="N8" s="35">
        <f t="shared" si="3"/>
        <v>88.34532172352388</v>
      </c>
    </row>
    <row r="9" spans="1:14" ht="15">
      <c r="A9" s="12"/>
      <c r="B9" s="13" t="s">
        <v>4</v>
      </c>
      <c r="C9" s="3" t="s">
        <v>6</v>
      </c>
      <c r="D9" s="14">
        <f>SUM(D10:D13)</f>
        <v>69519</v>
      </c>
      <c r="E9" s="14">
        <f>SUM(E10:E13)</f>
        <v>70400</v>
      </c>
      <c r="F9" s="57">
        <f t="shared" si="0"/>
        <v>881</v>
      </c>
      <c r="G9" s="15">
        <f t="shared" si="1"/>
        <v>101.26727944878378</v>
      </c>
      <c r="H9" s="16"/>
      <c r="I9" s="105" t="s">
        <v>20</v>
      </c>
      <c r="J9" s="17" t="s">
        <v>6</v>
      </c>
      <c r="K9" s="18">
        <f>SUM(K10:K15)</f>
        <v>57605</v>
      </c>
      <c r="L9" s="18">
        <f>SUM(L10:L15)</f>
        <v>57296</v>
      </c>
      <c r="M9" s="112">
        <f t="shared" si="2"/>
        <v>-309</v>
      </c>
      <c r="N9" s="112">
        <f t="shared" si="3"/>
        <v>99.46358823018835</v>
      </c>
    </row>
    <row r="10" spans="1:14" ht="15">
      <c r="A10" s="12"/>
      <c r="B10" s="107"/>
      <c r="C10" s="19" t="s">
        <v>53</v>
      </c>
      <c r="D10" s="20">
        <v>48000</v>
      </c>
      <c r="E10" s="20">
        <v>48000</v>
      </c>
      <c r="F10" s="142">
        <f>E10-D10</f>
        <v>0</v>
      </c>
      <c r="G10" s="21">
        <f t="shared" si="1"/>
        <v>100</v>
      </c>
      <c r="H10" s="16"/>
      <c r="I10" s="106"/>
      <c r="J10" s="22" t="s">
        <v>21</v>
      </c>
      <c r="K10" s="23">
        <v>38400</v>
      </c>
      <c r="L10" s="23">
        <v>37900</v>
      </c>
      <c r="M10" s="23">
        <f t="shared" si="2"/>
        <v>-500</v>
      </c>
      <c r="N10" s="113">
        <f t="shared" si="3"/>
        <v>98.69791666666666</v>
      </c>
    </row>
    <row r="11" spans="1:14" ht="15">
      <c r="A11" s="12"/>
      <c r="B11" s="24"/>
      <c r="C11" s="1" t="s">
        <v>54</v>
      </c>
      <c r="D11" s="25">
        <v>2400</v>
      </c>
      <c r="E11" s="25">
        <v>2400</v>
      </c>
      <c r="F11" s="79">
        <f t="shared" si="0"/>
        <v>0</v>
      </c>
      <c r="G11" s="26">
        <f t="shared" si="1"/>
        <v>100</v>
      </c>
      <c r="H11" s="16"/>
      <c r="I11" s="105"/>
      <c r="J11" s="27" t="s">
        <v>22</v>
      </c>
      <c r="K11" s="28">
        <v>3000</v>
      </c>
      <c r="L11" s="28">
        <v>2400</v>
      </c>
      <c r="M11" s="114">
        <f t="shared" si="2"/>
        <v>-600</v>
      </c>
      <c r="N11" s="114">
        <f t="shared" si="3"/>
        <v>80</v>
      </c>
    </row>
    <row r="12" spans="1:14" ht="15">
      <c r="A12" s="12"/>
      <c r="B12" s="24"/>
      <c r="C12" s="31" t="s">
        <v>37</v>
      </c>
      <c r="D12" s="32">
        <v>1000</v>
      </c>
      <c r="E12" s="32">
        <v>1000</v>
      </c>
      <c r="F12" s="143">
        <f t="shared" si="0"/>
        <v>0</v>
      </c>
      <c r="G12" s="33">
        <f t="shared" si="1"/>
        <v>100</v>
      </c>
      <c r="H12" s="16"/>
      <c r="I12" s="106"/>
      <c r="J12" s="22" t="s">
        <v>23</v>
      </c>
      <c r="K12" s="34">
        <v>9000</v>
      </c>
      <c r="L12" s="28">
        <v>8000</v>
      </c>
      <c r="M12" s="64">
        <f t="shared" si="2"/>
        <v>-1000</v>
      </c>
      <c r="N12" s="64">
        <f t="shared" si="3"/>
        <v>88.88888888888889</v>
      </c>
    </row>
    <row r="13" spans="1:14" ht="24">
      <c r="A13" s="29"/>
      <c r="B13" s="30"/>
      <c r="C13" s="31" t="s">
        <v>7</v>
      </c>
      <c r="D13" s="32">
        <v>18119</v>
      </c>
      <c r="E13" s="32">
        <v>19000</v>
      </c>
      <c r="F13" s="143">
        <f t="shared" si="0"/>
        <v>881</v>
      </c>
      <c r="G13" s="33">
        <f t="shared" si="1"/>
        <v>104.86229924388763</v>
      </c>
      <c r="H13" s="16"/>
      <c r="I13" s="106"/>
      <c r="J13" s="37" t="s">
        <v>24</v>
      </c>
      <c r="K13" s="38">
        <v>3200</v>
      </c>
      <c r="L13" s="28">
        <v>3916</v>
      </c>
      <c r="M13" s="28">
        <f t="shared" si="2"/>
        <v>716</v>
      </c>
      <c r="N13" s="28">
        <f t="shared" si="3"/>
        <v>122.37499999999999</v>
      </c>
    </row>
    <row r="14" spans="1:14" ht="21">
      <c r="A14" s="8" t="s">
        <v>9</v>
      </c>
      <c r="B14" s="174" t="s">
        <v>5</v>
      </c>
      <c r="C14" s="175"/>
      <c r="D14" s="35">
        <f>D15</f>
        <v>12060</v>
      </c>
      <c r="E14" s="35">
        <f>E15</f>
        <v>8200</v>
      </c>
      <c r="F14" s="11">
        <f t="shared" si="0"/>
        <v>-3860</v>
      </c>
      <c r="G14" s="36">
        <f t="shared" si="1"/>
        <v>67.99336650082918</v>
      </c>
      <c r="H14" s="16"/>
      <c r="I14" s="106"/>
      <c r="J14" s="37" t="s">
        <v>25</v>
      </c>
      <c r="K14" s="38">
        <v>2805</v>
      </c>
      <c r="L14" s="28">
        <v>4180</v>
      </c>
      <c r="M14" s="28">
        <f t="shared" si="2"/>
        <v>1375</v>
      </c>
      <c r="N14" s="28">
        <f t="shared" si="3"/>
        <v>149.01960784313727</v>
      </c>
    </row>
    <row r="15" spans="1:14" ht="15">
      <c r="A15" s="16"/>
      <c r="B15" s="106" t="s">
        <v>9</v>
      </c>
      <c r="C15" s="39" t="s">
        <v>6</v>
      </c>
      <c r="D15" s="40">
        <f>SUM(D16:D17)</f>
        <v>12060</v>
      </c>
      <c r="E15" s="40">
        <f>SUM(E16:E17)</f>
        <v>8200</v>
      </c>
      <c r="F15" s="144">
        <f t="shared" si="0"/>
        <v>-3860</v>
      </c>
      <c r="G15" s="41">
        <f t="shared" si="1"/>
        <v>67.99336650082918</v>
      </c>
      <c r="H15" s="16"/>
      <c r="I15" s="106"/>
      <c r="J15" s="37" t="s">
        <v>26</v>
      </c>
      <c r="K15" s="45">
        <v>1200</v>
      </c>
      <c r="L15" s="79">
        <v>900</v>
      </c>
      <c r="M15" s="25">
        <f t="shared" si="2"/>
        <v>-300</v>
      </c>
      <c r="N15" s="54">
        <f t="shared" si="3"/>
        <v>75</v>
      </c>
    </row>
    <row r="16" spans="1:14" ht="21">
      <c r="A16" s="16"/>
      <c r="B16" s="106"/>
      <c r="C16" s="42" t="s">
        <v>10</v>
      </c>
      <c r="D16" s="43">
        <v>11060</v>
      </c>
      <c r="E16" s="43">
        <v>7200</v>
      </c>
      <c r="F16" s="65">
        <f t="shared" si="0"/>
        <v>-3860</v>
      </c>
      <c r="G16" s="44">
        <f t="shared" si="1"/>
        <v>65.0994575045208</v>
      </c>
      <c r="H16" s="16"/>
      <c r="I16" s="106"/>
      <c r="J16" s="47" t="s">
        <v>6</v>
      </c>
      <c r="K16" s="48">
        <f>SUM(K17:K19)</f>
        <v>3760</v>
      </c>
      <c r="L16" s="48">
        <f>SUM(L17:L19)</f>
        <v>400</v>
      </c>
      <c r="M16" s="115">
        <f t="shared" si="2"/>
        <v>-3360</v>
      </c>
      <c r="N16" s="115">
        <f t="shared" si="3"/>
        <v>10.638297872340425</v>
      </c>
    </row>
    <row r="17" spans="1:14" ht="21">
      <c r="A17" s="46"/>
      <c r="B17" s="106"/>
      <c r="C17" s="42" t="s">
        <v>11</v>
      </c>
      <c r="D17" s="43">
        <v>1000</v>
      </c>
      <c r="E17" s="43">
        <v>1000</v>
      </c>
      <c r="F17" s="65">
        <f t="shared" si="0"/>
        <v>0</v>
      </c>
      <c r="G17" s="44">
        <f t="shared" si="1"/>
        <v>100</v>
      </c>
      <c r="H17" s="16"/>
      <c r="I17" s="108" t="s">
        <v>27</v>
      </c>
      <c r="J17" s="22" t="s">
        <v>28</v>
      </c>
      <c r="K17" s="23">
        <v>3160</v>
      </c>
      <c r="L17" s="23">
        <v>100</v>
      </c>
      <c r="M17" s="54">
        <f t="shared" si="2"/>
        <v>-3060</v>
      </c>
      <c r="N17" s="54">
        <f t="shared" si="3"/>
        <v>3.1645569620253164</v>
      </c>
    </row>
    <row r="18" spans="1:14" ht="15">
      <c r="A18" s="8" t="s">
        <v>13</v>
      </c>
      <c r="B18" s="135" t="s">
        <v>5</v>
      </c>
      <c r="C18" s="136"/>
      <c r="D18" s="49">
        <f>D19</f>
        <v>10000</v>
      </c>
      <c r="E18" s="49">
        <f>E19</f>
        <v>10000</v>
      </c>
      <c r="F18" s="11">
        <f t="shared" si="0"/>
        <v>0</v>
      </c>
      <c r="G18" s="36">
        <f t="shared" si="1"/>
        <v>100</v>
      </c>
      <c r="H18" s="16"/>
      <c r="I18" s="106"/>
      <c r="J18" s="37" t="s">
        <v>29</v>
      </c>
      <c r="K18" s="38"/>
      <c r="L18" s="38"/>
      <c r="M18" s="116"/>
      <c r="N18" s="116"/>
    </row>
    <row r="19" spans="1:14" ht="15">
      <c r="A19" s="16"/>
      <c r="B19" s="105" t="s">
        <v>13</v>
      </c>
      <c r="C19" s="50" t="s">
        <v>6</v>
      </c>
      <c r="D19" s="51">
        <f>SUM(D20)</f>
        <v>10000</v>
      </c>
      <c r="E19" s="51">
        <f>SUM(E20)</f>
        <v>10000</v>
      </c>
      <c r="F19" s="145">
        <f t="shared" si="0"/>
        <v>0</v>
      </c>
      <c r="G19" s="52">
        <f t="shared" si="1"/>
        <v>100</v>
      </c>
      <c r="H19" s="16"/>
      <c r="I19" s="106"/>
      <c r="J19" s="37" t="s">
        <v>30</v>
      </c>
      <c r="K19" s="45">
        <v>600</v>
      </c>
      <c r="L19" s="45">
        <v>300</v>
      </c>
      <c r="M19" s="117">
        <f aca="true" t="shared" si="4" ref="M19:M28">L19-K19</f>
        <v>-300</v>
      </c>
      <c r="N19" s="117">
        <f aca="true" t="shared" si="5" ref="N19:N26">L19/K19*100</f>
        <v>50</v>
      </c>
    </row>
    <row r="20" spans="1:14" ht="21">
      <c r="A20" s="53"/>
      <c r="B20" s="106"/>
      <c r="C20" s="22" t="s">
        <v>14</v>
      </c>
      <c r="D20" s="54">
        <v>10000</v>
      </c>
      <c r="E20" s="54">
        <v>10000</v>
      </c>
      <c r="F20" s="23">
        <f t="shared" si="0"/>
        <v>0</v>
      </c>
      <c r="G20" s="55">
        <f t="shared" si="1"/>
        <v>100</v>
      </c>
      <c r="H20" s="16"/>
      <c r="I20" s="56"/>
      <c r="J20" s="4" t="s">
        <v>6</v>
      </c>
      <c r="K20" s="57">
        <f>SUM(K21:K28)</f>
        <v>9954</v>
      </c>
      <c r="L20" s="57">
        <f>SUM(L21:L28)</f>
        <v>5311</v>
      </c>
      <c r="M20" s="14">
        <f t="shared" si="4"/>
        <v>-4643</v>
      </c>
      <c r="N20" s="14">
        <f t="shared" si="5"/>
        <v>53.35543500100462</v>
      </c>
    </row>
    <row r="21" spans="1:14" ht="15">
      <c r="A21" s="8" t="s">
        <v>15</v>
      </c>
      <c r="B21" s="109" t="s">
        <v>5</v>
      </c>
      <c r="C21" s="110"/>
      <c r="D21" s="49">
        <f>D22</f>
        <v>10682</v>
      </c>
      <c r="E21" s="49">
        <f>E22</f>
        <v>3000</v>
      </c>
      <c r="F21" s="11">
        <f t="shared" si="0"/>
        <v>-7682</v>
      </c>
      <c r="G21" s="36">
        <f t="shared" si="1"/>
        <v>28.084628346751543</v>
      </c>
      <c r="H21" s="16"/>
      <c r="I21" s="108" t="s">
        <v>31</v>
      </c>
      <c r="J21" s="60" t="s">
        <v>32</v>
      </c>
      <c r="K21" s="79">
        <v>200</v>
      </c>
      <c r="L21" s="79">
        <v>200</v>
      </c>
      <c r="M21" s="25">
        <f t="shared" si="4"/>
        <v>0</v>
      </c>
      <c r="N21" s="25">
        <f t="shared" si="5"/>
        <v>100</v>
      </c>
    </row>
    <row r="22" spans="1:14" ht="21">
      <c r="A22" s="16"/>
      <c r="B22" s="106" t="s">
        <v>15</v>
      </c>
      <c r="C22" s="58" t="s">
        <v>6</v>
      </c>
      <c r="D22" s="59">
        <f>SUM(D23:D25)</f>
        <v>10682</v>
      </c>
      <c r="E22" s="59">
        <f>SUM(E23:E25)</f>
        <v>3000</v>
      </c>
      <c r="F22" s="146">
        <f t="shared" si="0"/>
        <v>-7682</v>
      </c>
      <c r="G22" s="160">
        <f t="shared" si="1"/>
        <v>28.084628346751543</v>
      </c>
      <c r="H22" s="16"/>
      <c r="I22" s="106"/>
      <c r="J22" s="42" t="s">
        <v>33</v>
      </c>
      <c r="K22" s="93">
        <v>2500</v>
      </c>
      <c r="L22" s="93">
        <v>1274</v>
      </c>
      <c r="M22" s="118">
        <f t="shared" si="4"/>
        <v>-1226</v>
      </c>
      <c r="N22" s="118">
        <f t="shared" si="5"/>
        <v>50.96000000000001</v>
      </c>
    </row>
    <row r="23" spans="1:14" ht="15">
      <c r="A23" s="16"/>
      <c r="B23" s="62"/>
      <c r="C23" s="63" t="s">
        <v>16</v>
      </c>
      <c r="D23" s="64">
        <v>8801</v>
      </c>
      <c r="E23" s="28">
        <v>1000</v>
      </c>
      <c r="F23" s="28">
        <f t="shared" si="0"/>
        <v>-7801</v>
      </c>
      <c r="G23" s="161">
        <f t="shared" si="1"/>
        <v>11.362345188046813</v>
      </c>
      <c r="H23" s="16"/>
      <c r="I23" s="106"/>
      <c r="J23" s="37" t="s">
        <v>34</v>
      </c>
      <c r="K23" s="28">
        <v>1800</v>
      </c>
      <c r="L23" s="28">
        <v>600</v>
      </c>
      <c r="M23" s="64">
        <f t="shared" si="4"/>
        <v>-1200</v>
      </c>
      <c r="N23" s="118">
        <f t="shared" si="5"/>
        <v>33.33333333333333</v>
      </c>
    </row>
    <row r="24" spans="1:14" ht="24">
      <c r="A24" s="12"/>
      <c r="B24" s="66"/>
      <c r="C24" s="67" t="s">
        <v>58</v>
      </c>
      <c r="D24" s="64">
        <v>881</v>
      </c>
      <c r="E24" s="28">
        <v>1000</v>
      </c>
      <c r="F24" s="28">
        <f t="shared" si="0"/>
        <v>119</v>
      </c>
      <c r="G24" s="161">
        <f t="shared" si="1"/>
        <v>113.50737797956867</v>
      </c>
      <c r="H24" s="16"/>
      <c r="I24" s="106"/>
      <c r="J24" s="37" t="s">
        <v>35</v>
      </c>
      <c r="K24" s="28">
        <v>250</v>
      </c>
      <c r="L24" s="28">
        <v>250</v>
      </c>
      <c r="M24" s="64">
        <f t="shared" si="4"/>
        <v>0</v>
      </c>
      <c r="N24" s="118">
        <f t="shared" si="5"/>
        <v>100</v>
      </c>
    </row>
    <row r="25" spans="1:14" ht="24.75" thickBot="1">
      <c r="A25" s="72"/>
      <c r="B25" s="119"/>
      <c r="C25" s="120" t="s">
        <v>17</v>
      </c>
      <c r="D25" s="121">
        <v>1000</v>
      </c>
      <c r="E25" s="121">
        <v>1000</v>
      </c>
      <c r="F25" s="103">
        <f t="shared" si="0"/>
        <v>0</v>
      </c>
      <c r="G25" s="122">
        <f t="shared" si="1"/>
        <v>100</v>
      </c>
      <c r="H25" s="101"/>
      <c r="I25" s="2"/>
      <c r="J25" s="123" t="s">
        <v>36</v>
      </c>
      <c r="K25" s="158">
        <v>1200</v>
      </c>
      <c r="L25" s="158">
        <v>1140</v>
      </c>
      <c r="M25" s="159">
        <f t="shared" si="4"/>
        <v>-60</v>
      </c>
      <c r="N25" s="124">
        <f t="shared" si="5"/>
        <v>95</v>
      </c>
    </row>
    <row r="26" spans="1:14" ht="15">
      <c r="A26" s="125" t="s">
        <v>18</v>
      </c>
      <c r="B26" s="126" t="s">
        <v>5</v>
      </c>
      <c r="C26" s="127"/>
      <c r="D26" s="128">
        <f>D27</f>
        <v>7</v>
      </c>
      <c r="E26" s="128">
        <f>E27</f>
        <v>7</v>
      </c>
      <c r="F26" s="147">
        <f t="shared" si="0"/>
        <v>0</v>
      </c>
      <c r="G26" s="129">
        <f t="shared" si="1"/>
        <v>100</v>
      </c>
      <c r="H26" s="130"/>
      <c r="I26" s="131"/>
      <c r="J26" s="132" t="s">
        <v>37</v>
      </c>
      <c r="K26" s="133">
        <v>1000</v>
      </c>
      <c r="L26" s="133">
        <v>1000</v>
      </c>
      <c r="M26" s="133">
        <f t="shared" si="4"/>
        <v>0</v>
      </c>
      <c r="N26" s="133">
        <f t="shared" si="5"/>
        <v>100</v>
      </c>
    </row>
    <row r="27" spans="1:14" ht="15">
      <c r="A27" s="12"/>
      <c r="B27" s="68"/>
      <c r="C27" s="69" t="s">
        <v>6</v>
      </c>
      <c r="D27" s="70">
        <f>SUM(D28)</f>
        <v>7</v>
      </c>
      <c r="E27" s="70">
        <f>SUM(E28)</f>
        <v>7</v>
      </c>
      <c r="F27" s="148">
        <f t="shared" si="0"/>
        <v>0</v>
      </c>
      <c r="G27" s="71">
        <f t="shared" si="1"/>
        <v>100</v>
      </c>
      <c r="H27" s="16"/>
      <c r="I27" s="106"/>
      <c r="J27" s="76" t="s">
        <v>59</v>
      </c>
      <c r="K27" s="93">
        <v>2000</v>
      </c>
      <c r="L27" s="93">
        <v>300</v>
      </c>
      <c r="M27" s="93">
        <f t="shared" si="4"/>
        <v>-1700</v>
      </c>
      <c r="N27" s="93"/>
    </row>
    <row r="28" spans="1:14" ht="17.25" thickBot="1">
      <c r="A28" s="72"/>
      <c r="B28" s="73" t="s">
        <v>18</v>
      </c>
      <c r="C28" s="74" t="s">
        <v>55</v>
      </c>
      <c r="D28" s="75">
        <v>7</v>
      </c>
      <c r="E28" s="75">
        <v>7</v>
      </c>
      <c r="F28" s="149">
        <f t="shared" si="0"/>
        <v>0</v>
      </c>
      <c r="G28" s="139">
        <f t="shared" si="1"/>
        <v>100</v>
      </c>
      <c r="H28" s="53"/>
      <c r="I28" s="106"/>
      <c r="J28" s="22" t="s">
        <v>38</v>
      </c>
      <c r="K28" s="79">
        <v>1004</v>
      </c>
      <c r="L28" s="79">
        <v>547</v>
      </c>
      <c r="M28" s="79">
        <f t="shared" si="4"/>
        <v>-457</v>
      </c>
      <c r="N28" s="79">
        <f>L28/K28*100</f>
        <v>54.482071713147405</v>
      </c>
    </row>
    <row r="29" spans="1:14" ht="15">
      <c r="A29" s="77"/>
      <c r="B29" s="77"/>
      <c r="C29" s="78"/>
      <c r="D29" s="26"/>
      <c r="E29" s="26"/>
      <c r="F29" s="26"/>
      <c r="G29" s="26"/>
      <c r="H29" s="8" t="s">
        <v>39</v>
      </c>
      <c r="I29" s="80" t="s">
        <v>5</v>
      </c>
      <c r="J29" s="81"/>
      <c r="K29" s="11">
        <f>SUM(K30:K32)</f>
        <v>0</v>
      </c>
      <c r="L29" s="11">
        <f>SUM(L30:L32)</f>
        <v>0</v>
      </c>
      <c r="M29" s="11"/>
      <c r="N29" s="11"/>
    </row>
    <row r="30" spans="1:14" ht="15">
      <c r="A30" s="77"/>
      <c r="B30" s="77"/>
      <c r="C30" s="78"/>
      <c r="D30" s="26"/>
      <c r="E30" s="26"/>
      <c r="F30" s="26"/>
      <c r="G30" s="26"/>
      <c r="H30" s="16"/>
      <c r="I30" s="106" t="s">
        <v>40</v>
      </c>
      <c r="J30" s="60" t="s">
        <v>40</v>
      </c>
      <c r="K30" s="61"/>
      <c r="L30" s="61"/>
      <c r="M30" s="61"/>
      <c r="N30" s="79"/>
    </row>
    <row r="31" spans="1:14" ht="15">
      <c r="A31" s="77"/>
      <c r="B31" s="163"/>
      <c r="C31" s="163"/>
      <c r="D31" s="82"/>
      <c r="E31" s="82"/>
      <c r="F31" s="82"/>
      <c r="G31" s="82"/>
      <c r="H31" s="16"/>
      <c r="I31" s="106"/>
      <c r="J31" s="42" t="s">
        <v>41</v>
      </c>
      <c r="K31" s="65"/>
      <c r="L31" s="65"/>
      <c r="M31" s="65"/>
      <c r="N31" s="157"/>
    </row>
    <row r="32" spans="1:14" ht="21">
      <c r="A32" s="77"/>
      <c r="B32" s="77"/>
      <c r="C32" s="78"/>
      <c r="D32" s="26"/>
      <c r="E32" s="26"/>
      <c r="F32" s="26"/>
      <c r="G32" s="26"/>
      <c r="H32" s="53"/>
      <c r="I32" s="83"/>
      <c r="J32" s="84" t="s">
        <v>42</v>
      </c>
      <c r="K32" s="85"/>
      <c r="L32" s="85"/>
      <c r="M32" s="85"/>
      <c r="N32" s="85"/>
    </row>
    <row r="33" spans="1:14" ht="15">
      <c r="A33" s="77"/>
      <c r="B33" s="163"/>
      <c r="C33" s="163"/>
      <c r="D33" s="82"/>
      <c r="E33" s="82"/>
      <c r="F33" s="82"/>
      <c r="G33" s="82"/>
      <c r="H33" s="86" t="s">
        <v>43</v>
      </c>
      <c r="I33" s="87" t="s">
        <v>5</v>
      </c>
      <c r="J33" s="88"/>
      <c r="K33" s="89">
        <f>K34</f>
        <v>11949</v>
      </c>
      <c r="L33" s="89">
        <f>L34</f>
        <v>9600</v>
      </c>
      <c r="M33" s="89">
        <f aca="true" t="shared" si="6" ref="M33:M41">L33-K33</f>
        <v>-2349</v>
      </c>
      <c r="N33" s="89">
        <f aca="true" t="shared" si="7" ref="N33:N41">L33/K33*100</f>
        <v>80.34145116746171</v>
      </c>
    </row>
    <row r="34" spans="1:14" ht="15">
      <c r="A34" s="77"/>
      <c r="B34" s="77"/>
      <c r="C34" s="78"/>
      <c r="D34" s="26"/>
      <c r="E34" s="26"/>
      <c r="F34" s="26"/>
      <c r="G34" s="26"/>
      <c r="H34" s="16"/>
      <c r="I34" s="105" t="s">
        <v>43</v>
      </c>
      <c r="J34" s="90" t="s">
        <v>6</v>
      </c>
      <c r="K34" s="91">
        <f>SUM(K35:K39)</f>
        <v>11949</v>
      </c>
      <c r="L34" s="91">
        <f>SUM(L35:L39)</f>
        <v>9600</v>
      </c>
      <c r="M34" s="91">
        <f t="shared" si="6"/>
        <v>-2349</v>
      </c>
      <c r="N34" s="91">
        <f t="shared" si="7"/>
        <v>80.34145116746171</v>
      </c>
    </row>
    <row r="35" spans="8:14" ht="15">
      <c r="H35" s="16"/>
      <c r="I35" s="106"/>
      <c r="J35" s="22" t="s">
        <v>44</v>
      </c>
      <c r="K35" s="23">
        <v>3200</v>
      </c>
      <c r="L35" s="23">
        <v>2960</v>
      </c>
      <c r="M35" s="154">
        <f t="shared" si="6"/>
        <v>-240</v>
      </c>
      <c r="N35" s="142">
        <f t="shared" si="7"/>
        <v>92.5</v>
      </c>
    </row>
    <row r="36" spans="8:14" ht="15">
      <c r="H36" s="16"/>
      <c r="I36" s="106"/>
      <c r="J36" s="37" t="s">
        <v>45</v>
      </c>
      <c r="K36" s="38">
        <v>5350</v>
      </c>
      <c r="L36" s="38">
        <v>4814</v>
      </c>
      <c r="M36" s="28">
        <f t="shared" si="6"/>
        <v>-536</v>
      </c>
      <c r="N36" s="93">
        <f t="shared" si="7"/>
        <v>89.98130841121495</v>
      </c>
    </row>
    <row r="37" spans="8:14" ht="15">
      <c r="H37" s="16"/>
      <c r="I37" s="138"/>
      <c r="J37" s="92" t="s">
        <v>46</v>
      </c>
      <c r="K37" s="93">
        <v>690</v>
      </c>
      <c r="L37" s="93">
        <v>490</v>
      </c>
      <c r="M37" s="93">
        <f t="shared" si="6"/>
        <v>-200</v>
      </c>
      <c r="N37" s="93">
        <f t="shared" si="7"/>
        <v>71.01449275362319</v>
      </c>
    </row>
    <row r="38" spans="8:14" ht="15">
      <c r="H38" s="16"/>
      <c r="I38" s="138"/>
      <c r="J38" s="22" t="s">
        <v>47</v>
      </c>
      <c r="K38" s="23">
        <v>300</v>
      </c>
      <c r="L38" s="23">
        <v>340</v>
      </c>
      <c r="M38" s="28">
        <f t="shared" si="6"/>
        <v>40</v>
      </c>
      <c r="N38" s="93">
        <f t="shared" si="7"/>
        <v>113.33333333333333</v>
      </c>
    </row>
    <row r="39" spans="8:14" ht="15">
      <c r="H39" s="53"/>
      <c r="I39" s="83"/>
      <c r="J39" s="37" t="s">
        <v>48</v>
      </c>
      <c r="K39" s="45">
        <v>2409</v>
      </c>
      <c r="L39" s="45">
        <v>996</v>
      </c>
      <c r="M39" s="155">
        <f t="shared" si="6"/>
        <v>-1413</v>
      </c>
      <c r="N39" s="155">
        <f t="shared" si="7"/>
        <v>41.344956413449566</v>
      </c>
    </row>
    <row r="40" spans="8:14" ht="15">
      <c r="H40" s="8" t="s">
        <v>8</v>
      </c>
      <c r="I40" s="94" t="s">
        <v>5</v>
      </c>
      <c r="J40" s="137"/>
      <c r="K40" s="11">
        <f>K41</f>
        <v>19000</v>
      </c>
      <c r="L40" s="11">
        <f>L41</f>
        <v>19000</v>
      </c>
      <c r="M40" s="89">
        <f t="shared" si="6"/>
        <v>0</v>
      </c>
      <c r="N40" s="153">
        <f t="shared" si="7"/>
        <v>100</v>
      </c>
    </row>
    <row r="41" spans="8:14" ht="15">
      <c r="H41" s="95"/>
      <c r="I41" s="96" t="s">
        <v>8</v>
      </c>
      <c r="J41" s="97" t="s">
        <v>8</v>
      </c>
      <c r="K41" s="98">
        <v>19000</v>
      </c>
      <c r="L41" s="98">
        <v>19000</v>
      </c>
      <c r="M41" s="98">
        <f t="shared" si="6"/>
        <v>0</v>
      </c>
      <c r="N41" s="156">
        <f t="shared" si="7"/>
        <v>100</v>
      </c>
    </row>
    <row r="42" spans="8:14" ht="15">
      <c r="H42" s="8" t="s">
        <v>12</v>
      </c>
      <c r="I42" s="94" t="s">
        <v>5</v>
      </c>
      <c r="J42" s="137"/>
      <c r="K42" s="11">
        <f>K43</f>
        <v>0</v>
      </c>
      <c r="L42" s="11">
        <f>L43</f>
        <v>0</v>
      </c>
      <c r="M42" s="11"/>
      <c r="N42" s="11"/>
    </row>
    <row r="43" spans="8:14" ht="15">
      <c r="H43" s="95"/>
      <c r="I43" s="96" t="s">
        <v>12</v>
      </c>
      <c r="J43" s="97" t="s">
        <v>12</v>
      </c>
      <c r="K43" s="98"/>
      <c r="L43" s="98"/>
      <c r="M43" s="98"/>
      <c r="N43" s="156"/>
    </row>
    <row r="44" spans="8:14" ht="15">
      <c r="H44" s="8" t="s">
        <v>49</v>
      </c>
      <c r="I44" s="134" t="s">
        <v>5</v>
      </c>
      <c r="J44" s="99"/>
      <c r="K44" s="100">
        <f>K45</f>
        <v>0</v>
      </c>
      <c r="L44" s="100">
        <f>L45</f>
        <v>0</v>
      </c>
      <c r="M44" s="100"/>
      <c r="N44" s="11"/>
    </row>
    <row r="45" spans="8:14" ht="17.25" thickBot="1">
      <c r="H45" s="101"/>
      <c r="I45" s="2" t="s">
        <v>49</v>
      </c>
      <c r="J45" s="102" t="s">
        <v>49</v>
      </c>
      <c r="K45" s="103"/>
      <c r="L45" s="103"/>
      <c r="M45" s="103"/>
      <c r="N45" s="103"/>
    </row>
  </sheetData>
  <mergeCells count="24">
    <mergeCell ref="L5:L6"/>
    <mergeCell ref="M5:N5"/>
    <mergeCell ref="F5:G5"/>
    <mergeCell ref="H5:H6"/>
    <mergeCell ref="I5:I6"/>
    <mergeCell ref="J5:J6"/>
    <mergeCell ref="K5:K6"/>
    <mergeCell ref="A5:A6"/>
    <mergeCell ref="B5:B6"/>
    <mergeCell ref="C5:C6"/>
    <mergeCell ref="D5:D6"/>
    <mergeCell ref="E5:E6"/>
    <mergeCell ref="A1:N1"/>
    <mergeCell ref="A2:N2"/>
    <mergeCell ref="A3:N3"/>
    <mergeCell ref="A4:G4"/>
    <mergeCell ref="H4:N4"/>
    <mergeCell ref="B31:C31"/>
    <mergeCell ref="B33:C33"/>
    <mergeCell ref="A7:C7"/>
    <mergeCell ref="H7:J7"/>
    <mergeCell ref="I8:J8"/>
    <mergeCell ref="B8:C8"/>
    <mergeCell ref="B14:C1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법인회계</cp:lastModifiedBy>
  <cp:lastPrinted>2013-11-14T08:54:38Z</cp:lastPrinted>
  <dcterms:created xsi:type="dcterms:W3CDTF">2013-11-05T07:30:52Z</dcterms:created>
  <dcterms:modified xsi:type="dcterms:W3CDTF">2013-12-31T07:16:25Z</dcterms:modified>
  <cp:category/>
  <cp:version/>
  <cp:contentType/>
  <cp:contentStatus/>
</cp:coreProperties>
</file>