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<sst xmlns="http://schemas.openxmlformats.org/spreadsheetml/2006/main" count="64" uniqueCount="58">
  <si>
    <r>
      <t>2014년 사회복지법인 도움터복지재단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</t>
    </r>
  </si>
  <si>
    <t>(단위 : 천원)</t>
  </si>
  <si>
    <t>세     입</t>
  </si>
  <si>
    <t>세     출</t>
  </si>
  <si>
    <t>관</t>
  </si>
  <si>
    <t>항</t>
  </si>
  <si>
    <t>목</t>
  </si>
  <si>
    <t>2013년2차추경예산</t>
  </si>
  <si>
    <t>2014년 본예산</t>
  </si>
  <si>
    <t>증감액</t>
  </si>
  <si>
    <t>증감</t>
  </si>
  <si>
    <t>총   계</t>
  </si>
  <si>
    <t>01.재산수입</t>
  </si>
  <si>
    <t>01.사무비</t>
  </si>
  <si>
    <t>13.운영비</t>
  </si>
  <si>
    <t>02.사업수입</t>
  </si>
  <si>
    <t>131.여비</t>
  </si>
  <si>
    <t>04.보조금수입</t>
  </si>
  <si>
    <t>132.수용비 및 수수료</t>
  </si>
  <si>
    <t>05.후원금수입</t>
  </si>
  <si>
    <t>133.공공요금</t>
  </si>
  <si>
    <t>51.후원금수입</t>
  </si>
  <si>
    <t>134.제세공과금</t>
  </si>
  <si>
    <t>511.지정후원금</t>
  </si>
  <si>
    <t>137.기타운영비</t>
  </si>
  <si>
    <t>512.비지정후원금</t>
  </si>
  <si>
    <t>02.재산조성비</t>
  </si>
  <si>
    <t>06.차입금</t>
  </si>
  <si>
    <t>21.시설비</t>
  </si>
  <si>
    <t>07.전입금</t>
  </si>
  <si>
    <t>711.전입금</t>
  </si>
  <si>
    <t>711.다른회계로부터의전입금</t>
  </si>
  <si>
    <t>211.시설비</t>
  </si>
  <si>
    <t>08.이월금</t>
  </si>
  <si>
    <t>81.이월금</t>
  </si>
  <si>
    <t>212.자산취득비</t>
  </si>
  <si>
    <t>213.시설장비유지비</t>
  </si>
  <si>
    <t>811.전년도이월금</t>
  </si>
  <si>
    <t>03.사업비</t>
  </si>
  <si>
    <t>812.전년도이월금(후원금)</t>
  </si>
  <si>
    <t>31.일반사업비</t>
  </si>
  <si>
    <t>311.홍보사업비</t>
  </si>
  <si>
    <t>09.잡수익</t>
  </si>
  <si>
    <t>312.우리아이발달지원센터사업비</t>
  </si>
  <si>
    <t>91.잡수익</t>
  </si>
  <si>
    <t>04.전출금</t>
  </si>
  <si>
    <t>912.기타예금이자수입</t>
  </si>
  <si>
    <t>41.전출금</t>
  </si>
  <si>
    <t>913.기타잡수입</t>
  </si>
  <si>
    <t>411.전출금(지정후원금)</t>
  </si>
  <si>
    <t>412.전출금(후원금)</t>
  </si>
  <si>
    <t>07.잡지출</t>
  </si>
  <si>
    <t>71.잡지출</t>
  </si>
  <si>
    <t>711.잡지출</t>
  </si>
  <si>
    <t>08.예비비 및 기타</t>
  </si>
  <si>
    <t>81.예비비 및 기타</t>
  </si>
  <si>
    <t>811.예비비</t>
  </si>
  <si>
    <t>812.반환금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</si>
</sst>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sz val="8"/>
      <name val="맑은 고딕"/>
      <family val="3"/>
    </font>
    <font>
      <sz val="8"/>
      <name val="돋움"/>
      <family val="3"/>
    </font>
    <font>
      <b/>
      <u val="single"/>
      <sz val="12"/>
      <name val="굴림"/>
      <family val="3"/>
    </font>
    <font>
      <sz val="18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b/>
      <sz val="12"/>
      <name val="굴림"/>
      <family val="3"/>
    </font>
    <font>
      <b/>
      <sz val="13"/>
      <color indexed="8"/>
      <name val="굴림"/>
      <family val="3"/>
    </font>
    <font>
      <sz val="13"/>
      <name val="돋움"/>
      <family val="3"/>
    </font>
    <font>
      <sz val="13"/>
      <name val="굴림"/>
      <family val="3"/>
    </font>
    <font>
      <b/>
      <sz val="13"/>
      <name val="굴림"/>
      <family val="3"/>
    </font>
    <font>
      <sz val="1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double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41" fontId="10" fillId="0" borderId="13" xfId="48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41" fontId="48" fillId="33" borderId="13" xfId="0" applyNumberFormat="1" applyFont="1" applyFill="1" applyBorder="1" applyAlignment="1">
      <alignment horizontal="center" vertical="center"/>
    </xf>
    <xf numFmtId="176" fontId="48" fillId="33" borderId="13" xfId="0" applyNumberFormat="1" applyFont="1" applyFill="1" applyBorder="1" applyAlignment="1">
      <alignment horizontal="center" vertical="center"/>
    </xf>
    <xf numFmtId="176" fontId="48" fillId="33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34" borderId="16" xfId="0" applyFont="1" applyFill="1" applyBorder="1" applyAlignment="1">
      <alignment horizontal="left" vertical="center" shrinkToFit="1"/>
    </xf>
    <xf numFmtId="0" fontId="13" fillId="34" borderId="13" xfId="0" applyFont="1" applyFill="1" applyBorder="1" applyAlignment="1">
      <alignment horizontal="left" vertical="center" shrinkToFit="1"/>
    </xf>
    <xf numFmtId="41" fontId="14" fillId="34" borderId="13" xfId="48" applyFont="1" applyFill="1" applyBorder="1" applyAlignment="1">
      <alignment vertical="center" shrinkToFit="1"/>
    </xf>
    <xf numFmtId="176" fontId="48" fillId="34" borderId="13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8" xfId="0" applyFont="1" applyBorder="1" applyAlignment="1">
      <alignment horizontal="left" vertical="center" shrinkToFit="1"/>
    </xf>
    <xf numFmtId="41" fontId="14" fillId="0" borderId="18" xfId="0" applyNumberFormat="1" applyFont="1" applyBorder="1" applyAlignment="1">
      <alignment horizontal="left" vertical="center" shrinkToFit="1"/>
    </xf>
    <xf numFmtId="176" fontId="48" fillId="35" borderId="19" xfId="0" applyNumberFormat="1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left"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3" xfId="0" applyFont="1" applyBorder="1" applyAlignment="1">
      <alignment horizontal="left" vertical="center" shrinkToFit="1"/>
    </xf>
    <xf numFmtId="41" fontId="13" fillId="0" borderId="23" xfId="0" applyNumberFormat="1" applyFont="1" applyBorder="1" applyAlignment="1">
      <alignment horizontal="left" vertical="center" shrinkToFit="1"/>
    </xf>
    <xf numFmtId="176" fontId="48" fillId="35" borderId="24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left" vertical="center" shrinkToFit="1"/>
    </xf>
    <xf numFmtId="41" fontId="13" fillId="34" borderId="12" xfId="48" applyFont="1" applyFill="1" applyBorder="1" applyAlignment="1">
      <alignment vertical="center" shrinkToFit="1"/>
    </xf>
    <xf numFmtId="176" fontId="48" fillId="34" borderId="12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left" vertical="center" shrinkToFit="1"/>
    </xf>
    <xf numFmtId="0" fontId="13" fillId="34" borderId="18" xfId="0" applyFont="1" applyFill="1" applyBorder="1" applyAlignment="1">
      <alignment horizontal="left" vertical="center" shrinkToFit="1"/>
    </xf>
    <xf numFmtId="41" fontId="14" fillId="34" borderId="18" xfId="48" applyFont="1" applyFill="1" applyBorder="1" applyAlignment="1">
      <alignment vertical="center" shrinkToFit="1"/>
    </xf>
    <xf numFmtId="176" fontId="48" fillId="34" borderId="18" xfId="0" applyNumberFormat="1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left" vertical="center" shrinkToFit="1"/>
    </xf>
    <xf numFmtId="41" fontId="13" fillId="34" borderId="23" xfId="48" applyFont="1" applyFill="1" applyBorder="1" applyAlignment="1">
      <alignment vertical="center" shrinkToFit="1"/>
    </xf>
    <xf numFmtId="176" fontId="48" fillId="34" borderId="23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shrinkToFit="1"/>
    </xf>
    <xf numFmtId="41" fontId="13" fillId="0" borderId="26" xfId="0" applyNumberFormat="1" applyFont="1" applyBorder="1" applyAlignment="1">
      <alignment horizontal="left" vertical="center" shrinkToFit="1"/>
    </xf>
    <xf numFmtId="176" fontId="48" fillId="35" borderId="27" xfId="0" applyNumberFormat="1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left" vertical="center" shrinkToFit="1"/>
    </xf>
    <xf numFmtId="41" fontId="13" fillId="34" borderId="26" xfId="48" applyFont="1" applyFill="1" applyBorder="1" applyAlignment="1">
      <alignment vertical="center" shrinkToFit="1"/>
    </xf>
    <xf numFmtId="176" fontId="48" fillId="34" borderId="26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left" vertical="center" shrinkToFit="1"/>
    </xf>
    <xf numFmtId="41" fontId="14" fillId="0" borderId="13" xfId="0" applyNumberFormat="1" applyFont="1" applyBorder="1" applyAlignment="1">
      <alignment horizontal="left" vertical="center" shrinkToFit="1"/>
    </xf>
    <xf numFmtId="176" fontId="48" fillId="35" borderId="15" xfId="0" applyNumberFormat="1" applyFont="1" applyFill="1" applyBorder="1" applyAlignment="1">
      <alignment horizontal="center" vertical="center"/>
    </xf>
    <xf numFmtId="41" fontId="13" fillId="0" borderId="18" xfId="0" applyNumberFormat="1" applyFont="1" applyBorder="1" applyAlignment="1">
      <alignment horizontal="left" vertical="center" shrinkToFit="1"/>
    </xf>
    <xf numFmtId="0" fontId="13" fillId="34" borderId="11" xfId="0" applyFont="1" applyFill="1" applyBorder="1" applyAlignment="1">
      <alignment horizontal="left" vertical="center" shrinkToFit="1"/>
    </xf>
    <xf numFmtId="0" fontId="13" fillId="34" borderId="28" xfId="0" applyFont="1" applyFill="1" applyBorder="1" applyAlignment="1">
      <alignment vertical="center" shrinkToFit="1"/>
    </xf>
    <xf numFmtId="0" fontId="13" fillId="34" borderId="29" xfId="0" applyFont="1" applyFill="1" applyBorder="1" applyAlignment="1">
      <alignment horizontal="left" vertical="center" shrinkToFit="1"/>
    </xf>
    <xf numFmtId="0" fontId="13" fillId="34" borderId="0" xfId="0" applyFont="1" applyFill="1" applyBorder="1" applyAlignment="1">
      <alignment horizontal="left" vertical="center" shrinkToFit="1"/>
    </xf>
    <xf numFmtId="0" fontId="13" fillId="34" borderId="30" xfId="0" applyFont="1" applyFill="1" applyBorder="1" applyAlignment="1">
      <alignment horizontal="left" vertical="center" shrinkToFit="1"/>
    </xf>
    <xf numFmtId="41" fontId="14" fillId="34" borderId="30" xfId="48" applyFont="1" applyFill="1" applyBorder="1" applyAlignment="1">
      <alignment vertical="center" shrinkToFit="1"/>
    </xf>
    <xf numFmtId="176" fontId="48" fillId="34" borderId="30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vertical="center" shrinkToFit="1"/>
    </xf>
    <xf numFmtId="0" fontId="13" fillId="34" borderId="32" xfId="0" applyFont="1" applyFill="1" applyBorder="1" applyAlignment="1">
      <alignment horizontal="left" vertical="center" shrinkToFit="1"/>
    </xf>
    <xf numFmtId="0" fontId="13" fillId="34" borderId="33" xfId="0" applyFont="1" applyFill="1" applyBorder="1" applyAlignment="1">
      <alignment horizontal="left" vertical="center" shrinkToFit="1"/>
    </xf>
    <xf numFmtId="0" fontId="13" fillId="34" borderId="34" xfId="0" applyFont="1" applyFill="1" applyBorder="1" applyAlignment="1">
      <alignment horizontal="left" vertical="center" shrinkToFit="1"/>
    </xf>
    <xf numFmtId="0" fontId="13" fillId="34" borderId="35" xfId="0" applyFont="1" applyFill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41" fontId="13" fillId="0" borderId="23" xfId="0" applyNumberFormat="1" applyFont="1" applyBorder="1" applyAlignment="1">
      <alignment vertical="center" shrinkToFit="1"/>
    </xf>
    <xf numFmtId="41" fontId="13" fillId="0" borderId="3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41" fontId="13" fillId="34" borderId="25" xfId="48" applyFont="1" applyFill="1" applyBorder="1" applyAlignment="1">
      <alignment vertical="center" shrinkToFit="1"/>
    </xf>
    <xf numFmtId="0" fontId="13" fillId="0" borderId="28" xfId="0" applyFont="1" applyBorder="1" applyAlignment="1">
      <alignment horizontal="left" vertical="center" shrinkToFit="1"/>
    </xf>
    <xf numFmtId="41" fontId="13" fillId="0" borderId="26" xfId="0" applyNumberFormat="1" applyFont="1" applyBorder="1" applyAlignment="1">
      <alignment vertical="center" shrinkToFit="1"/>
    </xf>
    <xf numFmtId="41" fontId="13" fillId="0" borderId="28" xfId="0" applyNumberFormat="1" applyFont="1" applyBorder="1" applyAlignment="1">
      <alignment horizontal="left" vertical="center" shrinkToFit="1"/>
    </xf>
    <xf numFmtId="41" fontId="13" fillId="34" borderId="0" xfId="48" applyFont="1" applyFill="1" applyBorder="1" applyAlignment="1">
      <alignment vertical="center" shrinkToFit="1"/>
    </xf>
    <xf numFmtId="41" fontId="14" fillId="0" borderId="13" xfId="0" applyNumberFormat="1" applyFont="1" applyBorder="1" applyAlignment="1">
      <alignment horizontal="center" vertical="center" shrinkToFit="1"/>
    </xf>
    <xf numFmtId="41" fontId="13" fillId="0" borderId="18" xfId="0" applyNumberFormat="1" applyFont="1" applyBorder="1" applyAlignment="1">
      <alignment horizontal="center" vertical="center" shrinkToFit="1"/>
    </xf>
    <xf numFmtId="41" fontId="13" fillId="0" borderId="22" xfId="0" applyNumberFormat="1" applyFont="1" applyBorder="1" applyAlignment="1">
      <alignment horizontal="center" vertical="center" shrinkToFit="1"/>
    </xf>
    <xf numFmtId="0" fontId="13" fillId="0" borderId="36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41" fontId="15" fillId="34" borderId="0" xfId="48" applyFont="1" applyFill="1" applyBorder="1" applyAlignment="1">
      <alignment vertical="center" shrinkToFit="1"/>
    </xf>
    <xf numFmtId="41" fontId="15" fillId="34" borderId="0" xfId="48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29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3" fillId="34" borderId="28" xfId="0" applyFont="1" applyFill="1" applyBorder="1" applyAlignment="1">
      <alignment horizontal="center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13" fillId="34" borderId="36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45380;%20&#49324;&#54924;&#48373;&#51648;&#48277;&#51064;%20&#46020;&#50880;&#53552;&#48373;&#51648;&#51116;&#45800;%20&#48376;&#50696;&#49328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표"/>
      <sheetName val="추경세입예산"/>
      <sheetName val="추경세출예산"/>
    </sheetNames>
    <sheetDataSet>
      <sheetData sheetId="2">
        <row r="5">
          <cell r="D5">
            <v>0</v>
          </cell>
        </row>
        <row r="6">
          <cell r="D6">
            <v>210822194</v>
          </cell>
          <cell r="E6">
            <v>212562194</v>
          </cell>
        </row>
        <row r="10">
          <cell r="D10">
            <v>25000000</v>
          </cell>
          <cell r="E10">
            <v>27000000</v>
          </cell>
        </row>
        <row r="11">
          <cell r="D11">
            <v>16000000</v>
          </cell>
          <cell r="E11">
            <v>22650000</v>
          </cell>
        </row>
        <row r="16">
          <cell r="D16">
            <v>0</v>
          </cell>
          <cell r="E16">
            <v>4000000</v>
          </cell>
        </row>
        <row r="17">
          <cell r="D17">
            <v>13419997</v>
          </cell>
          <cell r="E17">
            <v>4000000</v>
          </cell>
        </row>
        <row r="20">
          <cell r="D20">
            <v>50000</v>
          </cell>
        </row>
        <row r="21">
          <cell r="D21">
            <v>1000000</v>
          </cell>
        </row>
      </sheetData>
      <sheetData sheetId="3">
        <row r="7">
          <cell r="F7">
            <v>1000000</v>
          </cell>
          <cell r="G7">
            <v>1200000</v>
          </cell>
        </row>
        <row r="10">
          <cell r="F10">
            <v>4500000</v>
          </cell>
        </row>
        <row r="16">
          <cell r="F16">
            <v>0</v>
          </cell>
          <cell r="G16">
            <v>0</v>
          </cell>
        </row>
        <row r="17">
          <cell r="F17">
            <v>6200000</v>
          </cell>
          <cell r="G17">
            <v>2000000</v>
          </cell>
        </row>
        <row r="20">
          <cell r="F20">
            <v>0</v>
          </cell>
          <cell r="G20">
            <v>0</v>
          </cell>
        </row>
        <row r="23">
          <cell r="F23">
            <v>10269997</v>
          </cell>
          <cell r="G23">
            <v>5000000</v>
          </cell>
        </row>
        <row r="24">
          <cell r="F24">
            <v>210822194</v>
          </cell>
          <cell r="G24">
            <v>212562194</v>
          </cell>
        </row>
        <row r="27">
          <cell r="F27">
            <v>0</v>
          </cell>
          <cell r="G27">
            <v>31000000</v>
          </cell>
        </row>
        <row r="30">
          <cell r="F30">
            <v>32500000</v>
          </cell>
          <cell r="G30">
            <v>15000000</v>
          </cell>
        </row>
        <row r="36">
          <cell r="F36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5.57421875" style="0" customWidth="1"/>
    <col min="2" max="2" width="16.140625" style="0" customWidth="1"/>
    <col min="3" max="3" width="18.7109375" style="0" customWidth="1"/>
    <col min="4" max="4" width="18.140625" style="0" customWidth="1"/>
    <col min="5" max="5" width="18.28125" style="0" customWidth="1"/>
    <col min="6" max="6" width="17.421875" style="0" customWidth="1"/>
    <col min="7" max="7" width="15.57421875" style="0" customWidth="1"/>
    <col min="8" max="8" width="16.00390625" style="0" customWidth="1"/>
    <col min="9" max="9" width="23.421875" style="0" customWidth="1"/>
    <col min="10" max="10" width="18.28125" style="0" customWidth="1"/>
    <col min="11" max="11" width="18.140625" style="0" customWidth="1"/>
    <col min="12" max="12" width="17.421875" style="0" customWidth="1"/>
  </cols>
  <sheetData>
    <row r="1" spans="1:12" ht="45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87" t="s">
        <v>1</v>
      </c>
      <c r="L2" s="87"/>
    </row>
    <row r="3" spans="1:12" ht="27.75" customHeight="1" thickBot="1">
      <c r="A3" s="88" t="s">
        <v>2</v>
      </c>
      <c r="B3" s="89"/>
      <c r="C3" s="89"/>
      <c r="D3" s="89"/>
      <c r="E3" s="89"/>
      <c r="F3" s="89"/>
      <c r="G3" s="90" t="s">
        <v>3</v>
      </c>
      <c r="H3" s="89"/>
      <c r="I3" s="89"/>
      <c r="J3" s="89"/>
      <c r="K3" s="89"/>
      <c r="L3" s="91"/>
    </row>
    <row r="4" spans="1:12" ht="29.25" customHeight="1" thickBot="1">
      <c r="A4" s="2" t="s">
        <v>4</v>
      </c>
      <c r="B4" s="3" t="s">
        <v>5</v>
      </c>
      <c r="C4" s="3" t="s">
        <v>6</v>
      </c>
      <c r="D4" s="4" t="s">
        <v>7</v>
      </c>
      <c r="E4" s="5" t="s">
        <v>8</v>
      </c>
      <c r="F4" s="6" t="s">
        <v>9</v>
      </c>
      <c r="G4" s="7" t="s">
        <v>4</v>
      </c>
      <c r="H4" s="8" t="s">
        <v>5</v>
      </c>
      <c r="I4" s="8" t="s">
        <v>6</v>
      </c>
      <c r="J4" s="4" t="s">
        <v>7</v>
      </c>
      <c r="K4" s="5" t="s">
        <v>8</v>
      </c>
      <c r="L4" s="9" t="s">
        <v>10</v>
      </c>
    </row>
    <row r="5" spans="1:12" s="13" customFormat="1" ht="17.25" thickBot="1">
      <c r="A5" s="92" t="s">
        <v>11</v>
      </c>
      <c r="B5" s="93"/>
      <c r="C5" s="94"/>
      <c r="D5" s="10">
        <f>D6+D7+D8+D9+D13+D14+D15+D19</f>
        <v>266292191</v>
      </c>
      <c r="E5" s="10">
        <f>E6+E7+E8+E9+E13+E14+E15+E19</f>
        <v>271262194</v>
      </c>
      <c r="F5" s="11">
        <f>D5-E5</f>
        <v>-4970003</v>
      </c>
      <c r="G5" s="95" t="s">
        <v>11</v>
      </c>
      <c r="H5" s="96"/>
      <c r="I5" s="96"/>
      <c r="J5" s="10">
        <f>J6+J12+J17+J20+J24+J27</f>
        <v>266292191</v>
      </c>
      <c r="K5" s="10">
        <f>K6+K17+K20+K27+K30</f>
        <v>271262194</v>
      </c>
      <c r="L5" s="12">
        <f>J5-K5</f>
        <v>-4970003</v>
      </c>
    </row>
    <row r="6" spans="1:12" s="13" customFormat="1" ht="17.25" thickBot="1">
      <c r="A6" s="14" t="s">
        <v>12</v>
      </c>
      <c r="B6" s="15"/>
      <c r="C6" s="15"/>
      <c r="D6" s="16">
        <f>'[1]추경세입예산'!D5</f>
        <v>0</v>
      </c>
      <c r="E6" s="16">
        <v>0</v>
      </c>
      <c r="F6" s="17">
        <f aca="true" t="shared" si="0" ref="F6:F22">D6-E6</f>
        <v>0</v>
      </c>
      <c r="G6" s="18" t="s">
        <v>13</v>
      </c>
      <c r="H6" s="19" t="s">
        <v>14</v>
      </c>
      <c r="I6" s="20"/>
      <c r="J6" s="21">
        <f>J7+J8+J9+J10+J11</f>
        <v>11700000</v>
      </c>
      <c r="K6" s="21">
        <f>K7+K8+K9+K10+K11</f>
        <v>7700000</v>
      </c>
      <c r="L6" s="22">
        <f aca="true" t="shared" si="1" ref="L6:L21">J6-K6</f>
        <v>4000000</v>
      </c>
    </row>
    <row r="7" spans="1:12" s="13" customFormat="1" ht="17.25" thickBot="1">
      <c r="A7" s="14" t="s">
        <v>15</v>
      </c>
      <c r="B7" s="23"/>
      <c r="C7" s="15"/>
      <c r="D7" s="16">
        <f>'[1]추경세입예산'!D6</f>
        <v>210822194</v>
      </c>
      <c r="E7" s="16">
        <f>'[1]추경세입예산'!E6</f>
        <v>212562194</v>
      </c>
      <c r="F7" s="17">
        <f t="shared" si="0"/>
        <v>-1740000</v>
      </c>
      <c r="G7" s="24"/>
      <c r="H7" s="25"/>
      <c r="I7" s="26" t="s">
        <v>16</v>
      </c>
      <c r="J7" s="27">
        <f>'[1]추경세출예산'!F7</f>
        <v>1000000</v>
      </c>
      <c r="K7" s="27">
        <f>'[1]추경세출예산'!G7</f>
        <v>1200000</v>
      </c>
      <c r="L7" s="28">
        <f t="shared" si="1"/>
        <v>-200000</v>
      </c>
    </row>
    <row r="8" spans="1:12" s="13" customFormat="1" ht="17.25" thickBot="1">
      <c r="A8" s="14" t="s">
        <v>17</v>
      </c>
      <c r="B8" s="15"/>
      <c r="C8" s="29"/>
      <c r="D8" s="30">
        <v>0</v>
      </c>
      <c r="E8" s="30">
        <v>0</v>
      </c>
      <c r="F8" s="31">
        <f t="shared" si="0"/>
        <v>0</v>
      </c>
      <c r="G8" s="24"/>
      <c r="H8" s="25"/>
      <c r="I8" s="26" t="s">
        <v>18</v>
      </c>
      <c r="J8" s="27">
        <f>'[1]추경세출예산'!F10</f>
        <v>4500000</v>
      </c>
      <c r="K8" s="27">
        <f>'[1]추경세출예산'!F10</f>
        <v>4500000</v>
      </c>
      <c r="L8" s="28">
        <f t="shared" si="1"/>
        <v>0</v>
      </c>
    </row>
    <row r="9" spans="1:12" s="13" customFormat="1" ht="16.5">
      <c r="A9" s="79" t="s">
        <v>19</v>
      </c>
      <c r="B9" s="32"/>
      <c r="C9" s="33"/>
      <c r="D9" s="34">
        <f>D10</f>
        <v>41000000</v>
      </c>
      <c r="E9" s="34">
        <f>E10</f>
        <v>49650000</v>
      </c>
      <c r="F9" s="35">
        <f t="shared" si="0"/>
        <v>-8650000</v>
      </c>
      <c r="G9" s="24"/>
      <c r="H9" s="25"/>
      <c r="I9" s="26" t="s">
        <v>20</v>
      </c>
      <c r="J9" s="27">
        <f>'[1]추경세출예산'!F16</f>
        <v>0</v>
      </c>
      <c r="K9" s="27">
        <f>'[1]추경세출예산'!G16</f>
        <v>0</v>
      </c>
      <c r="L9" s="28">
        <f t="shared" si="1"/>
        <v>0</v>
      </c>
    </row>
    <row r="10" spans="1:12" s="13" customFormat="1" ht="16.5">
      <c r="A10" s="80"/>
      <c r="B10" s="82" t="s">
        <v>21</v>
      </c>
      <c r="C10" s="36"/>
      <c r="D10" s="37">
        <f>D11+D12</f>
        <v>41000000</v>
      </c>
      <c r="E10" s="37">
        <f>E11+E12</f>
        <v>49650000</v>
      </c>
      <c r="F10" s="38">
        <f t="shared" si="0"/>
        <v>-8650000</v>
      </c>
      <c r="G10" s="24"/>
      <c r="H10" s="25"/>
      <c r="I10" s="26" t="s">
        <v>22</v>
      </c>
      <c r="J10" s="27">
        <f>'[1]추경세출예산'!F17</f>
        <v>6200000</v>
      </c>
      <c r="K10" s="27">
        <f>'[1]추경세출예산'!G17</f>
        <v>2000000</v>
      </c>
      <c r="L10" s="28">
        <f t="shared" si="1"/>
        <v>4200000</v>
      </c>
    </row>
    <row r="11" spans="1:12" s="13" customFormat="1" ht="17.25" thickBot="1">
      <c r="A11" s="80"/>
      <c r="B11" s="83"/>
      <c r="C11" s="36" t="s">
        <v>23</v>
      </c>
      <c r="D11" s="37">
        <f>'[1]추경세입예산'!D10</f>
        <v>25000000</v>
      </c>
      <c r="E11" s="37">
        <f>'[1]추경세입예산'!E10</f>
        <v>27000000</v>
      </c>
      <c r="F11" s="38">
        <f t="shared" si="0"/>
        <v>-2000000</v>
      </c>
      <c r="G11" s="24"/>
      <c r="H11" s="25"/>
      <c r="I11" s="39" t="s">
        <v>24</v>
      </c>
      <c r="J11" s="40">
        <f>'[1]추경세출예산'!F20</f>
        <v>0</v>
      </c>
      <c r="K11" s="40">
        <f>'[1]추경세출예산'!G20</f>
        <v>0</v>
      </c>
      <c r="L11" s="41">
        <f t="shared" si="1"/>
        <v>0</v>
      </c>
    </row>
    <row r="12" spans="1:12" s="13" customFormat="1" ht="15" customHeight="1" thickBot="1">
      <c r="A12" s="81"/>
      <c r="B12" s="84"/>
      <c r="C12" s="42" t="s">
        <v>25</v>
      </c>
      <c r="D12" s="43">
        <f>'[1]추경세입예산'!D11</f>
        <v>16000000</v>
      </c>
      <c r="E12" s="43">
        <f>'[1]추경세입예산'!E11</f>
        <v>22650000</v>
      </c>
      <c r="F12" s="44">
        <f t="shared" si="0"/>
        <v>-6650000</v>
      </c>
      <c r="G12" s="18" t="s">
        <v>26</v>
      </c>
      <c r="H12" s="45"/>
      <c r="I12" s="46"/>
      <c r="J12" s="47">
        <f>J13</f>
        <v>0</v>
      </c>
      <c r="K12" s="47">
        <f>K13</f>
        <v>0</v>
      </c>
      <c r="L12" s="48">
        <f t="shared" si="1"/>
        <v>0</v>
      </c>
    </row>
    <row r="13" spans="1:12" s="13" customFormat="1" ht="17.25" thickBot="1">
      <c r="A13" s="14" t="s">
        <v>27</v>
      </c>
      <c r="B13" s="15"/>
      <c r="C13" s="15"/>
      <c r="D13" s="16">
        <v>0</v>
      </c>
      <c r="E13" s="16">
        <v>0</v>
      </c>
      <c r="F13" s="17">
        <f t="shared" si="0"/>
        <v>0</v>
      </c>
      <c r="G13" s="24"/>
      <c r="H13" s="19" t="s">
        <v>28</v>
      </c>
      <c r="I13" s="20"/>
      <c r="J13" s="49">
        <f>J14+J15+J16</f>
        <v>0</v>
      </c>
      <c r="K13" s="49">
        <v>0</v>
      </c>
      <c r="L13" s="22">
        <f t="shared" si="1"/>
        <v>0</v>
      </c>
    </row>
    <row r="14" spans="1:12" s="13" customFormat="1" ht="17.25" thickBot="1">
      <c r="A14" s="50" t="s">
        <v>29</v>
      </c>
      <c r="B14" s="51" t="s">
        <v>30</v>
      </c>
      <c r="C14" s="42" t="s">
        <v>31</v>
      </c>
      <c r="D14" s="34">
        <f>'[1]추경세입예산'!D13</f>
        <v>0</v>
      </c>
      <c r="E14" s="34">
        <v>0</v>
      </c>
      <c r="F14" s="35">
        <f t="shared" si="0"/>
        <v>0</v>
      </c>
      <c r="G14" s="24"/>
      <c r="H14" s="25"/>
      <c r="I14" s="26" t="s">
        <v>32</v>
      </c>
      <c r="J14" s="27">
        <v>0</v>
      </c>
      <c r="K14" s="27">
        <v>0</v>
      </c>
      <c r="L14" s="28">
        <f t="shared" si="1"/>
        <v>0</v>
      </c>
    </row>
    <row r="15" spans="1:12" s="13" customFormat="1" ht="16.5">
      <c r="A15" s="79" t="s">
        <v>33</v>
      </c>
      <c r="B15" s="85" t="s">
        <v>34</v>
      </c>
      <c r="C15" s="33"/>
      <c r="D15" s="34">
        <f>D16</f>
        <v>13419997</v>
      </c>
      <c r="E15" s="34">
        <f>E16</f>
        <v>8000000</v>
      </c>
      <c r="F15" s="35">
        <f t="shared" si="0"/>
        <v>5419997</v>
      </c>
      <c r="G15" s="24"/>
      <c r="H15" s="25"/>
      <c r="I15" s="26" t="s">
        <v>35</v>
      </c>
      <c r="J15" s="27">
        <v>0</v>
      </c>
      <c r="K15" s="27">
        <v>0</v>
      </c>
      <c r="L15" s="28">
        <f t="shared" si="1"/>
        <v>0</v>
      </c>
    </row>
    <row r="16" spans="1:12" s="13" customFormat="1" ht="17.25" thickBot="1">
      <c r="A16" s="80"/>
      <c r="B16" s="83"/>
      <c r="C16" s="36"/>
      <c r="D16" s="37">
        <f>D17+D18</f>
        <v>13419997</v>
      </c>
      <c r="E16" s="37">
        <f>E17+E18</f>
        <v>8000000</v>
      </c>
      <c r="F16" s="38">
        <f t="shared" si="0"/>
        <v>5419997</v>
      </c>
      <c r="G16" s="24"/>
      <c r="H16" s="25"/>
      <c r="I16" s="39" t="s">
        <v>36</v>
      </c>
      <c r="J16" s="40">
        <v>0</v>
      </c>
      <c r="K16" s="40">
        <v>0</v>
      </c>
      <c r="L16" s="41">
        <f t="shared" si="1"/>
        <v>0</v>
      </c>
    </row>
    <row r="17" spans="1:12" s="13" customFormat="1" ht="17.25" thickBot="1">
      <c r="A17" s="80"/>
      <c r="B17" s="83"/>
      <c r="C17" s="36" t="s">
        <v>37</v>
      </c>
      <c r="D17" s="37">
        <f>'[1]추경세입예산'!D16</f>
        <v>0</v>
      </c>
      <c r="E17" s="37">
        <f>'[1]추경세입예산'!E16</f>
        <v>4000000</v>
      </c>
      <c r="F17" s="38">
        <f t="shared" si="0"/>
        <v>-4000000</v>
      </c>
      <c r="G17" s="18" t="s">
        <v>38</v>
      </c>
      <c r="H17" s="45"/>
      <c r="I17" s="46"/>
      <c r="J17" s="47">
        <f>J18+J19</f>
        <v>221092191</v>
      </c>
      <c r="K17" s="47">
        <f>K18+K19</f>
        <v>217562194</v>
      </c>
      <c r="L17" s="48">
        <f t="shared" si="1"/>
        <v>3529997</v>
      </c>
    </row>
    <row r="18" spans="1:12" s="13" customFormat="1" ht="17.25" thickBot="1">
      <c r="A18" s="81"/>
      <c r="B18" s="84"/>
      <c r="C18" s="42" t="s">
        <v>39</v>
      </c>
      <c r="D18" s="43">
        <f>'[1]추경세입예산'!D17</f>
        <v>13419997</v>
      </c>
      <c r="E18" s="43">
        <f>'[1]추경세입예산'!E17</f>
        <v>4000000</v>
      </c>
      <c r="F18" s="44">
        <f t="shared" si="0"/>
        <v>9419997</v>
      </c>
      <c r="G18" s="24"/>
      <c r="H18" s="25" t="s">
        <v>40</v>
      </c>
      <c r="I18" s="20" t="s">
        <v>41</v>
      </c>
      <c r="J18" s="49">
        <f>'[1]추경세출예산'!F23</f>
        <v>10269997</v>
      </c>
      <c r="K18" s="49">
        <f>'[1]추경세출예산'!G23</f>
        <v>5000000</v>
      </c>
      <c r="L18" s="22">
        <f t="shared" si="1"/>
        <v>5269997</v>
      </c>
    </row>
    <row r="19" spans="1:12" s="13" customFormat="1" ht="17.25" thickBot="1">
      <c r="A19" s="52" t="s">
        <v>42</v>
      </c>
      <c r="B19" s="53"/>
      <c r="C19" s="54"/>
      <c r="D19" s="55">
        <f>D20</f>
        <v>1050000</v>
      </c>
      <c r="E19" s="55">
        <f>E20</f>
        <v>1050000</v>
      </c>
      <c r="F19" s="56">
        <f t="shared" si="0"/>
        <v>0</v>
      </c>
      <c r="G19" s="57"/>
      <c r="H19" s="25"/>
      <c r="I19" s="39" t="s">
        <v>43</v>
      </c>
      <c r="J19" s="40">
        <f>'[1]추경세출예산'!F24</f>
        <v>210822194</v>
      </c>
      <c r="K19" s="40">
        <f>'[1]추경세출예산'!G24</f>
        <v>212562194</v>
      </c>
      <c r="L19" s="41">
        <f t="shared" si="1"/>
        <v>-1740000</v>
      </c>
    </row>
    <row r="20" spans="1:12" s="13" customFormat="1" ht="17.25" thickBot="1">
      <c r="A20" s="52"/>
      <c r="B20" s="58" t="s">
        <v>44</v>
      </c>
      <c r="C20" s="36"/>
      <c r="D20" s="37">
        <f>D21+D22</f>
        <v>1050000</v>
      </c>
      <c r="E20" s="37">
        <f>E21+E22</f>
        <v>1050000</v>
      </c>
      <c r="F20" s="38">
        <f t="shared" si="0"/>
        <v>0</v>
      </c>
      <c r="G20" s="18" t="s">
        <v>45</v>
      </c>
      <c r="H20" s="45"/>
      <c r="I20" s="46"/>
      <c r="J20" s="47">
        <f>J21</f>
        <v>32500000</v>
      </c>
      <c r="K20" s="47">
        <f>K21+K22+K23</f>
        <v>46000000</v>
      </c>
      <c r="L20" s="48">
        <f t="shared" si="1"/>
        <v>-13500000</v>
      </c>
    </row>
    <row r="21" spans="1:12" s="13" customFormat="1" ht="16.5">
      <c r="A21" s="52"/>
      <c r="B21" s="59"/>
      <c r="C21" s="36" t="s">
        <v>46</v>
      </c>
      <c r="D21" s="37">
        <f>'[1]추경세입예산'!D20</f>
        <v>50000</v>
      </c>
      <c r="E21" s="37">
        <v>50000</v>
      </c>
      <c r="F21" s="38">
        <f t="shared" si="0"/>
        <v>0</v>
      </c>
      <c r="G21" s="24"/>
      <c r="H21" s="19" t="s">
        <v>47</v>
      </c>
      <c r="I21" s="20"/>
      <c r="J21" s="49">
        <f>J22+J23</f>
        <v>32500000</v>
      </c>
      <c r="K21" s="49"/>
      <c r="L21" s="22">
        <f t="shared" si="1"/>
        <v>32500000</v>
      </c>
    </row>
    <row r="22" spans="1:12" s="13" customFormat="1" ht="17.25" thickBot="1">
      <c r="A22" s="60"/>
      <c r="B22" s="61"/>
      <c r="C22" s="42" t="s">
        <v>48</v>
      </c>
      <c r="D22" s="43">
        <f>'[1]추경세입예산'!D21</f>
        <v>1000000</v>
      </c>
      <c r="E22" s="43">
        <v>1000000</v>
      </c>
      <c r="F22" s="44">
        <f t="shared" si="0"/>
        <v>0</v>
      </c>
      <c r="G22" s="24"/>
      <c r="H22" s="25"/>
      <c r="I22" s="62" t="s">
        <v>49</v>
      </c>
      <c r="J22" s="63">
        <f>'[1]추경세출예산'!F27</f>
        <v>0</v>
      </c>
      <c r="K22" s="64">
        <f>'[1]추경세출예산'!G27</f>
        <v>31000000</v>
      </c>
      <c r="L22" s="28">
        <v>0</v>
      </c>
    </row>
    <row r="23" spans="1:12" s="13" customFormat="1" ht="17.25" thickBot="1">
      <c r="A23" s="65"/>
      <c r="B23" s="65"/>
      <c r="C23" s="65"/>
      <c r="D23" s="66"/>
      <c r="E23" s="66"/>
      <c r="F23" s="66"/>
      <c r="G23" s="57"/>
      <c r="H23" s="25"/>
      <c r="I23" s="67" t="s">
        <v>50</v>
      </c>
      <c r="J23" s="68">
        <f>'[1]추경세출예산'!F30</f>
        <v>32500000</v>
      </c>
      <c r="K23" s="69">
        <f>'[1]추경세출예산'!G30</f>
        <v>15000000</v>
      </c>
      <c r="L23" s="41">
        <f aca="true" t="shared" si="2" ref="L23:L30">J23-K23</f>
        <v>17500000</v>
      </c>
    </row>
    <row r="24" spans="1:12" s="13" customFormat="1" ht="17.25" thickBot="1">
      <c r="A24" s="65"/>
      <c r="B24" s="65"/>
      <c r="C24" s="65"/>
      <c r="D24" s="70"/>
      <c r="E24" s="70"/>
      <c r="F24" s="70"/>
      <c r="G24" s="18" t="s">
        <v>51</v>
      </c>
      <c r="H24" s="45"/>
      <c r="I24" s="46"/>
      <c r="J24" s="71">
        <v>0</v>
      </c>
      <c r="K24" s="47">
        <f>K25</f>
        <v>0</v>
      </c>
      <c r="L24" s="48">
        <f t="shared" si="2"/>
        <v>0</v>
      </c>
    </row>
    <row r="25" spans="1:12" s="13" customFormat="1" ht="16.5">
      <c r="A25" s="65"/>
      <c r="B25" s="65"/>
      <c r="C25" s="65"/>
      <c r="D25" s="70"/>
      <c r="E25" s="70"/>
      <c r="F25" s="70"/>
      <c r="G25" s="24"/>
      <c r="H25" s="19" t="s">
        <v>52</v>
      </c>
      <c r="I25" s="20"/>
      <c r="J25" s="72">
        <v>0</v>
      </c>
      <c r="K25" s="49">
        <f>K26</f>
        <v>0</v>
      </c>
      <c r="L25" s="22">
        <f t="shared" si="2"/>
        <v>0</v>
      </c>
    </row>
    <row r="26" spans="1:12" s="13" customFormat="1" ht="17.25" thickBot="1">
      <c r="A26" s="65"/>
      <c r="B26" s="65"/>
      <c r="C26" s="65"/>
      <c r="D26" s="70"/>
      <c r="E26" s="70"/>
      <c r="F26" s="70"/>
      <c r="G26" s="57"/>
      <c r="H26" s="25"/>
      <c r="I26" s="67" t="s">
        <v>53</v>
      </c>
      <c r="J26" s="73">
        <v>0</v>
      </c>
      <c r="K26" s="69"/>
      <c r="L26" s="41">
        <f t="shared" si="2"/>
        <v>0</v>
      </c>
    </row>
    <row r="27" spans="1:12" s="13" customFormat="1" ht="15" customHeight="1" thickBot="1">
      <c r="A27" s="65"/>
      <c r="B27" s="65"/>
      <c r="C27" s="65"/>
      <c r="D27" s="70"/>
      <c r="E27" s="70"/>
      <c r="F27" s="70"/>
      <c r="G27" s="18" t="s">
        <v>54</v>
      </c>
      <c r="H27" s="45"/>
      <c r="I27" s="46"/>
      <c r="J27" s="71">
        <f>J28</f>
        <v>1000000</v>
      </c>
      <c r="K27" s="47">
        <f>K28</f>
        <v>0</v>
      </c>
      <c r="L27" s="48">
        <f t="shared" si="2"/>
        <v>1000000</v>
      </c>
    </row>
    <row r="28" spans="1:12" s="13" customFormat="1" ht="16.5">
      <c r="A28" s="65"/>
      <c r="B28" s="65"/>
      <c r="C28" s="65"/>
      <c r="D28" s="70"/>
      <c r="E28" s="70"/>
      <c r="F28" s="70"/>
      <c r="G28" s="24"/>
      <c r="H28" s="19" t="s">
        <v>55</v>
      </c>
      <c r="I28" s="20"/>
      <c r="J28" s="49">
        <f>J29+J30</f>
        <v>1000000</v>
      </c>
      <c r="K28" s="49">
        <f>K29</f>
        <v>0</v>
      </c>
      <c r="L28" s="22">
        <f t="shared" si="2"/>
        <v>1000000</v>
      </c>
    </row>
    <row r="29" spans="1:12" s="13" customFormat="1" ht="16.5">
      <c r="A29" s="65"/>
      <c r="B29" s="65"/>
      <c r="C29" s="65"/>
      <c r="D29" s="70"/>
      <c r="E29" s="70"/>
      <c r="F29" s="70"/>
      <c r="G29" s="24"/>
      <c r="H29" s="25"/>
      <c r="I29" s="67" t="s">
        <v>56</v>
      </c>
      <c r="J29" s="69">
        <f>'[1]추경세출예산'!F36</f>
        <v>1000000</v>
      </c>
      <c r="K29" s="69"/>
      <c r="L29" s="28">
        <f t="shared" si="2"/>
        <v>1000000</v>
      </c>
    </row>
    <row r="30" spans="1:12" s="13" customFormat="1" ht="17.25" thickBot="1">
      <c r="A30" s="65"/>
      <c r="B30" s="65"/>
      <c r="C30" s="65"/>
      <c r="D30" s="70"/>
      <c r="E30" s="70"/>
      <c r="F30" s="70"/>
      <c r="G30" s="57"/>
      <c r="H30" s="74"/>
      <c r="I30" s="39" t="s">
        <v>57</v>
      </c>
      <c r="J30" s="40">
        <v>0</v>
      </c>
      <c r="K30" s="40">
        <v>0</v>
      </c>
      <c r="L30" s="41">
        <f t="shared" si="2"/>
        <v>0</v>
      </c>
    </row>
    <row r="31" spans="1:12" ht="16.5">
      <c r="A31" s="75"/>
      <c r="B31" s="75"/>
      <c r="C31" s="75"/>
      <c r="D31" s="76"/>
      <c r="E31" s="76"/>
      <c r="F31" s="76"/>
      <c r="G31" s="77"/>
      <c r="H31" s="77"/>
      <c r="I31" s="77"/>
      <c r="J31" s="77"/>
      <c r="K31" s="77"/>
      <c r="L31" s="77"/>
    </row>
    <row r="32" spans="1:12" ht="15" customHeight="1">
      <c r="A32" s="75"/>
      <c r="B32" s="75"/>
      <c r="C32" s="75"/>
      <c r="D32" s="76"/>
      <c r="E32" s="76"/>
      <c r="F32" s="76"/>
      <c r="G32" s="77"/>
      <c r="H32" s="77"/>
      <c r="I32" s="77"/>
      <c r="J32" s="77"/>
      <c r="K32" s="77"/>
      <c r="L32" s="77"/>
    </row>
    <row r="33" spans="1:12" ht="15" customHeight="1">
      <c r="A33" s="75"/>
      <c r="B33" s="75"/>
      <c r="C33" s="75"/>
      <c r="D33" s="76"/>
      <c r="E33" s="76"/>
      <c r="F33" s="76"/>
      <c r="G33" s="77"/>
      <c r="H33" s="77"/>
      <c r="I33" s="77"/>
      <c r="J33" s="77"/>
      <c r="K33" s="77"/>
      <c r="L33" s="77"/>
    </row>
    <row r="34" spans="1:12" ht="15" customHeight="1">
      <c r="A34" s="75"/>
      <c r="B34" s="75"/>
      <c r="C34" s="75"/>
      <c r="D34" s="76"/>
      <c r="E34" s="76"/>
      <c r="F34" s="76"/>
      <c r="G34" s="77"/>
      <c r="H34" s="77"/>
      <c r="I34" s="77"/>
      <c r="J34" s="77"/>
      <c r="K34" s="77"/>
      <c r="L34" s="77"/>
    </row>
    <row r="35" spans="1:12" ht="15" customHeight="1">
      <c r="A35" s="78"/>
      <c r="B35" s="75"/>
      <c r="C35" s="75"/>
      <c r="D35" s="76"/>
      <c r="E35" s="76"/>
      <c r="F35" s="76"/>
      <c r="G35" s="77"/>
      <c r="H35" s="77"/>
      <c r="I35" s="77"/>
      <c r="J35" s="77"/>
      <c r="K35" s="77"/>
      <c r="L35" s="77"/>
    </row>
    <row r="36" spans="7:12" ht="16.5">
      <c r="G36" s="77"/>
      <c r="H36" s="77"/>
      <c r="I36" s="77"/>
      <c r="J36" s="77"/>
      <c r="K36" s="77"/>
      <c r="L36" s="77"/>
    </row>
    <row r="37" spans="7:12" ht="16.5">
      <c r="G37" s="77"/>
      <c r="H37" s="77"/>
      <c r="I37" s="77"/>
      <c r="J37" s="77"/>
      <c r="K37" s="77"/>
      <c r="L37" s="77"/>
    </row>
    <row r="38" spans="7:12" ht="16.5">
      <c r="G38" s="77"/>
      <c r="H38" s="77"/>
      <c r="I38" s="77"/>
      <c r="J38" s="77"/>
      <c r="K38" s="77"/>
      <c r="L38" s="77"/>
    </row>
    <row r="39" spans="7:12" ht="16.5">
      <c r="G39" s="77"/>
      <c r="H39" s="77"/>
      <c r="I39" s="77"/>
      <c r="J39" s="77"/>
      <c r="K39" s="77"/>
      <c r="L39" s="77"/>
    </row>
    <row r="40" spans="7:12" ht="16.5">
      <c r="G40" s="77"/>
      <c r="H40" s="77"/>
      <c r="I40" s="77"/>
      <c r="J40" s="77"/>
      <c r="K40" s="77"/>
      <c r="L40" s="77"/>
    </row>
    <row r="41" spans="7:12" ht="16.5">
      <c r="G41" s="77"/>
      <c r="H41" s="77"/>
      <c r="I41" s="77"/>
      <c r="J41" s="77"/>
      <c r="K41" s="77"/>
      <c r="L41" s="77"/>
    </row>
    <row r="42" spans="7:12" ht="16.5">
      <c r="G42" s="77"/>
      <c r="L42" s="77"/>
    </row>
  </sheetData>
  <sheetProtection/>
  <mergeCells count="10">
    <mergeCell ref="A9:A12"/>
    <mergeCell ref="B10:B12"/>
    <mergeCell ref="A15:A18"/>
    <mergeCell ref="B15:B18"/>
    <mergeCell ref="A1:L1"/>
    <mergeCell ref="K2:L2"/>
    <mergeCell ref="A3:F3"/>
    <mergeCell ref="G3:L3"/>
    <mergeCell ref="A5:C5"/>
    <mergeCell ref="G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기쁨의집</dc:creator>
  <cp:keywords/>
  <dc:description/>
  <cp:lastModifiedBy>기쁨의집</cp:lastModifiedBy>
  <dcterms:created xsi:type="dcterms:W3CDTF">2014-01-07T06:20:46Z</dcterms:created>
  <dcterms:modified xsi:type="dcterms:W3CDTF">2014-01-07T06:28:03Z</dcterms:modified>
  <cp:category/>
  <cp:version/>
  <cp:contentType/>
  <cp:contentStatus/>
</cp:coreProperties>
</file>