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5" windowWidth="18315" windowHeight="10755" activeTab="0"/>
  </bookViews>
  <sheets>
    <sheet name="2015년 예산 총괄표" sheetId="1" r:id="rId1"/>
    <sheet name="Sheet2" sheetId="2" r:id="rId2"/>
    <sheet name="Shee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<sst xmlns="http://schemas.openxmlformats.org/spreadsheetml/2006/main" count="52" uniqueCount="45">
  <si>
    <t>2015년  '포항시중증장애인자립지원센터' 예산(안)</t>
  </si>
  <si>
    <t>1. 세입 세출 예산 총괄표</t>
  </si>
  <si>
    <t xml:space="preserve">             (단위:천원)</t>
  </si>
  <si>
    <t>세                           입</t>
  </si>
  <si>
    <t xml:space="preserve">세                      출 </t>
  </si>
  <si>
    <t>관</t>
  </si>
  <si>
    <t>항</t>
  </si>
  <si>
    <t>2014년예산
(A)</t>
  </si>
  <si>
    <t>2015년예산
(B)</t>
  </si>
  <si>
    <t>증감(B)-(A)</t>
  </si>
  <si>
    <t>비 고</t>
  </si>
  <si>
    <t>관</t>
  </si>
  <si>
    <t>항</t>
  </si>
  <si>
    <t>2014년예산
(A)</t>
  </si>
  <si>
    <t>2015년예산
(B)</t>
  </si>
  <si>
    <t>증감(B)-(A)</t>
  </si>
  <si>
    <t>비 고</t>
  </si>
  <si>
    <t>액수</t>
  </si>
  <si>
    <t>비율(%)</t>
  </si>
  <si>
    <t>액수</t>
  </si>
  <si>
    <t>비율(%)</t>
  </si>
  <si>
    <t>총     계</t>
  </si>
  <si>
    <t xml:space="preserve"> 총    계</t>
  </si>
  <si>
    <t>사업수입</t>
  </si>
  <si>
    <t>사업수입</t>
  </si>
  <si>
    <t>사무비</t>
  </si>
  <si>
    <t>소계</t>
  </si>
  <si>
    <t>보조금수입</t>
  </si>
  <si>
    <t>인건비</t>
  </si>
  <si>
    <t>후원금수입</t>
  </si>
  <si>
    <t>업무추진비</t>
  </si>
  <si>
    <t>전입금</t>
  </si>
  <si>
    <t>운영비</t>
  </si>
  <si>
    <t>이월금</t>
  </si>
  <si>
    <t>재산조성비</t>
  </si>
  <si>
    <t>시설비</t>
  </si>
  <si>
    <t>잡수입</t>
  </si>
  <si>
    <t>사업비</t>
  </si>
  <si>
    <t>사업비</t>
  </si>
  <si>
    <t>사회복지공동모금회
소규모지원사업비</t>
  </si>
  <si>
    <t>과년도지출</t>
  </si>
  <si>
    <t>예비비 및 기타</t>
  </si>
  <si>
    <t>예비비 및 기타</t>
  </si>
  <si>
    <t>적립금</t>
  </si>
  <si>
    <t>운영충당적립금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</si>
</sst>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 "/>
    <numFmt numFmtId="177" formatCode="#,##0.0;&quot;△&quot;#,##0.0"/>
    <numFmt numFmtId="178" formatCode="#,##0_);[Red]\(#,##0\)"/>
    <numFmt numFmtId="179" formatCode="#,##0;&quot;△&quot;#,##0"/>
    <numFmt numFmtId="180" formatCode="#,##0,"/>
    <numFmt numFmtId="181" formatCode="#,##0;&quot;△&quot;#,##0,"/>
    <numFmt numFmtId="182" formatCode="#,##0,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굴림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4"/>
      <name val="돋움"/>
      <family val="3"/>
    </font>
    <font>
      <sz val="11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sz val="14"/>
      <name val="돋움"/>
      <family val="3"/>
    </font>
    <font>
      <sz val="12"/>
      <name val="돋움"/>
      <family val="3"/>
    </font>
    <font>
      <sz val="9"/>
      <name val="돋움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hair"/>
      <top/>
      <bottom style="hair"/>
    </border>
    <border>
      <left style="hair"/>
      <right style="medium"/>
      <top/>
      <bottom style="thin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/>
    </border>
    <border>
      <left style="hair"/>
      <right style="medium"/>
      <top style="thin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/>
      <right/>
      <top style="double"/>
      <bottom style="hair"/>
    </border>
    <border>
      <left style="medium"/>
      <right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hair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06">
    <xf numFmtId="0" fontId="0" fillId="0" borderId="0" xfId="0" applyAlignment="1">
      <alignment vertical="center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left" vertical="center" shrinkToFit="1"/>
    </xf>
    <xf numFmtId="177" fontId="7" fillId="0" borderId="0" xfId="2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right" vertical="center" shrinkToFit="1"/>
    </xf>
    <xf numFmtId="178" fontId="7" fillId="0" borderId="0" xfId="0" applyNumberFormat="1" applyFont="1" applyBorder="1" applyAlignment="1">
      <alignment horizontal="right" vertical="center" shrinkToFit="1"/>
    </xf>
    <xf numFmtId="179" fontId="7" fillId="0" borderId="0" xfId="20" applyNumberFormat="1" applyFont="1" applyBorder="1" applyAlignment="1">
      <alignment horizontal="right" vertical="center" shrinkToFit="1"/>
    </xf>
    <xf numFmtId="177" fontId="8" fillId="0" borderId="0" xfId="2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8" fontId="10" fillId="0" borderId="0" xfId="0" applyNumberFormat="1" applyFont="1" applyBorder="1" applyAlignment="1">
      <alignment horizontal="center" vertical="center" shrinkToFit="1"/>
    </xf>
    <xf numFmtId="179" fontId="10" fillId="0" borderId="0" xfId="20" applyNumberFormat="1" applyFont="1" applyBorder="1" applyAlignment="1">
      <alignment horizontal="center" vertical="center" shrinkToFit="1"/>
    </xf>
    <xf numFmtId="177" fontId="10" fillId="0" borderId="0" xfId="2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right" vertical="center" shrinkToFit="1"/>
    </xf>
    <xf numFmtId="178" fontId="10" fillId="0" borderId="0" xfId="0" applyNumberFormat="1" applyFont="1" applyBorder="1" applyAlignment="1">
      <alignment horizontal="right" vertical="center" shrinkToFit="1"/>
    </xf>
    <xf numFmtId="179" fontId="10" fillId="0" borderId="0" xfId="20" applyNumberFormat="1" applyFont="1" applyBorder="1" applyAlignment="1">
      <alignment horizontal="right" vertical="center" shrinkToFit="1"/>
    </xf>
    <xf numFmtId="178" fontId="0" fillId="0" borderId="4" xfId="0" applyNumberFormat="1" applyBorder="1" applyAlignment="1">
      <alignment vertical="center" shrinkToFit="1"/>
    </xf>
    <xf numFmtId="0" fontId="0" fillId="0" borderId="4" xfId="0" applyFont="1" applyBorder="1" applyAlignment="1">
      <alignment/>
    </xf>
    <xf numFmtId="179" fontId="10" fillId="0" borderId="5" xfId="0" applyNumberFormat="1" applyFont="1" applyBorder="1" applyAlignment="1">
      <alignment horizontal="center" vertical="center" shrinkToFit="1"/>
    </xf>
    <xf numFmtId="179" fontId="10" fillId="0" borderId="6" xfId="0" applyNumberFormat="1" applyFont="1" applyBorder="1" applyAlignment="1">
      <alignment horizontal="center" vertical="center" shrinkToFit="1"/>
    </xf>
    <xf numFmtId="179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 wrapText="1" shrinkToFit="1"/>
    </xf>
    <xf numFmtId="179" fontId="0" fillId="0" borderId="10" xfId="20" applyNumberFormat="1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 vertical="center" shrinkToFit="1"/>
    </xf>
    <xf numFmtId="176" fontId="0" fillId="0" borderId="12" xfId="0" applyNumberFormat="1" applyFont="1" applyBorder="1" applyAlignment="1">
      <alignment horizontal="center" vertical="center" shrinkToFit="1"/>
    </xf>
    <xf numFmtId="178" fontId="0" fillId="0" borderId="13" xfId="0" applyNumberFormat="1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 shrinkToFit="1"/>
    </xf>
    <xf numFmtId="176" fontId="0" fillId="0" borderId="15" xfId="0" applyNumberFormat="1" applyFont="1" applyBorder="1" applyAlignment="1">
      <alignment horizontal="center" vertical="center" shrinkToFit="1"/>
    </xf>
    <xf numFmtId="178" fontId="0" fillId="0" borderId="15" xfId="0" applyNumberFormat="1" applyFont="1" applyBorder="1" applyAlignment="1">
      <alignment horizontal="center" vertical="center" wrapText="1" shrinkToFit="1"/>
    </xf>
    <xf numFmtId="179" fontId="0" fillId="0" borderId="15" xfId="20" applyNumberFormat="1" applyFont="1" applyBorder="1" applyAlignment="1">
      <alignment horizontal="center" vertical="center" shrinkToFit="1"/>
    </xf>
    <xf numFmtId="177" fontId="0" fillId="0" borderId="15" xfId="2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176" fontId="0" fillId="0" borderId="17" xfId="0" applyNumberFormat="1" applyFont="1" applyBorder="1" applyAlignment="1">
      <alignment horizontal="center" vertical="center" shrinkToFit="1"/>
    </xf>
    <xf numFmtId="176" fontId="0" fillId="0" borderId="18" xfId="0" applyNumberFormat="1" applyFont="1" applyBorder="1" applyAlignment="1">
      <alignment horizontal="center" vertical="center" shrinkToFit="1"/>
    </xf>
    <xf numFmtId="178" fontId="0" fillId="0" borderId="18" xfId="0" applyNumberFormat="1" applyFont="1" applyBorder="1" applyAlignment="1">
      <alignment horizontal="center" vertical="center" wrapText="1" shrinkToFit="1"/>
    </xf>
    <xf numFmtId="178" fontId="0" fillId="0" borderId="19" xfId="0" applyNumberFormat="1" applyFont="1" applyBorder="1" applyAlignment="1">
      <alignment horizontal="center" vertical="center" shrinkToFit="1"/>
    </xf>
    <xf numFmtId="176" fontId="0" fillId="0" borderId="20" xfId="0" applyNumberFormat="1" applyFont="1" applyBorder="1" applyAlignment="1">
      <alignment horizontal="center" vertical="center" shrinkToFit="1"/>
    </xf>
    <xf numFmtId="176" fontId="0" fillId="0" borderId="21" xfId="0" applyNumberFormat="1" applyFont="1" applyBorder="1" applyAlignment="1">
      <alignment horizontal="center" vertical="center" shrinkToFit="1"/>
    </xf>
    <xf numFmtId="180" fontId="0" fillId="0" borderId="21" xfId="0" applyNumberFormat="1" applyFont="1" applyBorder="1" applyAlignment="1">
      <alignment horizontal="right" vertical="center" shrinkToFit="1"/>
    </xf>
    <xf numFmtId="181" fontId="10" fillId="0" borderId="21" xfId="20" applyNumberFormat="1" applyFont="1" applyBorder="1" applyAlignment="1">
      <alignment horizontal="right" vertical="center" shrinkToFit="1"/>
    </xf>
    <xf numFmtId="177" fontId="0" fillId="0" borderId="21" xfId="20" applyNumberFormat="1" applyFont="1" applyBorder="1" applyAlignment="1">
      <alignment horizontal="right" vertical="center" shrinkToFit="1"/>
    </xf>
    <xf numFmtId="176" fontId="0" fillId="0" borderId="22" xfId="0" applyNumberFormat="1" applyFont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horizontal="center" vertical="center" shrinkToFit="1"/>
    </xf>
    <xf numFmtId="180" fontId="0" fillId="0" borderId="21" xfId="0" applyNumberFormat="1" applyFont="1" applyBorder="1" applyAlignment="1">
      <alignment vertical="center"/>
    </xf>
    <xf numFmtId="181" fontId="6" fillId="0" borderId="21" xfId="20" applyNumberFormat="1" applyFont="1" applyBorder="1" applyAlignment="1">
      <alignment horizontal="right"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176" fontId="0" fillId="0" borderId="24" xfId="0" applyNumberFormat="1" applyBorder="1" applyAlignment="1">
      <alignment horizontal="center" vertical="center" shrinkToFit="1"/>
    </xf>
    <xf numFmtId="176" fontId="0" fillId="0" borderId="25" xfId="0" applyNumberFormat="1" applyFont="1" applyBorder="1" applyAlignment="1">
      <alignment horizontal="center" vertical="center" shrinkToFit="1"/>
    </xf>
    <xf numFmtId="180" fontId="0" fillId="0" borderId="25" xfId="0" applyNumberFormat="1" applyFont="1" applyBorder="1" applyAlignment="1">
      <alignment horizontal="right" vertical="center" shrinkToFit="1"/>
    </xf>
    <xf numFmtId="182" fontId="10" fillId="0" borderId="25" xfId="20" applyNumberFormat="1" applyFont="1" applyBorder="1" applyAlignment="1">
      <alignment horizontal="right" vertical="center" shrinkToFit="1"/>
    </xf>
    <xf numFmtId="177" fontId="0" fillId="0" borderId="25" xfId="20" applyNumberFormat="1" applyFont="1" applyBorder="1" applyAlignment="1">
      <alignment horizontal="right" vertical="center" shrinkToFit="1"/>
    </xf>
    <xf numFmtId="176" fontId="0" fillId="0" borderId="26" xfId="0" applyNumberFormat="1" applyFont="1" applyBorder="1" applyAlignment="1">
      <alignment horizontal="right" vertical="center" shrinkToFit="1"/>
    </xf>
    <xf numFmtId="176" fontId="0" fillId="0" borderId="27" xfId="0" applyNumberFormat="1" applyFont="1" applyBorder="1" applyAlignment="1">
      <alignment horizontal="center" vertical="center" shrinkToFit="1"/>
    </xf>
    <xf numFmtId="180" fontId="0" fillId="0" borderId="25" xfId="0" applyNumberFormat="1" applyFont="1" applyBorder="1" applyAlignment="1">
      <alignment vertical="center"/>
    </xf>
    <xf numFmtId="180" fontId="0" fillId="0" borderId="25" xfId="20" applyNumberFormat="1" applyFont="1" applyBorder="1" applyAlignment="1">
      <alignment horizontal="right" vertical="center" shrinkToFit="1"/>
    </xf>
    <xf numFmtId="177" fontId="0" fillId="0" borderId="28" xfId="20" applyNumberFormat="1" applyFont="1" applyBorder="1" applyAlignment="1">
      <alignment horizontal="right" vertical="center" shrinkToFit="1"/>
    </xf>
    <xf numFmtId="178" fontId="0" fillId="0" borderId="26" xfId="0" applyNumberFormat="1" applyFont="1" applyBorder="1" applyAlignment="1">
      <alignment horizontal="right" vertical="center" shrinkToFit="1"/>
    </xf>
    <xf numFmtId="176" fontId="0" fillId="0" borderId="29" xfId="0" applyNumberFormat="1" applyFont="1" applyBorder="1" applyAlignment="1">
      <alignment horizontal="center" vertical="center" shrinkToFit="1"/>
    </xf>
    <xf numFmtId="181" fontId="10" fillId="0" borderId="25" xfId="20" applyNumberFormat="1" applyFont="1" applyBorder="1" applyAlignment="1">
      <alignment horizontal="right" vertical="center" shrinkToFit="1"/>
    </xf>
    <xf numFmtId="180" fontId="0" fillId="0" borderId="25" xfId="20" applyNumberFormat="1" applyFont="1" applyBorder="1" applyAlignment="1">
      <alignment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82" fontId="0" fillId="0" borderId="25" xfId="20" applyNumberFormat="1" applyFont="1" applyBorder="1" applyAlignment="1">
      <alignment horizontal="right" vertical="center" shrinkToFit="1"/>
    </xf>
    <xf numFmtId="176" fontId="0" fillId="0" borderId="31" xfId="0" applyNumberFormat="1" applyBorder="1" applyAlignment="1">
      <alignment horizontal="center" vertical="center"/>
    </xf>
    <xf numFmtId="181" fontId="10" fillId="0" borderId="2" xfId="20" applyNumberFormat="1" applyFont="1" applyBorder="1" applyAlignment="1">
      <alignment horizontal="right" vertical="center" shrinkToFit="1"/>
    </xf>
    <xf numFmtId="181" fontId="0" fillId="0" borderId="25" xfId="20" applyNumberFormat="1" applyFont="1" applyBorder="1" applyAlignment="1">
      <alignment horizontal="right" vertical="center" shrinkToFit="1"/>
    </xf>
    <xf numFmtId="180" fontId="10" fillId="0" borderId="25" xfId="20" applyNumberFormat="1" applyFont="1" applyBorder="1" applyAlignment="1">
      <alignment horizontal="right" vertical="center" shrinkToFit="1"/>
    </xf>
    <xf numFmtId="176" fontId="0" fillId="0" borderId="31" xfId="0" applyNumberFormat="1" applyFont="1" applyBorder="1" applyAlignment="1">
      <alignment horizontal="center" vertical="center"/>
    </xf>
    <xf numFmtId="180" fontId="0" fillId="0" borderId="25" xfId="0" applyNumberFormat="1" applyBorder="1" applyAlignment="1">
      <alignment horizontal="right" vertical="center" shrinkToFit="1"/>
    </xf>
    <xf numFmtId="0" fontId="0" fillId="0" borderId="26" xfId="0" applyFont="1" applyBorder="1" applyAlignment="1">
      <alignment/>
    </xf>
    <xf numFmtId="176" fontId="0" fillId="0" borderId="27" xfId="0" applyNumberFormat="1" applyBorder="1" applyAlignment="1">
      <alignment horizontal="center" vertical="center" shrinkToFit="1"/>
    </xf>
    <xf numFmtId="176" fontId="0" fillId="0" borderId="3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shrinkToFit="1"/>
    </xf>
    <xf numFmtId="180" fontId="0" fillId="0" borderId="0" xfId="0" applyNumberFormat="1" applyBorder="1" applyAlignment="1">
      <alignment horizontal="right" vertical="center" shrinkToFit="1"/>
    </xf>
    <xf numFmtId="180" fontId="0" fillId="0" borderId="0" xfId="0" applyNumberFormat="1" applyFont="1" applyBorder="1" applyAlignment="1">
      <alignment horizontal="right" vertical="center" shrinkToFit="1"/>
    </xf>
    <xf numFmtId="180" fontId="10" fillId="0" borderId="0" xfId="20" applyNumberFormat="1" applyFont="1" applyBorder="1" applyAlignment="1">
      <alignment horizontal="right" vertical="center" shrinkToFit="1"/>
    </xf>
    <xf numFmtId="177" fontId="0" fillId="0" borderId="0" xfId="20" applyNumberFormat="1" applyFont="1" applyBorder="1" applyAlignment="1">
      <alignment horizontal="right" vertical="center" shrinkToFit="1"/>
    </xf>
    <xf numFmtId="0" fontId="0" fillId="0" borderId="33" xfId="0" applyFont="1" applyBorder="1" applyAlignment="1">
      <alignment/>
    </xf>
    <xf numFmtId="176" fontId="0" fillId="0" borderId="32" xfId="0" applyNumberFormat="1" applyFont="1" applyBorder="1" applyAlignment="1">
      <alignment horizontal="center" vertical="center" shrinkToFit="1"/>
    </xf>
    <xf numFmtId="180" fontId="0" fillId="0" borderId="0" xfId="20" applyNumberFormat="1" applyFont="1" applyBorder="1" applyAlignment="1">
      <alignment horizontal="right" vertical="center" shrinkToFit="1"/>
    </xf>
    <xf numFmtId="179" fontId="0" fillId="0" borderId="0" xfId="20" applyNumberFormat="1" applyFont="1" applyBorder="1" applyAlignment="1">
      <alignment horizontal="right" vertical="center" shrinkToFit="1"/>
    </xf>
    <xf numFmtId="176" fontId="0" fillId="0" borderId="33" xfId="0" applyNumberFormat="1" applyFont="1" applyBorder="1" applyAlignment="1">
      <alignment horizontal="right" vertical="center" shrinkToFit="1"/>
    </xf>
    <xf numFmtId="176" fontId="0" fillId="0" borderId="25" xfId="0" applyNumberFormat="1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176" fontId="10" fillId="0" borderId="34" xfId="0" applyNumberFormat="1" applyFont="1" applyBorder="1" applyAlignment="1">
      <alignment horizontal="center" vertical="center" shrinkToFit="1"/>
    </xf>
    <xf numFmtId="176" fontId="10" fillId="0" borderId="4" xfId="0" applyNumberFormat="1" applyFont="1" applyBorder="1" applyAlignment="1">
      <alignment horizontal="center" vertical="center" shrinkToFit="1"/>
    </xf>
    <xf numFmtId="178" fontId="10" fillId="0" borderId="4" xfId="0" applyNumberFormat="1" applyFont="1" applyBorder="1" applyAlignment="1">
      <alignment horizontal="center" vertical="center" shrinkToFit="1"/>
    </xf>
    <xf numFmtId="179" fontId="10" fillId="0" borderId="4" xfId="20" applyNumberFormat="1" applyFont="1" applyBorder="1" applyAlignment="1">
      <alignment horizontal="center" vertical="center" shrinkToFit="1"/>
    </xf>
    <xf numFmtId="177" fontId="10" fillId="0" borderId="4" xfId="20" applyNumberFormat="1" applyFont="1" applyBorder="1" applyAlignment="1">
      <alignment horizontal="center" vertical="center" shrinkToFit="1"/>
    </xf>
    <xf numFmtId="176" fontId="10" fillId="0" borderId="35" xfId="0" applyNumberFormat="1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180" fontId="0" fillId="0" borderId="37" xfId="0" applyNumberFormat="1" applyFont="1" applyBorder="1" applyAlignment="1">
      <alignment vertical="center"/>
    </xf>
    <xf numFmtId="180" fontId="0" fillId="0" borderId="37" xfId="20" applyNumberFormat="1" applyFont="1" applyBorder="1" applyAlignment="1">
      <alignment vertical="center"/>
    </xf>
    <xf numFmtId="181" fontId="0" fillId="0" borderId="37" xfId="20" applyNumberFormat="1" applyFont="1" applyBorder="1" applyAlignment="1">
      <alignment horizontal="right" vertical="center" shrinkToFit="1"/>
    </xf>
    <xf numFmtId="177" fontId="0" fillId="0" borderId="38" xfId="20" applyNumberFormat="1" applyFont="1" applyBorder="1" applyAlignment="1">
      <alignment horizontal="right" vertical="center" shrinkToFit="1"/>
    </xf>
    <xf numFmtId="178" fontId="0" fillId="0" borderId="39" xfId="0" applyNumberFormat="1" applyFont="1" applyBorder="1" applyAlignment="1">
      <alignment horizontal="right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#45380;&#46020;%20&#50696;&#4932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년 중증자립 예산총괄"/>
      <sheetName val="2015년 중증자립 세입"/>
      <sheetName val="2015년 중증자립 세출"/>
    </sheetNames>
    <sheetDataSet>
      <sheetData sheetId="0"/>
      <sheetData sheetId="1">
        <row r="6">
          <cell r="D6">
            <v>29012000</v>
          </cell>
          <cell r="E6">
            <v>32920000</v>
          </cell>
        </row>
        <row r="13">
          <cell r="D13">
            <v>164386000</v>
          </cell>
          <cell r="E13">
            <v>163546000</v>
          </cell>
        </row>
        <row r="19">
          <cell r="D19">
            <v>8040000</v>
          </cell>
          <cell r="E19">
            <v>3300000</v>
          </cell>
        </row>
        <row r="25">
          <cell r="D25">
            <v>4167910</v>
          </cell>
          <cell r="E25">
            <v>3500000</v>
          </cell>
        </row>
        <row r="29">
          <cell r="D29">
            <v>9583224</v>
          </cell>
          <cell r="E29">
            <v>9713573</v>
          </cell>
        </row>
        <row r="35">
          <cell r="D35">
            <v>3006728</v>
          </cell>
          <cell r="E35">
            <v>180000</v>
          </cell>
        </row>
      </sheetData>
      <sheetData sheetId="2">
        <row r="7">
          <cell r="D7">
            <v>132160981</v>
          </cell>
          <cell r="E7">
            <v>138680612.92330334</v>
          </cell>
        </row>
        <row r="46">
          <cell r="D46">
            <v>1532700</v>
          </cell>
          <cell r="E46">
            <v>1820000</v>
          </cell>
        </row>
        <row r="53">
          <cell r="D53">
            <v>33227100</v>
          </cell>
          <cell r="E53">
            <v>32550000</v>
          </cell>
        </row>
        <row r="68">
          <cell r="D68">
            <v>5438040</v>
          </cell>
          <cell r="E68">
            <v>2640000</v>
          </cell>
        </row>
        <row r="76">
          <cell r="D76">
            <v>31067528</v>
          </cell>
          <cell r="E76">
            <v>37180000</v>
          </cell>
        </row>
        <row r="123">
          <cell r="D123">
            <v>5000000</v>
          </cell>
          <cell r="E123">
            <v>0</v>
          </cell>
        </row>
        <row r="126">
          <cell r="E126">
            <v>0</v>
          </cell>
        </row>
        <row r="130">
          <cell r="E130">
            <v>288960</v>
          </cell>
        </row>
        <row r="131">
          <cell r="D131">
            <v>55940</v>
          </cell>
        </row>
        <row r="137">
          <cell r="E137">
            <v>0</v>
          </cell>
        </row>
        <row r="138">
          <cell r="D138">
            <v>9713573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 topLeftCell="A1">
      <selection activeCell="G24" sqref="G24"/>
    </sheetView>
  </sheetViews>
  <sheetFormatPr defaultColWidth="9.140625" defaultRowHeight="15"/>
  <sheetData>
    <row r="1" spans="1:14" ht="2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.75">
      <c r="A2" s="4" t="s">
        <v>1</v>
      </c>
      <c r="B2" s="4"/>
      <c r="C2" s="4"/>
      <c r="D2" s="4"/>
      <c r="E2" s="4"/>
      <c r="F2" s="5"/>
      <c r="G2" s="6"/>
      <c r="H2" s="6"/>
      <c r="I2" s="6"/>
      <c r="J2" s="7"/>
      <c r="K2" s="7"/>
      <c r="L2" s="8"/>
      <c r="M2" s="9"/>
      <c r="N2" s="10"/>
    </row>
    <row r="3" spans="1:14" ht="19.5" thickBot="1">
      <c r="A3" s="11"/>
      <c r="B3" s="12"/>
      <c r="C3" s="13"/>
      <c r="D3" s="13"/>
      <c r="E3" s="14"/>
      <c r="F3" s="15"/>
      <c r="G3" s="16"/>
      <c r="H3" s="16"/>
      <c r="I3" s="16"/>
      <c r="J3" s="17"/>
      <c r="K3" s="17"/>
      <c r="L3" s="18"/>
      <c r="M3" s="19" t="s">
        <v>2</v>
      </c>
      <c r="N3" s="20"/>
    </row>
    <row r="4" spans="1:14" ht="15">
      <c r="A4" s="21" t="s">
        <v>3</v>
      </c>
      <c r="B4" s="22"/>
      <c r="C4" s="22"/>
      <c r="D4" s="22"/>
      <c r="E4" s="22"/>
      <c r="F4" s="22"/>
      <c r="G4" s="23"/>
      <c r="H4" s="24" t="s">
        <v>4</v>
      </c>
      <c r="I4" s="25"/>
      <c r="J4" s="25"/>
      <c r="K4" s="25"/>
      <c r="L4" s="25"/>
      <c r="M4" s="25"/>
      <c r="N4" s="26"/>
    </row>
    <row r="5" spans="1:14" ht="15">
      <c r="A5" s="27" t="s">
        <v>5</v>
      </c>
      <c r="B5" s="28" t="s">
        <v>6</v>
      </c>
      <c r="C5" s="29" t="s">
        <v>7</v>
      </c>
      <c r="D5" s="29" t="s">
        <v>8</v>
      </c>
      <c r="E5" s="30" t="s">
        <v>9</v>
      </c>
      <c r="F5" s="30"/>
      <c r="G5" s="31" t="s">
        <v>10</v>
      </c>
      <c r="H5" s="32" t="s">
        <v>11</v>
      </c>
      <c r="I5" s="28" t="s">
        <v>12</v>
      </c>
      <c r="J5" s="29" t="s">
        <v>13</v>
      </c>
      <c r="K5" s="29" t="s">
        <v>14</v>
      </c>
      <c r="L5" s="30" t="s">
        <v>15</v>
      </c>
      <c r="M5" s="30"/>
      <c r="N5" s="33" t="s">
        <v>16</v>
      </c>
    </row>
    <row r="6" spans="1:14" ht="17.25" thickBot="1">
      <c r="A6" s="34"/>
      <c r="B6" s="35"/>
      <c r="C6" s="36"/>
      <c r="D6" s="36"/>
      <c r="E6" s="37" t="s">
        <v>17</v>
      </c>
      <c r="F6" s="38" t="s">
        <v>18</v>
      </c>
      <c r="G6" s="39"/>
      <c r="H6" s="40"/>
      <c r="I6" s="41"/>
      <c r="J6" s="42"/>
      <c r="K6" s="36"/>
      <c r="L6" s="37" t="s">
        <v>19</v>
      </c>
      <c r="M6" s="38" t="s">
        <v>20</v>
      </c>
      <c r="N6" s="43"/>
    </row>
    <row r="7" spans="1:14" ht="17.25" thickTop="1">
      <c r="A7" s="44" t="s">
        <v>21</v>
      </c>
      <c r="B7" s="45"/>
      <c r="C7" s="46">
        <f>C8+C9+C10+C11+C12+C13</f>
        <v>218195862</v>
      </c>
      <c r="D7" s="46">
        <f>D8+D9+D10+D11+D12+D13</f>
        <v>213159573</v>
      </c>
      <c r="E7" s="47">
        <f>D7-C7</f>
        <v>-5036289</v>
      </c>
      <c r="F7" s="48">
        <f aca="true" t="shared" si="0" ref="F7:F13">E7/C7%</f>
        <v>-2.3081505551191435</v>
      </c>
      <c r="G7" s="49"/>
      <c r="H7" s="50" t="s">
        <v>22</v>
      </c>
      <c r="I7" s="45"/>
      <c r="J7" s="51">
        <f>J8+J12+J13+J16+J17+J18</f>
        <v>218195862</v>
      </c>
      <c r="K7" s="46">
        <f>K8+K12+K13+K16+K17+K18</f>
        <v>213159572.92330334</v>
      </c>
      <c r="L7" s="52">
        <f aca="true" t="shared" si="1" ref="L7:L18">K7-J7</f>
        <v>-5036289.076696664</v>
      </c>
      <c r="M7" s="48">
        <f aca="true" t="shared" si="2" ref="M7:M14">L7/J7%</f>
        <v>-2.3081505902695185</v>
      </c>
      <c r="N7" s="53"/>
    </row>
    <row r="8" spans="1:14" ht="15">
      <c r="A8" s="54" t="s">
        <v>23</v>
      </c>
      <c r="B8" s="55" t="s">
        <v>24</v>
      </c>
      <c r="C8" s="56">
        <f>'[1]2015년 중증자립 세입'!D6</f>
        <v>29012000</v>
      </c>
      <c r="D8" s="56">
        <f>'[1]2015년 중증자립 세입'!E6</f>
        <v>32920000</v>
      </c>
      <c r="E8" s="57">
        <f aca="true" t="shared" si="3" ref="E8:E13">D8-C8</f>
        <v>3908000</v>
      </c>
      <c r="F8" s="58">
        <f t="shared" si="0"/>
        <v>13.470288156624845</v>
      </c>
      <c r="G8" s="59"/>
      <c r="H8" s="60" t="s">
        <v>25</v>
      </c>
      <c r="I8" s="55" t="s">
        <v>26</v>
      </c>
      <c r="J8" s="61">
        <f>J9+J10+J11</f>
        <v>166920781</v>
      </c>
      <c r="K8" s="61">
        <f>K9+K10+K11</f>
        <v>173050612.92330334</v>
      </c>
      <c r="L8" s="62">
        <f t="shared" si="1"/>
        <v>6129831.923303336</v>
      </c>
      <c r="M8" s="63">
        <f t="shared" si="2"/>
        <v>3.672300049508716</v>
      </c>
      <c r="N8" s="64"/>
    </row>
    <row r="9" spans="1:14" ht="15">
      <c r="A9" s="65" t="s">
        <v>27</v>
      </c>
      <c r="B9" s="55" t="s">
        <v>27</v>
      </c>
      <c r="C9" s="56">
        <f>'[1]2015년 중증자립 세입'!D13</f>
        <v>164386000</v>
      </c>
      <c r="D9" s="56">
        <f>'[1]2015년 중증자립 세입'!E13</f>
        <v>163546000</v>
      </c>
      <c r="E9" s="66">
        <f t="shared" si="3"/>
        <v>-840000</v>
      </c>
      <c r="F9" s="58">
        <f t="shared" si="0"/>
        <v>-0.5109924202790992</v>
      </c>
      <c r="G9" s="59"/>
      <c r="H9" s="60"/>
      <c r="I9" s="55" t="s">
        <v>28</v>
      </c>
      <c r="J9" s="67">
        <f>'[1]2015년 중증자립 세출'!D7</f>
        <v>132160981</v>
      </c>
      <c r="K9" s="56">
        <f>'[1]2015년 중증자립 세출'!E7</f>
        <v>138680612.92330334</v>
      </c>
      <c r="L9" s="62">
        <f t="shared" si="1"/>
        <v>6519631.923303336</v>
      </c>
      <c r="M9" s="63">
        <f t="shared" si="2"/>
        <v>4.933098917677779</v>
      </c>
      <c r="N9" s="64"/>
    </row>
    <row r="10" spans="1:14" ht="15">
      <c r="A10" s="68" t="s">
        <v>29</v>
      </c>
      <c r="B10" s="69" t="s">
        <v>29</v>
      </c>
      <c r="C10" s="56">
        <f>'[1]2015년 중증자립 세입'!D19</f>
        <v>8040000</v>
      </c>
      <c r="D10" s="56">
        <f>'[1]2015년 중증자립 세입'!E19</f>
        <v>3300000</v>
      </c>
      <c r="E10" s="66">
        <f t="shared" si="3"/>
        <v>-4740000</v>
      </c>
      <c r="F10" s="58">
        <f t="shared" si="0"/>
        <v>-58.95522388059702</v>
      </c>
      <c r="G10" s="59"/>
      <c r="H10" s="60"/>
      <c r="I10" s="55" t="s">
        <v>30</v>
      </c>
      <c r="J10" s="67">
        <f>'[1]2015년 중증자립 세출'!D46</f>
        <v>1532700</v>
      </c>
      <c r="K10" s="56">
        <f>'[1]2015년 중증자립 세출'!E46</f>
        <v>1820000</v>
      </c>
      <c r="L10" s="70">
        <f t="shared" si="1"/>
        <v>287300</v>
      </c>
      <c r="M10" s="63">
        <f t="shared" si="2"/>
        <v>18.744698897370654</v>
      </c>
      <c r="N10" s="64"/>
    </row>
    <row r="11" spans="1:14" ht="15">
      <c r="A11" s="71" t="s">
        <v>31</v>
      </c>
      <c r="B11" s="69" t="s">
        <v>31</v>
      </c>
      <c r="C11" s="56">
        <f>'[1]2015년 중증자립 세입'!D25</f>
        <v>4167910</v>
      </c>
      <c r="D11" s="56">
        <f>'[1]2015년 중증자립 세입'!E25</f>
        <v>3500000</v>
      </c>
      <c r="E11" s="72">
        <f t="shared" si="3"/>
        <v>-667910</v>
      </c>
      <c r="F11" s="58">
        <f t="shared" si="0"/>
        <v>-16.0250581226562</v>
      </c>
      <c r="G11" s="59"/>
      <c r="H11" s="60"/>
      <c r="I11" s="55" t="s">
        <v>32</v>
      </c>
      <c r="J11" s="56">
        <f>'[1]2015년 중증자립 세출'!D53</f>
        <v>33227100</v>
      </c>
      <c r="K11" s="56">
        <f>'[1]2015년 중증자립 세출'!E53</f>
        <v>32550000</v>
      </c>
      <c r="L11" s="73">
        <f t="shared" si="1"/>
        <v>-677100</v>
      </c>
      <c r="M11" s="63">
        <f t="shared" si="2"/>
        <v>-2.0377944509150665</v>
      </c>
      <c r="N11" s="64"/>
    </row>
    <row r="12" spans="1:14" ht="15">
      <c r="A12" s="71" t="s">
        <v>33</v>
      </c>
      <c r="B12" s="69" t="s">
        <v>33</v>
      </c>
      <c r="C12" s="56">
        <f>'[1]2015년 중증자립 세입'!D29</f>
        <v>9583224</v>
      </c>
      <c r="D12" s="56">
        <f>'[1]2015년 중증자립 세입'!E29</f>
        <v>9713573</v>
      </c>
      <c r="E12" s="74">
        <f t="shared" si="3"/>
        <v>130349</v>
      </c>
      <c r="F12" s="58">
        <f t="shared" si="0"/>
        <v>1.360178996129069</v>
      </c>
      <c r="G12" s="59"/>
      <c r="H12" s="60" t="s">
        <v>34</v>
      </c>
      <c r="I12" s="69" t="s">
        <v>35</v>
      </c>
      <c r="J12" s="61">
        <f>'[1]2015년 중증자립 세출'!D68</f>
        <v>5438040</v>
      </c>
      <c r="K12" s="56">
        <f>'[1]2015년 중증자립 세출'!E68</f>
        <v>2640000</v>
      </c>
      <c r="L12" s="73">
        <f t="shared" si="1"/>
        <v>-2798040</v>
      </c>
      <c r="M12" s="63">
        <f t="shared" si="2"/>
        <v>-51.45309707173908</v>
      </c>
      <c r="N12" s="64"/>
    </row>
    <row r="13" spans="1:14" ht="15">
      <c r="A13" s="75" t="s">
        <v>36</v>
      </c>
      <c r="B13" s="55" t="s">
        <v>36</v>
      </c>
      <c r="C13" s="76">
        <f>'[1]2015년 중증자립 세입'!D35</f>
        <v>3006728</v>
      </c>
      <c r="D13" s="56">
        <f>'[1]2015년 중증자립 세입'!E35</f>
        <v>180000</v>
      </c>
      <c r="E13" s="66">
        <f t="shared" si="3"/>
        <v>-2826728</v>
      </c>
      <c r="F13" s="58">
        <f t="shared" si="0"/>
        <v>-94.01342589020358</v>
      </c>
      <c r="G13" s="77"/>
      <c r="H13" s="78" t="s">
        <v>37</v>
      </c>
      <c r="I13" s="55" t="s">
        <v>26</v>
      </c>
      <c r="J13" s="61">
        <f>J14+J15</f>
        <v>36067528</v>
      </c>
      <c r="K13" s="56">
        <f>K14+K15</f>
        <v>37180000</v>
      </c>
      <c r="L13" s="70">
        <f t="shared" si="1"/>
        <v>1112472</v>
      </c>
      <c r="M13" s="63">
        <f t="shared" si="2"/>
        <v>3.0844143241532938</v>
      </c>
      <c r="N13" s="64"/>
    </row>
    <row r="14" spans="1:14" ht="15">
      <c r="A14" s="79"/>
      <c r="B14" s="80"/>
      <c r="C14" s="81"/>
      <c r="D14" s="82"/>
      <c r="E14" s="83"/>
      <c r="F14" s="84"/>
      <c r="G14" s="85"/>
      <c r="H14" s="78"/>
      <c r="I14" s="55" t="s">
        <v>38</v>
      </c>
      <c r="J14" s="61">
        <f>'[1]2015년 중증자립 세출'!D76</f>
        <v>31067528</v>
      </c>
      <c r="K14" s="56">
        <f>'[1]2015년 중증자립 세출'!E76</f>
        <v>37180000</v>
      </c>
      <c r="L14" s="62">
        <f t="shared" si="1"/>
        <v>6112472</v>
      </c>
      <c r="M14" s="63">
        <f t="shared" si="2"/>
        <v>19.67479356580929</v>
      </c>
      <c r="N14" s="64"/>
    </row>
    <row r="15" spans="1:14" ht="82.5">
      <c r="A15" s="86"/>
      <c r="B15" s="80"/>
      <c r="C15" s="82"/>
      <c r="D15" s="82"/>
      <c r="E15" s="87"/>
      <c r="F15" s="88"/>
      <c r="G15" s="89"/>
      <c r="H15" s="78"/>
      <c r="I15" s="90" t="s">
        <v>39</v>
      </c>
      <c r="J15" s="61">
        <f>'[1]2015년 중증자립 세출'!D123</f>
        <v>5000000</v>
      </c>
      <c r="K15" s="56">
        <f>'[1]2015년 중증자립 세출'!E123</f>
        <v>0</v>
      </c>
      <c r="L15" s="73">
        <f t="shared" si="1"/>
        <v>-5000000</v>
      </c>
      <c r="M15" s="63"/>
      <c r="N15" s="64"/>
    </row>
    <row r="16" spans="1:14" ht="15">
      <c r="A16" s="91"/>
      <c r="B16" s="92"/>
      <c r="C16" s="92"/>
      <c r="D16" s="92"/>
      <c r="E16" s="92"/>
      <c r="F16" s="92"/>
      <c r="G16" s="89"/>
      <c r="H16" s="78" t="s">
        <v>40</v>
      </c>
      <c r="I16" s="69" t="s">
        <v>40</v>
      </c>
      <c r="J16" s="61">
        <v>0</v>
      </c>
      <c r="K16" s="56">
        <f>'[1]2015년 중증자립 세출'!E126</f>
        <v>0</v>
      </c>
      <c r="L16" s="70">
        <f t="shared" si="1"/>
        <v>0</v>
      </c>
      <c r="M16" s="63">
        <v>0</v>
      </c>
      <c r="N16" s="64"/>
    </row>
    <row r="17" spans="1:14" ht="15">
      <c r="A17" s="91"/>
      <c r="B17" s="92"/>
      <c r="C17" s="92"/>
      <c r="D17" s="92"/>
      <c r="E17" s="92"/>
      <c r="F17" s="92"/>
      <c r="G17" s="89"/>
      <c r="H17" s="60" t="s">
        <v>41</v>
      </c>
      <c r="I17" s="55" t="s">
        <v>42</v>
      </c>
      <c r="J17" s="61">
        <f>'[1]2015년 중증자립 세출'!D131</f>
        <v>55940</v>
      </c>
      <c r="K17" s="56">
        <f>'[1]2015년 중증자립 세출'!E130</f>
        <v>288960</v>
      </c>
      <c r="L17" s="70">
        <f t="shared" si="1"/>
        <v>233020</v>
      </c>
      <c r="M17" s="63">
        <v>0</v>
      </c>
      <c r="N17" s="64"/>
    </row>
    <row r="18" spans="1:14" ht="17.25" thickBot="1">
      <c r="A18" s="93"/>
      <c r="B18" s="94"/>
      <c r="C18" s="95"/>
      <c r="D18" s="95"/>
      <c r="E18" s="96"/>
      <c r="F18" s="97"/>
      <c r="G18" s="98"/>
      <c r="H18" s="99" t="s">
        <v>43</v>
      </c>
      <c r="I18" s="100" t="s">
        <v>44</v>
      </c>
      <c r="J18" s="101">
        <f>'[1]2015년 중증자립 세출'!D138</f>
        <v>9713573</v>
      </c>
      <c r="K18" s="102">
        <f>'[1]2015년 중증자립 세출'!E137</f>
        <v>0</v>
      </c>
      <c r="L18" s="103">
        <f t="shared" si="1"/>
        <v>-9713573</v>
      </c>
      <c r="M18" s="104"/>
      <c r="N18" s="105"/>
    </row>
  </sheetData>
  <mergeCells count="17">
    <mergeCell ref="N5:N6"/>
    <mergeCell ref="G5:G6"/>
    <mergeCell ref="H5:H6"/>
    <mergeCell ref="I5:I6"/>
    <mergeCell ref="J5:J6"/>
    <mergeCell ref="K5:K6"/>
    <mergeCell ref="L5:M5"/>
    <mergeCell ref="A1:N1"/>
    <mergeCell ref="A2:E2"/>
    <mergeCell ref="M3:N3"/>
    <mergeCell ref="A4:G4"/>
    <mergeCell ref="H4:N4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2014-12-30T00:50:18Z</dcterms:created>
  <dcterms:modified xsi:type="dcterms:W3CDTF">2014-12-30T01:00:07Z</dcterms:modified>
  <cp:category/>
  <cp:version/>
  <cp:contentType/>
  <cp:contentStatus/>
</cp:coreProperties>
</file>