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375" windowWidth="21720" windowHeight="6420" activeTab="1"/>
  </bookViews>
  <sheets>
    <sheet name="세입" sheetId="40" r:id="rId1"/>
    <sheet name="세출" sheetId="41" r:id="rId2"/>
  </sheets>
  <definedNames>
    <definedName name="_xlnm.Print_Titles" localSheetId="0">'세입'!$2:$3</definedName>
    <definedName name="_xlnm.Print_Titles" localSheetId="1">'세출'!$2:$3</definedName>
  </definedNames>
  <calcPr calcId="125725"/>
</workbook>
</file>

<file path=xl/sharedStrings.xml><?xml version="1.0" encoding="utf-8"?>
<sst xmlns="http://schemas.openxmlformats.org/spreadsheetml/2006/main" count="190" uniqueCount="84">
  <si>
    <t>조사연구사업</t>
  </si>
  <si>
    <t/>
  </si>
  <si>
    <t>준비금</t>
  </si>
  <si>
    <t>시설환경개선준비금</t>
  </si>
  <si>
    <t>환경개선준비금</t>
  </si>
  <si>
    <t>적립금</t>
  </si>
  <si>
    <t>운영충당적립금</t>
  </si>
  <si>
    <t>사회심리재활사업비</t>
  </si>
  <si>
    <t>연료비</t>
  </si>
  <si>
    <t>간식비</t>
  </si>
  <si>
    <t>의료비</t>
  </si>
  <si>
    <t>수용기관경비</t>
  </si>
  <si>
    <t>생계비</t>
  </si>
  <si>
    <t>운영비</t>
  </si>
  <si>
    <t>사업비</t>
  </si>
  <si>
    <t>시설장비유지비</t>
  </si>
  <si>
    <t>자산취득비</t>
  </si>
  <si>
    <t>시설비</t>
  </si>
  <si>
    <t>재산조성비</t>
  </si>
  <si>
    <t>차량비</t>
  </si>
  <si>
    <t>제세공과금</t>
  </si>
  <si>
    <t>공공요금</t>
  </si>
  <si>
    <t>수용비및 수수료</t>
  </si>
  <si>
    <t>여비</t>
  </si>
  <si>
    <t>회의비</t>
  </si>
  <si>
    <t>직책보조비</t>
  </si>
  <si>
    <t>기관운영비</t>
  </si>
  <si>
    <t>업무추진비</t>
  </si>
  <si>
    <t>기타후생경비</t>
  </si>
  <si>
    <t>사회보험부담비용</t>
  </si>
  <si>
    <t>퇴직금 및 퇴직적립</t>
  </si>
  <si>
    <t>제수당</t>
  </si>
  <si>
    <t>상여</t>
  </si>
  <si>
    <t>급여</t>
  </si>
  <si>
    <t>인건비</t>
  </si>
  <si>
    <t>사무비</t>
  </si>
  <si>
    <t>기타잡수입</t>
  </si>
  <si>
    <t>기타예금이자수입</t>
  </si>
  <si>
    <t>잡수입</t>
  </si>
  <si>
    <t>전년도이월금</t>
  </si>
  <si>
    <t>이월금</t>
  </si>
  <si>
    <t>장기요양급여수입</t>
  </si>
  <si>
    <t>요양급여수입</t>
  </si>
  <si>
    <t>후원금수입</t>
  </si>
  <si>
    <t>경상보조금</t>
  </si>
  <si>
    <t>보조금수입</t>
  </si>
  <si>
    <t>기타비급여수입</t>
  </si>
  <si>
    <t>식재료비수입</t>
  </si>
  <si>
    <t>본인부담금수입</t>
  </si>
  <si>
    <t>입소비용수입</t>
  </si>
  <si>
    <t>입소자부담금수입</t>
  </si>
  <si>
    <t>목</t>
  </si>
  <si>
    <t>항</t>
  </si>
  <si>
    <t>관</t>
  </si>
  <si>
    <t>산출근거</t>
  </si>
  <si>
    <t>전년도예산액</t>
  </si>
  <si>
    <t>특별위로금</t>
  </si>
  <si>
    <t>증감</t>
  </si>
  <si>
    <t>당해년도예산액</t>
  </si>
  <si>
    <t>과목</t>
  </si>
  <si>
    <r>
      <rPr>
        <sz val="11"/>
        <color theme="1"/>
        <rFont val="돋움"/>
        <family val="3"/>
      </rPr>
      <t>종사자수당</t>
    </r>
    <r>
      <rPr>
        <sz val="11"/>
        <color theme="1"/>
        <rFont val="Default"/>
        <family val="2"/>
      </rPr>
      <t xml:space="preserve">, </t>
    </r>
    <r>
      <rPr>
        <sz val="11"/>
        <color theme="1"/>
        <rFont val="돋움"/>
        <family val="3"/>
      </rPr>
      <t>생계비</t>
    </r>
  </si>
  <si>
    <t>세 입 계</t>
  </si>
  <si>
    <r>
      <rPr>
        <sz val="11"/>
        <color theme="1"/>
        <rFont val="돋움"/>
        <family val="3"/>
      </rPr>
      <t>사회복지사현장실습비</t>
    </r>
    <r>
      <rPr>
        <sz val="11"/>
        <color theme="1"/>
        <rFont val="Default"/>
        <family val="2"/>
      </rPr>
      <t xml:space="preserve"> 4,000,000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
</t>
    </r>
    <r>
      <rPr>
        <sz val="11"/>
        <color theme="1"/>
        <rFont val="돋움"/>
        <family val="3"/>
      </rPr>
      <t>요양보호사실습비</t>
    </r>
    <r>
      <rPr>
        <sz val="11"/>
        <color theme="1"/>
        <rFont val="Default"/>
        <family val="2"/>
      </rPr>
      <t xml:space="preserve"> 3,000,000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
</t>
    </r>
    <r>
      <rPr>
        <sz val="11"/>
        <color theme="1"/>
        <rFont val="돋움"/>
        <family val="3"/>
      </rPr>
      <t>청소년캠프</t>
    </r>
    <r>
      <rPr>
        <sz val="11"/>
        <color theme="1"/>
        <rFont val="Default"/>
        <family val="2"/>
      </rPr>
      <t xml:space="preserve"> 5,500,000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
</t>
    </r>
    <r>
      <rPr>
        <sz val="11"/>
        <color theme="1"/>
        <rFont val="돋움"/>
        <family val="3"/>
      </rPr>
      <t>직원식대</t>
    </r>
    <r>
      <rPr>
        <sz val="11"/>
        <color theme="1"/>
        <rFont val="Default"/>
        <family val="2"/>
      </rPr>
      <t xml:space="preserve"> 13,000,000</t>
    </r>
    <r>
      <rPr>
        <sz val="11"/>
        <color theme="1"/>
        <rFont val="돋움"/>
        <family val="3"/>
      </rPr>
      <t>원</t>
    </r>
  </si>
  <si>
    <t>비지정후원금</t>
  </si>
  <si>
    <t>지정후원금</t>
  </si>
  <si>
    <t>세 출 계</t>
  </si>
  <si>
    <t>법인회계전출금</t>
  </si>
  <si>
    <t>전출금</t>
  </si>
  <si>
    <t>장제급여</t>
  </si>
  <si>
    <r>
      <rPr>
        <sz val="11"/>
        <color theme="1"/>
        <rFont val="돋움"/>
        <family val="3"/>
      </rPr>
      <t>사무용품비
주방용품구입비
정수기외월임대료</t>
    </r>
    <r>
      <rPr>
        <sz val="11"/>
        <color theme="1"/>
        <rFont val="Default"/>
        <family val="2"/>
      </rPr>
      <t>;500,000*12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=6,000,000
</t>
    </r>
    <r>
      <rPr>
        <sz val="11"/>
        <color theme="1"/>
        <rFont val="돋움"/>
        <family val="3"/>
      </rPr>
      <t>홈페이지관리비월</t>
    </r>
    <r>
      <rPr>
        <sz val="11"/>
        <color theme="1"/>
        <rFont val="Default"/>
        <family val="2"/>
      </rPr>
      <t>55,000*12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=660,000
</t>
    </r>
    <r>
      <rPr>
        <sz val="11"/>
        <color theme="1"/>
        <rFont val="돋움"/>
        <family val="3"/>
      </rPr>
      <t>소식지발행비
승강기유지보수료월</t>
    </r>
    <r>
      <rPr>
        <sz val="11"/>
        <color theme="1"/>
        <rFont val="Default"/>
        <family val="2"/>
      </rPr>
      <t>240,000*12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=2,400,000
</t>
    </r>
    <r>
      <rPr>
        <sz val="11"/>
        <color theme="1"/>
        <rFont val="돋움"/>
        <family val="3"/>
      </rPr>
      <t>소방관리비월</t>
    </r>
    <r>
      <rPr>
        <sz val="11"/>
        <color theme="1"/>
        <rFont val="Default"/>
        <family val="2"/>
      </rPr>
      <t>176,000*12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>=2,112,000</t>
    </r>
  </si>
  <si>
    <r>
      <rPr>
        <sz val="11"/>
        <color theme="1"/>
        <rFont val="돋움"/>
        <family val="3"/>
      </rPr>
      <t>월상여금</t>
    </r>
    <r>
      <rPr>
        <sz val="11"/>
        <color theme="1"/>
        <rFont val="Default"/>
        <family val="2"/>
      </rPr>
      <t xml:space="preserve">, </t>
    </r>
    <r>
      <rPr>
        <sz val="11"/>
        <color theme="1"/>
        <rFont val="돋움"/>
        <family val="3"/>
      </rPr>
      <t>명절상여금</t>
    </r>
  </si>
  <si>
    <t>2015 세입 예산서</t>
  </si>
  <si>
    <t>2015 세출 예산서</t>
  </si>
  <si>
    <r>
      <t>1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56,080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20% = 24,563,040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2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52,040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20% =  98,771,920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3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47,990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20% = 91,085,020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4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47,990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20% = 7,006,540</t>
    </r>
    <r>
      <rPr>
        <sz val="11"/>
        <color theme="1"/>
        <rFont val="돋움"/>
        <family val="3"/>
      </rPr>
      <t xml:space="preserve">원
</t>
    </r>
  </si>
  <si>
    <r>
      <t>1</t>
    </r>
    <r>
      <rPr>
        <sz val="11"/>
        <color theme="1"/>
        <rFont val="돋움"/>
        <family val="3"/>
      </rPr>
      <t>식</t>
    </r>
    <r>
      <rPr>
        <sz val="11"/>
        <color theme="1"/>
        <rFont val="Default"/>
        <family val="2"/>
      </rPr>
      <t>1,800*3*55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= 108,405,000</t>
    </r>
    <r>
      <rPr>
        <sz val="11"/>
        <color theme="1"/>
        <rFont val="돋움"/>
        <family val="3"/>
      </rPr>
      <t>원</t>
    </r>
  </si>
  <si>
    <r>
      <t>1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200*55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=4,015,000</t>
    </r>
    <r>
      <rPr>
        <sz val="11"/>
        <color theme="1"/>
        <rFont val="돋움"/>
        <family val="3"/>
      </rPr>
      <t>원</t>
    </r>
  </si>
  <si>
    <r>
      <rPr>
        <sz val="11"/>
        <color theme="1"/>
        <rFont val="돋움"/>
        <family val="3"/>
      </rPr>
      <t>전기료
전화료
전기안전점검수수료월</t>
    </r>
    <r>
      <rPr>
        <sz val="11"/>
        <color theme="1"/>
        <rFont val="Default"/>
        <family val="2"/>
      </rPr>
      <t>253,000*12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=3,036,000
</t>
    </r>
    <r>
      <rPr>
        <sz val="11"/>
        <color theme="1"/>
        <rFont val="돋움"/>
        <family val="3"/>
      </rPr>
      <t>위생방역비월</t>
    </r>
    <r>
      <rPr>
        <sz val="11"/>
        <color theme="1"/>
        <rFont val="Default"/>
        <family val="2"/>
      </rPr>
      <t>100,000*12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>=1,200,000</t>
    </r>
  </si>
  <si>
    <r>
      <t>1</t>
    </r>
    <r>
      <rPr>
        <sz val="11"/>
        <color theme="1"/>
        <rFont val="돋움"/>
        <family val="3"/>
      </rPr>
      <t>식</t>
    </r>
    <r>
      <rPr>
        <sz val="11"/>
        <color theme="1"/>
        <rFont val="Default"/>
        <family val="2"/>
      </rPr>
      <t>1,800*3*60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=118,260,000</t>
    </r>
  </si>
  <si>
    <r>
      <t>1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200*60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= 4,380,000</t>
    </r>
  </si>
  <si>
    <r>
      <t>39,019,000 * 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>= 468,228,000</t>
    </r>
  </si>
  <si>
    <r>
      <t>5,608,260*12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>=67,299,120</t>
    </r>
  </si>
  <si>
    <r>
      <t xml:space="preserve"> 25,379,920 * 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 xml:space="preserve"> = 304,559,040</t>
    </r>
  </si>
  <si>
    <r>
      <t>5,775,050*12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>= 69,300,600</t>
    </r>
  </si>
  <si>
    <r>
      <t>1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56,080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80% = 98,252,160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2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52,040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80% = 395,087,680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3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47,990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80% = 364,340,080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4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47,990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80% = 28,026,160</t>
    </r>
    <r>
      <rPr>
        <sz val="11"/>
        <color theme="1"/>
        <rFont val="돋움"/>
        <family val="3"/>
      </rPr>
      <t>원
가산금</t>
    </r>
    <r>
      <rPr>
        <sz val="11"/>
        <color theme="1"/>
        <rFont val="Default"/>
        <family val="2"/>
      </rPr>
      <t xml:space="preserve"> 5,000,000 * 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 xml:space="preserve"> = 60,000,000</t>
    </r>
    <r>
      <rPr>
        <sz val="11"/>
        <color theme="1"/>
        <rFont val="돋움"/>
        <family val="3"/>
      </rPr>
      <t>원</t>
    </r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</si>
</sst>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rgb="FF286892"/>
      <name val="굴림"/>
      <family val="3"/>
    </font>
    <font>
      <b/>
      <sz val="9"/>
      <color theme="1"/>
      <name val="굴림"/>
      <family val="3"/>
    </font>
    <font>
      <sz val="11"/>
      <color theme="1"/>
      <name val="Default"/>
      <family val="2"/>
    </font>
    <font>
      <sz val="11"/>
      <color theme="1"/>
      <name val="돋움"/>
      <family val="3"/>
    </font>
    <font>
      <sz val="11"/>
      <color rgb="FF000000"/>
      <name val="휴먼명조,한컴돋움"/>
      <family val="3"/>
    </font>
  </fonts>
  <fills count="4">
    <fill>
      <patternFill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D5DE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3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9">
      <selection activeCell="F31" sqref="F31"/>
    </sheetView>
  </sheetViews>
  <sheetFormatPr defaultColWidth="9.140625" defaultRowHeight="15"/>
  <cols>
    <col min="1" max="1" width="12.140625" style="16" customWidth="1"/>
    <col min="2" max="2" width="13.140625" style="16" customWidth="1"/>
    <col min="3" max="3" width="17.140625" style="16" customWidth="1"/>
    <col min="4" max="4" width="13.8515625" style="16" customWidth="1"/>
    <col min="5" max="5" width="14.140625" style="16" customWidth="1"/>
    <col min="6" max="6" width="13.8515625" style="16" customWidth="1"/>
    <col min="7" max="7" width="31.7109375" style="16" customWidth="1"/>
    <col min="11" max="11" width="11.57421875" style="0" bestFit="1" customWidth="1"/>
    <col min="12" max="13" width="10.421875" style="0" bestFit="1" customWidth="1"/>
  </cols>
  <sheetData>
    <row r="1" spans="1:7" ht="31.5" customHeight="1">
      <c r="A1" s="26" t="s">
        <v>71</v>
      </c>
      <c r="B1" s="26"/>
      <c r="C1" s="26"/>
      <c r="D1" s="26"/>
      <c r="E1" s="26"/>
      <c r="F1" s="26"/>
      <c r="G1" s="26"/>
    </row>
    <row r="2" spans="1:7" ht="24.95" customHeight="1">
      <c r="A2" s="27" t="s">
        <v>59</v>
      </c>
      <c r="B2" s="28"/>
      <c r="C2" s="29"/>
      <c r="D2" s="30" t="s">
        <v>55</v>
      </c>
      <c r="E2" s="30" t="s">
        <v>58</v>
      </c>
      <c r="F2" s="30" t="s">
        <v>57</v>
      </c>
      <c r="G2" s="30" t="s">
        <v>54</v>
      </c>
    </row>
    <row r="3" spans="1:7" ht="24.95" customHeight="1">
      <c r="A3" s="25" t="s">
        <v>53</v>
      </c>
      <c r="B3" s="25" t="s">
        <v>52</v>
      </c>
      <c r="C3" s="25" t="s">
        <v>51</v>
      </c>
      <c r="D3" s="31"/>
      <c r="E3" s="31"/>
      <c r="F3" s="31"/>
      <c r="G3" s="31"/>
    </row>
    <row r="4" spans="1:10" ht="128.25">
      <c r="A4" s="15" t="s">
        <v>50</v>
      </c>
      <c r="B4" s="15" t="s">
        <v>49</v>
      </c>
      <c r="C4" s="13" t="s">
        <v>48</v>
      </c>
      <c r="D4" s="14">
        <v>207863500</v>
      </c>
      <c r="E4" s="14">
        <v>221426520</v>
      </c>
      <c r="F4" s="14">
        <f aca="true" t="shared" si="0" ref="F4:F26">E4-D4</f>
        <v>13563020</v>
      </c>
      <c r="G4" s="24" t="s">
        <v>73</v>
      </c>
      <c r="J4" s="23"/>
    </row>
    <row r="5" spans="1:10" ht="37.5" customHeight="1">
      <c r="A5" s="11"/>
      <c r="B5" s="11"/>
      <c r="C5" s="3" t="s">
        <v>47</v>
      </c>
      <c r="D5" s="4">
        <v>116640000</v>
      </c>
      <c r="E5" s="4">
        <v>108405000</v>
      </c>
      <c r="F5" s="4">
        <f t="shared" si="0"/>
        <v>-8235000</v>
      </c>
      <c r="G5" s="3" t="s">
        <v>74</v>
      </c>
      <c r="J5" s="23"/>
    </row>
    <row r="6" spans="1:7" ht="33" customHeight="1">
      <c r="A6" s="11"/>
      <c r="B6" s="11"/>
      <c r="C6" s="3" t="s">
        <v>46</v>
      </c>
      <c r="D6" s="4">
        <v>8640000</v>
      </c>
      <c r="E6" s="4">
        <v>4015000</v>
      </c>
      <c r="F6" s="14">
        <f t="shared" si="0"/>
        <v>-4625000</v>
      </c>
      <c r="G6" s="3" t="s">
        <v>75</v>
      </c>
    </row>
    <row r="7" spans="1:7" ht="26.1" customHeight="1">
      <c r="A7" s="9"/>
      <c r="B7" s="8"/>
      <c r="C7" s="6" t="s">
        <v>1</v>
      </c>
      <c r="D7" s="7">
        <f>SUM(D4:D6)</f>
        <v>333143500</v>
      </c>
      <c r="E7" s="7">
        <f>SUM(E4:E6)</f>
        <v>333846520</v>
      </c>
      <c r="F7" s="4">
        <f t="shared" si="0"/>
        <v>703020</v>
      </c>
      <c r="G7" s="6" t="s">
        <v>1</v>
      </c>
    </row>
    <row r="8" spans="1:7" ht="26.1" customHeight="1">
      <c r="A8" s="5"/>
      <c r="B8" s="3" t="s">
        <v>1</v>
      </c>
      <c r="C8" s="3" t="s">
        <v>1</v>
      </c>
      <c r="D8" s="7">
        <f>SUM(D4:D6)</f>
        <v>333143500</v>
      </c>
      <c r="E8" s="7">
        <f>SUM(E4:E6)</f>
        <v>333846520</v>
      </c>
      <c r="F8" s="7">
        <f t="shared" si="0"/>
        <v>703020</v>
      </c>
      <c r="G8" s="3" t="s">
        <v>1</v>
      </c>
    </row>
    <row r="9" spans="1:7" ht="26.1" customHeight="1">
      <c r="A9" s="12" t="s">
        <v>45</v>
      </c>
      <c r="B9" s="12" t="s">
        <v>45</v>
      </c>
      <c r="C9" s="6" t="s">
        <v>44</v>
      </c>
      <c r="D9" s="7">
        <v>62200000</v>
      </c>
      <c r="E9" s="7">
        <v>62000000</v>
      </c>
      <c r="F9" s="14">
        <f t="shared" si="0"/>
        <v>-200000</v>
      </c>
      <c r="G9" s="6" t="s">
        <v>60</v>
      </c>
    </row>
    <row r="10" spans="1:7" ht="26.1" customHeight="1">
      <c r="A10" s="11"/>
      <c r="B10" s="5"/>
      <c r="C10" s="3" t="s">
        <v>1</v>
      </c>
      <c r="D10" s="4">
        <v>62200000</v>
      </c>
      <c r="E10" s="4">
        <v>62000000</v>
      </c>
      <c r="F10" s="4">
        <f t="shared" si="0"/>
        <v>-200000</v>
      </c>
      <c r="G10" s="3" t="s">
        <v>1</v>
      </c>
    </row>
    <row r="11" spans="1:7" ht="26.1" customHeight="1">
      <c r="A11" s="8"/>
      <c r="B11" s="6" t="s">
        <v>1</v>
      </c>
      <c r="C11" s="6" t="s">
        <v>1</v>
      </c>
      <c r="D11" s="7">
        <v>62200000</v>
      </c>
      <c r="E11" s="7">
        <v>62000000</v>
      </c>
      <c r="F11" s="7">
        <f t="shared" si="0"/>
        <v>-200000</v>
      </c>
      <c r="G11" s="6" t="s">
        <v>1</v>
      </c>
    </row>
    <row r="12" spans="1:7" ht="26.1" customHeight="1">
      <c r="A12" s="10" t="s">
        <v>43</v>
      </c>
      <c r="B12" s="10" t="s">
        <v>43</v>
      </c>
      <c r="C12" s="19" t="s">
        <v>64</v>
      </c>
      <c r="D12" s="4">
        <v>3500000</v>
      </c>
      <c r="E12" s="4">
        <v>3500000</v>
      </c>
      <c r="F12" s="14">
        <f t="shared" si="0"/>
        <v>0</v>
      </c>
      <c r="G12" s="3" t="s">
        <v>1</v>
      </c>
    </row>
    <row r="13" spans="1:7" ht="26.1" customHeight="1">
      <c r="A13" s="9"/>
      <c r="B13" s="9"/>
      <c r="C13" s="17" t="s">
        <v>63</v>
      </c>
      <c r="D13" s="7">
        <v>27000000</v>
      </c>
      <c r="E13" s="7">
        <v>27000000</v>
      </c>
      <c r="F13" s="4">
        <f t="shared" si="0"/>
        <v>0</v>
      </c>
      <c r="G13" s="6" t="s">
        <v>1</v>
      </c>
    </row>
    <row r="14" spans="1:7" ht="26.1" customHeight="1">
      <c r="A14" s="9"/>
      <c r="B14" s="8"/>
      <c r="C14" s="17"/>
      <c r="D14" s="7">
        <f>D12+D13</f>
        <v>30500000</v>
      </c>
      <c r="E14" s="7">
        <f>E12+E13</f>
        <v>30500000</v>
      </c>
      <c r="F14" s="7">
        <f t="shared" si="0"/>
        <v>0</v>
      </c>
      <c r="G14" s="6"/>
    </row>
    <row r="15" spans="1:7" ht="30" customHeight="1">
      <c r="A15" s="5"/>
      <c r="B15" s="3" t="s">
        <v>1</v>
      </c>
      <c r="C15" s="3" t="s">
        <v>1</v>
      </c>
      <c r="D15" s="4">
        <f>D14</f>
        <v>30500000</v>
      </c>
      <c r="E15" s="4">
        <f>E14</f>
        <v>30500000</v>
      </c>
      <c r="F15" s="14">
        <f t="shared" si="0"/>
        <v>0</v>
      </c>
      <c r="G15" s="3" t="s">
        <v>1</v>
      </c>
    </row>
    <row r="16" spans="1:7" ht="147.75" customHeight="1">
      <c r="A16" s="12" t="s">
        <v>42</v>
      </c>
      <c r="B16" s="12" t="s">
        <v>42</v>
      </c>
      <c r="C16" s="6" t="s">
        <v>41</v>
      </c>
      <c r="D16" s="7">
        <v>831454000</v>
      </c>
      <c r="E16" s="7">
        <v>945706080</v>
      </c>
      <c r="F16" s="4">
        <f t="shared" si="0"/>
        <v>114252080</v>
      </c>
      <c r="G16" s="24" t="s">
        <v>83</v>
      </c>
    </row>
    <row r="17" spans="1:7" ht="26.1" customHeight="1">
      <c r="A17" s="11"/>
      <c r="B17" s="5"/>
      <c r="C17" s="3" t="s">
        <v>1</v>
      </c>
      <c r="D17" s="4">
        <f>D16</f>
        <v>831454000</v>
      </c>
      <c r="E17" s="4">
        <f>E16</f>
        <v>945706080</v>
      </c>
      <c r="F17" s="7">
        <f t="shared" si="0"/>
        <v>114252080</v>
      </c>
      <c r="G17" s="3" t="s">
        <v>1</v>
      </c>
    </row>
    <row r="18" spans="1:7" ht="26.1" customHeight="1">
      <c r="A18" s="8"/>
      <c r="B18" s="6" t="s">
        <v>1</v>
      </c>
      <c r="C18" s="6" t="s">
        <v>1</v>
      </c>
      <c r="D18" s="7">
        <f>D16</f>
        <v>831454000</v>
      </c>
      <c r="E18" s="7">
        <f>E16</f>
        <v>945706080</v>
      </c>
      <c r="F18" s="14">
        <f t="shared" si="0"/>
        <v>114252080</v>
      </c>
      <c r="G18" s="6" t="s">
        <v>1</v>
      </c>
    </row>
    <row r="19" spans="1:7" ht="26.1" customHeight="1">
      <c r="A19" s="10" t="s">
        <v>40</v>
      </c>
      <c r="B19" s="10" t="s">
        <v>40</v>
      </c>
      <c r="C19" s="3" t="s">
        <v>39</v>
      </c>
      <c r="D19" s="4">
        <v>11892280</v>
      </c>
      <c r="E19" s="4">
        <v>11892280</v>
      </c>
      <c r="F19" s="4">
        <f t="shared" si="0"/>
        <v>0</v>
      </c>
      <c r="G19" s="3" t="s">
        <v>1</v>
      </c>
    </row>
    <row r="20" spans="1:7" ht="26.1" customHeight="1">
      <c r="A20" s="9"/>
      <c r="B20" s="8"/>
      <c r="C20" s="6" t="s">
        <v>1</v>
      </c>
      <c r="D20" s="7">
        <f>D19</f>
        <v>11892280</v>
      </c>
      <c r="E20" s="7">
        <f>E19</f>
        <v>11892280</v>
      </c>
      <c r="F20" s="7">
        <f t="shared" si="0"/>
        <v>0</v>
      </c>
      <c r="G20" s="6" t="s">
        <v>1</v>
      </c>
    </row>
    <row r="21" spans="1:7" ht="29.25" customHeight="1">
      <c r="A21" s="5"/>
      <c r="B21" s="3" t="s">
        <v>1</v>
      </c>
      <c r="C21" s="3" t="s">
        <v>1</v>
      </c>
      <c r="D21" s="4">
        <f>D20</f>
        <v>11892280</v>
      </c>
      <c r="E21" s="4">
        <f>E20</f>
        <v>11892280</v>
      </c>
      <c r="F21" s="14">
        <f t="shared" si="0"/>
        <v>0</v>
      </c>
      <c r="G21" s="3" t="s">
        <v>1</v>
      </c>
    </row>
    <row r="22" spans="1:7" ht="25.5" customHeight="1">
      <c r="A22" s="12" t="s">
        <v>38</v>
      </c>
      <c r="B22" s="12" t="s">
        <v>38</v>
      </c>
      <c r="C22" s="6" t="s">
        <v>37</v>
      </c>
      <c r="D22" s="7">
        <v>1000000</v>
      </c>
      <c r="E22" s="7">
        <v>1000000</v>
      </c>
      <c r="F22" s="4">
        <f t="shared" si="0"/>
        <v>0</v>
      </c>
      <c r="G22" s="6" t="s">
        <v>1</v>
      </c>
    </row>
    <row r="23" spans="1:7" ht="78.75" customHeight="1">
      <c r="A23" s="11"/>
      <c r="B23" s="11"/>
      <c r="C23" s="3" t="s">
        <v>36</v>
      </c>
      <c r="D23" s="4">
        <v>25500000</v>
      </c>
      <c r="E23" s="4">
        <v>25500000</v>
      </c>
      <c r="F23" s="7">
        <f t="shared" si="0"/>
        <v>0</v>
      </c>
      <c r="G23" s="3" t="s">
        <v>62</v>
      </c>
    </row>
    <row r="24" spans="1:7" ht="26.1" customHeight="1">
      <c r="A24" s="9"/>
      <c r="B24" s="8"/>
      <c r="C24" s="6" t="s">
        <v>1</v>
      </c>
      <c r="D24" s="7">
        <f>D22+D23</f>
        <v>26500000</v>
      </c>
      <c r="E24" s="7">
        <f>E22+E23</f>
        <v>26500000</v>
      </c>
      <c r="F24" s="14">
        <f t="shared" si="0"/>
        <v>0</v>
      </c>
      <c r="G24" s="6" t="s">
        <v>1</v>
      </c>
    </row>
    <row r="25" spans="1:7" ht="26.1" customHeight="1">
      <c r="A25" s="5"/>
      <c r="B25" s="3" t="s">
        <v>1</v>
      </c>
      <c r="C25" s="3" t="s">
        <v>1</v>
      </c>
      <c r="D25" s="4">
        <f>D24</f>
        <v>26500000</v>
      </c>
      <c r="E25" s="4">
        <f>E24</f>
        <v>26500000</v>
      </c>
      <c r="F25" s="4">
        <f t="shared" si="0"/>
        <v>0</v>
      </c>
      <c r="G25" s="3" t="s">
        <v>1</v>
      </c>
    </row>
    <row r="26" spans="1:7" ht="15">
      <c r="A26" s="1" t="s">
        <v>1</v>
      </c>
      <c r="B26" s="1" t="s">
        <v>61</v>
      </c>
      <c r="C26" s="1" t="s">
        <v>1</v>
      </c>
      <c r="D26" s="2">
        <f>D25+D21+D18+D15+D11+D8</f>
        <v>1295689780</v>
      </c>
      <c r="E26" s="2">
        <f>E25+E21+E18+E15+E11+E8</f>
        <v>1410444880</v>
      </c>
      <c r="F26" s="7">
        <f t="shared" si="0"/>
        <v>114755100</v>
      </c>
      <c r="G26" s="1" t="s">
        <v>1</v>
      </c>
    </row>
    <row r="34" ht="15">
      <c r="E34" s="33"/>
    </row>
  </sheetData>
  <mergeCells count="6">
    <mergeCell ref="A1:G1"/>
    <mergeCell ref="A2:C2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I42" sqref="I42"/>
    </sheetView>
  </sheetViews>
  <sheetFormatPr defaultColWidth="9.140625" defaultRowHeight="15"/>
  <cols>
    <col min="1" max="1" width="8.7109375" style="0" customWidth="1"/>
    <col min="2" max="2" width="12.28125" style="0" customWidth="1"/>
    <col min="3" max="3" width="15.57421875" style="0" customWidth="1"/>
    <col min="4" max="4" width="13.8515625" style="0" customWidth="1"/>
    <col min="5" max="5" width="14.421875" style="0" customWidth="1"/>
    <col min="6" max="6" width="13.8515625" style="0" customWidth="1"/>
    <col min="7" max="7" width="34.421875" style="0" customWidth="1"/>
    <col min="10" max="10" width="13.57421875" style="0" bestFit="1" customWidth="1"/>
    <col min="11" max="11" width="14.421875" style="0" bestFit="1" customWidth="1"/>
  </cols>
  <sheetData>
    <row r="1" spans="1:7" ht="28.5" customHeight="1">
      <c r="A1" s="32" t="s">
        <v>72</v>
      </c>
      <c r="B1" s="32"/>
      <c r="C1" s="32"/>
      <c r="D1" s="32"/>
      <c r="E1" s="32"/>
      <c r="F1" s="32"/>
      <c r="G1" s="32"/>
    </row>
    <row r="2" spans="1:7" ht="15">
      <c r="A2" s="27" t="s">
        <v>59</v>
      </c>
      <c r="B2" s="28"/>
      <c r="C2" s="29"/>
      <c r="D2" s="30" t="s">
        <v>55</v>
      </c>
      <c r="E2" s="30" t="s">
        <v>58</v>
      </c>
      <c r="F2" s="30" t="s">
        <v>57</v>
      </c>
      <c r="G2" s="30" t="s">
        <v>54</v>
      </c>
    </row>
    <row r="3" spans="1:7" ht="15">
      <c r="A3" s="25" t="s">
        <v>53</v>
      </c>
      <c r="B3" s="25" t="s">
        <v>52</v>
      </c>
      <c r="C3" s="25" t="s">
        <v>51</v>
      </c>
      <c r="D3" s="31"/>
      <c r="E3" s="31"/>
      <c r="F3" s="31"/>
      <c r="G3" s="31"/>
    </row>
    <row r="4" spans="1:7" ht="46.5" customHeight="1">
      <c r="A4" s="10" t="s">
        <v>35</v>
      </c>
      <c r="B4" s="10" t="s">
        <v>34</v>
      </c>
      <c r="C4" s="3" t="s">
        <v>33</v>
      </c>
      <c r="D4" s="4">
        <v>421366200</v>
      </c>
      <c r="E4" s="4">
        <v>468228000</v>
      </c>
      <c r="F4" s="14">
        <f aca="true" t="shared" si="0" ref="F4:F47">E4-D4</f>
        <v>46861800</v>
      </c>
      <c r="G4" s="3" t="s">
        <v>79</v>
      </c>
    </row>
    <row r="5" spans="1:7" ht="15">
      <c r="A5" s="9"/>
      <c r="B5" s="9"/>
      <c r="C5" s="6" t="s">
        <v>32</v>
      </c>
      <c r="D5" s="7">
        <v>115000000</v>
      </c>
      <c r="E5" s="7">
        <v>115000000</v>
      </c>
      <c r="F5" s="4">
        <f t="shared" si="0"/>
        <v>0</v>
      </c>
      <c r="G5" s="6" t="s">
        <v>70</v>
      </c>
    </row>
    <row r="6" spans="1:7" ht="15">
      <c r="A6" s="11"/>
      <c r="B6" s="11"/>
      <c r="C6" s="3" t="s">
        <v>31</v>
      </c>
      <c r="D6" s="4">
        <v>247032840</v>
      </c>
      <c r="E6" s="4">
        <v>304559040</v>
      </c>
      <c r="F6" s="7">
        <f t="shared" si="0"/>
        <v>57526200</v>
      </c>
      <c r="G6" s="3" t="s">
        <v>81</v>
      </c>
    </row>
    <row r="7" spans="1:7" ht="28.5">
      <c r="A7" s="9"/>
      <c r="B7" s="9"/>
      <c r="C7" s="6" t="s">
        <v>30</v>
      </c>
      <c r="D7" s="7">
        <v>60781560</v>
      </c>
      <c r="E7" s="7">
        <v>67299120</v>
      </c>
      <c r="F7" s="14">
        <f t="shared" si="0"/>
        <v>6517560</v>
      </c>
      <c r="G7" s="6" t="s">
        <v>80</v>
      </c>
    </row>
    <row r="8" spans="1:7" ht="15">
      <c r="A8" s="11"/>
      <c r="B8" s="11"/>
      <c r="C8" s="3" t="s">
        <v>29</v>
      </c>
      <c r="D8" s="4">
        <v>64136400</v>
      </c>
      <c r="E8" s="4">
        <v>69300600</v>
      </c>
      <c r="F8" s="4">
        <f t="shared" si="0"/>
        <v>5164200</v>
      </c>
      <c r="G8" s="3" t="s">
        <v>82</v>
      </c>
    </row>
    <row r="9" spans="1:7" ht="15">
      <c r="A9" s="9"/>
      <c r="B9" s="9"/>
      <c r="C9" s="6" t="s">
        <v>28</v>
      </c>
      <c r="D9" s="7">
        <v>15000000</v>
      </c>
      <c r="E9" s="7">
        <v>15000000</v>
      </c>
      <c r="F9" s="7">
        <f t="shared" si="0"/>
        <v>0</v>
      </c>
      <c r="G9" s="6" t="s">
        <v>1</v>
      </c>
    </row>
    <row r="10" spans="1:7" ht="15">
      <c r="A10" s="11"/>
      <c r="B10" s="5"/>
      <c r="C10" s="3" t="s">
        <v>1</v>
      </c>
      <c r="D10" s="4">
        <f>SUM(D4:D9)</f>
        <v>923317000</v>
      </c>
      <c r="E10" s="4">
        <f>SUM(E4:E9)</f>
        <v>1039386760</v>
      </c>
      <c r="F10" s="14">
        <f t="shared" si="0"/>
        <v>116069760</v>
      </c>
      <c r="G10" s="3" t="s">
        <v>1</v>
      </c>
    </row>
    <row r="11" spans="1:7" ht="15">
      <c r="A11" s="9"/>
      <c r="B11" s="12" t="s">
        <v>27</v>
      </c>
      <c r="C11" s="6" t="s">
        <v>26</v>
      </c>
      <c r="D11" s="7">
        <v>2500000</v>
      </c>
      <c r="E11" s="7">
        <v>2500000</v>
      </c>
      <c r="F11" s="4">
        <f t="shared" si="0"/>
        <v>0</v>
      </c>
      <c r="G11" s="6" t="s">
        <v>1</v>
      </c>
    </row>
    <row r="12" spans="1:7" ht="15">
      <c r="A12" s="11"/>
      <c r="B12" s="11"/>
      <c r="C12" s="3" t="s">
        <v>25</v>
      </c>
      <c r="D12" s="4">
        <v>9600000</v>
      </c>
      <c r="E12" s="4">
        <v>9600000</v>
      </c>
      <c r="F12" s="7">
        <f t="shared" si="0"/>
        <v>0</v>
      </c>
      <c r="G12" s="3" t="s">
        <v>1</v>
      </c>
    </row>
    <row r="13" spans="1:7" ht="15">
      <c r="A13" s="9"/>
      <c r="B13" s="9"/>
      <c r="C13" s="6" t="s">
        <v>24</v>
      </c>
      <c r="D13" s="7">
        <v>1200000</v>
      </c>
      <c r="E13" s="7">
        <v>1200000</v>
      </c>
      <c r="F13" s="14">
        <f t="shared" si="0"/>
        <v>0</v>
      </c>
      <c r="G13" s="6" t="s">
        <v>1</v>
      </c>
    </row>
    <row r="14" spans="1:7" ht="15">
      <c r="A14" s="11"/>
      <c r="B14" s="5"/>
      <c r="C14" s="3" t="s">
        <v>1</v>
      </c>
      <c r="D14" s="4">
        <f>SUM(D11:D13)</f>
        <v>13300000</v>
      </c>
      <c r="E14" s="4">
        <f>SUM(E11:E13)</f>
        <v>13300000</v>
      </c>
      <c r="F14" s="4">
        <f t="shared" si="0"/>
        <v>0</v>
      </c>
      <c r="G14" s="3" t="s">
        <v>1</v>
      </c>
    </row>
    <row r="15" spans="1:7" ht="15">
      <c r="A15" s="9"/>
      <c r="B15" s="12" t="s">
        <v>13</v>
      </c>
      <c r="C15" s="6" t="s">
        <v>23</v>
      </c>
      <c r="D15" s="7">
        <v>3500000</v>
      </c>
      <c r="E15" s="7">
        <v>3500000</v>
      </c>
      <c r="F15" s="7">
        <f t="shared" si="0"/>
        <v>0</v>
      </c>
      <c r="G15" s="6" t="s">
        <v>1</v>
      </c>
    </row>
    <row r="16" spans="1:7" ht="126">
      <c r="A16" s="11"/>
      <c r="B16" s="11"/>
      <c r="C16" s="3" t="s">
        <v>22</v>
      </c>
      <c r="D16" s="4">
        <v>27112000</v>
      </c>
      <c r="E16" s="4">
        <v>27112000</v>
      </c>
      <c r="F16" s="14">
        <f t="shared" si="0"/>
        <v>0</v>
      </c>
      <c r="G16" s="3" t="s">
        <v>69</v>
      </c>
    </row>
    <row r="17" spans="1:7" ht="69.75">
      <c r="A17" s="9"/>
      <c r="B17" s="9"/>
      <c r="C17" s="6" t="s">
        <v>21</v>
      </c>
      <c r="D17" s="7">
        <v>50000000</v>
      </c>
      <c r="E17" s="7">
        <v>55000000</v>
      </c>
      <c r="F17" s="4">
        <f t="shared" si="0"/>
        <v>5000000</v>
      </c>
      <c r="G17" s="6" t="s">
        <v>76</v>
      </c>
    </row>
    <row r="18" spans="1:7" ht="15">
      <c r="A18" s="11"/>
      <c r="B18" s="11"/>
      <c r="C18" s="3" t="s">
        <v>20</v>
      </c>
      <c r="D18" s="4">
        <v>10000000</v>
      </c>
      <c r="E18" s="4">
        <v>11000000</v>
      </c>
      <c r="F18" s="7">
        <f t="shared" si="0"/>
        <v>1000000</v>
      </c>
      <c r="G18" s="3" t="s">
        <v>1</v>
      </c>
    </row>
    <row r="19" spans="1:7" ht="15">
      <c r="A19" s="9"/>
      <c r="B19" s="9"/>
      <c r="C19" s="6" t="s">
        <v>19</v>
      </c>
      <c r="D19" s="7">
        <v>13000000</v>
      </c>
      <c r="E19" s="7">
        <v>13000000</v>
      </c>
      <c r="F19" s="14">
        <f t="shared" si="0"/>
        <v>0</v>
      </c>
      <c r="G19" s="6" t="s">
        <v>1</v>
      </c>
    </row>
    <row r="20" spans="1:7" ht="15">
      <c r="A20" s="11"/>
      <c r="B20" s="5"/>
      <c r="C20" s="3" t="s">
        <v>1</v>
      </c>
      <c r="D20" s="4">
        <f>SUM(D15:D19)</f>
        <v>103612000</v>
      </c>
      <c r="E20" s="4">
        <f>SUM(E15:E19)</f>
        <v>109612000</v>
      </c>
      <c r="F20" s="4">
        <f t="shared" si="0"/>
        <v>6000000</v>
      </c>
      <c r="G20" s="3" t="s">
        <v>1</v>
      </c>
    </row>
    <row r="21" spans="1:7" ht="15">
      <c r="A21" s="8"/>
      <c r="B21" s="6" t="s">
        <v>1</v>
      </c>
      <c r="C21" s="6" t="s">
        <v>1</v>
      </c>
      <c r="D21" s="7">
        <f>D20+D14+D10</f>
        <v>1040229000</v>
      </c>
      <c r="E21" s="7">
        <f>E20+E14+E10</f>
        <v>1162298760</v>
      </c>
      <c r="F21" s="7">
        <f t="shared" si="0"/>
        <v>122069760</v>
      </c>
      <c r="G21" s="6" t="s">
        <v>1</v>
      </c>
    </row>
    <row r="22" spans="1:7" ht="28.5">
      <c r="A22" s="10" t="s">
        <v>18</v>
      </c>
      <c r="B22" s="10" t="s">
        <v>17</v>
      </c>
      <c r="C22" s="3" t="s">
        <v>17</v>
      </c>
      <c r="D22" s="4">
        <v>1500000</v>
      </c>
      <c r="E22" s="4">
        <v>1500000</v>
      </c>
      <c r="F22" s="14">
        <f t="shared" si="0"/>
        <v>0</v>
      </c>
      <c r="G22" s="3" t="s">
        <v>1</v>
      </c>
    </row>
    <row r="23" spans="1:7" ht="15">
      <c r="A23" s="9"/>
      <c r="B23" s="9"/>
      <c r="C23" s="6" t="s">
        <v>16</v>
      </c>
      <c r="D23" s="7">
        <v>5000000</v>
      </c>
      <c r="E23" s="7">
        <v>5000000</v>
      </c>
      <c r="F23" s="4">
        <f t="shared" si="0"/>
        <v>0</v>
      </c>
      <c r="G23" s="6" t="s">
        <v>1</v>
      </c>
    </row>
    <row r="24" spans="1:7" ht="15">
      <c r="A24" s="11"/>
      <c r="B24" s="11"/>
      <c r="C24" s="3" t="s">
        <v>15</v>
      </c>
      <c r="D24" s="4">
        <v>10000000</v>
      </c>
      <c r="E24" s="4">
        <v>10000000</v>
      </c>
      <c r="F24" s="7">
        <f t="shared" si="0"/>
        <v>0</v>
      </c>
      <c r="G24" s="3" t="s">
        <v>1</v>
      </c>
    </row>
    <row r="25" spans="1:7" ht="15">
      <c r="A25" s="9"/>
      <c r="B25" s="8"/>
      <c r="C25" s="6" t="s">
        <v>1</v>
      </c>
      <c r="D25" s="7">
        <f>SUM(D22:D24)</f>
        <v>16500000</v>
      </c>
      <c r="E25" s="7">
        <f>SUM(E22:E24)</f>
        <v>16500000</v>
      </c>
      <c r="F25" s="14">
        <f t="shared" si="0"/>
        <v>0</v>
      </c>
      <c r="G25" s="6" t="s">
        <v>1</v>
      </c>
    </row>
    <row r="26" spans="1:7" ht="15">
      <c r="A26" s="5"/>
      <c r="B26" s="3" t="s">
        <v>1</v>
      </c>
      <c r="C26" s="3" t="s">
        <v>1</v>
      </c>
      <c r="D26" s="4">
        <f>D25</f>
        <v>16500000</v>
      </c>
      <c r="E26" s="4">
        <f>E25</f>
        <v>16500000</v>
      </c>
      <c r="F26" s="4">
        <f t="shared" si="0"/>
        <v>0</v>
      </c>
      <c r="G26" s="3" t="s">
        <v>1</v>
      </c>
    </row>
    <row r="27" spans="1:7" ht="15">
      <c r="A27" s="12" t="s">
        <v>14</v>
      </c>
      <c r="B27" s="12" t="s">
        <v>13</v>
      </c>
      <c r="C27" s="6" t="s">
        <v>12</v>
      </c>
      <c r="D27" s="7">
        <v>116640000</v>
      </c>
      <c r="E27" s="7">
        <v>118260000</v>
      </c>
      <c r="F27" s="7">
        <f t="shared" si="0"/>
        <v>1620000</v>
      </c>
      <c r="G27" s="6" t="s">
        <v>77</v>
      </c>
    </row>
    <row r="28" spans="1:7" ht="15">
      <c r="A28" s="11"/>
      <c r="B28" s="11"/>
      <c r="C28" s="3" t="s">
        <v>11</v>
      </c>
      <c r="D28" s="4">
        <v>26140780</v>
      </c>
      <c r="E28" s="4">
        <v>26466120</v>
      </c>
      <c r="F28" s="14">
        <f t="shared" si="0"/>
        <v>325340</v>
      </c>
      <c r="G28" s="3" t="s">
        <v>1</v>
      </c>
    </row>
    <row r="29" spans="1:7" ht="15">
      <c r="A29" s="9"/>
      <c r="B29" s="9"/>
      <c r="C29" s="6" t="s">
        <v>10</v>
      </c>
      <c r="D29" s="7">
        <v>3000000</v>
      </c>
      <c r="E29" s="7">
        <v>5000000</v>
      </c>
      <c r="F29" s="4">
        <f t="shared" si="0"/>
        <v>2000000</v>
      </c>
      <c r="G29" s="6" t="s">
        <v>1</v>
      </c>
    </row>
    <row r="30" spans="1:7" ht="15">
      <c r="A30" s="11"/>
      <c r="B30" s="11"/>
      <c r="C30" s="3" t="s">
        <v>9</v>
      </c>
      <c r="D30" s="4">
        <v>8640000</v>
      </c>
      <c r="E30" s="4">
        <v>4380000</v>
      </c>
      <c r="F30" s="7">
        <f t="shared" si="0"/>
        <v>-4260000</v>
      </c>
      <c r="G30" s="3" t="s">
        <v>78</v>
      </c>
    </row>
    <row r="31" spans="1:7" ht="15">
      <c r="A31" s="9"/>
      <c r="B31" s="9"/>
      <c r="C31" s="6" t="s">
        <v>8</v>
      </c>
      <c r="D31" s="7">
        <v>9000000</v>
      </c>
      <c r="E31" s="7">
        <v>10000000</v>
      </c>
      <c r="F31" s="14">
        <f t="shared" si="0"/>
        <v>1000000</v>
      </c>
      <c r="G31" s="6" t="s">
        <v>1</v>
      </c>
    </row>
    <row r="32" spans="1:7" ht="15">
      <c r="A32" s="9"/>
      <c r="B32" s="9"/>
      <c r="C32" s="3" t="s">
        <v>56</v>
      </c>
      <c r="D32" s="4">
        <v>700000</v>
      </c>
      <c r="E32" s="4">
        <v>700000</v>
      </c>
      <c r="F32" s="4">
        <f t="shared" si="0"/>
        <v>0</v>
      </c>
      <c r="G32" s="3" t="s">
        <v>1</v>
      </c>
    </row>
    <row r="33" spans="1:7" ht="15">
      <c r="A33" s="11"/>
      <c r="B33" s="11"/>
      <c r="C33" s="19" t="s">
        <v>68</v>
      </c>
      <c r="D33" s="4"/>
      <c r="E33" s="4"/>
      <c r="F33" s="7">
        <f t="shared" si="0"/>
        <v>0</v>
      </c>
      <c r="G33" s="3" t="s">
        <v>1</v>
      </c>
    </row>
    <row r="34" spans="1:7" ht="15">
      <c r="A34" s="9"/>
      <c r="B34" s="8"/>
      <c r="C34" s="6" t="s">
        <v>1</v>
      </c>
      <c r="D34" s="7">
        <f>SUM(D27:D33)</f>
        <v>164120780</v>
      </c>
      <c r="E34" s="7">
        <f>SUM(E27:E33)</f>
        <v>164806120</v>
      </c>
      <c r="F34" s="14">
        <f t="shared" si="0"/>
        <v>685340</v>
      </c>
      <c r="G34" s="6" t="s">
        <v>1</v>
      </c>
    </row>
    <row r="35" spans="1:7" ht="28.5">
      <c r="A35" s="11"/>
      <c r="B35" s="10" t="s">
        <v>0</v>
      </c>
      <c r="C35" s="3" t="s">
        <v>7</v>
      </c>
      <c r="D35" s="4">
        <v>20000000</v>
      </c>
      <c r="E35" s="4">
        <v>20000000</v>
      </c>
      <c r="F35" s="4">
        <f t="shared" si="0"/>
        <v>0</v>
      </c>
      <c r="G35" s="3" t="s">
        <v>1</v>
      </c>
    </row>
    <row r="36" spans="1:7" ht="15">
      <c r="A36" s="9"/>
      <c r="B36" s="8"/>
      <c r="C36" s="6" t="s">
        <v>1</v>
      </c>
      <c r="D36" s="7">
        <f>D35</f>
        <v>20000000</v>
      </c>
      <c r="E36" s="7">
        <f>E35</f>
        <v>20000000</v>
      </c>
      <c r="F36" s="7">
        <f t="shared" si="0"/>
        <v>0</v>
      </c>
      <c r="G36" s="6" t="s">
        <v>1</v>
      </c>
    </row>
    <row r="37" spans="1:7" ht="15">
      <c r="A37" s="5"/>
      <c r="B37" s="3" t="s">
        <v>1</v>
      </c>
      <c r="C37" s="3" t="s">
        <v>1</v>
      </c>
      <c r="D37" s="4">
        <f>D36+D34</f>
        <v>184120780</v>
      </c>
      <c r="E37" s="4">
        <f>E36+E34</f>
        <v>184806120</v>
      </c>
      <c r="F37" s="14">
        <f t="shared" si="0"/>
        <v>685340</v>
      </c>
      <c r="G37" s="3" t="s">
        <v>1</v>
      </c>
    </row>
    <row r="38" spans="1:7" ht="28.5">
      <c r="A38" s="12" t="s">
        <v>5</v>
      </c>
      <c r="B38" s="12" t="s">
        <v>6</v>
      </c>
      <c r="C38" s="6" t="s">
        <v>6</v>
      </c>
      <c r="D38" s="7">
        <v>10000000</v>
      </c>
      <c r="E38" s="7">
        <v>12000000</v>
      </c>
      <c r="F38" s="4">
        <f t="shared" si="0"/>
        <v>2000000</v>
      </c>
      <c r="G38" s="6"/>
    </row>
    <row r="39" spans="1:10" ht="15">
      <c r="A39" s="11"/>
      <c r="B39" s="5"/>
      <c r="C39" s="3" t="s">
        <v>1</v>
      </c>
      <c r="D39" s="4">
        <f>D38</f>
        <v>10000000</v>
      </c>
      <c r="E39" s="4">
        <f>E38</f>
        <v>12000000</v>
      </c>
      <c r="F39" s="7">
        <f t="shared" si="0"/>
        <v>2000000</v>
      </c>
      <c r="G39" s="3" t="s">
        <v>1</v>
      </c>
      <c r="J39" s="22"/>
    </row>
    <row r="40" spans="1:11" ht="15">
      <c r="A40" s="8"/>
      <c r="B40" s="6" t="s">
        <v>1</v>
      </c>
      <c r="C40" s="6" t="s">
        <v>1</v>
      </c>
      <c r="D40" s="7">
        <f>D38</f>
        <v>10000000</v>
      </c>
      <c r="E40" s="7">
        <f>E38</f>
        <v>12000000</v>
      </c>
      <c r="F40" s="14">
        <f t="shared" si="0"/>
        <v>2000000</v>
      </c>
      <c r="G40" s="6" t="s">
        <v>1</v>
      </c>
      <c r="K40" s="22"/>
    </row>
    <row r="41" spans="1:11" ht="15">
      <c r="A41" s="18" t="s">
        <v>67</v>
      </c>
      <c r="B41" s="21" t="s">
        <v>67</v>
      </c>
      <c r="C41" s="19" t="s">
        <v>66</v>
      </c>
      <c r="D41" s="4">
        <v>20000000</v>
      </c>
      <c r="E41" s="4">
        <v>10000000</v>
      </c>
      <c r="F41" s="4">
        <f t="shared" si="0"/>
        <v>-10000000</v>
      </c>
      <c r="G41" s="3" t="s">
        <v>1</v>
      </c>
      <c r="K41" s="22"/>
    </row>
    <row r="42" spans="1:7" ht="15">
      <c r="A42" s="9"/>
      <c r="B42" s="20"/>
      <c r="C42" s="6" t="s">
        <v>1</v>
      </c>
      <c r="D42" s="7">
        <f>D41</f>
        <v>20000000</v>
      </c>
      <c r="E42" s="7">
        <f>E41</f>
        <v>10000000</v>
      </c>
      <c r="F42" s="7">
        <f t="shared" si="0"/>
        <v>-10000000</v>
      </c>
      <c r="G42" s="6" t="s">
        <v>1</v>
      </c>
    </row>
    <row r="43" spans="1:7" ht="15">
      <c r="A43" s="5"/>
      <c r="B43" s="5"/>
      <c r="C43" s="3" t="s">
        <v>1</v>
      </c>
      <c r="D43" s="4">
        <f>D42</f>
        <v>20000000</v>
      </c>
      <c r="E43" s="4">
        <f>E42</f>
        <v>10000000</v>
      </c>
      <c r="F43" s="14">
        <f t="shared" si="0"/>
        <v>-10000000</v>
      </c>
      <c r="G43" s="3" t="s">
        <v>1</v>
      </c>
    </row>
    <row r="44" spans="1:7" ht="28.5">
      <c r="A44" s="10" t="s">
        <v>2</v>
      </c>
      <c r="B44" s="10" t="s">
        <v>4</v>
      </c>
      <c r="C44" s="3" t="s">
        <v>3</v>
      </c>
      <c r="D44" s="4">
        <v>24840000</v>
      </c>
      <c r="E44" s="4">
        <v>24840000</v>
      </c>
      <c r="F44" s="4">
        <f t="shared" si="0"/>
        <v>0</v>
      </c>
      <c r="G44" s="3"/>
    </row>
    <row r="45" spans="1:10" ht="15">
      <c r="A45" s="9"/>
      <c r="B45" s="8"/>
      <c r="C45" s="6" t="s">
        <v>1</v>
      </c>
      <c r="D45" s="7">
        <f>D44</f>
        <v>24840000</v>
      </c>
      <c r="E45" s="7">
        <f>E44</f>
        <v>24840000</v>
      </c>
      <c r="F45" s="7">
        <f t="shared" si="0"/>
        <v>0</v>
      </c>
      <c r="G45" s="6" t="s">
        <v>1</v>
      </c>
      <c r="J45" s="22"/>
    </row>
    <row r="46" spans="1:7" ht="15">
      <c r="A46" s="5"/>
      <c r="B46" s="3" t="s">
        <v>1</v>
      </c>
      <c r="C46" s="3" t="s">
        <v>1</v>
      </c>
      <c r="D46" s="4">
        <f>D45</f>
        <v>24840000</v>
      </c>
      <c r="E46" s="4">
        <f>E45</f>
        <v>24840000</v>
      </c>
      <c r="F46" s="14">
        <f t="shared" si="0"/>
        <v>0</v>
      </c>
      <c r="G46" s="3" t="s">
        <v>1</v>
      </c>
    </row>
    <row r="47" spans="1:7" ht="15">
      <c r="A47" s="1" t="s">
        <v>1</v>
      </c>
      <c r="B47" s="1" t="s">
        <v>65</v>
      </c>
      <c r="C47" s="1" t="s">
        <v>1</v>
      </c>
      <c r="D47" s="2">
        <f>D46+D43+D40+D37+D26+D21</f>
        <v>1295689780</v>
      </c>
      <c r="E47" s="2">
        <f>E46+E43+E40+E37+E26+E21</f>
        <v>1410444880</v>
      </c>
      <c r="F47" s="4">
        <f t="shared" si="0"/>
        <v>114755100</v>
      </c>
      <c r="G47" s="1" t="s">
        <v>1</v>
      </c>
    </row>
  </sheetData>
  <mergeCells count="6">
    <mergeCell ref="A1:G1"/>
    <mergeCell ref="A2:C2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톡톡</dc:creator>
  <cp:keywords/>
  <dc:description/>
  <cp:lastModifiedBy>사무국장</cp:lastModifiedBy>
  <cp:lastPrinted>2012-01-10T01:19:10Z</cp:lastPrinted>
  <dcterms:created xsi:type="dcterms:W3CDTF">2010-01-14T09:01:25Z</dcterms:created>
  <dcterms:modified xsi:type="dcterms:W3CDTF">2014-12-29T08:07:28Z</dcterms:modified>
  <cp:category/>
  <cp:version/>
  <cp:contentType/>
  <cp:contentStatus/>
</cp:coreProperties>
</file>