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165" windowWidth="19440" windowHeight="11790" activeTab="0"/>
  </bookViews>
  <sheets>
    <sheet name="총괄 " sheetId="1" r:id="rId1"/>
  </sheets>
  <definedNames>
    <definedName name="_xlnm.Print_Area" localSheetId="0">'총괄 '!$A$1:$N$32</definedName>
  </definedNames>
  <calcPr fullCalcOnLoad="1"/>
</workbook>
</file>

<file path=xl/sharedStrings.xml><?xml version="1.0" encoding="utf-8"?>
<sst xmlns="http://schemas.openxmlformats.org/spreadsheetml/2006/main" count="80" uniqueCount="58">
  <si>
    <t>소   계</t>
  </si>
  <si>
    <t>목   계</t>
  </si>
  <si>
    <t>세          입</t>
  </si>
  <si>
    <t>세          출</t>
  </si>
  <si>
    <t>관</t>
  </si>
  <si>
    <t>항</t>
  </si>
  <si>
    <t>목</t>
  </si>
  <si>
    <t>비율(%)</t>
  </si>
  <si>
    <t>합   계</t>
  </si>
  <si>
    <t>소   계</t>
  </si>
  <si>
    <t>급여</t>
  </si>
  <si>
    <t>제수당</t>
  </si>
  <si>
    <t>보조금수입</t>
  </si>
  <si>
    <t>전입금</t>
  </si>
  <si>
    <t>이월금</t>
  </si>
  <si>
    <t>잡수입</t>
  </si>
  <si>
    <t>보조금수입</t>
  </si>
  <si>
    <t>사무비</t>
  </si>
  <si>
    <t>인건비</t>
  </si>
  <si>
    <t>사회보험부담금</t>
  </si>
  <si>
    <t>운영비</t>
  </si>
  <si>
    <t>증감(B-A)</t>
  </si>
  <si>
    <t>금액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</si>
  <si>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돋움"/>
        <family val="3"/>
      </rPr>
      <t xml:space="preserve"> : </t>
    </r>
    <r>
      <rPr>
        <sz val="10"/>
        <color indexed="8"/>
        <rFont val="돋움"/>
        <family val="3"/>
      </rPr>
      <t>원</t>
    </r>
    <r>
      <rPr>
        <sz val="10"/>
        <color indexed="8"/>
        <rFont val="돋움"/>
        <family val="3"/>
      </rPr>
      <t>)</t>
    </r>
  </si>
  <si>
    <t>과목</t>
  </si>
  <si>
    <t>경상보조금수입</t>
  </si>
  <si>
    <t>2014년
예산액
(A)</t>
  </si>
  <si>
    <t>2014년
결산액
(B)</t>
  </si>
  <si>
    <t>후원금수입</t>
  </si>
  <si>
    <t>퇴직적립금</t>
  </si>
  <si>
    <t>전입금</t>
  </si>
  <si>
    <t>법인전입금</t>
  </si>
  <si>
    <t>기타후생경비</t>
  </si>
  <si>
    <t>목   계</t>
  </si>
  <si>
    <t>이월금</t>
  </si>
  <si>
    <t>전년도이월금</t>
  </si>
  <si>
    <t>차량비</t>
  </si>
  <si>
    <t>여비</t>
  </si>
  <si>
    <t>잡수입</t>
  </si>
  <si>
    <t>이자수입</t>
  </si>
  <si>
    <t>회의비</t>
  </si>
  <si>
    <t>제세공과금</t>
  </si>
  <si>
    <t>수용비및수수료</t>
  </si>
  <si>
    <t>관리비및공공요금</t>
  </si>
  <si>
    <t>재산조성비</t>
  </si>
  <si>
    <t>소   계</t>
  </si>
  <si>
    <t>시설비</t>
  </si>
  <si>
    <t>자산취득비</t>
  </si>
  <si>
    <t>사업비</t>
  </si>
  <si>
    <t>목   계</t>
  </si>
  <si>
    <t>생계비</t>
  </si>
  <si>
    <t>의료비</t>
  </si>
  <si>
    <t>프로그램비</t>
  </si>
  <si>
    <t>상담사업비</t>
  </si>
  <si>
    <t>잡지출</t>
  </si>
  <si>
    <t>이월금</t>
  </si>
  <si>
    <t>차기이월금</t>
  </si>
  <si>
    <t>2014년도 경상북도노인보호전문기관(기쁨의 집)  결산서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</si>
</sst>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₩&quot;#,##0"/>
    <numFmt numFmtId="179" formatCode="#,##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0.0000000_ "/>
    <numFmt numFmtId="188" formatCode="[$-412]yyyy&quot;년&quot;\ m&quot;월&quot;\ d&quot;일&quot;\ dddd"/>
    <numFmt numFmtId="189" formatCode="[$-412]AM/PM\ h:mm:ss"/>
    <numFmt numFmtId="190" formatCode="0_);[Red]\(0\)"/>
    <numFmt numFmtId="191" formatCode="0;[Red]0"/>
    <numFmt numFmtId="192" formatCode="&quot;₩&quot;#,##0_);[Red]\(&quot;₩&quot;#,##0\)"/>
  </numFmts>
  <fonts count="46">
    <font>
      <sz val="11"/>
      <name val="돋움"/>
      <family val="3"/>
    </font>
    <font>
      <sz val="8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b/>
      <sz val="16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theme="1"/>
      <name val="돋움"/>
      <family val="3"/>
    </font>
    <font>
      <sz val="9"/>
      <color theme="1"/>
      <name val="돋움"/>
      <family val="3"/>
    </font>
    <font>
      <sz val="10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indexed="27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medium"/>
      <top style="thin"/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/>
      <top style="medium">
        <color indexed="8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6" fillId="7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vertical="center"/>
    </xf>
    <xf numFmtId="3" fontId="6" fillId="7" borderId="11" xfId="0" applyNumberFormat="1" applyFont="1" applyFill="1" applyBorder="1" applyAlignment="1" applyProtection="1">
      <alignment horizontal="right" vertical="center" wrapText="1"/>
      <protection/>
    </xf>
    <xf numFmtId="3" fontId="6" fillId="7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4" xfId="0" applyNumberFormat="1" applyFont="1" applyFill="1" applyBorder="1" applyAlignment="1" applyProtection="1">
      <alignment horizontal="right" vertical="center" wrapText="1"/>
      <protection/>
    </xf>
    <xf numFmtId="3" fontId="6" fillId="34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3" fontId="6" fillId="7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3" fontId="6" fillId="7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48" applyFont="1" applyAlignment="1">
      <alignment vertical="center"/>
    </xf>
    <xf numFmtId="3" fontId="8" fillId="7" borderId="26" xfId="0" applyNumberFormat="1" applyFont="1" applyFill="1" applyBorder="1" applyAlignment="1" applyProtection="1">
      <alignment horizontal="right" vertical="center" wrapText="1"/>
      <protection/>
    </xf>
    <xf numFmtId="3" fontId="8" fillId="33" borderId="27" xfId="0" applyNumberFormat="1" applyFont="1" applyFill="1" applyBorder="1" applyAlignment="1" applyProtection="1">
      <alignment horizontal="right" vertical="center" wrapText="1"/>
      <protection/>
    </xf>
    <xf numFmtId="3" fontId="8" fillId="34" borderId="28" xfId="0" applyNumberFormat="1" applyFont="1" applyFill="1" applyBorder="1" applyAlignment="1" applyProtection="1">
      <alignment horizontal="right" vertical="center" wrapText="1"/>
      <protection/>
    </xf>
    <xf numFmtId="3" fontId="7" fillId="0" borderId="29" xfId="0" applyNumberFormat="1" applyFont="1" applyFill="1" applyBorder="1" applyAlignment="1" applyProtection="1">
      <alignment horizontal="right" vertical="center" wrapText="1"/>
      <protection/>
    </xf>
    <xf numFmtId="3" fontId="7" fillId="0" borderId="3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8" fillId="7" borderId="31" xfId="0" applyNumberFormat="1" applyFont="1" applyFill="1" applyBorder="1" applyAlignment="1" applyProtection="1">
      <alignment horizontal="right" vertical="center" wrapText="1"/>
      <protection/>
    </xf>
    <xf numFmtId="3" fontId="8" fillId="7" borderId="28" xfId="0" applyNumberFormat="1" applyFont="1" applyFill="1" applyBorder="1" applyAlignment="1" applyProtection="1">
      <alignment horizontal="right" vertical="center" wrapText="1"/>
      <protection/>
    </xf>
    <xf numFmtId="3" fontId="8" fillId="7" borderId="32" xfId="0" applyNumberFormat="1" applyFont="1" applyFill="1" applyBorder="1" applyAlignment="1" applyProtection="1">
      <alignment horizontal="right" vertical="center" wrapText="1"/>
      <protection/>
    </xf>
    <xf numFmtId="3" fontId="8" fillId="34" borderId="32" xfId="0" applyNumberFormat="1" applyFont="1" applyFill="1" applyBorder="1" applyAlignment="1" applyProtection="1">
      <alignment horizontal="right" vertical="center" wrapText="1"/>
      <protection/>
    </xf>
    <xf numFmtId="3" fontId="7" fillId="0" borderId="33" xfId="0" applyNumberFormat="1" applyFont="1" applyFill="1" applyBorder="1" applyAlignment="1" applyProtection="1">
      <alignment horizontal="right" vertical="center" wrapText="1"/>
      <protection/>
    </xf>
    <xf numFmtId="3" fontId="7" fillId="0" borderId="34" xfId="0" applyNumberFormat="1" applyFont="1" applyFill="1" applyBorder="1" applyAlignment="1" applyProtection="1">
      <alignment horizontal="right" vertical="center" wrapText="1"/>
      <protection/>
    </xf>
    <xf numFmtId="3" fontId="7" fillId="0" borderId="35" xfId="0" applyNumberFormat="1" applyFont="1" applyFill="1" applyBorder="1" applyAlignment="1" applyProtection="1">
      <alignment horizontal="right" vertical="center" wrapText="1"/>
      <protection/>
    </xf>
    <xf numFmtId="3" fontId="7" fillId="0" borderId="36" xfId="0" applyNumberFormat="1" applyFont="1" applyFill="1" applyBorder="1" applyAlignment="1" applyProtection="1">
      <alignment horizontal="right" vertical="center" wrapText="1"/>
      <protection/>
    </xf>
    <xf numFmtId="3" fontId="7" fillId="35" borderId="35" xfId="0" applyNumberFormat="1" applyFont="1" applyFill="1" applyBorder="1" applyAlignment="1" applyProtection="1">
      <alignment horizontal="right" vertical="center" wrapText="1"/>
      <protection/>
    </xf>
    <xf numFmtId="3" fontId="7" fillId="35" borderId="36" xfId="0" applyNumberFormat="1" applyFont="1" applyFill="1" applyBorder="1" applyAlignment="1" applyProtection="1">
      <alignment horizontal="right" vertical="center" wrapText="1"/>
      <protection/>
    </xf>
    <xf numFmtId="3" fontId="8" fillId="33" borderId="37" xfId="0" applyNumberFormat="1" applyFont="1" applyFill="1" applyBorder="1" applyAlignment="1" applyProtection="1">
      <alignment horizontal="right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176" fontId="8" fillId="7" borderId="39" xfId="0" applyNumberFormat="1" applyFont="1" applyFill="1" applyBorder="1" applyAlignment="1" applyProtection="1">
      <alignment horizontal="right" vertical="center" wrapText="1"/>
      <protection/>
    </xf>
    <xf numFmtId="176" fontId="8" fillId="33" borderId="27" xfId="0" applyNumberFormat="1" applyFont="1" applyFill="1" applyBorder="1" applyAlignment="1" applyProtection="1">
      <alignment horizontal="right" vertical="center" wrapText="1"/>
      <protection/>
    </xf>
    <xf numFmtId="176" fontId="8" fillId="7" borderId="40" xfId="0" applyNumberFormat="1" applyFont="1" applyFill="1" applyBorder="1" applyAlignment="1" applyProtection="1">
      <alignment horizontal="right" vertical="center" wrapText="1"/>
      <protection/>
    </xf>
    <xf numFmtId="176" fontId="7" fillId="0" borderId="41" xfId="0" applyNumberFormat="1" applyFont="1" applyFill="1" applyBorder="1" applyAlignment="1" applyProtection="1">
      <alignment horizontal="right" vertical="center" wrapText="1"/>
      <protection/>
    </xf>
    <xf numFmtId="176" fontId="8" fillId="7" borderId="41" xfId="0" applyNumberFormat="1" applyFont="1" applyFill="1" applyBorder="1" applyAlignment="1" applyProtection="1">
      <alignment horizontal="right" vertical="center" wrapText="1"/>
      <protection/>
    </xf>
    <xf numFmtId="176" fontId="7" fillId="0" borderId="42" xfId="0" applyNumberFormat="1" applyFont="1" applyFill="1" applyBorder="1" applyAlignment="1" applyProtection="1">
      <alignment horizontal="right" vertical="center" wrapText="1"/>
      <protection/>
    </xf>
    <xf numFmtId="0" fontId="5" fillId="36" borderId="43" xfId="0" applyNumberFormat="1" applyFont="1" applyFill="1" applyBorder="1" applyAlignment="1" applyProtection="1">
      <alignment horizontal="center" vertical="center" wrapText="1"/>
      <protection/>
    </xf>
    <xf numFmtId="0" fontId="5" fillId="36" borderId="44" xfId="0" applyNumberFormat="1" applyFont="1" applyFill="1" applyBorder="1" applyAlignment="1" applyProtection="1">
      <alignment horizontal="center" vertical="center" wrapText="1"/>
      <protection/>
    </xf>
    <xf numFmtId="0" fontId="5" fillId="36" borderId="45" xfId="0" applyNumberFormat="1" applyFont="1" applyFill="1" applyBorder="1" applyAlignment="1" applyProtection="1">
      <alignment horizontal="center" vertical="center" wrapText="1"/>
      <protection/>
    </xf>
    <xf numFmtId="0" fontId="7" fillId="36" borderId="46" xfId="0" applyNumberFormat="1" applyFont="1" applyFill="1" applyBorder="1" applyAlignment="1" applyProtection="1">
      <alignment horizontal="center" vertical="center" wrapText="1"/>
      <protection/>
    </xf>
    <xf numFmtId="176" fontId="8" fillId="7" borderId="47" xfId="0" applyNumberFormat="1" applyFont="1" applyFill="1" applyBorder="1" applyAlignment="1" applyProtection="1">
      <alignment horizontal="right" vertical="center" wrapText="1"/>
      <protection/>
    </xf>
    <xf numFmtId="3" fontId="8" fillId="7" borderId="48" xfId="0" applyNumberFormat="1" applyFont="1" applyFill="1" applyBorder="1" applyAlignment="1" applyProtection="1">
      <alignment horizontal="right" vertical="center" wrapText="1"/>
      <protection/>
    </xf>
    <xf numFmtId="3" fontId="8" fillId="35" borderId="34" xfId="0" applyNumberFormat="1" applyFont="1" applyFill="1" applyBorder="1" applyAlignment="1" applyProtection="1">
      <alignment horizontal="right" vertical="center" wrapText="1"/>
      <protection/>
    </xf>
    <xf numFmtId="3" fontId="8" fillId="7" borderId="49" xfId="0" applyNumberFormat="1" applyFont="1" applyFill="1" applyBorder="1" applyAlignment="1" applyProtection="1">
      <alignment horizontal="right" vertical="center" wrapText="1"/>
      <protection/>
    </xf>
    <xf numFmtId="3" fontId="7" fillId="0" borderId="50" xfId="0" applyNumberFormat="1" applyFont="1" applyFill="1" applyBorder="1" applyAlignment="1" applyProtection="1">
      <alignment horizontal="right" vertical="center" wrapText="1"/>
      <protection/>
    </xf>
    <xf numFmtId="3" fontId="8" fillId="7" borderId="50" xfId="0" applyNumberFormat="1" applyFont="1" applyFill="1" applyBorder="1" applyAlignment="1" applyProtection="1">
      <alignment horizontal="right" vertical="center" wrapText="1"/>
      <protection/>
    </xf>
    <xf numFmtId="3" fontId="7" fillId="0" borderId="51" xfId="0" applyNumberFormat="1" applyFont="1" applyFill="1" applyBorder="1" applyAlignment="1" applyProtection="1">
      <alignment horizontal="right" vertical="center" wrapText="1"/>
      <protection/>
    </xf>
    <xf numFmtId="176" fontId="7" fillId="35" borderId="30" xfId="0" applyNumberFormat="1" applyFont="1" applyFill="1" applyBorder="1" applyAlignment="1" applyProtection="1">
      <alignment horizontal="right" vertical="center" wrapText="1"/>
      <protection/>
    </xf>
    <xf numFmtId="0" fontId="7" fillId="36" borderId="52" xfId="0" applyNumberFormat="1" applyFont="1" applyFill="1" applyBorder="1" applyAlignment="1" applyProtection="1">
      <alignment horizontal="center" vertical="center" wrapText="1"/>
      <protection/>
    </xf>
    <xf numFmtId="0" fontId="5" fillId="36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53" xfId="0" applyNumberFormat="1" applyFont="1" applyFill="1" applyBorder="1" applyAlignment="1" applyProtection="1">
      <alignment horizontal="right" vertical="center" wrapText="1"/>
      <protection/>
    </xf>
    <xf numFmtId="176" fontId="7" fillId="0" borderId="54" xfId="0" applyNumberFormat="1" applyFont="1" applyFill="1" applyBorder="1" applyAlignment="1" applyProtection="1">
      <alignment horizontal="right" vertical="center" wrapText="1"/>
      <protection/>
    </xf>
    <xf numFmtId="3" fontId="7" fillId="0" borderId="55" xfId="0" applyNumberFormat="1" applyFont="1" applyFill="1" applyBorder="1" applyAlignment="1" applyProtection="1">
      <alignment horizontal="right" vertical="center" wrapText="1"/>
      <protection/>
    </xf>
    <xf numFmtId="3" fontId="6" fillId="7" borderId="15" xfId="0" applyNumberFormat="1" applyFont="1" applyFill="1" applyBorder="1" applyAlignment="1" applyProtection="1">
      <alignment horizontal="right" vertical="center" wrapText="1"/>
      <protection/>
    </xf>
    <xf numFmtId="176" fontId="8" fillId="7" borderId="30" xfId="0" applyNumberFormat="1" applyFont="1" applyFill="1" applyBorder="1" applyAlignment="1" applyProtection="1">
      <alignment horizontal="right" vertical="center" wrapText="1"/>
      <protection/>
    </xf>
    <xf numFmtId="3" fontId="8" fillId="7" borderId="34" xfId="0" applyNumberFormat="1" applyFont="1" applyFill="1" applyBorder="1" applyAlignment="1" applyProtection="1">
      <alignment horizontal="right" vertical="center" wrapText="1"/>
      <protection/>
    </xf>
    <xf numFmtId="176" fontId="7" fillId="0" borderId="27" xfId="0" applyNumberFormat="1" applyFont="1" applyFill="1" applyBorder="1" applyAlignment="1" applyProtection="1">
      <alignment horizontal="right" vertical="center" wrapText="1"/>
      <protection/>
    </xf>
    <xf numFmtId="3" fontId="5" fillId="0" borderId="56" xfId="0" applyNumberFormat="1" applyFont="1" applyFill="1" applyBorder="1" applyAlignment="1" applyProtection="1">
      <alignment vertical="center" wrapText="1"/>
      <protection/>
    </xf>
    <xf numFmtId="3" fontId="7" fillId="0" borderId="37" xfId="0" applyNumberFormat="1" applyFont="1" applyFill="1" applyBorder="1" applyAlignment="1" applyProtection="1">
      <alignment horizontal="right" vertical="center" wrapText="1"/>
      <protection/>
    </xf>
    <xf numFmtId="3" fontId="7" fillId="0" borderId="57" xfId="0" applyNumberFormat="1" applyFont="1" applyFill="1" applyBorder="1" applyAlignment="1" applyProtection="1">
      <alignment vertical="center"/>
      <protection/>
    </xf>
    <xf numFmtId="3" fontId="5" fillId="0" borderId="58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59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1" fontId="7" fillId="0" borderId="36" xfId="0" applyNumberFormat="1" applyFont="1" applyFill="1" applyBorder="1" applyAlignment="1" applyProtection="1">
      <alignment vertical="center"/>
      <protection/>
    </xf>
    <xf numFmtId="3" fontId="5" fillId="0" borderId="60" xfId="0" applyNumberFormat="1" applyFont="1" applyFill="1" applyBorder="1" applyAlignment="1" applyProtection="1">
      <alignment vertical="center"/>
      <protection/>
    </xf>
    <xf numFmtId="1" fontId="7" fillId="0" borderId="61" xfId="0" applyNumberFormat="1" applyFont="1" applyFill="1" applyBorder="1" applyAlignment="1" applyProtection="1">
      <alignment vertical="center"/>
      <protection/>
    </xf>
    <xf numFmtId="176" fontId="8" fillId="34" borderId="28" xfId="0" applyNumberFormat="1" applyFont="1" applyFill="1" applyBorder="1" applyAlignment="1" applyProtection="1">
      <alignment horizontal="right" vertical="center" wrapText="1"/>
      <protection/>
    </xf>
    <xf numFmtId="3" fontId="6" fillId="34" borderId="14" xfId="0" applyNumberFormat="1" applyFont="1" applyFill="1" applyBorder="1" applyAlignment="1" applyProtection="1">
      <alignment horizontal="right" vertical="center" wrapText="1"/>
      <protection/>
    </xf>
    <xf numFmtId="3" fontId="8" fillId="34" borderId="27" xfId="0" applyNumberFormat="1" applyFont="1" applyFill="1" applyBorder="1" applyAlignment="1" applyProtection="1">
      <alignment horizontal="right" vertical="center" wrapText="1"/>
      <protection/>
    </xf>
    <xf numFmtId="3" fontId="8" fillId="34" borderId="37" xfId="0" applyNumberFormat="1" applyFont="1" applyFill="1" applyBorder="1" applyAlignment="1" applyProtection="1">
      <alignment horizontal="right" vertical="center" wrapText="1"/>
      <protection/>
    </xf>
    <xf numFmtId="3" fontId="5" fillId="35" borderId="58" xfId="0" applyNumberFormat="1" applyFont="1" applyFill="1" applyBorder="1" applyAlignment="1" applyProtection="1">
      <alignment horizontal="right" vertical="center" wrapText="1"/>
      <protection/>
    </xf>
    <xf numFmtId="3" fontId="5" fillId="35" borderId="62" xfId="0" applyNumberFormat="1" applyFont="1" applyFill="1" applyBorder="1" applyAlignment="1" applyProtection="1">
      <alignment horizontal="right" vertical="center" wrapText="1"/>
      <protection/>
    </xf>
    <xf numFmtId="3" fontId="5" fillId="0" borderId="63" xfId="0" applyNumberFormat="1" applyFont="1" applyFill="1" applyBorder="1" applyAlignment="1" applyProtection="1">
      <alignment horizontal="right" vertical="center" wrapText="1"/>
      <protection/>
    </xf>
    <xf numFmtId="3" fontId="7" fillId="0" borderId="64" xfId="0" applyNumberFormat="1" applyFont="1" applyFill="1" applyBorder="1" applyAlignment="1" applyProtection="1">
      <alignment horizontal="right" vertical="center" wrapText="1"/>
      <protection/>
    </xf>
    <xf numFmtId="3" fontId="7" fillId="0" borderId="65" xfId="0" applyNumberFormat="1" applyFont="1" applyFill="1" applyBorder="1" applyAlignment="1" applyProtection="1">
      <alignment horizontal="right" vertical="center" wrapText="1"/>
      <protection/>
    </xf>
    <xf numFmtId="0" fontId="5" fillId="35" borderId="58" xfId="0" applyNumberFormat="1" applyFont="1" applyFill="1" applyBorder="1" applyAlignment="1" applyProtection="1">
      <alignment horizontal="center" vertical="center" wrapText="1"/>
      <protection/>
    </xf>
    <xf numFmtId="3" fontId="7" fillId="0" borderId="66" xfId="0" applyNumberFormat="1" applyFont="1" applyFill="1" applyBorder="1" applyAlignment="1" applyProtection="1">
      <alignment vertical="center"/>
      <protection/>
    </xf>
    <xf numFmtId="1" fontId="7" fillId="0" borderId="67" xfId="0" applyNumberFormat="1" applyFont="1" applyFill="1" applyBorder="1" applyAlignment="1" applyProtection="1">
      <alignment vertical="center"/>
      <protection/>
    </xf>
    <xf numFmtId="3" fontId="7" fillId="35" borderId="68" xfId="0" applyNumberFormat="1" applyFont="1" applyFill="1" applyBorder="1" applyAlignment="1" applyProtection="1">
      <alignment vertical="center" wrapText="1"/>
      <protection/>
    </xf>
    <xf numFmtId="3" fontId="7" fillId="35" borderId="14" xfId="0" applyNumberFormat="1" applyFont="1" applyFill="1" applyBorder="1" applyAlignment="1" applyProtection="1">
      <alignment vertical="center" wrapText="1"/>
      <protection/>
    </xf>
    <xf numFmtId="3" fontId="7" fillId="35" borderId="27" xfId="0" applyNumberFormat="1" applyFont="1" applyFill="1" applyBorder="1" applyAlignment="1" applyProtection="1">
      <alignment horizontal="right" vertical="center" wrapText="1"/>
      <protection/>
    </xf>
    <xf numFmtId="3" fontId="7" fillId="35" borderId="37" xfId="0" applyNumberFormat="1" applyFont="1" applyFill="1" applyBorder="1" applyAlignment="1" applyProtection="1">
      <alignment horizontal="right" vertical="center" wrapText="1"/>
      <protection/>
    </xf>
    <xf numFmtId="3" fontId="6" fillId="33" borderId="56" xfId="0" applyNumberFormat="1" applyFont="1" applyFill="1" applyBorder="1" applyAlignment="1" applyProtection="1">
      <alignment horizontal="right" vertical="center" wrapText="1"/>
      <protection/>
    </xf>
    <xf numFmtId="0" fontId="5" fillId="33" borderId="69" xfId="0" applyNumberFormat="1" applyFont="1" applyFill="1" applyBorder="1" applyAlignment="1" applyProtection="1">
      <alignment horizontal="center" vertical="center" wrapText="1"/>
      <protection/>
    </xf>
    <xf numFmtId="3" fontId="6" fillId="3" borderId="14" xfId="0" applyNumberFormat="1" applyFont="1" applyFill="1" applyBorder="1" applyAlignment="1" applyProtection="1">
      <alignment horizontal="right" vertical="center" wrapText="1"/>
      <protection/>
    </xf>
    <xf numFmtId="3" fontId="8" fillId="3" borderId="27" xfId="0" applyNumberFormat="1" applyFont="1" applyFill="1" applyBorder="1" applyAlignment="1" applyProtection="1">
      <alignment horizontal="right" vertical="center" wrapText="1"/>
      <protection/>
    </xf>
    <xf numFmtId="3" fontId="8" fillId="3" borderId="37" xfId="0" applyNumberFormat="1" applyFont="1" applyFill="1" applyBorder="1" applyAlignment="1" applyProtection="1">
      <alignment horizontal="right" vertical="center" wrapText="1"/>
      <protection/>
    </xf>
    <xf numFmtId="3" fontId="43" fillId="7" borderId="70" xfId="0" applyNumberFormat="1" applyFont="1" applyFill="1" applyBorder="1" applyAlignment="1" applyProtection="1">
      <alignment horizontal="right" vertical="center" wrapText="1"/>
      <protection/>
    </xf>
    <xf numFmtId="3" fontId="43" fillId="7" borderId="11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4" borderId="12" xfId="0" applyNumberFormat="1" applyFont="1" applyFill="1" applyBorder="1" applyAlignment="1" applyProtection="1">
      <alignment horizontal="right" vertical="center" wrapText="1"/>
      <protection/>
    </xf>
    <xf numFmtId="3" fontId="44" fillId="0" borderId="53" xfId="0" applyNumberFormat="1" applyFont="1" applyFill="1" applyBorder="1" applyAlignment="1" applyProtection="1">
      <alignment horizontal="right" vertical="center" wrapText="1"/>
      <protection/>
    </xf>
    <xf numFmtId="3" fontId="43" fillId="7" borderId="15" xfId="0" applyNumberFormat="1" applyFont="1" applyFill="1" applyBorder="1" applyAlignment="1" applyProtection="1">
      <alignment horizontal="right" vertical="center" wrapText="1"/>
      <protection/>
    </xf>
    <xf numFmtId="3" fontId="44" fillId="0" borderId="14" xfId="0" applyNumberFormat="1" applyFont="1" applyFill="1" applyBorder="1" applyAlignment="1" applyProtection="1">
      <alignment vertical="center" wrapText="1"/>
      <protection/>
    </xf>
    <xf numFmtId="3" fontId="43" fillId="7" borderId="19" xfId="0" applyNumberFormat="1" applyFont="1" applyFill="1" applyBorder="1" applyAlignment="1" applyProtection="1">
      <alignment horizontal="right" vertical="center" wrapText="1"/>
      <protection/>
    </xf>
    <xf numFmtId="3" fontId="44" fillId="0" borderId="20" xfId="0" applyNumberFormat="1" applyFont="1" applyFill="1" applyBorder="1" applyAlignment="1" applyProtection="1">
      <alignment horizontal="right" vertical="center" wrapText="1"/>
      <protection/>
    </xf>
    <xf numFmtId="3" fontId="43" fillId="7" borderId="20" xfId="0" applyNumberFormat="1" applyFont="1" applyFill="1" applyBorder="1" applyAlignment="1" applyProtection="1">
      <alignment horizontal="right" vertical="center" wrapText="1"/>
      <protection/>
    </xf>
    <xf numFmtId="3" fontId="44" fillId="0" borderId="21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1" fontId="7" fillId="0" borderId="51" xfId="0" applyNumberFormat="1" applyFont="1" applyFill="1" applyBorder="1" applyAlignment="1" applyProtection="1">
      <alignment vertical="center"/>
      <protection/>
    </xf>
    <xf numFmtId="3" fontId="6" fillId="37" borderId="56" xfId="0" applyNumberFormat="1" applyFont="1" applyFill="1" applyBorder="1" applyAlignment="1" applyProtection="1">
      <alignment vertical="center"/>
      <protection/>
    </xf>
    <xf numFmtId="3" fontId="6" fillId="37" borderId="14" xfId="0" applyNumberFormat="1" applyFont="1" applyFill="1" applyBorder="1" applyAlignment="1" applyProtection="1">
      <alignment vertical="center"/>
      <protection/>
    </xf>
    <xf numFmtId="3" fontId="8" fillId="37" borderId="72" xfId="0" applyNumberFormat="1" applyFont="1" applyFill="1" applyBorder="1" applyAlignment="1" applyProtection="1">
      <alignment vertical="center"/>
      <protection/>
    </xf>
    <xf numFmtId="1" fontId="8" fillId="37" borderId="61" xfId="0" applyNumberFormat="1" applyFont="1" applyFill="1" applyBorder="1" applyAlignment="1" applyProtection="1">
      <alignment vertical="center"/>
      <protection/>
    </xf>
    <xf numFmtId="3" fontId="8" fillId="37" borderId="73" xfId="0" applyNumberFormat="1" applyFont="1" applyFill="1" applyBorder="1" applyAlignment="1" applyProtection="1">
      <alignment vertical="center" wrapText="1"/>
      <protection/>
    </xf>
    <xf numFmtId="3" fontId="8" fillId="37" borderId="15" xfId="0" applyNumberFormat="1" applyFont="1" applyFill="1" applyBorder="1" applyAlignment="1" applyProtection="1">
      <alignment vertical="center" wrapText="1"/>
      <protection/>
    </xf>
    <xf numFmtId="3" fontId="8" fillId="37" borderId="30" xfId="0" applyNumberFormat="1" applyFont="1" applyFill="1" applyBorder="1" applyAlignment="1" applyProtection="1">
      <alignment horizontal="right" vertical="center" wrapText="1"/>
      <protection/>
    </xf>
    <xf numFmtId="3" fontId="8" fillId="37" borderId="34" xfId="0" applyNumberFormat="1" applyFont="1" applyFill="1" applyBorder="1" applyAlignment="1" applyProtection="1">
      <alignment horizontal="right" vertical="center" wrapText="1"/>
      <protection/>
    </xf>
    <xf numFmtId="3" fontId="6" fillId="3" borderId="60" xfId="0" applyNumberFormat="1" applyFont="1" applyFill="1" applyBorder="1" applyAlignment="1" applyProtection="1">
      <alignment horizontal="right" vertical="center" wrapText="1"/>
      <protection/>
    </xf>
    <xf numFmtId="3" fontId="8" fillId="3" borderId="74" xfId="0" applyNumberFormat="1" applyFont="1" applyFill="1" applyBorder="1" applyAlignment="1" applyProtection="1">
      <alignment horizontal="right" vertical="center" wrapText="1"/>
      <protection/>
    </xf>
    <xf numFmtId="3" fontId="8" fillId="3" borderId="61" xfId="0" applyNumberFormat="1" applyFont="1" applyFill="1" applyBorder="1" applyAlignment="1" applyProtection="1">
      <alignment horizontal="right" vertical="center" wrapText="1"/>
      <protection/>
    </xf>
    <xf numFmtId="0" fontId="5" fillId="0" borderId="75" xfId="0" applyNumberFormat="1" applyFont="1" applyFill="1" applyBorder="1" applyAlignment="1" applyProtection="1">
      <alignment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0" fontId="5" fillId="35" borderId="79" xfId="0" applyNumberFormat="1" applyFont="1" applyFill="1" applyBorder="1" applyAlignment="1" applyProtection="1">
      <alignment horizontal="center" vertical="center"/>
      <protection/>
    </xf>
    <xf numFmtId="0" fontId="5" fillId="34" borderId="80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 wrapText="1"/>
      <protection/>
    </xf>
    <xf numFmtId="0" fontId="5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 wrapText="1"/>
      <protection/>
    </xf>
    <xf numFmtId="0" fontId="5" fillId="0" borderId="82" xfId="0" applyNumberFormat="1" applyFont="1" applyFill="1" applyBorder="1" applyAlignment="1" applyProtection="1">
      <alignment vertical="center"/>
      <protection/>
    </xf>
    <xf numFmtId="0" fontId="5" fillId="0" borderId="8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8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88" xfId="0" applyNumberFormat="1" applyFont="1" applyFill="1" applyBorder="1" applyAlignment="1" applyProtection="1">
      <alignment horizontal="center" vertical="center" wrapText="1"/>
      <protection/>
    </xf>
    <xf numFmtId="0" fontId="5" fillId="0" borderId="89" xfId="0" applyNumberFormat="1" applyFont="1" applyFill="1" applyBorder="1" applyAlignment="1" applyProtection="1">
      <alignment horizontal="center" vertical="center" wrapText="1"/>
      <protection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1" xfId="0" applyNumberFormat="1" applyFont="1" applyFill="1" applyBorder="1" applyAlignment="1" applyProtection="1">
      <alignment horizontal="center" vertical="center" wrapText="1"/>
      <protection/>
    </xf>
    <xf numFmtId="0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 wrapText="1"/>
      <protection/>
    </xf>
    <xf numFmtId="0" fontId="5" fillId="0" borderId="90" xfId="0" applyNumberFormat="1" applyFont="1" applyFill="1" applyBorder="1" applyAlignment="1" applyProtection="1">
      <alignment vertical="center"/>
      <protection/>
    </xf>
    <xf numFmtId="0" fontId="5" fillId="0" borderId="95" xfId="0" applyNumberFormat="1" applyFont="1" applyFill="1" applyBorder="1" applyAlignment="1" applyProtection="1">
      <alignment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95" xfId="0" applyNumberFormat="1" applyFont="1" applyFill="1" applyBorder="1" applyAlignment="1" applyProtection="1">
      <alignment horizontal="center" vertical="center"/>
      <protection/>
    </xf>
    <xf numFmtId="0" fontId="5" fillId="0" borderId="82" xfId="0" applyNumberFormat="1" applyFont="1" applyFill="1" applyBorder="1" applyAlignment="1" applyProtection="1">
      <alignment horizontal="center" vertical="center"/>
      <protection/>
    </xf>
    <xf numFmtId="0" fontId="5" fillId="0" borderId="97" xfId="0" applyNumberFormat="1" applyFont="1" applyFill="1" applyBorder="1" applyAlignment="1" applyProtection="1">
      <alignment horizontal="center" vertical="center"/>
      <protection/>
    </xf>
    <xf numFmtId="0" fontId="5" fillId="0" borderId="98" xfId="0" applyNumberFormat="1" applyFont="1" applyFill="1" applyBorder="1" applyAlignment="1" applyProtection="1">
      <alignment horizontal="center" vertical="center"/>
      <protection/>
    </xf>
    <xf numFmtId="0" fontId="7" fillId="35" borderId="61" xfId="0" applyNumberFormat="1" applyFont="1" applyFill="1" applyBorder="1" applyAlignment="1" applyProtection="1">
      <alignment horizontal="center" vertical="center" wrapText="1"/>
      <protection/>
    </xf>
    <xf numFmtId="0" fontId="5" fillId="0" borderId="99" xfId="0" applyNumberFormat="1" applyFont="1" applyFill="1" applyBorder="1" applyAlignment="1" applyProtection="1">
      <alignment horizontal="center" vertical="center"/>
      <protection/>
    </xf>
    <xf numFmtId="0" fontId="7" fillId="37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10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vertical="center"/>
      <protection/>
    </xf>
    <xf numFmtId="0" fontId="7" fillId="0" borderId="93" xfId="0" applyNumberFormat="1" applyFont="1" applyFill="1" applyBorder="1" applyAlignment="1" applyProtection="1">
      <alignment horizontal="center" vertical="center"/>
      <protection/>
    </xf>
    <xf numFmtId="0" fontId="5" fillId="35" borderId="102" xfId="0" applyNumberFormat="1" applyFont="1" applyFill="1" applyBorder="1" applyAlignment="1" applyProtection="1">
      <alignment horizontal="center" vertical="center" shrinkToFit="1"/>
      <protection/>
    </xf>
    <xf numFmtId="3" fontId="5" fillId="35" borderId="15" xfId="0" applyNumberFormat="1" applyFont="1" applyFill="1" applyBorder="1" applyAlignment="1" applyProtection="1">
      <alignment horizontal="right" vertical="center" wrapText="1"/>
      <protection/>
    </xf>
    <xf numFmtId="3" fontId="44" fillId="35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101" xfId="0" applyNumberFormat="1" applyFont="1" applyFill="1" applyBorder="1" applyAlignment="1" applyProtection="1">
      <alignment vertical="center"/>
      <protection/>
    </xf>
    <xf numFmtId="3" fontId="5" fillId="0" borderId="103" xfId="48" applyNumberFormat="1" applyFont="1" applyFill="1" applyBorder="1" applyAlignment="1" applyProtection="1">
      <alignment vertical="center"/>
      <protection/>
    </xf>
    <xf numFmtId="3" fontId="7" fillId="0" borderId="97" xfId="0" applyNumberFormat="1" applyFont="1" applyFill="1" applyBorder="1" applyAlignment="1" applyProtection="1">
      <alignment vertical="center"/>
      <protection/>
    </xf>
    <xf numFmtId="3" fontId="7" fillId="0" borderId="93" xfId="48" applyNumberFormat="1" applyFont="1" applyFill="1" applyBorder="1" applyAlignment="1" applyProtection="1">
      <alignment vertical="center"/>
      <protection/>
    </xf>
    <xf numFmtId="0" fontId="5" fillId="3" borderId="25" xfId="0" applyNumberFormat="1" applyFont="1" applyFill="1" applyBorder="1" applyAlignment="1" applyProtection="1">
      <alignment horizontal="center" vertical="center" wrapText="1"/>
      <protection/>
    </xf>
    <xf numFmtId="0" fontId="5" fillId="3" borderId="56" xfId="0" applyNumberFormat="1" applyFont="1" applyFill="1" applyBorder="1" applyAlignment="1" applyProtection="1">
      <alignment horizontal="center" vertical="center" wrapText="1"/>
      <protection/>
    </xf>
    <xf numFmtId="0" fontId="5" fillId="36" borderId="104" xfId="0" applyNumberFormat="1" applyFont="1" applyFill="1" applyBorder="1" applyAlignment="1" applyProtection="1">
      <alignment horizontal="center" vertical="center" wrapText="1"/>
      <protection/>
    </xf>
    <xf numFmtId="0" fontId="5" fillId="36" borderId="105" xfId="0" applyNumberFormat="1" applyFont="1" applyFill="1" applyBorder="1" applyAlignment="1" applyProtection="1">
      <alignment horizontal="center" vertical="center" wrapText="1"/>
      <protection/>
    </xf>
    <xf numFmtId="0" fontId="7" fillId="36" borderId="106" xfId="0" applyNumberFormat="1" applyFont="1" applyFill="1" applyBorder="1" applyAlignment="1" applyProtection="1">
      <alignment horizontal="center" vertical="center" wrapText="1"/>
      <protection/>
    </xf>
    <xf numFmtId="0" fontId="7" fillId="36" borderId="107" xfId="0" applyNumberFormat="1" applyFont="1" applyFill="1" applyBorder="1" applyAlignment="1" applyProtection="1">
      <alignment horizontal="center" vertical="center" wrapText="1"/>
      <protection/>
    </xf>
    <xf numFmtId="0" fontId="7" fillId="36" borderId="108" xfId="0" applyNumberFormat="1" applyFont="1" applyFill="1" applyBorder="1" applyAlignment="1" applyProtection="1">
      <alignment horizontal="center" vertical="center" wrapText="1"/>
      <protection/>
    </xf>
    <xf numFmtId="0" fontId="7" fillId="36" borderId="109" xfId="0" applyNumberFormat="1" applyFont="1" applyFill="1" applyBorder="1" applyAlignment="1" applyProtection="1">
      <alignment horizontal="center" vertical="center" wrapText="1"/>
      <protection/>
    </xf>
    <xf numFmtId="0" fontId="7" fillId="36" borderId="1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5" fillId="38" borderId="111" xfId="0" applyNumberFormat="1" applyFont="1" applyFill="1" applyBorder="1" applyAlignment="1" applyProtection="1">
      <alignment horizontal="center" vertical="center"/>
      <protection/>
    </xf>
    <xf numFmtId="0" fontId="5" fillId="38" borderId="112" xfId="0" applyNumberFormat="1" applyFont="1" applyFill="1" applyBorder="1" applyAlignment="1" applyProtection="1">
      <alignment horizontal="center" vertical="center"/>
      <protection/>
    </xf>
    <xf numFmtId="0" fontId="5" fillId="38" borderId="113" xfId="0" applyNumberFormat="1" applyFont="1" applyFill="1" applyBorder="1" applyAlignment="1" applyProtection="1">
      <alignment horizontal="center" vertical="center"/>
      <protection/>
    </xf>
    <xf numFmtId="0" fontId="5" fillId="38" borderId="114" xfId="0" applyNumberFormat="1" applyFont="1" applyFill="1" applyBorder="1" applyAlignment="1" applyProtection="1">
      <alignment horizontal="center" vertical="center"/>
      <protection/>
    </xf>
    <xf numFmtId="0" fontId="5" fillId="38" borderId="115" xfId="0" applyNumberFormat="1" applyFont="1" applyFill="1" applyBorder="1" applyAlignment="1" applyProtection="1">
      <alignment horizontal="center" vertical="center"/>
      <protection/>
    </xf>
    <xf numFmtId="0" fontId="5" fillId="7" borderId="116" xfId="0" applyNumberFormat="1" applyFont="1" applyFill="1" applyBorder="1" applyAlignment="1" applyProtection="1">
      <alignment horizontal="center" vertical="center" wrapText="1"/>
      <protection/>
    </xf>
    <xf numFmtId="0" fontId="5" fillId="7" borderId="117" xfId="0" applyNumberFormat="1" applyFont="1" applyFill="1" applyBorder="1" applyAlignment="1" applyProtection="1">
      <alignment horizontal="center" vertical="center" wrapText="1"/>
      <protection/>
    </xf>
    <xf numFmtId="0" fontId="7" fillId="36" borderId="118" xfId="0" applyNumberFormat="1" applyFont="1" applyFill="1" applyBorder="1" applyAlignment="1" applyProtection="1">
      <alignment horizontal="center" vertical="center" wrapText="1"/>
      <protection/>
    </xf>
    <xf numFmtId="0" fontId="5" fillId="36" borderId="113" xfId="0" applyNumberFormat="1" applyFont="1" applyFill="1" applyBorder="1" applyAlignment="1" applyProtection="1">
      <alignment horizontal="center" vertical="center" wrapText="1"/>
      <protection/>
    </xf>
    <xf numFmtId="0" fontId="5" fillId="36" borderId="119" xfId="0" applyNumberFormat="1" applyFont="1" applyFill="1" applyBorder="1" applyAlignment="1" applyProtection="1">
      <alignment horizontal="center" vertical="center" wrapText="1"/>
      <protection/>
    </xf>
    <xf numFmtId="0" fontId="44" fillId="36" borderId="112" xfId="0" applyNumberFormat="1" applyFont="1" applyFill="1" applyBorder="1" applyAlignment="1" applyProtection="1">
      <alignment horizontal="center" vertical="center" wrapText="1"/>
      <protection/>
    </xf>
    <xf numFmtId="0" fontId="44" fillId="36" borderId="105" xfId="0" applyNumberFormat="1" applyFont="1" applyFill="1" applyBorder="1" applyAlignment="1" applyProtection="1">
      <alignment horizontal="center" vertical="center" wrapText="1"/>
      <protection/>
    </xf>
    <xf numFmtId="0" fontId="5" fillId="36" borderId="120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21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/>
      <protection/>
    </xf>
    <xf numFmtId="0" fontId="5" fillId="7" borderId="122" xfId="0" applyNumberFormat="1" applyFont="1" applyFill="1" applyBorder="1" applyAlignment="1" applyProtection="1">
      <alignment horizontal="center" vertical="center"/>
      <protection/>
    </xf>
    <xf numFmtId="0" fontId="5" fillId="7" borderId="122" xfId="0" applyNumberFormat="1" applyFont="1" applyFill="1" applyBorder="1" applyAlignment="1" applyProtection="1">
      <alignment horizontal="center" vertical="center" wrapText="1"/>
      <protection/>
    </xf>
    <xf numFmtId="0" fontId="5" fillId="7" borderId="123" xfId="0" applyNumberFormat="1" applyFont="1" applyFill="1" applyBorder="1" applyAlignment="1" applyProtection="1">
      <alignment horizontal="center" vertical="center" wrapText="1"/>
      <protection/>
    </xf>
    <xf numFmtId="0" fontId="5" fillId="7" borderId="124" xfId="0" applyNumberFormat="1" applyFont="1" applyFill="1" applyBorder="1" applyAlignment="1" applyProtection="1">
      <alignment horizontal="center" vertical="center" wrapText="1"/>
      <protection/>
    </xf>
    <xf numFmtId="0" fontId="5" fillId="3" borderId="125" xfId="0" applyNumberFormat="1" applyFont="1" applyFill="1" applyBorder="1" applyAlignment="1" applyProtection="1">
      <alignment horizontal="center" vertical="center" wrapText="1"/>
      <protection/>
    </xf>
    <xf numFmtId="0" fontId="5" fillId="37" borderId="125" xfId="0" applyNumberFormat="1" applyFont="1" applyFill="1" applyBorder="1" applyAlignment="1" applyProtection="1">
      <alignment horizontal="center" vertical="center"/>
      <protection/>
    </xf>
    <xf numFmtId="0" fontId="5" fillId="37" borderId="126" xfId="0" applyNumberFormat="1" applyFont="1" applyFill="1" applyBorder="1" applyAlignment="1" applyProtection="1">
      <alignment horizontal="center" vertical="center"/>
      <protection/>
    </xf>
    <xf numFmtId="0" fontId="5" fillId="7" borderId="116" xfId="0" applyNumberFormat="1" applyFont="1" applyFill="1" applyBorder="1" applyAlignment="1" applyProtection="1">
      <alignment horizontal="center" vertical="center"/>
      <protection/>
    </xf>
    <xf numFmtId="0" fontId="5" fillId="7" borderId="1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G18" sqref="G18"/>
    </sheetView>
  </sheetViews>
  <sheetFormatPr defaultColWidth="8.88671875" defaultRowHeight="13.5"/>
  <cols>
    <col min="1" max="1" width="6.4453125" style="1" customWidth="1"/>
    <col min="2" max="2" width="6.77734375" style="1" customWidth="1"/>
    <col min="3" max="3" width="10.21484375" style="1" customWidth="1"/>
    <col min="4" max="4" width="11.99609375" style="1" customWidth="1"/>
    <col min="5" max="5" width="12.3359375" style="109" customWidth="1"/>
    <col min="6" max="6" width="7.4453125" style="27" customWidth="1"/>
    <col min="7" max="7" width="7.88671875" style="27" customWidth="1"/>
    <col min="8" max="8" width="8.77734375" style="1" customWidth="1"/>
    <col min="9" max="9" width="8.4453125" style="1" customWidth="1"/>
    <col min="10" max="10" width="11.77734375" style="1" customWidth="1"/>
    <col min="11" max="12" width="11.10546875" style="1" customWidth="1"/>
    <col min="13" max="13" width="8.88671875" style="27" customWidth="1"/>
    <col min="14" max="14" width="7.21484375" style="27" customWidth="1"/>
    <col min="15" max="15" width="15.4453125" style="21" bestFit="1" customWidth="1"/>
    <col min="16" max="16" width="12.77734375" style="0" bestFit="1" customWidth="1"/>
  </cols>
  <sheetData>
    <row r="1" spans="1:14" ht="20.25">
      <c r="A1" s="186" t="s">
        <v>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4.25" thickBot="1">
      <c r="A2" s="187" t="s">
        <v>23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7.25" customHeight="1" thickBot="1">
      <c r="A3" s="188" t="s">
        <v>2</v>
      </c>
      <c r="B3" s="189"/>
      <c r="C3" s="189"/>
      <c r="D3" s="189"/>
      <c r="E3" s="189"/>
      <c r="F3" s="189"/>
      <c r="G3" s="190"/>
      <c r="H3" s="191" t="s">
        <v>3</v>
      </c>
      <c r="I3" s="192"/>
      <c r="J3" s="192"/>
      <c r="K3" s="192"/>
      <c r="L3" s="192"/>
      <c r="M3" s="189"/>
      <c r="N3" s="190"/>
    </row>
    <row r="4" spans="1:14" ht="17.25" customHeight="1">
      <c r="A4" s="181" t="s">
        <v>24</v>
      </c>
      <c r="B4" s="195"/>
      <c r="C4" s="182"/>
      <c r="D4" s="196" t="s">
        <v>26</v>
      </c>
      <c r="E4" s="198" t="s">
        <v>27</v>
      </c>
      <c r="F4" s="181" t="s">
        <v>21</v>
      </c>
      <c r="G4" s="182"/>
      <c r="H4" s="183" t="s">
        <v>24</v>
      </c>
      <c r="I4" s="184"/>
      <c r="J4" s="185"/>
      <c r="K4" s="200" t="s">
        <v>26</v>
      </c>
      <c r="L4" s="179" t="s">
        <v>27</v>
      </c>
      <c r="M4" s="181" t="s">
        <v>21</v>
      </c>
      <c r="N4" s="182"/>
    </row>
    <row r="5" spans="1:14" ht="27" customHeight="1" thickBot="1">
      <c r="A5" s="46" t="s">
        <v>4</v>
      </c>
      <c r="B5" s="47" t="s">
        <v>5</v>
      </c>
      <c r="C5" s="59" t="s">
        <v>6</v>
      </c>
      <c r="D5" s="197"/>
      <c r="E5" s="199"/>
      <c r="F5" s="58" t="s">
        <v>22</v>
      </c>
      <c r="G5" s="49" t="s">
        <v>7</v>
      </c>
      <c r="H5" s="46" t="s">
        <v>4</v>
      </c>
      <c r="I5" s="47" t="s">
        <v>5</v>
      </c>
      <c r="J5" s="48" t="s">
        <v>6</v>
      </c>
      <c r="K5" s="197"/>
      <c r="L5" s="180"/>
      <c r="M5" s="58" t="s">
        <v>22</v>
      </c>
      <c r="N5" s="49" t="s">
        <v>7</v>
      </c>
    </row>
    <row r="6" spans="1:16" ht="17.25" customHeight="1">
      <c r="A6" s="193" t="s">
        <v>8</v>
      </c>
      <c r="B6" s="194"/>
      <c r="C6" s="194"/>
      <c r="D6" s="2">
        <f>SUM(D7,D12,D14,D16)</f>
        <v>174906000</v>
      </c>
      <c r="E6" s="98">
        <f>E7+E12+E14+E16</f>
        <v>174905049</v>
      </c>
      <c r="F6" s="50">
        <f>E6-D6</f>
        <v>-951</v>
      </c>
      <c r="G6" s="28">
        <f>E6/D6*100</f>
        <v>99.99945627937292</v>
      </c>
      <c r="H6" s="211" t="s">
        <v>8</v>
      </c>
      <c r="I6" s="212"/>
      <c r="J6" s="212"/>
      <c r="K6" s="2">
        <f>K7+K21+K23+K29+K31</f>
        <v>174906000</v>
      </c>
      <c r="L6" s="2">
        <f>L7+L21+L23+L29+L31</f>
        <v>174905049</v>
      </c>
      <c r="M6" s="22">
        <f>L6-K6</f>
        <v>-951</v>
      </c>
      <c r="N6" s="28">
        <f aca="true" t="shared" si="0" ref="N6:N13">L6/K6*100</f>
        <v>99.99945627937292</v>
      </c>
      <c r="P6" s="3"/>
    </row>
    <row r="7" spans="1:16" ht="17.25" customHeight="1">
      <c r="A7" s="124" t="s">
        <v>16</v>
      </c>
      <c r="B7" s="201" t="s">
        <v>0</v>
      </c>
      <c r="C7" s="202"/>
      <c r="D7" s="4">
        <f>D8+D10</f>
        <v>174146000</v>
      </c>
      <c r="E7" s="99">
        <f>E8+E10</f>
        <v>174146000</v>
      </c>
      <c r="F7" s="40">
        <f aca="true" t="shared" si="1" ref="F7:F13">E7-D7</f>
        <v>0</v>
      </c>
      <c r="G7" s="51">
        <f>E7/D7*100</f>
        <v>100</v>
      </c>
      <c r="H7" s="125" t="s">
        <v>17</v>
      </c>
      <c r="I7" s="203" t="s">
        <v>0</v>
      </c>
      <c r="J7" s="204"/>
      <c r="K7" s="5">
        <f>K8+K14</f>
        <v>107794000</v>
      </c>
      <c r="L7" s="5">
        <f>L8+L14</f>
        <v>107733182</v>
      </c>
      <c r="M7" s="29">
        <f>L7-K7</f>
        <v>-60818</v>
      </c>
      <c r="N7" s="30">
        <f t="shared" si="0"/>
        <v>99.94357942000482</v>
      </c>
      <c r="P7" s="3"/>
    </row>
    <row r="8" spans="1:16" ht="17.25" customHeight="1">
      <c r="A8" s="126"/>
      <c r="B8" s="127" t="s">
        <v>12</v>
      </c>
      <c r="C8" s="6" t="s">
        <v>1</v>
      </c>
      <c r="D8" s="7">
        <f>D9</f>
        <v>174146000</v>
      </c>
      <c r="E8" s="100">
        <f>E9</f>
        <v>174146000</v>
      </c>
      <c r="F8" s="41">
        <f t="shared" si="1"/>
        <v>0</v>
      </c>
      <c r="G8" s="38">
        <f>E8/D8*100</f>
        <v>100</v>
      </c>
      <c r="H8" s="128"/>
      <c r="I8" s="129" t="s">
        <v>18</v>
      </c>
      <c r="J8" s="130" t="s">
        <v>1</v>
      </c>
      <c r="K8" s="8">
        <f>SUM(K9:K13)</f>
        <v>91077000</v>
      </c>
      <c r="L8" s="8">
        <f>SUM(L9:L13)</f>
        <v>91066050</v>
      </c>
      <c r="M8" s="24">
        <f aca="true" t="shared" si="2" ref="M8:M13">L8-K8</f>
        <v>-10950</v>
      </c>
      <c r="N8" s="31">
        <f t="shared" si="0"/>
        <v>99.98797720610033</v>
      </c>
      <c r="P8" s="3"/>
    </row>
    <row r="9" spans="1:16" ht="17.25" customHeight="1">
      <c r="A9" s="126"/>
      <c r="B9" s="127"/>
      <c r="C9" s="170" t="s">
        <v>25</v>
      </c>
      <c r="D9" s="171">
        <v>174146000</v>
      </c>
      <c r="E9" s="172">
        <v>174146000</v>
      </c>
      <c r="F9" s="57">
        <f t="shared" si="1"/>
        <v>0</v>
      </c>
      <c r="G9" s="52">
        <f>E9/D9*100</f>
        <v>100</v>
      </c>
      <c r="H9" s="131"/>
      <c r="I9" s="132"/>
      <c r="J9" s="133" t="s">
        <v>10</v>
      </c>
      <c r="K9" s="9">
        <v>58309000</v>
      </c>
      <c r="L9" s="9">
        <v>58308900</v>
      </c>
      <c r="M9" s="25">
        <f t="shared" si="2"/>
        <v>-100</v>
      </c>
      <c r="N9" s="32">
        <f t="shared" si="0"/>
        <v>99.99982849988852</v>
      </c>
      <c r="P9" s="3"/>
    </row>
    <row r="10" spans="1:16" ht="17.25" customHeight="1">
      <c r="A10" s="126"/>
      <c r="B10" s="134"/>
      <c r="C10" s="10" t="s">
        <v>1</v>
      </c>
      <c r="D10" s="8">
        <f>D11</f>
        <v>0</v>
      </c>
      <c r="E10" s="101">
        <f>E11</f>
        <v>0</v>
      </c>
      <c r="F10" s="77">
        <f t="shared" si="1"/>
        <v>0</v>
      </c>
      <c r="G10" s="31">
        <v>0</v>
      </c>
      <c r="H10" s="131"/>
      <c r="I10" s="132"/>
      <c r="J10" s="135" t="s">
        <v>11</v>
      </c>
      <c r="K10" s="11">
        <v>21033000</v>
      </c>
      <c r="L10" s="11">
        <v>21032520</v>
      </c>
      <c r="M10" s="25">
        <f t="shared" si="2"/>
        <v>-480</v>
      </c>
      <c r="N10" s="32">
        <f t="shared" si="0"/>
        <v>99.99771787191555</v>
      </c>
      <c r="P10" s="3"/>
    </row>
    <row r="11" spans="1:16" ht="17.25" customHeight="1">
      <c r="A11" s="136"/>
      <c r="B11" s="132"/>
      <c r="C11" s="137" t="s">
        <v>28</v>
      </c>
      <c r="D11" s="60">
        <v>0</v>
      </c>
      <c r="E11" s="102">
        <v>0</v>
      </c>
      <c r="F11" s="61">
        <f t="shared" si="1"/>
        <v>0</v>
      </c>
      <c r="G11" s="62">
        <v>0</v>
      </c>
      <c r="H11" s="131"/>
      <c r="I11" s="132"/>
      <c r="J11" s="135" t="s">
        <v>29</v>
      </c>
      <c r="K11" s="11">
        <v>6562000</v>
      </c>
      <c r="L11" s="11">
        <v>6561720</v>
      </c>
      <c r="M11" s="25">
        <f t="shared" si="2"/>
        <v>-280</v>
      </c>
      <c r="N11" s="32">
        <f t="shared" si="0"/>
        <v>99.9957330082292</v>
      </c>
      <c r="P11" s="3"/>
    </row>
    <row r="12" spans="1:16" ht="17.25" customHeight="1">
      <c r="A12" s="125" t="s">
        <v>13</v>
      </c>
      <c r="B12" s="201" t="s">
        <v>9</v>
      </c>
      <c r="C12" s="205"/>
      <c r="D12" s="63">
        <f>D13</f>
        <v>0</v>
      </c>
      <c r="E12" s="103">
        <f>E13</f>
        <v>0</v>
      </c>
      <c r="F12" s="64">
        <f t="shared" si="1"/>
        <v>0</v>
      </c>
      <c r="G12" s="65">
        <v>0</v>
      </c>
      <c r="H12" s="131"/>
      <c r="I12" s="127"/>
      <c r="J12" s="138" t="s">
        <v>19</v>
      </c>
      <c r="K12" s="11">
        <v>4413000</v>
      </c>
      <c r="L12" s="11">
        <v>4412070</v>
      </c>
      <c r="M12" s="25">
        <f t="shared" si="2"/>
        <v>-930</v>
      </c>
      <c r="N12" s="32">
        <f t="shared" si="0"/>
        <v>99.9789259007478</v>
      </c>
      <c r="P12" s="3"/>
    </row>
    <row r="13" spans="1:16" ht="17.25" customHeight="1">
      <c r="A13" s="131"/>
      <c r="B13" s="139" t="s">
        <v>30</v>
      </c>
      <c r="C13" s="140" t="s">
        <v>31</v>
      </c>
      <c r="D13" s="67">
        <v>0</v>
      </c>
      <c r="E13" s="104">
        <v>0</v>
      </c>
      <c r="F13" s="66">
        <f t="shared" si="1"/>
        <v>0</v>
      </c>
      <c r="G13" s="68">
        <v>0</v>
      </c>
      <c r="H13" s="141"/>
      <c r="I13" s="127"/>
      <c r="J13" s="138" t="s">
        <v>32</v>
      </c>
      <c r="K13" s="11">
        <v>760000</v>
      </c>
      <c r="L13" s="11">
        <v>750840</v>
      </c>
      <c r="M13" s="26">
        <f t="shared" si="2"/>
        <v>-9160</v>
      </c>
      <c r="N13" s="33">
        <f t="shared" si="0"/>
        <v>98.79473684210527</v>
      </c>
      <c r="P13" s="3"/>
    </row>
    <row r="14" spans="1:16" ht="17.25" customHeight="1">
      <c r="A14" s="142" t="s">
        <v>14</v>
      </c>
      <c r="B14" s="206" t="s">
        <v>9</v>
      </c>
      <c r="C14" s="207"/>
      <c r="D14" s="13">
        <f>D15</f>
        <v>725000</v>
      </c>
      <c r="E14" s="105">
        <f>E15</f>
        <v>725602</v>
      </c>
      <c r="F14" s="42">
        <f>E14-D14</f>
        <v>602</v>
      </c>
      <c r="G14" s="53">
        <f>E14/D14*100</f>
        <v>100.08303448275862</v>
      </c>
      <c r="H14" s="131"/>
      <c r="I14" s="127" t="s">
        <v>20</v>
      </c>
      <c r="J14" s="20" t="s">
        <v>33</v>
      </c>
      <c r="K14" s="78">
        <f>SUM(K15:K20)</f>
        <v>16717000</v>
      </c>
      <c r="L14" s="78">
        <f>SUM(L15:L20)</f>
        <v>16667132</v>
      </c>
      <c r="M14" s="79">
        <f aca="true" t="shared" si="3" ref="M14:M21">L14-K14</f>
        <v>-49868</v>
      </c>
      <c r="N14" s="80">
        <f aca="true" t="shared" si="4" ref="N14:N19">L14/K14*100</f>
        <v>99.70169288747981</v>
      </c>
      <c r="P14" s="3"/>
    </row>
    <row r="15" spans="1:16" ht="17.25" customHeight="1">
      <c r="A15" s="143"/>
      <c r="B15" s="144" t="s">
        <v>34</v>
      </c>
      <c r="C15" s="145" t="s">
        <v>35</v>
      </c>
      <c r="D15" s="14">
        <v>725000</v>
      </c>
      <c r="E15" s="106">
        <v>725602</v>
      </c>
      <c r="F15" s="43">
        <f>E15-D15</f>
        <v>602</v>
      </c>
      <c r="G15" s="54">
        <f>E15/D15*100</f>
        <v>100.08303448275862</v>
      </c>
      <c r="H15" s="131"/>
      <c r="I15" s="127"/>
      <c r="J15" s="146" t="s">
        <v>36</v>
      </c>
      <c r="K15" s="17">
        <v>1112000</v>
      </c>
      <c r="L15" s="17">
        <v>1103000</v>
      </c>
      <c r="M15" s="34">
        <f t="shared" si="3"/>
        <v>-9000</v>
      </c>
      <c r="N15" s="35">
        <f t="shared" si="4"/>
        <v>99.1906474820144</v>
      </c>
      <c r="P15" s="3"/>
    </row>
    <row r="16" spans="1:16" ht="17.25" customHeight="1">
      <c r="A16" s="128" t="s">
        <v>15</v>
      </c>
      <c r="B16" s="201" t="s">
        <v>9</v>
      </c>
      <c r="C16" s="205"/>
      <c r="D16" s="15">
        <f>D17</f>
        <v>35000</v>
      </c>
      <c r="E16" s="107">
        <f>E17</f>
        <v>33447</v>
      </c>
      <c r="F16" s="44">
        <f>E16-D16</f>
        <v>-1553</v>
      </c>
      <c r="G16" s="55">
        <f>E16/D16*100</f>
        <v>95.56285714285714</v>
      </c>
      <c r="H16" s="147"/>
      <c r="I16" s="148"/>
      <c r="J16" s="149" t="s">
        <v>37</v>
      </c>
      <c r="K16" s="83">
        <v>285000</v>
      </c>
      <c r="L16" s="83">
        <v>284200</v>
      </c>
      <c r="M16" s="84">
        <f t="shared" si="3"/>
        <v>-800</v>
      </c>
      <c r="N16" s="85">
        <f t="shared" si="4"/>
        <v>99.71929824561403</v>
      </c>
      <c r="P16" s="3"/>
    </row>
    <row r="17" spans="1:16" ht="17.25" customHeight="1" thickBot="1">
      <c r="A17" s="150"/>
      <c r="B17" s="151" t="s">
        <v>38</v>
      </c>
      <c r="C17" s="152" t="s">
        <v>39</v>
      </c>
      <c r="D17" s="16">
        <v>35000</v>
      </c>
      <c r="E17" s="108">
        <v>33447</v>
      </c>
      <c r="F17" s="45">
        <f>E17-D17</f>
        <v>-1553</v>
      </c>
      <c r="G17" s="56">
        <f>E17/D17*100</f>
        <v>95.56285714285714</v>
      </c>
      <c r="H17" s="153"/>
      <c r="I17" s="154"/>
      <c r="J17" s="155" t="s">
        <v>40</v>
      </c>
      <c r="K17" s="173">
        <v>228000</v>
      </c>
      <c r="L17" s="174">
        <v>218320</v>
      </c>
      <c r="M17" s="34">
        <f t="shared" si="3"/>
        <v>-9680</v>
      </c>
      <c r="N17" s="35">
        <f t="shared" si="4"/>
        <v>95.75438596491227</v>
      </c>
      <c r="P17" s="3"/>
    </row>
    <row r="18" spans="1:16" ht="17.25" customHeight="1">
      <c r="A18" s="156"/>
      <c r="B18" s="156"/>
      <c r="C18" s="156"/>
      <c r="D18" s="156"/>
      <c r="E18" s="157"/>
      <c r="F18" s="158"/>
      <c r="G18" s="158"/>
      <c r="H18" s="147"/>
      <c r="I18" s="159"/>
      <c r="J18" s="86" t="s">
        <v>41</v>
      </c>
      <c r="K18" s="82">
        <v>1260000</v>
      </c>
      <c r="L18" s="81">
        <v>1258092</v>
      </c>
      <c r="M18" s="36">
        <f t="shared" si="3"/>
        <v>-1908</v>
      </c>
      <c r="N18" s="37">
        <f t="shared" si="4"/>
        <v>99.84857142857143</v>
      </c>
      <c r="P18" s="3"/>
    </row>
    <row r="19" spans="1:16" ht="17.25" customHeight="1">
      <c r="A19" s="156"/>
      <c r="B19" s="156"/>
      <c r="C19" s="156"/>
      <c r="D19" s="156"/>
      <c r="E19" s="157"/>
      <c r="F19" s="158"/>
      <c r="G19" s="158"/>
      <c r="H19" s="131"/>
      <c r="I19" s="127"/>
      <c r="J19" s="18" t="s">
        <v>42</v>
      </c>
      <c r="K19" s="70">
        <v>4900000</v>
      </c>
      <c r="L19" s="71">
        <v>4873600</v>
      </c>
      <c r="M19" s="69">
        <f t="shared" si="3"/>
        <v>-26400</v>
      </c>
      <c r="N19" s="37">
        <f t="shared" si="4"/>
        <v>99.46122448979592</v>
      </c>
      <c r="P19" s="3"/>
    </row>
    <row r="20" spans="1:16" ht="17.25" customHeight="1">
      <c r="A20" s="156"/>
      <c r="B20" s="156"/>
      <c r="C20" s="156"/>
      <c r="D20" s="156"/>
      <c r="E20" s="157"/>
      <c r="F20" s="158"/>
      <c r="G20" s="158"/>
      <c r="H20" s="160"/>
      <c r="I20" s="161"/>
      <c r="J20" s="19" t="s">
        <v>43</v>
      </c>
      <c r="K20" s="72">
        <v>8932000</v>
      </c>
      <c r="L20" s="73">
        <v>8929920</v>
      </c>
      <c r="M20" s="87">
        <f t="shared" si="3"/>
        <v>-2080</v>
      </c>
      <c r="N20" s="88">
        <f aca="true" t="shared" si="5" ref="N20:N28">L20/K20*100</f>
        <v>99.97671294223018</v>
      </c>
      <c r="P20" s="3"/>
    </row>
    <row r="21" spans="1:16" ht="17.25" customHeight="1">
      <c r="A21" s="156"/>
      <c r="B21" s="156"/>
      <c r="C21" s="156"/>
      <c r="D21" s="156"/>
      <c r="E21" s="157"/>
      <c r="F21" s="158"/>
      <c r="G21" s="158"/>
      <c r="H21" s="162" t="s">
        <v>44</v>
      </c>
      <c r="I21" s="209" t="s">
        <v>45</v>
      </c>
      <c r="J21" s="210"/>
      <c r="K21" s="113">
        <f>K22</f>
        <v>0</v>
      </c>
      <c r="L21" s="114">
        <f>L22</f>
        <v>0</v>
      </c>
      <c r="M21" s="115">
        <f t="shared" si="3"/>
        <v>0</v>
      </c>
      <c r="N21" s="116">
        <v>0</v>
      </c>
      <c r="P21" s="3"/>
    </row>
    <row r="22" spans="1:16" ht="17.25" customHeight="1">
      <c r="A22" s="156"/>
      <c r="B22" s="156"/>
      <c r="C22" s="156"/>
      <c r="D22" s="156"/>
      <c r="E22" s="157"/>
      <c r="F22" s="158"/>
      <c r="G22" s="158"/>
      <c r="H22" s="160"/>
      <c r="I22" s="161" t="s">
        <v>46</v>
      </c>
      <c r="J22" s="163" t="s">
        <v>47</v>
      </c>
      <c r="K22" s="89">
        <v>0</v>
      </c>
      <c r="L22" s="90">
        <v>0</v>
      </c>
      <c r="M22" s="91">
        <v>0</v>
      </c>
      <c r="N22" s="92">
        <v>0</v>
      </c>
      <c r="P22" s="3"/>
    </row>
    <row r="23" spans="1:16" ht="17.25" customHeight="1">
      <c r="A23" s="156"/>
      <c r="B23" s="156"/>
      <c r="C23" s="156"/>
      <c r="D23" s="156"/>
      <c r="E23" s="157"/>
      <c r="F23" s="158"/>
      <c r="G23" s="158"/>
      <c r="H23" s="131" t="s">
        <v>48</v>
      </c>
      <c r="I23" s="164" t="s">
        <v>48</v>
      </c>
      <c r="J23" s="165" t="s">
        <v>45</v>
      </c>
      <c r="K23" s="117">
        <f>K24</f>
        <v>67087000</v>
      </c>
      <c r="L23" s="118">
        <f>L24</f>
        <v>67012818</v>
      </c>
      <c r="M23" s="119">
        <f>L23-K23</f>
        <v>-74182</v>
      </c>
      <c r="N23" s="120">
        <f>L23/K23*100</f>
        <v>99.88942418054168</v>
      </c>
      <c r="P23" s="3"/>
    </row>
    <row r="24" spans="1:16" ht="17.25" customHeight="1">
      <c r="A24" s="156"/>
      <c r="B24" s="156"/>
      <c r="C24" s="156"/>
      <c r="D24" s="156"/>
      <c r="E24" s="157"/>
      <c r="F24" s="158"/>
      <c r="G24" s="158"/>
      <c r="H24" s="131"/>
      <c r="I24" s="127"/>
      <c r="J24" s="94" t="s">
        <v>49</v>
      </c>
      <c r="K24" s="93">
        <f>SUM(K25:K28)</f>
        <v>67087000</v>
      </c>
      <c r="L24" s="7">
        <f>SUM(L25:L28)</f>
        <v>67012818</v>
      </c>
      <c r="M24" s="23">
        <f aca="true" t="shared" si="6" ref="M24:M32">L24-K24</f>
        <v>-74182</v>
      </c>
      <c r="N24" s="38">
        <f t="shared" si="5"/>
        <v>99.88942418054168</v>
      </c>
      <c r="P24" s="3"/>
    </row>
    <row r="25" spans="1:16" ht="17.25" customHeight="1">
      <c r="A25" s="156"/>
      <c r="B25" s="156"/>
      <c r="C25" s="156"/>
      <c r="D25" s="156"/>
      <c r="E25" s="157"/>
      <c r="F25" s="158"/>
      <c r="G25" s="158"/>
      <c r="H25" s="131"/>
      <c r="I25" s="132"/>
      <c r="J25" s="166" t="s">
        <v>50</v>
      </c>
      <c r="K25" s="9">
        <v>10557000</v>
      </c>
      <c r="L25" s="9">
        <v>10556830</v>
      </c>
      <c r="M25" s="25">
        <f t="shared" si="6"/>
        <v>-170</v>
      </c>
      <c r="N25" s="32">
        <f t="shared" si="5"/>
        <v>99.99838969404186</v>
      </c>
      <c r="P25" s="3"/>
    </row>
    <row r="26" spans="1:16" ht="17.25" customHeight="1">
      <c r="A26" s="156"/>
      <c r="B26" s="156"/>
      <c r="C26" s="156"/>
      <c r="D26" s="156"/>
      <c r="E26" s="157"/>
      <c r="F26" s="158"/>
      <c r="G26" s="158"/>
      <c r="H26" s="131"/>
      <c r="I26" s="132"/>
      <c r="J26" s="167" t="s">
        <v>51</v>
      </c>
      <c r="K26" s="71">
        <v>1300000</v>
      </c>
      <c r="L26" s="71">
        <v>1261580</v>
      </c>
      <c r="M26" s="69">
        <f t="shared" si="6"/>
        <v>-38420</v>
      </c>
      <c r="N26" s="74">
        <f t="shared" si="5"/>
        <v>97.04461538461538</v>
      </c>
      <c r="P26" s="3"/>
    </row>
    <row r="27" spans="1:16" ht="17.25" customHeight="1">
      <c r="A27" s="156"/>
      <c r="B27" s="156"/>
      <c r="C27" s="156"/>
      <c r="D27" s="156"/>
      <c r="E27" s="157"/>
      <c r="F27" s="158"/>
      <c r="G27" s="158"/>
      <c r="H27" s="131"/>
      <c r="I27" s="132"/>
      <c r="J27" s="146" t="s">
        <v>52</v>
      </c>
      <c r="K27" s="17">
        <v>30150000</v>
      </c>
      <c r="L27" s="17">
        <v>30136948</v>
      </c>
      <c r="M27" s="34">
        <f t="shared" si="6"/>
        <v>-13052</v>
      </c>
      <c r="N27" s="35">
        <f t="shared" si="5"/>
        <v>99.95670978441127</v>
      </c>
      <c r="P27" s="3"/>
    </row>
    <row r="28" spans="1:16" ht="17.25" customHeight="1">
      <c r="A28" s="156"/>
      <c r="B28" s="156"/>
      <c r="C28" s="156"/>
      <c r="D28" s="156"/>
      <c r="E28" s="157"/>
      <c r="F28" s="158"/>
      <c r="G28" s="168"/>
      <c r="H28" s="131"/>
      <c r="I28" s="132"/>
      <c r="J28" s="137" t="s">
        <v>53</v>
      </c>
      <c r="K28" s="12">
        <v>25080000</v>
      </c>
      <c r="L28" s="12">
        <v>25057460</v>
      </c>
      <c r="M28" s="25">
        <f t="shared" si="6"/>
        <v>-22540</v>
      </c>
      <c r="N28" s="32">
        <f t="shared" si="5"/>
        <v>99.91012759170654</v>
      </c>
      <c r="P28" s="3"/>
    </row>
    <row r="29" spans="1:16" ht="17.25" customHeight="1">
      <c r="A29" s="156"/>
      <c r="B29" s="156"/>
      <c r="C29" s="156"/>
      <c r="D29" s="156"/>
      <c r="E29" s="157"/>
      <c r="F29" s="158"/>
      <c r="G29" s="168"/>
      <c r="H29" s="162" t="s">
        <v>54</v>
      </c>
      <c r="I29" s="208" t="s">
        <v>45</v>
      </c>
      <c r="J29" s="178"/>
      <c r="K29" s="95">
        <f>K30</f>
        <v>25000</v>
      </c>
      <c r="L29" s="95">
        <f>L30</f>
        <v>23140</v>
      </c>
      <c r="M29" s="96">
        <f t="shared" si="6"/>
        <v>-1860</v>
      </c>
      <c r="N29" s="97">
        <f>L29/K29*100</f>
        <v>92.56</v>
      </c>
      <c r="P29" s="3"/>
    </row>
    <row r="30" spans="1:14" ht="13.5">
      <c r="A30" s="156"/>
      <c r="B30" s="156"/>
      <c r="C30" s="156"/>
      <c r="D30" s="156"/>
      <c r="E30" s="157"/>
      <c r="F30" s="158"/>
      <c r="G30" s="158"/>
      <c r="H30" s="160"/>
      <c r="I30" s="161" t="s">
        <v>54</v>
      </c>
      <c r="J30" s="39" t="s">
        <v>54</v>
      </c>
      <c r="K30" s="75">
        <v>25000</v>
      </c>
      <c r="L30" s="75">
        <v>23140</v>
      </c>
      <c r="M30" s="175">
        <f t="shared" si="6"/>
        <v>-1860</v>
      </c>
      <c r="N30" s="76">
        <f>L30/K30*100</f>
        <v>92.56</v>
      </c>
    </row>
    <row r="31" spans="1:14" ht="13.5">
      <c r="A31" s="156"/>
      <c r="B31" s="156"/>
      <c r="C31" s="156"/>
      <c r="D31" s="156"/>
      <c r="E31" s="157"/>
      <c r="F31" s="158"/>
      <c r="G31" s="158"/>
      <c r="H31" s="128" t="s">
        <v>55</v>
      </c>
      <c r="I31" s="177" t="s">
        <v>45</v>
      </c>
      <c r="J31" s="178"/>
      <c r="K31" s="121">
        <f>K32</f>
        <v>0</v>
      </c>
      <c r="L31" s="121">
        <f>L32</f>
        <v>135909</v>
      </c>
      <c r="M31" s="122">
        <f t="shared" si="6"/>
        <v>135909</v>
      </c>
      <c r="N31" s="123">
        <v>0</v>
      </c>
    </row>
    <row r="32" spans="1:14" ht="14.25" thickBot="1">
      <c r="A32" s="156"/>
      <c r="B32" s="156"/>
      <c r="C32" s="156"/>
      <c r="D32" s="156"/>
      <c r="E32" s="157"/>
      <c r="F32" s="158"/>
      <c r="G32" s="158"/>
      <c r="H32" s="150"/>
      <c r="I32" s="169" t="s">
        <v>55</v>
      </c>
      <c r="J32" s="110" t="s">
        <v>56</v>
      </c>
      <c r="K32" s="111">
        <v>0</v>
      </c>
      <c r="L32" s="111">
        <v>135909</v>
      </c>
      <c r="M32" s="176">
        <f t="shared" si="6"/>
        <v>135909</v>
      </c>
      <c r="N32" s="112">
        <v>0</v>
      </c>
    </row>
  </sheetData>
  <sheetProtection/>
  <mergeCells count="22">
    <mergeCell ref="B12:C12"/>
    <mergeCell ref="B14:C14"/>
    <mergeCell ref="B16:C16"/>
    <mergeCell ref="I29:J29"/>
    <mergeCell ref="I21:J21"/>
    <mergeCell ref="H6:J6"/>
    <mergeCell ref="A4:C4"/>
    <mergeCell ref="D4:D5"/>
    <mergeCell ref="E4:E5"/>
    <mergeCell ref="K4:K5"/>
    <mergeCell ref="B7:C7"/>
    <mergeCell ref="I7:J7"/>
    <mergeCell ref="I31:J31"/>
    <mergeCell ref="L4:L5"/>
    <mergeCell ref="F4:G4"/>
    <mergeCell ref="H4:J4"/>
    <mergeCell ref="M4:N4"/>
    <mergeCell ref="A1:N1"/>
    <mergeCell ref="A2:N2"/>
    <mergeCell ref="A3:G3"/>
    <mergeCell ref="H3:N3"/>
    <mergeCell ref="A6:C6"/>
  </mergeCells>
  <printOptions/>
  <pageMargins left="0.5511811023622047" right="0.5511811023622047" top="0.7480314960629921" bottom="0.3937007874015748" header="0.31496062992125984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ogg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ogg</dc:creator>
  <cp:keywords/>
  <dc:description/>
  <cp:lastModifiedBy>법인회계</cp:lastModifiedBy>
  <cp:lastPrinted>2015-02-12T00:45:20Z</cp:lastPrinted>
  <dcterms:created xsi:type="dcterms:W3CDTF">2009-12-17T01:46:45Z</dcterms:created>
  <dcterms:modified xsi:type="dcterms:W3CDTF">2015-03-18T07:10:37Z</dcterms:modified>
  <cp:category/>
  <cp:version/>
  <cp:contentType/>
  <cp:contentStatus/>
</cp:coreProperties>
</file>