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420" windowWidth="19260" windowHeight="6660" activeTab="0"/>
  </bookViews>
  <sheets>
    <sheet name="총괄" sheetId="1" r:id="rId1"/>
  </sheets>
  <definedNames/>
  <calcPr fullCalcOnLoad="1"/>
</workbook>
</file>

<file path=xl/sharedStrings.xml><?xml version="1.0" encoding="utf-8"?>
<sst xmlns="http://schemas.openxmlformats.org/spreadsheetml/2006/main" count="94" uniqueCount="67">
  <si>
    <t>시설비</t>
  </si>
  <si>
    <t>(단위:천원)</t>
  </si>
  <si>
    <t>구   분</t>
  </si>
  <si>
    <t>구    분</t>
  </si>
  <si>
    <t>사   무   비</t>
  </si>
  <si>
    <t>사업비</t>
  </si>
  <si>
    <t>수용비 및
수수료</t>
  </si>
  <si>
    <t>합 계</t>
  </si>
  <si>
    <t>사업수입</t>
  </si>
  <si>
    <t>소 계</t>
  </si>
  <si>
    <t>인건비</t>
  </si>
  <si>
    <t>소계</t>
  </si>
  <si>
    <t>급여</t>
  </si>
  <si>
    <t>보조금수입</t>
  </si>
  <si>
    <t>제수당</t>
  </si>
  <si>
    <t>퇴직적립금</t>
  </si>
  <si>
    <t>사회보험부담비용</t>
  </si>
  <si>
    <t>후원금수입</t>
  </si>
  <si>
    <t>기타후생경비</t>
  </si>
  <si>
    <t>지정후원금</t>
  </si>
  <si>
    <t>기관운영비</t>
  </si>
  <si>
    <t>회의비</t>
  </si>
  <si>
    <t>운영비</t>
  </si>
  <si>
    <t>잡수입</t>
  </si>
  <si>
    <t>여비</t>
  </si>
  <si>
    <t>기타잡수입</t>
  </si>
  <si>
    <t>공공요금</t>
  </si>
  <si>
    <t>제세공과금</t>
  </si>
  <si>
    <t>차량비</t>
  </si>
  <si>
    <t>재산조성비</t>
  </si>
  <si>
    <t>자산취득비</t>
  </si>
  <si>
    <t>생계비</t>
  </si>
  <si>
    <t>수용기관경비</t>
  </si>
  <si>
    <t>피복비</t>
  </si>
  <si>
    <t>의료비</t>
  </si>
  <si>
    <t>특별급식비</t>
  </si>
  <si>
    <t>연료비</t>
  </si>
  <si>
    <t>사업비</t>
  </si>
  <si>
    <t>예비비 및 기타</t>
  </si>
  <si>
    <t>세       입</t>
  </si>
  <si>
    <t>세      출</t>
  </si>
  <si>
    <t>업무
추진비</t>
  </si>
  <si>
    <t>비지정
후원금</t>
  </si>
  <si>
    <t>예금이자
수입</t>
  </si>
  <si>
    <t>시설장비
유지비</t>
  </si>
  <si>
    <t>직업재활
시업비</t>
  </si>
  <si>
    <t>생산활동
사업비</t>
  </si>
  <si>
    <t>예비비 및
기타</t>
  </si>
  <si>
    <t>시도보조금</t>
  </si>
  <si>
    <t>과년도수입</t>
  </si>
  <si>
    <t>전입금</t>
  </si>
  <si>
    <t>과년도수입</t>
  </si>
  <si>
    <t>이월금</t>
  </si>
  <si>
    <t>전년도이월금</t>
  </si>
  <si>
    <t>전년도이월금(후원금)</t>
  </si>
  <si>
    <t>이월사업비</t>
  </si>
  <si>
    <t>재료비및기타
사업비</t>
  </si>
  <si>
    <t>시설비</t>
  </si>
  <si>
    <t>예산(A)</t>
  </si>
  <si>
    <t>결산(B)</t>
  </si>
  <si>
    <t>증감액
(A)-(B)</t>
  </si>
  <si>
    <t>농수산물
사업수입</t>
  </si>
  <si>
    <t>임가공
사업수입</t>
  </si>
  <si>
    <t>고춧가루
사업수입</t>
  </si>
  <si>
    <t>법인전입금</t>
  </si>
  <si>
    <t>반환금</t>
  </si>
  <si>
    <t>2014년 포항나누우리터 세입 · 세출 결산</t>
  </si>
</sst>
</file>

<file path=xl/styles.xml><?xml version="1.0" encoding="utf-8"?>
<styleSheet xmlns="http://schemas.openxmlformats.org/spreadsheetml/2006/main">
  <numFmts count="28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&quot;₩&quot;#,##0"/>
    <numFmt numFmtId="178" formatCode="#,##0_);[Red]\(#,##0\)"/>
    <numFmt numFmtId="179" formatCode="0.0%"/>
    <numFmt numFmtId="180" formatCode="#,##0;[Red]#,##0"/>
    <numFmt numFmtId="181" formatCode="#,##0.000"/>
    <numFmt numFmtId="182" formatCode="mm&quot;월&quot;\ dd&quot;일&quot;"/>
    <numFmt numFmtId="183" formatCode="0_ "/>
    <numFmt numFmtId="184" formatCode="&quot;₩&quot;#,##0;[Red]&quot;₩&quot;#,##0"/>
    <numFmt numFmtId="185" formatCode="[$-412]AM/PM\ h:mm:ss"/>
    <numFmt numFmtId="186" formatCode="[$-412]yyyy&quot;년&quot;\ m&quot;월&quot;\ d&quot;일&quot;\ dddd"/>
    <numFmt numFmtId="187" formatCode="0.0_ "/>
    <numFmt numFmtId="188" formatCode="#,##0_ "/>
    <numFmt numFmtId="189" formatCode="#,##0.0_ "/>
    <numFmt numFmtId="190" formatCode="0.0_);[Red]\(0.0\)"/>
    <numFmt numFmtId="191" formatCode="0_);[Red]\(0\)"/>
  </numFmts>
  <fonts count="42">
    <font>
      <sz val="11"/>
      <name val="돋움"/>
      <family val="3"/>
    </font>
    <font>
      <sz val="8"/>
      <name val="돋움"/>
      <family val="3"/>
    </font>
    <font>
      <sz val="10"/>
      <name val="돋움"/>
      <family val="3"/>
    </font>
    <font>
      <b/>
      <sz val="14"/>
      <name val="돋움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b/>
      <sz val="10"/>
      <name val="돋움"/>
      <family val="3"/>
    </font>
    <font>
      <b/>
      <sz val="11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5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31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  <xf numFmtId="0" fontId="4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6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188" fontId="2" fillId="0" borderId="10" xfId="0" applyNumberFormat="1" applyFont="1" applyBorder="1" applyAlignment="1">
      <alignment horizontal="right" vertical="center"/>
    </xf>
    <xf numFmtId="0" fontId="3" fillId="0" borderId="0" xfId="0" applyFont="1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188" fontId="2" fillId="0" borderId="10" xfId="48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distributed" vertical="top"/>
    </xf>
    <xf numFmtId="0" fontId="2" fillId="0" borderId="10" xfId="0" applyFont="1" applyBorder="1" applyAlignment="1">
      <alignment horizontal="distributed" vertical="top" wrapText="1"/>
    </xf>
    <xf numFmtId="0" fontId="2" fillId="0" borderId="10" xfId="0" applyFont="1" applyBorder="1" applyAlignment="1">
      <alignment vertical="top"/>
    </xf>
    <xf numFmtId="188" fontId="6" fillId="33" borderId="10" xfId="0" applyNumberFormat="1" applyFont="1" applyFill="1" applyBorder="1" applyAlignment="1">
      <alignment horizontal="right" vertical="center"/>
    </xf>
    <xf numFmtId="188" fontId="6" fillId="34" borderId="10" xfId="0" applyNumberFormat="1" applyFont="1" applyFill="1" applyBorder="1" applyAlignment="1">
      <alignment horizontal="right" vertical="center"/>
    </xf>
    <xf numFmtId="188" fontId="6" fillId="35" borderId="10" xfId="0" applyNumberFormat="1" applyFont="1" applyFill="1" applyBorder="1" applyAlignment="1">
      <alignment horizontal="right" vertical="center"/>
    </xf>
    <xf numFmtId="188" fontId="6" fillId="35" borderId="10" xfId="48" applyNumberFormat="1" applyFont="1" applyFill="1" applyBorder="1" applyAlignment="1">
      <alignment horizontal="right" vertical="center"/>
    </xf>
    <xf numFmtId="0" fontId="2" fillId="35" borderId="10" xfId="0" applyFont="1" applyFill="1" applyBorder="1" applyAlignment="1">
      <alignment horizontal="distributed" vertical="top" wrapText="1"/>
    </xf>
    <xf numFmtId="188" fontId="2" fillId="35" borderId="10" xfId="0" applyNumberFormat="1" applyFont="1" applyFill="1" applyBorder="1" applyAlignment="1">
      <alignment horizontal="right" vertical="center"/>
    </xf>
    <xf numFmtId="0" fontId="2" fillId="35" borderId="10" xfId="0" applyFont="1" applyFill="1" applyBorder="1" applyAlignment="1">
      <alignment horizontal="distributed" vertical="top"/>
    </xf>
    <xf numFmtId="188" fontId="6" fillId="35" borderId="11" xfId="0" applyNumberFormat="1" applyFont="1" applyFill="1" applyBorder="1" applyAlignment="1">
      <alignment horizontal="right" vertical="center"/>
    </xf>
    <xf numFmtId="188" fontId="6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horizontal="distributed" vertical="top"/>
    </xf>
    <xf numFmtId="188" fontId="2" fillId="0" borderId="0" xfId="0" applyNumberFormat="1" applyFont="1" applyFill="1" applyBorder="1" applyAlignment="1">
      <alignment horizontal="right" vertical="center"/>
    </xf>
    <xf numFmtId="0" fontId="2" fillId="0" borderId="12" xfId="0" applyFont="1" applyBorder="1" applyAlignment="1">
      <alignment horizontal="distributed" vertical="top" wrapText="1"/>
    </xf>
    <xf numFmtId="188" fontId="2" fillId="0" borderId="12" xfId="0" applyNumberFormat="1" applyFont="1" applyBorder="1" applyAlignment="1">
      <alignment horizontal="right" vertical="center"/>
    </xf>
    <xf numFmtId="188" fontId="2" fillId="0" borderId="10" xfId="0" applyNumberFormat="1" applyFont="1" applyFill="1" applyBorder="1" applyAlignment="1">
      <alignment horizontal="right" vertical="center"/>
    </xf>
    <xf numFmtId="0" fontId="6" fillId="35" borderId="11" xfId="0" applyFont="1" applyFill="1" applyBorder="1" applyAlignment="1">
      <alignment horizontal="distributed" vertical="top"/>
    </xf>
    <xf numFmtId="0" fontId="6" fillId="35" borderId="10" xfId="0" applyFont="1" applyFill="1" applyBorder="1" applyAlignment="1">
      <alignment horizontal="distributed" vertical="top"/>
    </xf>
    <xf numFmtId="0" fontId="6" fillId="0" borderId="0" xfId="0" applyFont="1" applyFill="1" applyBorder="1" applyAlignment="1">
      <alignment horizontal="distributed" vertical="top"/>
    </xf>
    <xf numFmtId="0" fontId="2" fillId="0" borderId="10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7" fillId="33" borderId="15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/>
    </xf>
    <xf numFmtId="0" fontId="7" fillId="33" borderId="18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top"/>
    </xf>
    <xf numFmtId="0" fontId="2" fillId="0" borderId="10" xfId="0" applyFont="1" applyBorder="1" applyAlignment="1">
      <alignment horizontal="distributed" vertical="top" wrapText="1"/>
    </xf>
    <xf numFmtId="0" fontId="2" fillId="0" borderId="10" xfId="0" applyFont="1" applyBorder="1" applyAlignment="1">
      <alignment horizontal="distributed" vertical="top"/>
    </xf>
    <xf numFmtId="0" fontId="6" fillId="34" borderId="10" xfId="0" applyFont="1" applyFill="1" applyBorder="1" applyAlignment="1">
      <alignment horizontal="distributed" vertical="top"/>
    </xf>
    <xf numFmtId="0" fontId="2" fillId="0" borderId="19" xfId="0" applyFont="1" applyBorder="1" applyAlignment="1">
      <alignment horizontal="distributed" vertical="top"/>
    </xf>
    <xf numFmtId="0" fontId="2" fillId="0" borderId="20" xfId="0" applyFont="1" applyBorder="1" applyAlignment="1">
      <alignment horizontal="distributed" vertical="top"/>
    </xf>
    <xf numFmtId="0" fontId="2" fillId="0" borderId="21" xfId="0" applyFont="1" applyBorder="1" applyAlignment="1">
      <alignment horizontal="distributed" vertical="top"/>
    </xf>
    <xf numFmtId="0" fontId="2" fillId="0" borderId="22" xfId="0" applyFont="1" applyBorder="1" applyAlignment="1">
      <alignment horizontal="distributed" vertical="top"/>
    </xf>
    <xf numFmtId="0" fontId="2" fillId="0" borderId="20" xfId="0" applyFont="1" applyBorder="1" applyAlignment="1">
      <alignment horizontal="center" vertical="top"/>
    </xf>
    <xf numFmtId="0" fontId="2" fillId="0" borderId="21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0" fontId="2" fillId="0" borderId="23" xfId="0" applyFont="1" applyBorder="1" applyAlignment="1">
      <alignment horizontal="distributed" vertical="top"/>
    </xf>
    <xf numFmtId="0" fontId="2" fillId="0" borderId="24" xfId="0" applyFont="1" applyBorder="1" applyAlignment="1">
      <alignment horizontal="distributed" vertical="top"/>
    </xf>
    <xf numFmtId="0" fontId="2" fillId="0" borderId="11" xfId="0" applyFont="1" applyBorder="1" applyAlignment="1">
      <alignment horizontal="distributed" vertical="top"/>
    </xf>
    <xf numFmtId="0" fontId="6" fillId="33" borderId="23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0" fontId="6" fillId="33" borderId="25" xfId="0" applyFont="1" applyFill="1" applyBorder="1" applyAlignment="1">
      <alignment horizontal="center" vertical="center"/>
    </xf>
    <xf numFmtId="0" fontId="6" fillId="33" borderId="26" xfId="0" applyFont="1" applyFill="1" applyBorder="1" applyAlignment="1">
      <alignment horizontal="center" vertical="center"/>
    </xf>
    <xf numFmtId="0" fontId="6" fillId="33" borderId="27" xfId="0" applyFont="1" applyFill="1" applyBorder="1" applyAlignment="1">
      <alignment horizontal="center" vertical="center"/>
    </xf>
    <xf numFmtId="0" fontId="6" fillId="33" borderId="28" xfId="0" applyFont="1" applyFill="1" applyBorder="1" applyAlignment="1">
      <alignment horizontal="center" vertical="center"/>
    </xf>
    <xf numFmtId="0" fontId="6" fillId="33" borderId="29" xfId="0" applyFont="1" applyFill="1" applyBorder="1" applyAlignment="1">
      <alignment horizontal="center" vertical="center"/>
    </xf>
    <xf numFmtId="0" fontId="6" fillId="33" borderId="30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6" fillId="33" borderId="19" xfId="0" applyFont="1" applyFill="1" applyBorder="1" applyAlignment="1">
      <alignment horizontal="center" vertical="center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tabSelected="1" zoomScaleSheetLayoutView="100" zoomScalePageLayoutView="0" workbookViewId="0" topLeftCell="A1">
      <selection activeCell="A4" sqref="A4:F4"/>
    </sheetView>
  </sheetViews>
  <sheetFormatPr defaultColWidth="8.88671875" defaultRowHeight="13.5"/>
  <cols>
    <col min="1" max="2" width="8.3359375" style="1" customWidth="1"/>
    <col min="3" max="3" width="8.4453125" style="1" customWidth="1"/>
    <col min="4" max="6" width="11.21484375" style="1" customWidth="1"/>
    <col min="7" max="7" width="7.88671875" style="5" customWidth="1"/>
    <col min="8" max="8" width="7.21484375" style="5" customWidth="1"/>
    <col min="9" max="9" width="9.5546875" style="5" customWidth="1"/>
    <col min="10" max="12" width="11.21484375" style="1" customWidth="1"/>
    <col min="13" max="16384" width="8.88671875" style="1" customWidth="1"/>
  </cols>
  <sheetData>
    <row r="1" spans="1:12" ht="29.25" customHeight="1">
      <c r="A1" s="32" t="s">
        <v>66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12" ht="7.5" customHeight="1">
      <c r="A2" s="2"/>
      <c r="B2" s="2"/>
      <c r="C2" s="2"/>
      <c r="D2" s="2"/>
      <c r="E2" s="2"/>
      <c r="F2" s="2"/>
      <c r="G2" s="4"/>
      <c r="H2" s="4"/>
      <c r="I2" s="4"/>
      <c r="J2" s="2"/>
      <c r="K2" s="2"/>
      <c r="L2" s="2"/>
    </row>
    <row r="3" spans="1:12" ht="15" customHeight="1" thickBot="1">
      <c r="A3" s="33" t="s">
        <v>1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</row>
    <row r="4" spans="1:12" ht="25.5" customHeight="1">
      <c r="A4" s="34" t="s">
        <v>39</v>
      </c>
      <c r="B4" s="35"/>
      <c r="C4" s="35"/>
      <c r="D4" s="36"/>
      <c r="E4" s="36"/>
      <c r="F4" s="35"/>
      <c r="G4" s="37" t="s">
        <v>40</v>
      </c>
      <c r="H4" s="35"/>
      <c r="I4" s="35"/>
      <c r="J4" s="36"/>
      <c r="K4" s="36"/>
      <c r="L4" s="35"/>
    </row>
    <row r="5" spans="1:12" ht="19.5" customHeight="1">
      <c r="A5" s="59" t="s">
        <v>2</v>
      </c>
      <c r="B5" s="55"/>
      <c r="C5" s="56"/>
      <c r="D5" s="54" t="s">
        <v>58</v>
      </c>
      <c r="E5" s="54" t="s">
        <v>59</v>
      </c>
      <c r="F5" s="52" t="s">
        <v>60</v>
      </c>
      <c r="G5" s="55" t="s">
        <v>3</v>
      </c>
      <c r="H5" s="55"/>
      <c r="I5" s="56"/>
      <c r="J5" s="54" t="s">
        <v>58</v>
      </c>
      <c r="K5" s="54" t="s">
        <v>59</v>
      </c>
      <c r="L5" s="52" t="s">
        <v>60</v>
      </c>
    </row>
    <row r="6" spans="1:12" ht="19.5" customHeight="1">
      <c r="A6" s="60"/>
      <c r="B6" s="57"/>
      <c r="C6" s="58"/>
      <c r="D6" s="54"/>
      <c r="E6" s="54"/>
      <c r="F6" s="53"/>
      <c r="G6" s="57"/>
      <c r="H6" s="57"/>
      <c r="I6" s="58"/>
      <c r="J6" s="54"/>
      <c r="K6" s="54"/>
      <c r="L6" s="53"/>
    </row>
    <row r="7" spans="1:12" ht="24" customHeight="1">
      <c r="A7" s="61" t="s">
        <v>7</v>
      </c>
      <c r="B7" s="62"/>
      <c r="C7" s="62"/>
      <c r="D7" s="10">
        <f>D8+D12+D14+D16+D19+D21+D25</f>
        <v>618811000</v>
      </c>
      <c r="E7" s="10">
        <f>E8+E12+E14+E16+E19+E21+E25</f>
        <v>577882872</v>
      </c>
      <c r="F7" s="10">
        <f>E7-D7</f>
        <v>-40928128</v>
      </c>
      <c r="G7" s="65" t="s">
        <v>7</v>
      </c>
      <c r="H7" s="62"/>
      <c r="I7" s="62"/>
      <c r="J7" s="10">
        <f>J8+J24+J28+J40</f>
        <v>618811000</v>
      </c>
      <c r="K7" s="10">
        <f>K8+K24+K28+K40</f>
        <v>572029208</v>
      </c>
      <c r="L7" s="10">
        <f aca="true" t="shared" si="0" ref="L7:L27">K7-J7</f>
        <v>-46781792</v>
      </c>
    </row>
    <row r="8" spans="1:12" ht="24.75" customHeight="1">
      <c r="A8" s="29" t="s">
        <v>8</v>
      </c>
      <c r="B8" s="26" t="s">
        <v>9</v>
      </c>
      <c r="C8" s="26"/>
      <c r="D8" s="12">
        <f>D9+D10+D11</f>
        <v>150000000</v>
      </c>
      <c r="E8" s="12">
        <f>E9+E10+E11</f>
        <v>111100983</v>
      </c>
      <c r="F8" s="12">
        <f>E8-D8</f>
        <v>-38899017</v>
      </c>
      <c r="G8" s="42" t="s">
        <v>4</v>
      </c>
      <c r="H8" s="41" t="s">
        <v>9</v>
      </c>
      <c r="I8" s="41"/>
      <c r="J8" s="11">
        <f>J9+J15+J18</f>
        <v>400095000</v>
      </c>
      <c r="K8" s="11">
        <f>K9+K15+K18</f>
        <v>371945470</v>
      </c>
      <c r="L8" s="11">
        <f t="shared" si="0"/>
        <v>-28149530</v>
      </c>
    </row>
    <row r="9" spans="1:12" ht="24.75" customHeight="1">
      <c r="A9" s="29"/>
      <c r="B9" s="28" t="s">
        <v>8</v>
      </c>
      <c r="C9" s="8" t="s">
        <v>61</v>
      </c>
      <c r="D9" s="3">
        <v>126000000</v>
      </c>
      <c r="E9" s="3">
        <v>98512869</v>
      </c>
      <c r="F9" s="3">
        <f>E9-D9</f>
        <v>-27487131</v>
      </c>
      <c r="G9" s="42"/>
      <c r="H9" s="40" t="s">
        <v>10</v>
      </c>
      <c r="I9" s="16" t="s">
        <v>11</v>
      </c>
      <c r="J9" s="15">
        <f>SUM(J10:J14)</f>
        <v>322040000</v>
      </c>
      <c r="K9" s="15">
        <f>SUM(K10:K14)</f>
        <v>320606340</v>
      </c>
      <c r="L9" s="15">
        <f t="shared" si="0"/>
        <v>-1433660</v>
      </c>
    </row>
    <row r="10" spans="1:12" ht="24.75" customHeight="1">
      <c r="A10" s="29"/>
      <c r="B10" s="28"/>
      <c r="C10" s="8" t="s">
        <v>62</v>
      </c>
      <c r="D10" s="3"/>
      <c r="E10" s="3"/>
      <c r="F10" s="3"/>
      <c r="G10" s="42"/>
      <c r="H10" s="40"/>
      <c r="I10" s="7" t="s">
        <v>12</v>
      </c>
      <c r="J10" s="3">
        <v>185096000</v>
      </c>
      <c r="K10" s="3">
        <v>184055920</v>
      </c>
      <c r="L10" s="3">
        <f t="shared" si="0"/>
        <v>-1040080</v>
      </c>
    </row>
    <row r="11" spans="1:12" ht="24.75" customHeight="1">
      <c r="A11" s="29"/>
      <c r="B11" s="28"/>
      <c r="C11" s="8" t="s">
        <v>63</v>
      </c>
      <c r="D11" s="3">
        <v>24000000</v>
      </c>
      <c r="E11" s="3">
        <v>12588114</v>
      </c>
      <c r="F11" s="3">
        <f>E11-D11</f>
        <v>-11411886</v>
      </c>
      <c r="G11" s="42"/>
      <c r="H11" s="40"/>
      <c r="I11" s="7" t="s">
        <v>14</v>
      </c>
      <c r="J11" s="3">
        <v>84235000</v>
      </c>
      <c r="K11" s="3">
        <v>84235000</v>
      </c>
      <c r="L11" s="3">
        <f t="shared" si="0"/>
        <v>0</v>
      </c>
    </row>
    <row r="12" spans="1:12" ht="24.75" customHeight="1">
      <c r="A12" s="29" t="s">
        <v>49</v>
      </c>
      <c r="B12" s="26" t="s">
        <v>9</v>
      </c>
      <c r="C12" s="26"/>
      <c r="D12" s="12">
        <f>D13</f>
        <v>12499000</v>
      </c>
      <c r="E12" s="12">
        <f>E13</f>
        <v>12478891</v>
      </c>
      <c r="F12" s="12">
        <f aca="true" t="shared" si="1" ref="F12:F27">E12-D12</f>
        <v>-20109</v>
      </c>
      <c r="G12" s="42"/>
      <c r="H12" s="40"/>
      <c r="I12" s="7" t="s">
        <v>15</v>
      </c>
      <c r="J12" s="3">
        <v>22275000</v>
      </c>
      <c r="K12" s="3">
        <v>22245890</v>
      </c>
      <c r="L12" s="3">
        <f t="shared" si="0"/>
        <v>-29110</v>
      </c>
    </row>
    <row r="13" spans="1:12" ht="24.75" customHeight="1">
      <c r="A13" s="29"/>
      <c r="B13" s="9" t="s">
        <v>51</v>
      </c>
      <c r="C13" s="7" t="s">
        <v>51</v>
      </c>
      <c r="D13" s="3">
        <v>12499000</v>
      </c>
      <c r="E13" s="3">
        <v>12478891</v>
      </c>
      <c r="F13" s="3">
        <f t="shared" si="1"/>
        <v>-20109</v>
      </c>
      <c r="G13" s="42"/>
      <c r="H13" s="40"/>
      <c r="I13" s="7" t="s">
        <v>16</v>
      </c>
      <c r="J13" s="3">
        <v>30184000</v>
      </c>
      <c r="K13" s="3">
        <v>30069530</v>
      </c>
      <c r="L13" s="3">
        <f t="shared" si="0"/>
        <v>-114470</v>
      </c>
    </row>
    <row r="14" spans="1:12" ht="24.75" customHeight="1">
      <c r="A14" s="29" t="s">
        <v>13</v>
      </c>
      <c r="B14" s="26" t="s">
        <v>9</v>
      </c>
      <c r="C14" s="26"/>
      <c r="D14" s="12">
        <f>D15</f>
        <v>415637000</v>
      </c>
      <c r="E14" s="12">
        <f>E15</f>
        <v>415637000</v>
      </c>
      <c r="F14" s="12">
        <f t="shared" si="1"/>
        <v>0</v>
      </c>
      <c r="G14" s="42"/>
      <c r="H14" s="40"/>
      <c r="I14" s="7" t="s">
        <v>18</v>
      </c>
      <c r="J14" s="3">
        <v>250000</v>
      </c>
      <c r="K14" s="3">
        <v>0</v>
      </c>
      <c r="L14" s="3">
        <f t="shared" si="0"/>
        <v>-250000</v>
      </c>
    </row>
    <row r="15" spans="1:12" ht="24.75" customHeight="1">
      <c r="A15" s="29"/>
      <c r="B15" s="9" t="s">
        <v>13</v>
      </c>
      <c r="C15" s="7" t="s">
        <v>48</v>
      </c>
      <c r="D15" s="3">
        <v>415637000</v>
      </c>
      <c r="E15" s="3">
        <v>415637000</v>
      </c>
      <c r="F15" s="3">
        <f t="shared" si="1"/>
        <v>0</v>
      </c>
      <c r="G15" s="42"/>
      <c r="H15" s="39" t="s">
        <v>41</v>
      </c>
      <c r="I15" s="16" t="s">
        <v>11</v>
      </c>
      <c r="J15" s="15">
        <f>SUM(J16:J17)</f>
        <v>2920000</v>
      </c>
      <c r="K15" s="15">
        <f>SUM(K16:K17)</f>
        <v>0</v>
      </c>
      <c r="L15" s="15">
        <f t="shared" si="0"/>
        <v>-2920000</v>
      </c>
    </row>
    <row r="16" spans="1:12" ht="24.75" customHeight="1">
      <c r="A16" s="38" t="s">
        <v>17</v>
      </c>
      <c r="B16" s="26" t="s">
        <v>9</v>
      </c>
      <c r="C16" s="26"/>
      <c r="D16" s="13">
        <f>D17+D18</f>
        <v>6000000</v>
      </c>
      <c r="E16" s="13">
        <f>E17+E18</f>
        <v>4739460</v>
      </c>
      <c r="F16" s="12">
        <f t="shared" si="1"/>
        <v>-1260540</v>
      </c>
      <c r="G16" s="42"/>
      <c r="H16" s="40"/>
      <c r="I16" s="7" t="s">
        <v>20</v>
      </c>
      <c r="J16" s="3">
        <v>1500000</v>
      </c>
      <c r="K16" s="3">
        <v>0</v>
      </c>
      <c r="L16" s="3">
        <f t="shared" si="0"/>
        <v>-1500000</v>
      </c>
    </row>
    <row r="17" spans="1:12" ht="24.75" customHeight="1">
      <c r="A17" s="38"/>
      <c r="B17" s="28" t="s">
        <v>17</v>
      </c>
      <c r="C17" s="7" t="s">
        <v>19</v>
      </c>
      <c r="D17" s="6">
        <v>3000000</v>
      </c>
      <c r="E17" s="6">
        <v>2364460</v>
      </c>
      <c r="F17" s="3">
        <f t="shared" si="1"/>
        <v>-635540</v>
      </c>
      <c r="G17" s="42"/>
      <c r="H17" s="40"/>
      <c r="I17" s="7" t="s">
        <v>21</v>
      </c>
      <c r="J17" s="3">
        <v>1420000</v>
      </c>
      <c r="K17" s="3">
        <v>0</v>
      </c>
      <c r="L17" s="3">
        <f t="shared" si="0"/>
        <v>-1420000</v>
      </c>
    </row>
    <row r="18" spans="1:12" ht="24.75" customHeight="1">
      <c r="A18" s="38"/>
      <c r="B18" s="28"/>
      <c r="C18" s="8" t="s">
        <v>42</v>
      </c>
      <c r="D18" s="6">
        <v>3000000</v>
      </c>
      <c r="E18" s="6">
        <v>2375000</v>
      </c>
      <c r="F18" s="3">
        <f t="shared" si="1"/>
        <v>-625000</v>
      </c>
      <c r="G18" s="42"/>
      <c r="H18" s="40" t="s">
        <v>22</v>
      </c>
      <c r="I18" s="16" t="s">
        <v>11</v>
      </c>
      <c r="J18" s="15">
        <f>SUM(J19:J23)</f>
        <v>75135000</v>
      </c>
      <c r="K18" s="15">
        <f>SUM(K19:K23)</f>
        <v>51339130</v>
      </c>
      <c r="L18" s="15">
        <f t="shared" si="0"/>
        <v>-23795870</v>
      </c>
    </row>
    <row r="19" spans="1:12" ht="24.75" customHeight="1">
      <c r="A19" s="29" t="s">
        <v>50</v>
      </c>
      <c r="B19" s="26" t="s">
        <v>9</v>
      </c>
      <c r="C19" s="26"/>
      <c r="D19" s="12">
        <f>D20</f>
        <v>20000000</v>
      </c>
      <c r="E19" s="12">
        <f>E20</f>
        <v>20000000</v>
      </c>
      <c r="F19" s="12">
        <f t="shared" si="1"/>
        <v>0</v>
      </c>
      <c r="G19" s="42"/>
      <c r="H19" s="40"/>
      <c r="I19" s="7" t="s">
        <v>24</v>
      </c>
      <c r="J19" s="3">
        <v>3600000</v>
      </c>
      <c r="K19" s="3">
        <v>0</v>
      </c>
      <c r="L19" s="3">
        <f t="shared" si="0"/>
        <v>-3600000</v>
      </c>
    </row>
    <row r="20" spans="1:12" ht="24.75" customHeight="1">
      <c r="A20" s="29"/>
      <c r="B20" s="9" t="s">
        <v>50</v>
      </c>
      <c r="C20" s="7" t="s">
        <v>64</v>
      </c>
      <c r="D20" s="3">
        <v>20000000</v>
      </c>
      <c r="E20" s="3">
        <v>20000000</v>
      </c>
      <c r="F20" s="3">
        <f t="shared" si="1"/>
        <v>0</v>
      </c>
      <c r="G20" s="42"/>
      <c r="H20" s="40"/>
      <c r="I20" s="8" t="s">
        <v>6</v>
      </c>
      <c r="J20" s="3">
        <v>18780170</v>
      </c>
      <c r="K20" s="3">
        <v>12841960</v>
      </c>
      <c r="L20" s="3">
        <f t="shared" si="0"/>
        <v>-5938210</v>
      </c>
    </row>
    <row r="21" spans="1:12" ht="24.75" customHeight="1">
      <c r="A21" s="30" t="s">
        <v>52</v>
      </c>
      <c r="B21" s="25" t="s">
        <v>9</v>
      </c>
      <c r="C21" s="25"/>
      <c r="D21" s="17">
        <f>D22+D23</f>
        <v>5575000</v>
      </c>
      <c r="E21" s="17">
        <f>E22+E23</f>
        <v>5574970</v>
      </c>
      <c r="F21" s="17">
        <f>F22+F23</f>
        <v>-30</v>
      </c>
      <c r="G21" s="42"/>
      <c r="H21" s="40"/>
      <c r="I21" s="7" t="s">
        <v>26</v>
      </c>
      <c r="J21" s="3">
        <v>19141360</v>
      </c>
      <c r="K21" s="3">
        <v>17797790</v>
      </c>
      <c r="L21" s="3">
        <f t="shared" si="0"/>
        <v>-1343570</v>
      </c>
    </row>
    <row r="22" spans="1:12" ht="24.75" customHeight="1">
      <c r="A22" s="29"/>
      <c r="B22" s="28" t="s">
        <v>52</v>
      </c>
      <c r="C22" s="7" t="s">
        <v>53</v>
      </c>
      <c r="D22" s="3">
        <v>2981000</v>
      </c>
      <c r="E22" s="3">
        <v>2980714</v>
      </c>
      <c r="F22" s="3">
        <f t="shared" si="1"/>
        <v>-286</v>
      </c>
      <c r="G22" s="42"/>
      <c r="H22" s="40"/>
      <c r="I22" s="7" t="s">
        <v>27</v>
      </c>
      <c r="J22" s="3">
        <v>9117470</v>
      </c>
      <c r="K22" s="3">
        <v>3966380</v>
      </c>
      <c r="L22" s="3">
        <f t="shared" si="0"/>
        <v>-5151090</v>
      </c>
    </row>
    <row r="23" spans="1:12" ht="24.75" customHeight="1">
      <c r="A23" s="29"/>
      <c r="B23" s="28"/>
      <c r="C23" s="7" t="s">
        <v>54</v>
      </c>
      <c r="D23" s="3">
        <v>2594000</v>
      </c>
      <c r="E23" s="3">
        <v>2594256</v>
      </c>
      <c r="F23" s="3">
        <f t="shared" si="1"/>
        <v>256</v>
      </c>
      <c r="G23" s="42"/>
      <c r="H23" s="40"/>
      <c r="I23" s="7" t="s">
        <v>28</v>
      </c>
      <c r="J23" s="3">
        <v>24496000</v>
      </c>
      <c r="K23" s="3">
        <v>16733000</v>
      </c>
      <c r="L23" s="3">
        <f t="shared" si="0"/>
        <v>-7763000</v>
      </c>
    </row>
    <row r="24" spans="1:12" ht="24.75" customHeight="1">
      <c r="A24" s="29"/>
      <c r="B24" s="28"/>
      <c r="C24" s="7" t="s">
        <v>55</v>
      </c>
      <c r="D24" s="3"/>
      <c r="E24" s="3"/>
      <c r="F24" s="3"/>
      <c r="G24" s="42" t="s">
        <v>29</v>
      </c>
      <c r="H24" s="41" t="s">
        <v>9</v>
      </c>
      <c r="I24" s="41"/>
      <c r="J24" s="11">
        <f>J25+J26+J27</f>
        <v>98510000</v>
      </c>
      <c r="K24" s="11">
        <f>K25+K26+K27</f>
        <v>97303000</v>
      </c>
      <c r="L24" s="11">
        <f t="shared" si="0"/>
        <v>-1207000</v>
      </c>
    </row>
    <row r="25" spans="1:12" ht="24.75" customHeight="1">
      <c r="A25" s="38" t="s">
        <v>23</v>
      </c>
      <c r="B25" s="26" t="s">
        <v>9</v>
      </c>
      <c r="C25" s="26"/>
      <c r="D25" s="12">
        <f>D26+D27</f>
        <v>9100000</v>
      </c>
      <c r="E25" s="12">
        <f>E26+E27</f>
        <v>8351568</v>
      </c>
      <c r="F25" s="12">
        <f t="shared" si="1"/>
        <v>-748432</v>
      </c>
      <c r="G25" s="42"/>
      <c r="H25" s="39" t="s">
        <v>57</v>
      </c>
      <c r="I25" s="8" t="s">
        <v>0</v>
      </c>
      <c r="J25" s="3">
        <v>97160000</v>
      </c>
      <c r="K25" s="3">
        <v>97160000</v>
      </c>
      <c r="L25" s="3">
        <f>K25-J25</f>
        <v>0</v>
      </c>
    </row>
    <row r="26" spans="1:12" ht="24.75" customHeight="1">
      <c r="A26" s="38"/>
      <c r="B26" s="28" t="s">
        <v>23</v>
      </c>
      <c r="C26" s="8" t="s">
        <v>43</v>
      </c>
      <c r="D26" s="3">
        <v>100000</v>
      </c>
      <c r="E26" s="3">
        <v>57568</v>
      </c>
      <c r="F26" s="3">
        <f t="shared" si="1"/>
        <v>-42432</v>
      </c>
      <c r="G26" s="42"/>
      <c r="H26" s="40"/>
      <c r="I26" s="8" t="s">
        <v>30</v>
      </c>
      <c r="J26" s="3">
        <v>350000</v>
      </c>
      <c r="K26" s="3">
        <v>0</v>
      </c>
      <c r="L26" s="3">
        <f t="shared" si="0"/>
        <v>-350000</v>
      </c>
    </row>
    <row r="27" spans="1:12" ht="24.75" customHeight="1">
      <c r="A27" s="38"/>
      <c r="B27" s="28"/>
      <c r="C27" s="7" t="s">
        <v>25</v>
      </c>
      <c r="D27" s="3">
        <v>9000000</v>
      </c>
      <c r="E27" s="3">
        <v>8294000</v>
      </c>
      <c r="F27" s="3">
        <f t="shared" si="1"/>
        <v>-706000</v>
      </c>
      <c r="G27" s="42"/>
      <c r="H27" s="40"/>
      <c r="I27" s="8" t="s">
        <v>44</v>
      </c>
      <c r="J27" s="3">
        <v>1000000</v>
      </c>
      <c r="K27" s="3">
        <v>143000</v>
      </c>
      <c r="L27" s="3">
        <f t="shared" si="0"/>
        <v>-857000</v>
      </c>
    </row>
    <row r="28" spans="7:12" ht="24.75" customHeight="1">
      <c r="G28" s="46" t="s">
        <v>5</v>
      </c>
      <c r="H28" s="41" t="s">
        <v>9</v>
      </c>
      <c r="I28" s="41"/>
      <c r="J28" s="11">
        <f>J29+J36</f>
        <v>118150000</v>
      </c>
      <c r="K28" s="11">
        <f>K29+K36</f>
        <v>102726780</v>
      </c>
      <c r="L28" s="11">
        <f aca="true" t="shared" si="2" ref="L28:L42">K28-J28</f>
        <v>-15423220</v>
      </c>
    </row>
    <row r="29" spans="7:12" ht="24.75" customHeight="1">
      <c r="G29" s="47"/>
      <c r="H29" s="40" t="s">
        <v>22</v>
      </c>
      <c r="I29" s="16" t="s">
        <v>11</v>
      </c>
      <c r="J29" s="15">
        <f>SUM(J30:J35)</f>
        <v>7522000</v>
      </c>
      <c r="K29" s="15">
        <f>SUM(K30:K35)</f>
        <v>4220680</v>
      </c>
      <c r="L29" s="15">
        <f>K29-J29</f>
        <v>-3301320</v>
      </c>
    </row>
    <row r="30" spans="7:12" ht="24.75" customHeight="1">
      <c r="G30" s="47"/>
      <c r="H30" s="40"/>
      <c r="I30" s="7" t="s">
        <v>31</v>
      </c>
      <c r="J30" s="3">
        <v>4092000</v>
      </c>
      <c r="K30" s="3">
        <v>3812380</v>
      </c>
      <c r="L30" s="3">
        <f t="shared" si="2"/>
        <v>-279620</v>
      </c>
    </row>
    <row r="31" spans="7:12" ht="24.75" customHeight="1">
      <c r="G31" s="47"/>
      <c r="H31" s="40"/>
      <c r="I31" s="7" t="s">
        <v>32</v>
      </c>
      <c r="J31" s="3">
        <v>800000</v>
      </c>
      <c r="K31" s="3">
        <v>96300</v>
      </c>
      <c r="L31" s="3">
        <f t="shared" si="2"/>
        <v>-703700</v>
      </c>
    </row>
    <row r="32" spans="7:12" ht="24.75" customHeight="1">
      <c r="G32" s="47"/>
      <c r="H32" s="40"/>
      <c r="I32" s="8" t="s">
        <v>33</v>
      </c>
      <c r="J32" s="3"/>
      <c r="K32" s="3">
        <v>0</v>
      </c>
      <c r="L32" s="3">
        <f t="shared" si="2"/>
        <v>0</v>
      </c>
    </row>
    <row r="33" spans="7:12" ht="24.75" customHeight="1">
      <c r="G33" s="47"/>
      <c r="H33" s="40"/>
      <c r="I33" s="8" t="s">
        <v>34</v>
      </c>
      <c r="J33" s="3">
        <v>200000</v>
      </c>
      <c r="K33" s="3">
        <v>0</v>
      </c>
      <c r="L33" s="3">
        <f t="shared" si="2"/>
        <v>-200000</v>
      </c>
    </row>
    <row r="34" spans="7:12" ht="24.75" customHeight="1">
      <c r="G34" s="47"/>
      <c r="H34" s="40"/>
      <c r="I34" s="8" t="s">
        <v>35</v>
      </c>
      <c r="J34" s="3">
        <v>540000</v>
      </c>
      <c r="K34" s="3">
        <v>0</v>
      </c>
      <c r="L34" s="3">
        <f t="shared" si="2"/>
        <v>-540000</v>
      </c>
    </row>
    <row r="35" spans="7:12" ht="24.75" customHeight="1">
      <c r="G35" s="47"/>
      <c r="H35" s="40"/>
      <c r="I35" s="8" t="s">
        <v>36</v>
      </c>
      <c r="J35" s="3">
        <v>1890000</v>
      </c>
      <c r="K35" s="3">
        <v>312000</v>
      </c>
      <c r="L35" s="3">
        <f>K35-J35</f>
        <v>-1578000</v>
      </c>
    </row>
    <row r="36" spans="7:12" ht="24.75" customHeight="1">
      <c r="G36" s="47"/>
      <c r="H36" s="49" t="s">
        <v>37</v>
      </c>
      <c r="I36" s="14" t="s">
        <v>11</v>
      </c>
      <c r="J36" s="15">
        <f>J37+J38+J39</f>
        <v>110628000</v>
      </c>
      <c r="K36" s="15">
        <f>K37+K38+K39</f>
        <v>98506100</v>
      </c>
      <c r="L36" s="15">
        <f>K36-J36</f>
        <v>-12121900</v>
      </c>
    </row>
    <row r="37" spans="7:12" ht="24.75" customHeight="1">
      <c r="G37" s="47"/>
      <c r="H37" s="50"/>
      <c r="I37" s="8" t="s">
        <v>45</v>
      </c>
      <c r="J37" s="3">
        <v>2790000</v>
      </c>
      <c r="K37" s="3">
        <v>190000</v>
      </c>
      <c r="L37" s="3">
        <f>K37-J37</f>
        <v>-2600000</v>
      </c>
    </row>
    <row r="38" spans="7:12" ht="24.75" customHeight="1">
      <c r="G38" s="47"/>
      <c r="H38" s="50"/>
      <c r="I38" s="8" t="s">
        <v>46</v>
      </c>
      <c r="J38" s="3">
        <v>10800000</v>
      </c>
      <c r="K38" s="3">
        <v>10600000</v>
      </c>
      <c r="L38" s="3">
        <f t="shared" si="2"/>
        <v>-200000</v>
      </c>
    </row>
    <row r="39" spans="7:12" ht="24.75" customHeight="1">
      <c r="G39" s="48"/>
      <c r="H39" s="51"/>
      <c r="I39" s="8" t="s">
        <v>56</v>
      </c>
      <c r="J39" s="3">
        <v>97038000</v>
      </c>
      <c r="K39" s="3">
        <v>87716100</v>
      </c>
      <c r="L39" s="3">
        <f t="shared" si="2"/>
        <v>-9321900</v>
      </c>
    </row>
    <row r="40" spans="7:12" ht="24.75" customHeight="1">
      <c r="G40" s="43" t="s">
        <v>38</v>
      </c>
      <c r="H40" s="41" t="s">
        <v>9</v>
      </c>
      <c r="I40" s="41"/>
      <c r="J40" s="11">
        <f>SUM(J41:J42)</f>
        <v>2056000</v>
      </c>
      <c r="K40" s="11">
        <f>SUM(K41:K42)</f>
        <v>53958</v>
      </c>
      <c r="L40" s="11">
        <f>K40-J40</f>
        <v>-2002042</v>
      </c>
    </row>
    <row r="41" spans="7:12" ht="24.75" customHeight="1">
      <c r="G41" s="44"/>
      <c r="H41" s="63" t="s">
        <v>38</v>
      </c>
      <c r="I41" s="8" t="s">
        <v>47</v>
      </c>
      <c r="J41" s="24">
        <v>2000000</v>
      </c>
      <c r="K41" s="24">
        <v>0</v>
      </c>
      <c r="L41" s="3">
        <f t="shared" si="2"/>
        <v>-2000000</v>
      </c>
    </row>
    <row r="42" spans="7:12" ht="24.75" customHeight="1" thickBot="1">
      <c r="G42" s="45"/>
      <c r="H42" s="64"/>
      <c r="I42" s="22" t="s">
        <v>65</v>
      </c>
      <c r="J42" s="23">
        <v>56000</v>
      </c>
      <c r="K42" s="23">
        <v>53958</v>
      </c>
      <c r="L42" s="23">
        <f t="shared" si="2"/>
        <v>-2042</v>
      </c>
    </row>
    <row r="43" spans="1:6" ht="15" customHeight="1">
      <c r="A43" s="31"/>
      <c r="B43" s="27"/>
      <c r="C43" s="27"/>
      <c r="D43" s="18"/>
      <c r="E43" s="18"/>
      <c r="F43" s="18"/>
    </row>
    <row r="44" spans="1:6" ht="18" customHeight="1">
      <c r="A44" s="31"/>
      <c r="B44" s="19"/>
      <c r="C44" s="20"/>
      <c r="D44" s="21"/>
      <c r="E44" s="21"/>
      <c r="F44" s="21"/>
    </row>
  </sheetData>
  <sheetProtection/>
  <mergeCells count="49">
    <mergeCell ref="L5:L6"/>
    <mergeCell ref="A19:A20"/>
    <mergeCell ref="B19:C19"/>
    <mergeCell ref="H41:H42"/>
    <mergeCell ref="D5:D6"/>
    <mergeCell ref="E5:E6"/>
    <mergeCell ref="H9:H14"/>
    <mergeCell ref="H18:H23"/>
    <mergeCell ref="H15:H17"/>
    <mergeCell ref="G7:I7"/>
    <mergeCell ref="F5:F6"/>
    <mergeCell ref="J5:J6"/>
    <mergeCell ref="K5:K6"/>
    <mergeCell ref="G5:I6"/>
    <mergeCell ref="A5:C6"/>
    <mergeCell ref="G8:G23"/>
    <mergeCell ref="H8:I8"/>
    <mergeCell ref="B8:C8"/>
    <mergeCell ref="A7:C7"/>
    <mergeCell ref="B9:B11"/>
    <mergeCell ref="A8:A11"/>
    <mergeCell ref="H40:I40"/>
    <mergeCell ref="G24:G27"/>
    <mergeCell ref="G40:G42"/>
    <mergeCell ref="G28:G39"/>
    <mergeCell ref="H36:H39"/>
    <mergeCell ref="H29:H35"/>
    <mergeCell ref="H28:I28"/>
    <mergeCell ref="A16:A18"/>
    <mergeCell ref="B17:B18"/>
    <mergeCell ref="A1:L1"/>
    <mergeCell ref="A3:L3"/>
    <mergeCell ref="A4:F4"/>
    <mergeCell ref="G4:L4"/>
    <mergeCell ref="A14:A15"/>
    <mergeCell ref="A25:A27"/>
    <mergeCell ref="B14:C14"/>
    <mergeCell ref="B12:C12"/>
    <mergeCell ref="H25:H27"/>
    <mergeCell ref="H24:I24"/>
    <mergeCell ref="B21:C21"/>
    <mergeCell ref="B16:C16"/>
    <mergeCell ref="B25:C25"/>
    <mergeCell ref="B43:C43"/>
    <mergeCell ref="B26:B27"/>
    <mergeCell ref="A12:A13"/>
    <mergeCell ref="A21:A24"/>
    <mergeCell ref="B22:B24"/>
    <mergeCell ref="A43:A44"/>
  </mergeCells>
  <printOptions/>
  <pageMargins left="0.7086614173228347" right="0.4724409448818898" top="0.5905511811023623" bottom="0.34" header="0" footer="0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Name</cp:lastModifiedBy>
  <cp:lastPrinted>2013-01-10T02:56:37Z</cp:lastPrinted>
  <dcterms:created xsi:type="dcterms:W3CDTF">2007-04-18T08:01:50Z</dcterms:created>
  <dcterms:modified xsi:type="dcterms:W3CDTF">2015-03-23T07:10:53Z</dcterms:modified>
  <cp:category/>
  <cp:version/>
  <cp:contentType/>
  <cp:contentStatus/>
</cp:coreProperties>
</file>