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" windowWidth="17175" windowHeight="11820" activeTab="0"/>
  </bookViews>
  <sheets>
    <sheet name="1.결산총괄표" sheetId="1" r:id="rId1"/>
    <sheet name="세입결산서" sheetId="2" r:id="rId2"/>
    <sheet name="세출결산서" sheetId="3" r:id="rId3"/>
  </sheets>
  <definedNames>
    <definedName name="_xlnm.Print_Titles" localSheetId="1">'세입결산서'!$3:$4</definedName>
    <definedName name="_xlnm.Print_Titles" localSheetId="2">'세출결산서'!$3:$4</definedName>
  </definedNames>
  <calcPr calcId="124519"/>
</workbook>
</file>

<file path=xl/sharedStrings.xml><?xml version="1.0" encoding="utf-8"?>
<sst xmlns="http://schemas.openxmlformats.org/spreadsheetml/2006/main" count="395" uniqueCount="107">
  <si>
    <t>세출합계</t>
  </si>
  <si>
    <t>세입 합계</t>
  </si>
  <si>
    <t>예비비 및 기타</t>
  </si>
  <si>
    <t>9</t>
  </si>
  <si>
    <t>부채상환금</t>
  </si>
  <si>
    <t>8</t>
  </si>
  <si>
    <t>사회복지공동모금회 기능보강 사업비</t>
  </si>
  <si>
    <t>사업비</t>
  </si>
  <si>
    <t>잡수입</t>
  </si>
  <si>
    <t>7</t>
  </si>
  <si>
    <t>사업비</t>
  </si>
  <si>
    <t>이월금</t>
  </si>
  <si>
    <t>6</t>
  </si>
  <si>
    <t>운영비</t>
  </si>
  <si>
    <t>전입금</t>
  </si>
  <si>
    <t>5</t>
  </si>
  <si>
    <t>시설비</t>
  </si>
  <si>
    <t>재산조성비</t>
  </si>
  <si>
    <t>후원금수입</t>
  </si>
  <si>
    <t>4</t>
  </si>
  <si>
    <t>사무비</t>
  </si>
  <si>
    <t>보조금수입</t>
  </si>
  <si>
    <t>3</t>
  </si>
  <si>
    <t>업무추진비</t>
  </si>
  <si>
    <t>사업수입</t>
  </si>
  <si>
    <t>2</t>
  </si>
  <si>
    <t>인건비</t>
  </si>
  <si>
    <t>입소비용수입</t>
  </si>
  <si>
    <t>입소자부담금수입</t>
  </si>
  <si>
    <t>1</t>
  </si>
  <si>
    <t>증감액</t>
  </si>
  <si>
    <t>결산액</t>
  </si>
  <si>
    <t>예산액</t>
  </si>
  <si>
    <t>항</t>
  </si>
  <si>
    <t>관</t>
  </si>
  <si>
    <t>세출</t>
  </si>
  <si>
    <t>세입</t>
  </si>
  <si>
    <t>순번</t>
  </si>
  <si>
    <t>(단위:원)</t>
  </si>
  <si>
    <t>결 산 총 괄 표</t>
  </si>
  <si>
    <t>증감</t>
  </si>
  <si>
    <t>결산</t>
  </si>
  <si>
    <t>예산</t>
  </si>
  <si>
    <t>총합계</t>
  </si>
  <si>
    <t>합    계</t>
  </si>
  <si>
    <t>합   계</t>
  </si>
  <si>
    <t>비지정후원금</t>
  </si>
  <si>
    <t>지정후원금</t>
  </si>
  <si>
    <t>기타잡수입</t>
  </si>
  <si>
    <t>기타예금이자
수입</t>
  </si>
  <si>
    <t>이월금</t>
  </si>
  <si>
    <t>전년도이월금
(후원금)</t>
  </si>
  <si>
    <t>전년도이월금</t>
  </si>
  <si>
    <t>법인전입금</t>
  </si>
  <si>
    <t>기타차입금</t>
  </si>
  <si>
    <t>차입금</t>
  </si>
  <si>
    <t>자본보조금수입
(종사자수당)</t>
  </si>
  <si>
    <t>경상보조금수입</t>
  </si>
  <si>
    <t>사업수입</t>
  </si>
  <si>
    <t>입소
비용
수입</t>
  </si>
  <si>
    <t>입소자
부담금
수입</t>
  </si>
  <si>
    <t>목</t>
  </si>
  <si>
    <t>계</t>
  </si>
  <si>
    <t>후원금</t>
  </si>
  <si>
    <t>시설부담금</t>
  </si>
  <si>
    <t>정부보조금</t>
  </si>
  <si>
    <t>구분</t>
  </si>
  <si>
    <t>과목</t>
  </si>
  <si>
    <t>세  입  결  산  서</t>
  </si>
  <si>
    <t>합  계</t>
  </si>
  <si>
    <t>보조금반환</t>
  </si>
  <si>
    <t>원금상환금</t>
  </si>
  <si>
    <t>부채상환금</t>
  </si>
  <si>
    <t>사회복지
공동모금회 
기능보강사업</t>
  </si>
  <si>
    <t>여가활동프로그램</t>
  </si>
  <si>
    <t>기획및지원프로그램</t>
  </si>
  <si>
    <t>직원교육프로그램</t>
  </si>
  <si>
    <t>연료비</t>
  </si>
  <si>
    <t>특별급식비</t>
  </si>
  <si>
    <t>직업재활비</t>
  </si>
  <si>
    <t>의료비</t>
  </si>
  <si>
    <t>피복비</t>
  </si>
  <si>
    <t>수용기관경비</t>
  </si>
  <si>
    <t>생계비</t>
  </si>
  <si>
    <t>운영비</t>
  </si>
  <si>
    <t>시설장비유지비</t>
  </si>
  <si>
    <t>자산취득비</t>
  </si>
  <si>
    <t>시설비</t>
  </si>
  <si>
    <t>재산조성비</t>
  </si>
  <si>
    <t>차량비</t>
  </si>
  <si>
    <t>제세공과금</t>
  </si>
  <si>
    <t>공공요금</t>
  </si>
  <si>
    <t>수용비및 수수료</t>
  </si>
  <si>
    <t>여비</t>
  </si>
  <si>
    <t>회의비</t>
  </si>
  <si>
    <t>기관운영비</t>
  </si>
  <si>
    <t>업무추진비</t>
  </si>
  <si>
    <t>기타후생경비</t>
  </si>
  <si>
    <t>사회보험부담비용</t>
  </si>
  <si>
    <t>퇴직금 및 퇴직적립</t>
  </si>
  <si>
    <t>제수당</t>
  </si>
  <si>
    <t>급여</t>
  </si>
  <si>
    <t>인건비</t>
  </si>
  <si>
    <t>사무비</t>
  </si>
  <si>
    <t>시설부담</t>
  </si>
  <si>
    <t>보조금</t>
  </si>
  <si>
    <t>세  출  결  산  서</t>
  </si>
</sst>
</file>

<file path=xl/styles.xml><?xml version="1.0" encoding="utf-8"?>
<styleSheet xmlns="http://schemas.openxmlformats.org/spreadsheetml/2006/main">
  <numFmts count="3">
    <numFmt numFmtId="176" formatCode="#,##0;\△#,##0"/>
    <numFmt numFmtId="177" formatCode="#,##0_ "/>
    <numFmt numFmtId="178" formatCode="#,##0;\▲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sz val="9"/>
      <color indexed="8"/>
      <name val="굴림"/>
      <family val="3"/>
    </font>
    <font>
      <b/>
      <sz val="26"/>
      <color indexed="8"/>
      <name val="굴림체"/>
      <family val="3"/>
    </font>
    <font>
      <sz val="10"/>
      <color indexed="8"/>
      <name val="굴림"/>
      <family val="3"/>
    </font>
    <font>
      <b/>
      <sz val="9"/>
      <color theme="1"/>
      <name val="굴림"/>
      <family val="3"/>
    </font>
    <font>
      <sz val="9"/>
      <color rgb="FF000000"/>
      <name val="굴림체"/>
      <family val="3"/>
    </font>
    <font>
      <sz val="9"/>
      <name val="굴림체"/>
      <family val="3"/>
    </font>
    <font>
      <b/>
      <sz val="16"/>
      <color theme="1"/>
      <name val="Calibri"/>
      <family val="3"/>
      <scheme val="minor"/>
    </font>
    <font>
      <b/>
      <sz val="9"/>
      <name val="굴림"/>
      <family val="3"/>
    </font>
    <font>
      <sz val="9"/>
      <color rgb="FF000000"/>
      <name val="굴림"/>
      <family val="3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9" fillId="0" borderId="0">
      <alignment/>
      <protection/>
    </xf>
  </cellStyleXfs>
  <cellXfs count="101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176" fontId="4" fillId="0" borderId="1" xfId="20" applyNumberFormat="1" applyFont="1" applyBorder="1" applyAlignment="1">
      <alignment horizontal="right" vertical="center" wrapText="1"/>
      <protection/>
    </xf>
    <xf numFmtId="176" fontId="4" fillId="0" borderId="2" xfId="20" applyNumberFormat="1" applyFont="1" applyBorder="1" applyAlignment="1">
      <alignment horizontal="right" vertical="center" wrapText="1"/>
      <protection/>
    </xf>
    <xf numFmtId="177" fontId="4" fillId="0" borderId="1" xfId="20" applyNumberFormat="1" applyFont="1" applyBorder="1" applyAlignment="1">
      <alignment horizontal="right" vertical="center" wrapText="1"/>
      <protection/>
    </xf>
    <xf numFmtId="177" fontId="4" fillId="0" borderId="2" xfId="20" applyNumberFormat="1" applyFont="1" applyBorder="1" applyAlignment="1">
      <alignment horizontal="right" vertical="center" wrapText="1"/>
      <protection/>
    </xf>
    <xf numFmtId="177" fontId="4" fillId="0" borderId="1" xfId="20" applyNumberFormat="1" applyFont="1" applyBorder="1" applyAlignment="1">
      <alignment horizontal="right" vertical="center" wrapText="1"/>
      <protection/>
    </xf>
    <xf numFmtId="49" fontId="5" fillId="0" borderId="1" xfId="20" applyNumberFormat="1" applyFont="1" applyBorder="1" applyAlignment="1">
      <alignment horizontal="center" vertical="center" wrapText="1"/>
      <protection/>
    </xf>
    <xf numFmtId="49" fontId="5" fillId="0" borderId="3" xfId="20" applyNumberFormat="1" applyFont="1" applyBorder="1" applyAlignment="1">
      <alignment horizontal="center" vertical="center" wrapText="1"/>
      <protection/>
    </xf>
    <xf numFmtId="49" fontId="5" fillId="0" borderId="2" xfId="20" applyNumberFormat="1" applyFont="1" applyBorder="1" applyAlignment="1">
      <alignment horizontal="center" vertical="center" wrapText="1"/>
      <protection/>
    </xf>
    <xf numFmtId="178" fontId="4" fillId="0" borderId="1" xfId="20" applyNumberFormat="1" applyFont="1" applyBorder="1" applyAlignment="1">
      <alignment horizontal="right" vertical="center" wrapText="1"/>
      <protection/>
    </xf>
    <xf numFmtId="178" fontId="4" fillId="0" borderId="2" xfId="20" applyNumberFormat="1" applyFont="1" applyBorder="1" applyAlignment="1">
      <alignment horizontal="right" vertical="center" wrapText="1"/>
      <protection/>
    </xf>
    <xf numFmtId="0" fontId="0" fillId="0" borderId="1" xfId="0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2" fillId="0" borderId="1" xfId="20" applyFont="1" applyBorder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49" fontId="4" fillId="0" borderId="4" xfId="20" applyNumberFormat="1" applyFont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vertical="center"/>
      <protection/>
    </xf>
    <xf numFmtId="49" fontId="5" fillId="2" borderId="3" xfId="20" applyNumberFormat="1" applyFont="1" applyFill="1" applyBorder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49" fontId="5" fillId="2" borderId="2" xfId="20" applyNumberFormat="1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vertical="center"/>
      <protection/>
    </xf>
    <xf numFmtId="0" fontId="2" fillId="2" borderId="3" xfId="20" applyFont="1" applyFill="1" applyBorder="1" applyAlignment="1">
      <alignment vertical="center"/>
      <protection/>
    </xf>
    <xf numFmtId="49" fontId="5" fillId="2" borderId="6" xfId="20" applyNumberFormat="1" applyFont="1" applyFill="1" applyBorder="1" applyAlignment="1">
      <alignment horizontal="center" vertical="center" wrapText="1"/>
      <protection/>
    </xf>
    <xf numFmtId="0" fontId="2" fillId="0" borderId="0" xfId="20" applyAlignment="1">
      <alignment horizontal="right" vertical="center"/>
      <protection/>
    </xf>
    <xf numFmtId="0" fontId="0" fillId="0" borderId="0" xfId="0" applyAlignment="1">
      <alignment vertical="center"/>
    </xf>
    <xf numFmtId="49" fontId="7" fillId="0" borderId="0" xfId="0" applyNumberFormat="1" applyFont="1" applyBorder="1" applyAlignment="1">
      <alignment horizontal="left" vertical="center" wrapText="1"/>
    </xf>
    <xf numFmtId="49" fontId="5" fillId="0" borderId="7" xfId="20" applyNumberFormat="1" applyFont="1" applyBorder="1" applyAlignment="1">
      <alignment horizontal="center" vertical="center" shrinkToFit="1"/>
      <protection/>
    </xf>
    <xf numFmtId="0" fontId="2" fillId="0" borderId="0" xfId="20" applyAlignment="1">
      <alignment vertical="center"/>
      <protection/>
    </xf>
    <xf numFmtId="49" fontId="8" fillId="0" borderId="0" xfId="20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10" fillId="3" borderId="8" xfId="0" applyNumberFormat="1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right" vertical="center" wrapText="1"/>
    </xf>
    <xf numFmtId="177" fontId="11" fillId="0" borderId="9" xfId="0" applyNumberFormat="1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177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177" fontId="15" fillId="0" borderId="8" xfId="0" applyNumberFormat="1" applyFont="1" applyFill="1" applyBorder="1" applyAlignment="1">
      <alignment horizontal="right" vertical="center" wrapText="1"/>
    </xf>
    <xf numFmtId="177" fontId="15" fillId="0" borderId="9" xfId="0" applyNumberFormat="1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E16" sqref="E16"/>
    </sheetView>
  </sheetViews>
  <sheetFormatPr defaultColWidth="9.140625" defaultRowHeight="45" customHeight="1"/>
  <cols>
    <col min="1" max="1" width="5.8515625" style="1" customWidth="1"/>
    <col min="2" max="2" width="5.28125" style="1" customWidth="1"/>
    <col min="3" max="3" width="7.8515625" style="1" customWidth="1"/>
    <col min="4" max="4" width="2.140625" style="1" customWidth="1"/>
    <col min="5" max="5" width="12.00390625" style="1" customWidth="1"/>
    <col min="6" max="6" width="12.7109375" style="1" customWidth="1"/>
    <col min="7" max="7" width="2.57421875" style="1" customWidth="1"/>
    <col min="8" max="8" width="10.00390625" style="1" customWidth="1"/>
    <col min="9" max="9" width="0.9921875" style="1" customWidth="1"/>
    <col min="10" max="10" width="11.7109375" style="1" customWidth="1"/>
    <col min="11" max="11" width="3.7109375" style="1" customWidth="1"/>
    <col min="12" max="12" width="9.421875" style="1" customWidth="1"/>
    <col min="13" max="13" width="14.7109375" style="1" customWidth="1"/>
    <col min="14" max="14" width="12.7109375" style="1" customWidth="1"/>
    <col min="15" max="15" width="4.7109375" style="1" customWidth="1"/>
    <col min="16" max="16" width="7.8515625" style="1" customWidth="1"/>
    <col min="17" max="17" width="2.57421875" style="1" customWidth="1"/>
    <col min="18" max="18" width="10.00390625" style="1" customWidth="1"/>
    <col min="19" max="249" width="9.00390625" style="1" customWidth="1"/>
    <col min="250" max="250" width="5.8515625" style="1" customWidth="1"/>
    <col min="251" max="251" width="5.28125" style="1" customWidth="1"/>
    <col min="252" max="252" width="7.8515625" style="1" customWidth="1"/>
    <col min="253" max="253" width="2.140625" style="1" customWidth="1"/>
    <col min="254" max="254" width="11.140625" style="1" customWidth="1"/>
    <col min="255" max="255" width="13.140625" style="1" customWidth="1"/>
    <col min="256" max="256" width="2.57421875" style="1" customWidth="1"/>
    <col min="257" max="257" width="10.421875" style="1" customWidth="1"/>
    <col min="258" max="258" width="0.9921875" style="1" customWidth="1"/>
    <col min="259" max="259" width="12.140625" style="1" customWidth="1"/>
    <col min="260" max="260" width="3.7109375" style="1" customWidth="1"/>
    <col min="261" max="261" width="9.421875" style="1" customWidth="1"/>
    <col min="262" max="263" width="13.140625" style="1" customWidth="1"/>
    <col min="264" max="264" width="4.7109375" style="1" customWidth="1"/>
    <col min="265" max="265" width="8.421875" style="1" customWidth="1"/>
    <col min="266" max="266" width="2.57421875" style="1" customWidth="1"/>
    <col min="267" max="267" width="10.421875" style="1" customWidth="1"/>
    <col min="268" max="268" width="7.57421875" style="1" customWidth="1"/>
    <col min="269" max="269" width="7.8515625" style="1" customWidth="1"/>
    <col min="270" max="270" width="6.8515625" style="1" customWidth="1"/>
    <col min="271" max="505" width="9.00390625" style="1" customWidth="1"/>
    <col min="506" max="506" width="5.8515625" style="1" customWidth="1"/>
    <col min="507" max="507" width="5.28125" style="1" customWidth="1"/>
    <col min="508" max="508" width="7.8515625" style="1" customWidth="1"/>
    <col min="509" max="509" width="2.140625" style="1" customWidth="1"/>
    <col min="510" max="510" width="11.140625" style="1" customWidth="1"/>
    <col min="511" max="511" width="13.140625" style="1" customWidth="1"/>
    <col min="512" max="512" width="2.57421875" style="1" customWidth="1"/>
    <col min="513" max="513" width="10.421875" style="1" customWidth="1"/>
    <col min="514" max="514" width="0.9921875" style="1" customWidth="1"/>
    <col min="515" max="515" width="12.140625" style="1" customWidth="1"/>
    <col min="516" max="516" width="3.7109375" style="1" customWidth="1"/>
    <col min="517" max="517" width="9.421875" style="1" customWidth="1"/>
    <col min="518" max="519" width="13.140625" style="1" customWidth="1"/>
    <col min="520" max="520" width="4.7109375" style="1" customWidth="1"/>
    <col min="521" max="521" width="8.421875" style="1" customWidth="1"/>
    <col min="522" max="522" width="2.57421875" style="1" customWidth="1"/>
    <col min="523" max="523" width="10.421875" style="1" customWidth="1"/>
    <col min="524" max="524" width="7.57421875" style="1" customWidth="1"/>
    <col min="525" max="525" width="7.8515625" style="1" customWidth="1"/>
    <col min="526" max="526" width="6.8515625" style="1" customWidth="1"/>
    <col min="527" max="761" width="9.00390625" style="1" customWidth="1"/>
    <col min="762" max="762" width="5.8515625" style="1" customWidth="1"/>
    <col min="763" max="763" width="5.28125" style="1" customWidth="1"/>
    <col min="764" max="764" width="7.8515625" style="1" customWidth="1"/>
    <col min="765" max="765" width="2.140625" style="1" customWidth="1"/>
    <col min="766" max="766" width="11.140625" style="1" customWidth="1"/>
    <col min="767" max="767" width="13.140625" style="1" customWidth="1"/>
    <col min="768" max="768" width="2.57421875" style="1" customWidth="1"/>
    <col min="769" max="769" width="10.421875" style="1" customWidth="1"/>
    <col min="770" max="770" width="0.9921875" style="1" customWidth="1"/>
    <col min="771" max="771" width="12.140625" style="1" customWidth="1"/>
    <col min="772" max="772" width="3.7109375" style="1" customWidth="1"/>
    <col min="773" max="773" width="9.421875" style="1" customWidth="1"/>
    <col min="774" max="775" width="13.140625" style="1" customWidth="1"/>
    <col min="776" max="776" width="4.7109375" style="1" customWidth="1"/>
    <col min="777" max="777" width="8.421875" style="1" customWidth="1"/>
    <col min="778" max="778" width="2.57421875" style="1" customWidth="1"/>
    <col min="779" max="779" width="10.421875" style="1" customWidth="1"/>
    <col min="780" max="780" width="7.57421875" style="1" customWidth="1"/>
    <col min="781" max="781" width="7.8515625" style="1" customWidth="1"/>
    <col min="782" max="782" width="6.8515625" style="1" customWidth="1"/>
    <col min="783" max="1017" width="9.00390625" style="1" customWidth="1"/>
    <col min="1018" max="1018" width="5.8515625" style="1" customWidth="1"/>
    <col min="1019" max="1019" width="5.28125" style="1" customWidth="1"/>
    <col min="1020" max="1020" width="7.8515625" style="1" customWidth="1"/>
    <col min="1021" max="1021" width="2.140625" style="1" customWidth="1"/>
    <col min="1022" max="1022" width="11.140625" style="1" customWidth="1"/>
    <col min="1023" max="1023" width="13.140625" style="1" customWidth="1"/>
    <col min="1024" max="1024" width="2.57421875" style="1" customWidth="1"/>
    <col min="1025" max="1025" width="10.421875" style="1" customWidth="1"/>
    <col min="1026" max="1026" width="0.9921875" style="1" customWidth="1"/>
    <col min="1027" max="1027" width="12.140625" style="1" customWidth="1"/>
    <col min="1028" max="1028" width="3.7109375" style="1" customWidth="1"/>
    <col min="1029" max="1029" width="9.421875" style="1" customWidth="1"/>
    <col min="1030" max="1031" width="13.140625" style="1" customWidth="1"/>
    <col min="1032" max="1032" width="4.7109375" style="1" customWidth="1"/>
    <col min="1033" max="1033" width="8.421875" style="1" customWidth="1"/>
    <col min="1034" max="1034" width="2.57421875" style="1" customWidth="1"/>
    <col min="1035" max="1035" width="10.421875" style="1" customWidth="1"/>
    <col min="1036" max="1036" width="7.57421875" style="1" customWidth="1"/>
    <col min="1037" max="1037" width="7.8515625" style="1" customWidth="1"/>
    <col min="1038" max="1038" width="6.8515625" style="1" customWidth="1"/>
    <col min="1039" max="1273" width="9.00390625" style="1" customWidth="1"/>
    <col min="1274" max="1274" width="5.8515625" style="1" customWidth="1"/>
    <col min="1275" max="1275" width="5.28125" style="1" customWidth="1"/>
    <col min="1276" max="1276" width="7.8515625" style="1" customWidth="1"/>
    <col min="1277" max="1277" width="2.140625" style="1" customWidth="1"/>
    <col min="1278" max="1278" width="11.140625" style="1" customWidth="1"/>
    <col min="1279" max="1279" width="13.140625" style="1" customWidth="1"/>
    <col min="1280" max="1280" width="2.57421875" style="1" customWidth="1"/>
    <col min="1281" max="1281" width="10.421875" style="1" customWidth="1"/>
    <col min="1282" max="1282" width="0.9921875" style="1" customWidth="1"/>
    <col min="1283" max="1283" width="12.140625" style="1" customWidth="1"/>
    <col min="1284" max="1284" width="3.7109375" style="1" customWidth="1"/>
    <col min="1285" max="1285" width="9.421875" style="1" customWidth="1"/>
    <col min="1286" max="1287" width="13.140625" style="1" customWidth="1"/>
    <col min="1288" max="1288" width="4.7109375" style="1" customWidth="1"/>
    <col min="1289" max="1289" width="8.421875" style="1" customWidth="1"/>
    <col min="1290" max="1290" width="2.57421875" style="1" customWidth="1"/>
    <col min="1291" max="1291" width="10.421875" style="1" customWidth="1"/>
    <col min="1292" max="1292" width="7.57421875" style="1" customWidth="1"/>
    <col min="1293" max="1293" width="7.8515625" style="1" customWidth="1"/>
    <col min="1294" max="1294" width="6.8515625" style="1" customWidth="1"/>
    <col min="1295" max="1529" width="9.00390625" style="1" customWidth="1"/>
    <col min="1530" max="1530" width="5.8515625" style="1" customWidth="1"/>
    <col min="1531" max="1531" width="5.28125" style="1" customWidth="1"/>
    <col min="1532" max="1532" width="7.8515625" style="1" customWidth="1"/>
    <col min="1533" max="1533" width="2.140625" style="1" customWidth="1"/>
    <col min="1534" max="1534" width="11.140625" style="1" customWidth="1"/>
    <col min="1535" max="1535" width="13.140625" style="1" customWidth="1"/>
    <col min="1536" max="1536" width="2.57421875" style="1" customWidth="1"/>
    <col min="1537" max="1537" width="10.421875" style="1" customWidth="1"/>
    <col min="1538" max="1538" width="0.9921875" style="1" customWidth="1"/>
    <col min="1539" max="1539" width="12.140625" style="1" customWidth="1"/>
    <col min="1540" max="1540" width="3.7109375" style="1" customWidth="1"/>
    <col min="1541" max="1541" width="9.421875" style="1" customWidth="1"/>
    <col min="1542" max="1543" width="13.140625" style="1" customWidth="1"/>
    <col min="1544" max="1544" width="4.7109375" style="1" customWidth="1"/>
    <col min="1545" max="1545" width="8.421875" style="1" customWidth="1"/>
    <col min="1546" max="1546" width="2.57421875" style="1" customWidth="1"/>
    <col min="1547" max="1547" width="10.421875" style="1" customWidth="1"/>
    <col min="1548" max="1548" width="7.57421875" style="1" customWidth="1"/>
    <col min="1549" max="1549" width="7.8515625" style="1" customWidth="1"/>
    <col min="1550" max="1550" width="6.8515625" style="1" customWidth="1"/>
    <col min="1551" max="1785" width="9.00390625" style="1" customWidth="1"/>
    <col min="1786" max="1786" width="5.8515625" style="1" customWidth="1"/>
    <col min="1787" max="1787" width="5.28125" style="1" customWidth="1"/>
    <col min="1788" max="1788" width="7.8515625" style="1" customWidth="1"/>
    <col min="1789" max="1789" width="2.140625" style="1" customWidth="1"/>
    <col min="1790" max="1790" width="11.140625" style="1" customWidth="1"/>
    <col min="1791" max="1791" width="13.140625" style="1" customWidth="1"/>
    <col min="1792" max="1792" width="2.57421875" style="1" customWidth="1"/>
    <col min="1793" max="1793" width="10.421875" style="1" customWidth="1"/>
    <col min="1794" max="1794" width="0.9921875" style="1" customWidth="1"/>
    <col min="1795" max="1795" width="12.140625" style="1" customWidth="1"/>
    <col min="1796" max="1796" width="3.7109375" style="1" customWidth="1"/>
    <col min="1797" max="1797" width="9.421875" style="1" customWidth="1"/>
    <col min="1798" max="1799" width="13.140625" style="1" customWidth="1"/>
    <col min="1800" max="1800" width="4.7109375" style="1" customWidth="1"/>
    <col min="1801" max="1801" width="8.421875" style="1" customWidth="1"/>
    <col min="1802" max="1802" width="2.57421875" style="1" customWidth="1"/>
    <col min="1803" max="1803" width="10.421875" style="1" customWidth="1"/>
    <col min="1804" max="1804" width="7.57421875" style="1" customWidth="1"/>
    <col min="1805" max="1805" width="7.8515625" style="1" customWidth="1"/>
    <col min="1806" max="1806" width="6.8515625" style="1" customWidth="1"/>
    <col min="1807" max="2041" width="9.00390625" style="1" customWidth="1"/>
    <col min="2042" max="2042" width="5.8515625" style="1" customWidth="1"/>
    <col min="2043" max="2043" width="5.28125" style="1" customWidth="1"/>
    <col min="2044" max="2044" width="7.8515625" style="1" customWidth="1"/>
    <col min="2045" max="2045" width="2.140625" style="1" customWidth="1"/>
    <col min="2046" max="2046" width="11.140625" style="1" customWidth="1"/>
    <col min="2047" max="2047" width="13.140625" style="1" customWidth="1"/>
    <col min="2048" max="2048" width="2.57421875" style="1" customWidth="1"/>
    <col min="2049" max="2049" width="10.421875" style="1" customWidth="1"/>
    <col min="2050" max="2050" width="0.9921875" style="1" customWidth="1"/>
    <col min="2051" max="2051" width="12.140625" style="1" customWidth="1"/>
    <col min="2052" max="2052" width="3.7109375" style="1" customWidth="1"/>
    <col min="2053" max="2053" width="9.421875" style="1" customWidth="1"/>
    <col min="2054" max="2055" width="13.140625" style="1" customWidth="1"/>
    <col min="2056" max="2056" width="4.7109375" style="1" customWidth="1"/>
    <col min="2057" max="2057" width="8.421875" style="1" customWidth="1"/>
    <col min="2058" max="2058" width="2.57421875" style="1" customWidth="1"/>
    <col min="2059" max="2059" width="10.421875" style="1" customWidth="1"/>
    <col min="2060" max="2060" width="7.57421875" style="1" customWidth="1"/>
    <col min="2061" max="2061" width="7.8515625" style="1" customWidth="1"/>
    <col min="2062" max="2062" width="6.8515625" style="1" customWidth="1"/>
    <col min="2063" max="2297" width="9.00390625" style="1" customWidth="1"/>
    <col min="2298" max="2298" width="5.8515625" style="1" customWidth="1"/>
    <col min="2299" max="2299" width="5.28125" style="1" customWidth="1"/>
    <col min="2300" max="2300" width="7.8515625" style="1" customWidth="1"/>
    <col min="2301" max="2301" width="2.140625" style="1" customWidth="1"/>
    <col min="2302" max="2302" width="11.140625" style="1" customWidth="1"/>
    <col min="2303" max="2303" width="13.140625" style="1" customWidth="1"/>
    <col min="2304" max="2304" width="2.57421875" style="1" customWidth="1"/>
    <col min="2305" max="2305" width="10.421875" style="1" customWidth="1"/>
    <col min="2306" max="2306" width="0.9921875" style="1" customWidth="1"/>
    <col min="2307" max="2307" width="12.140625" style="1" customWidth="1"/>
    <col min="2308" max="2308" width="3.7109375" style="1" customWidth="1"/>
    <col min="2309" max="2309" width="9.421875" style="1" customWidth="1"/>
    <col min="2310" max="2311" width="13.140625" style="1" customWidth="1"/>
    <col min="2312" max="2312" width="4.7109375" style="1" customWidth="1"/>
    <col min="2313" max="2313" width="8.421875" style="1" customWidth="1"/>
    <col min="2314" max="2314" width="2.57421875" style="1" customWidth="1"/>
    <col min="2315" max="2315" width="10.421875" style="1" customWidth="1"/>
    <col min="2316" max="2316" width="7.57421875" style="1" customWidth="1"/>
    <col min="2317" max="2317" width="7.8515625" style="1" customWidth="1"/>
    <col min="2318" max="2318" width="6.8515625" style="1" customWidth="1"/>
    <col min="2319" max="2553" width="9.00390625" style="1" customWidth="1"/>
    <col min="2554" max="2554" width="5.8515625" style="1" customWidth="1"/>
    <col min="2555" max="2555" width="5.28125" style="1" customWidth="1"/>
    <col min="2556" max="2556" width="7.8515625" style="1" customWidth="1"/>
    <col min="2557" max="2557" width="2.140625" style="1" customWidth="1"/>
    <col min="2558" max="2558" width="11.140625" style="1" customWidth="1"/>
    <col min="2559" max="2559" width="13.140625" style="1" customWidth="1"/>
    <col min="2560" max="2560" width="2.57421875" style="1" customWidth="1"/>
    <col min="2561" max="2561" width="10.421875" style="1" customWidth="1"/>
    <col min="2562" max="2562" width="0.9921875" style="1" customWidth="1"/>
    <col min="2563" max="2563" width="12.140625" style="1" customWidth="1"/>
    <col min="2564" max="2564" width="3.7109375" style="1" customWidth="1"/>
    <col min="2565" max="2565" width="9.421875" style="1" customWidth="1"/>
    <col min="2566" max="2567" width="13.140625" style="1" customWidth="1"/>
    <col min="2568" max="2568" width="4.7109375" style="1" customWidth="1"/>
    <col min="2569" max="2569" width="8.421875" style="1" customWidth="1"/>
    <col min="2570" max="2570" width="2.57421875" style="1" customWidth="1"/>
    <col min="2571" max="2571" width="10.421875" style="1" customWidth="1"/>
    <col min="2572" max="2572" width="7.57421875" style="1" customWidth="1"/>
    <col min="2573" max="2573" width="7.8515625" style="1" customWidth="1"/>
    <col min="2574" max="2574" width="6.8515625" style="1" customWidth="1"/>
    <col min="2575" max="2809" width="9.00390625" style="1" customWidth="1"/>
    <col min="2810" max="2810" width="5.8515625" style="1" customWidth="1"/>
    <col min="2811" max="2811" width="5.28125" style="1" customWidth="1"/>
    <col min="2812" max="2812" width="7.8515625" style="1" customWidth="1"/>
    <col min="2813" max="2813" width="2.140625" style="1" customWidth="1"/>
    <col min="2814" max="2814" width="11.140625" style="1" customWidth="1"/>
    <col min="2815" max="2815" width="13.140625" style="1" customWidth="1"/>
    <col min="2816" max="2816" width="2.57421875" style="1" customWidth="1"/>
    <col min="2817" max="2817" width="10.421875" style="1" customWidth="1"/>
    <col min="2818" max="2818" width="0.9921875" style="1" customWidth="1"/>
    <col min="2819" max="2819" width="12.140625" style="1" customWidth="1"/>
    <col min="2820" max="2820" width="3.7109375" style="1" customWidth="1"/>
    <col min="2821" max="2821" width="9.421875" style="1" customWidth="1"/>
    <col min="2822" max="2823" width="13.140625" style="1" customWidth="1"/>
    <col min="2824" max="2824" width="4.7109375" style="1" customWidth="1"/>
    <col min="2825" max="2825" width="8.421875" style="1" customWidth="1"/>
    <col min="2826" max="2826" width="2.57421875" style="1" customWidth="1"/>
    <col min="2827" max="2827" width="10.421875" style="1" customWidth="1"/>
    <col min="2828" max="2828" width="7.57421875" style="1" customWidth="1"/>
    <col min="2829" max="2829" width="7.8515625" style="1" customWidth="1"/>
    <col min="2830" max="2830" width="6.8515625" style="1" customWidth="1"/>
    <col min="2831" max="3065" width="9.00390625" style="1" customWidth="1"/>
    <col min="3066" max="3066" width="5.8515625" style="1" customWidth="1"/>
    <col min="3067" max="3067" width="5.28125" style="1" customWidth="1"/>
    <col min="3068" max="3068" width="7.8515625" style="1" customWidth="1"/>
    <col min="3069" max="3069" width="2.140625" style="1" customWidth="1"/>
    <col min="3070" max="3070" width="11.140625" style="1" customWidth="1"/>
    <col min="3071" max="3071" width="13.140625" style="1" customWidth="1"/>
    <col min="3072" max="3072" width="2.57421875" style="1" customWidth="1"/>
    <col min="3073" max="3073" width="10.421875" style="1" customWidth="1"/>
    <col min="3074" max="3074" width="0.9921875" style="1" customWidth="1"/>
    <col min="3075" max="3075" width="12.140625" style="1" customWidth="1"/>
    <col min="3076" max="3076" width="3.7109375" style="1" customWidth="1"/>
    <col min="3077" max="3077" width="9.421875" style="1" customWidth="1"/>
    <col min="3078" max="3079" width="13.140625" style="1" customWidth="1"/>
    <col min="3080" max="3080" width="4.7109375" style="1" customWidth="1"/>
    <col min="3081" max="3081" width="8.421875" style="1" customWidth="1"/>
    <col min="3082" max="3082" width="2.57421875" style="1" customWidth="1"/>
    <col min="3083" max="3083" width="10.421875" style="1" customWidth="1"/>
    <col min="3084" max="3084" width="7.57421875" style="1" customWidth="1"/>
    <col min="3085" max="3085" width="7.8515625" style="1" customWidth="1"/>
    <col min="3086" max="3086" width="6.8515625" style="1" customWidth="1"/>
    <col min="3087" max="3321" width="9.00390625" style="1" customWidth="1"/>
    <col min="3322" max="3322" width="5.8515625" style="1" customWidth="1"/>
    <col min="3323" max="3323" width="5.28125" style="1" customWidth="1"/>
    <col min="3324" max="3324" width="7.8515625" style="1" customWidth="1"/>
    <col min="3325" max="3325" width="2.140625" style="1" customWidth="1"/>
    <col min="3326" max="3326" width="11.140625" style="1" customWidth="1"/>
    <col min="3327" max="3327" width="13.140625" style="1" customWidth="1"/>
    <col min="3328" max="3328" width="2.57421875" style="1" customWidth="1"/>
    <col min="3329" max="3329" width="10.421875" style="1" customWidth="1"/>
    <col min="3330" max="3330" width="0.9921875" style="1" customWidth="1"/>
    <col min="3331" max="3331" width="12.140625" style="1" customWidth="1"/>
    <col min="3332" max="3332" width="3.7109375" style="1" customWidth="1"/>
    <col min="3333" max="3333" width="9.421875" style="1" customWidth="1"/>
    <col min="3334" max="3335" width="13.140625" style="1" customWidth="1"/>
    <col min="3336" max="3336" width="4.7109375" style="1" customWidth="1"/>
    <col min="3337" max="3337" width="8.421875" style="1" customWidth="1"/>
    <col min="3338" max="3338" width="2.57421875" style="1" customWidth="1"/>
    <col min="3339" max="3339" width="10.421875" style="1" customWidth="1"/>
    <col min="3340" max="3340" width="7.57421875" style="1" customWidth="1"/>
    <col min="3341" max="3341" width="7.8515625" style="1" customWidth="1"/>
    <col min="3342" max="3342" width="6.8515625" style="1" customWidth="1"/>
    <col min="3343" max="3577" width="9.00390625" style="1" customWidth="1"/>
    <col min="3578" max="3578" width="5.8515625" style="1" customWidth="1"/>
    <col min="3579" max="3579" width="5.28125" style="1" customWidth="1"/>
    <col min="3580" max="3580" width="7.8515625" style="1" customWidth="1"/>
    <col min="3581" max="3581" width="2.140625" style="1" customWidth="1"/>
    <col min="3582" max="3582" width="11.140625" style="1" customWidth="1"/>
    <col min="3583" max="3583" width="13.140625" style="1" customWidth="1"/>
    <col min="3584" max="3584" width="2.57421875" style="1" customWidth="1"/>
    <col min="3585" max="3585" width="10.421875" style="1" customWidth="1"/>
    <col min="3586" max="3586" width="0.9921875" style="1" customWidth="1"/>
    <col min="3587" max="3587" width="12.140625" style="1" customWidth="1"/>
    <col min="3588" max="3588" width="3.7109375" style="1" customWidth="1"/>
    <col min="3589" max="3589" width="9.421875" style="1" customWidth="1"/>
    <col min="3590" max="3591" width="13.140625" style="1" customWidth="1"/>
    <col min="3592" max="3592" width="4.7109375" style="1" customWidth="1"/>
    <col min="3593" max="3593" width="8.421875" style="1" customWidth="1"/>
    <col min="3594" max="3594" width="2.57421875" style="1" customWidth="1"/>
    <col min="3595" max="3595" width="10.421875" style="1" customWidth="1"/>
    <col min="3596" max="3596" width="7.57421875" style="1" customWidth="1"/>
    <col min="3597" max="3597" width="7.8515625" style="1" customWidth="1"/>
    <col min="3598" max="3598" width="6.8515625" style="1" customWidth="1"/>
    <col min="3599" max="3833" width="9.00390625" style="1" customWidth="1"/>
    <col min="3834" max="3834" width="5.8515625" style="1" customWidth="1"/>
    <col min="3835" max="3835" width="5.28125" style="1" customWidth="1"/>
    <col min="3836" max="3836" width="7.8515625" style="1" customWidth="1"/>
    <col min="3837" max="3837" width="2.140625" style="1" customWidth="1"/>
    <col min="3838" max="3838" width="11.140625" style="1" customWidth="1"/>
    <col min="3839" max="3839" width="13.140625" style="1" customWidth="1"/>
    <col min="3840" max="3840" width="2.57421875" style="1" customWidth="1"/>
    <col min="3841" max="3841" width="10.421875" style="1" customWidth="1"/>
    <col min="3842" max="3842" width="0.9921875" style="1" customWidth="1"/>
    <col min="3843" max="3843" width="12.140625" style="1" customWidth="1"/>
    <col min="3844" max="3844" width="3.7109375" style="1" customWidth="1"/>
    <col min="3845" max="3845" width="9.421875" style="1" customWidth="1"/>
    <col min="3846" max="3847" width="13.140625" style="1" customWidth="1"/>
    <col min="3848" max="3848" width="4.7109375" style="1" customWidth="1"/>
    <col min="3849" max="3849" width="8.421875" style="1" customWidth="1"/>
    <col min="3850" max="3850" width="2.57421875" style="1" customWidth="1"/>
    <col min="3851" max="3851" width="10.421875" style="1" customWidth="1"/>
    <col min="3852" max="3852" width="7.57421875" style="1" customWidth="1"/>
    <col min="3853" max="3853" width="7.8515625" style="1" customWidth="1"/>
    <col min="3854" max="3854" width="6.8515625" style="1" customWidth="1"/>
    <col min="3855" max="4089" width="9.00390625" style="1" customWidth="1"/>
    <col min="4090" max="4090" width="5.8515625" style="1" customWidth="1"/>
    <col min="4091" max="4091" width="5.28125" style="1" customWidth="1"/>
    <col min="4092" max="4092" width="7.8515625" style="1" customWidth="1"/>
    <col min="4093" max="4093" width="2.140625" style="1" customWidth="1"/>
    <col min="4094" max="4094" width="11.140625" style="1" customWidth="1"/>
    <col min="4095" max="4095" width="13.140625" style="1" customWidth="1"/>
    <col min="4096" max="4096" width="2.57421875" style="1" customWidth="1"/>
    <col min="4097" max="4097" width="10.421875" style="1" customWidth="1"/>
    <col min="4098" max="4098" width="0.9921875" style="1" customWidth="1"/>
    <col min="4099" max="4099" width="12.140625" style="1" customWidth="1"/>
    <col min="4100" max="4100" width="3.7109375" style="1" customWidth="1"/>
    <col min="4101" max="4101" width="9.421875" style="1" customWidth="1"/>
    <col min="4102" max="4103" width="13.140625" style="1" customWidth="1"/>
    <col min="4104" max="4104" width="4.7109375" style="1" customWidth="1"/>
    <col min="4105" max="4105" width="8.421875" style="1" customWidth="1"/>
    <col min="4106" max="4106" width="2.57421875" style="1" customWidth="1"/>
    <col min="4107" max="4107" width="10.421875" style="1" customWidth="1"/>
    <col min="4108" max="4108" width="7.57421875" style="1" customWidth="1"/>
    <col min="4109" max="4109" width="7.8515625" style="1" customWidth="1"/>
    <col min="4110" max="4110" width="6.8515625" style="1" customWidth="1"/>
    <col min="4111" max="4345" width="9.00390625" style="1" customWidth="1"/>
    <col min="4346" max="4346" width="5.8515625" style="1" customWidth="1"/>
    <col min="4347" max="4347" width="5.28125" style="1" customWidth="1"/>
    <col min="4348" max="4348" width="7.8515625" style="1" customWidth="1"/>
    <col min="4349" max="4349" width="2.140625" style="1" customWidth="1"/>
    <col min="4350" max="4350" width="11.140625" style="1" customWidth="1"/>
    <col min="4351" max="4351" width="13.140625" style="1" customWidth="1"/>
    <col min="4352" max="4352" width="2.57421875" style="1" customWidth="1"/>
    <col min="4353" max="4353" width="10.421875" style="1" customWidth="1"/>
    <col min="4354" max="4354" width="0.9921875" style="1" customWidth="1"/>
    <col min="4355" max="4355" width="12.140625" style="1" customWidth="1"/>
    <col min="4356" max="4356" width="3.7109375" style="1" customWidth="1"/>
    <col min="4357" max="4357" width="9.421875" style="1" customWidth="1"/>
    <col min="4358" max="4359" width="13.140625" style="1" customWidth="1"/>
    <col min="4360" max="4360" width="4.7109375" style="1" customWidth="1"/>
    <col min="4361" max="4361" width="8.421875" style="1" customWidth="1"/>
    <col min="4362" max="4362" width="2.57421875" style="1" customWidth="1"/>
    <col min="4363" max="4363" width="10.421875" style="1" customWidth="1"/>
    <col min="4364" max="4364" width="7.57421875" style="1" customWidth="1"/>
    <col min="4365" max="4365" width="7.8515625" style="1" customWidth="1"/>
    <col min="4366" max="4366" width="6.8515625" style="1" customWidth="1"/>
    <col min="4367" max="4601" width="9.00390625" style="1" customWidth="1"/>
    <col min="4602" max="4602" width="5.8515625" style="1" customWidth="1"/>
    <col min="4603" max="4603" width="5.28125" style="1" customWidth="1"/>
    <col min="4604" max="4604" width="7.8515625" style="1" customWidth="1"/>
    <col min="4605" max="4605" width="2.140625" style="1" customWidth="1"/>
    <col min="4606" max="4606" width="11.140625" style="1" customWidth="1"/>
    <col min="4607" max="4607" width="13.140625" style="1" customWidth="1"/>
    <col min="4608" max="4608" width="2.57421875" style="1" customWidth="1"/>
    <col min="4609" max="4609" width="10.421875" style="1" customWidth="1"/>
    <col min="4610" max="4610" width="0.9921875" style="1" customWidth="1"/>
    <col min="4611" max="4611" width="12.140625" style="1" customWidth="1"/>
    <col min="4612" max="4612" width="3.7109375" style="1" customWidth="1"/>
    <col min="4613" max="4613" width="9.421875" style="1" customWidth="1"/>
    <col min="4614" max="4615" width="13.140625" style="1" customWidth="1"/>
    <col min="4616" max="4616" width="4.7109375" style="1" customWidth="1"/>
    <col min="4617" max="4617" width="8.421875" style="1" customWidth="1"/>
    <col min="4618" max="4618" width="2.57421875" style="1" customWidth="1"/>
    <col min="4619" max="4619" width="10.421875" style="1" customWidth="1"/>
    <col min="4620" max="4620" width="7.57421875" style="1" customWidth="1"/>
    <col min="4621" max="4621" width="7.8515625" style="1" customWidth="1"/>
    <col min="4622" max="4622" width="6.8515625" style="1" customWidth="1"/>
    <col min="4623" max="4857" width="9.00390625" style="1" customWidth="1"/>
    <col min="4858" max="4858" width="5.8515625" style="1" customWidth="1"/>
    <col min="4859" max="4859" width="5.28125" style="1" customWidth="1"/>
    <col min="4860" max="4860" width="7.8515625" style="1" customWidth="1"/>
    <col min="4861" max="4861" width="2.140625" style="1" customWidth="1"/>
    <col min="4862" max="4862" width="11.140625" style="1" customWidth="1"/>
    <col min="4863" max="4863" width="13.140625" style="1" customWidth="1"/>
    <col min="4864" max="4864" width="2.57421875" style="1" customWidth="1"/>
    <col min="4865" max="4865" width="10.421875" style="1" customWidth="1"/>
    <col min="4866" max="4866" width="0.9921875" style="1" customWidth="1"/>
    <col min="4867" max="4867" width="12.140625" style="1" customWidth="1"/>
    <col min="4868" max="4868" width="3.7109375" style="1" customWidth="1"/>
    <col min="4869" max="4869" width="9.421875" style="1" customWidth="1"/>
    <col min="4870" max="4871" width="13.140625" style="1" customWidth="1"/>
    <col min="4872" max="4872" width="4.7109375" style="1" customWidth="1"/>
    <col min="4873" max="4873" width="8.421875" style="1" customWidth="1"/>
    <col min="4874" max="4874" width="2.57421875" style="1" customWidth="1"/>
    <col min="4875" max="4875" width="10.421875" style="1" customWidth="1"/>
    <col min="4876" max="4876" width="7.57421875" style="1" customWidth="1"/>
    <col min="4877" max="4877" width="7.8515625" style="1" customWidth="1"/>
    <col min="4878" max="4878" width="6.8515625" style="1" customWidth="1"/>
    <col min="4879" max="5113" width="9.00390625" style="1" customWidth="1"/>
    <col min="5114" max="5114" width="5.8515625" style="1" customWidth="1"/>
    <col min="5115" max="5115" width="5.28125" style="1" customWidth="1"/>
    <col min="5116" max="5116" width="7.8515625" style="1" customWidth="1"/>
    <col min="5117" max="5117" width="2.140625" style="1" customWidth="1"/>
    <col min="5118" max="5118" width="11.140625" style="1" customWidth="1"/>
    <col min="5119" max="5119" width="13.140625" style="1" customWidth="1"/>
    <col min="5120" max="5120" width="2.57421875" style="1" customWidth="1"/>
    <col min="5121" max="5121" width="10.421875" style="1" customWidth="1"/>
    <col min="5122" max="5122" width="0.9921875" style="1" customWidth="1"/>
    <col min="5123" max="5123" width="12.140625" style="1" customWidth="1"/>
    <col min="5124" max="5124" width="3.7109375" style="1" customWidth="1"/>
    <col min="5125" max="5125" width="9.421875" style="1" customWidth="1"/>
    <col min="5126" max="5127" width="13.140625" style="1" customWidth="1"/>
    <col min="5128" max="5128" width="4.7109375" style="1" customWidth="1"/>
    <col min="5129" max="5129" width="8.421875" style="1" customWidth="1"/>
    <col min="5130" max="5130" width="2.57421875" style="1" customWidth="1"/>
    <col min="5131" max="5131" width="10.421875" style="1" customWidth="1"/>
    <col min="5132" max="5132" width="7.57421875" style="1" customWidth="1"/>
    <col min="5133" max="5133" width="7.8515625" style="1" customWidth="1"/>
    <col min="5134" max="5134" width="6.8515625" style="1" customWidth="1"/>
    <col min="5135" max="5369" width="9.00390625" style="1" customWidth="1"/>
    <col min="5370" max="5370" width="5.8515625" style="1" customWidth="1"/>
    <col min="5371" max="5371" width="5.28125" style="1" customWidth="1"/>
    <col min="5372" max="5372" width="7.8515625" style="1" customWidth="1"/>
    <col min="5373" max="5373" width="2.140625" style="1" customWidth="1"/>
    <col min="5374" max="5374" width="11.140625" style="1" customWidth="1"/>
    <col min="5375" max="5375" width="13.140625" style="1" customWidth="1"/>
    <col min="5376" max="5376" width="2.57421875" style="1" customWidth="1"/>
    <col min="5377" max="5377" width="10.421875" style="1" customWidth="1"/>
    <col min="5378" max="5378" width="0.9921875" style="1" customWidth="1"/>
    <col min="5379" max="5379" width="12.140625" style="1" customWidth="1"/>
    <col min="5380" max="5380" width="3.7109375" style="1" customWidth="1"/>
    <col min="5381" max="5381" width="9.421875" style="1" customWidth="1"/>
    <col min="5382" max="5383" width="13.140625" style="1" customWidth="1"/>
    <col min="5384" max="5384" width="4.7109375" style="1" customWidth="1"/>
    <col min="5385" max="5385" width="8.421875" style="1" customWidth="1"/>
    <col min="5386" max="5386" width="2.57421875" style="1" customWidth="1"/>
    <col min="5387" max="5387" width="10.421875" style="1" customWidth="1"/>
    <col min="5388" max="5388" width="7.57421875" style="1" customWidth="1"/>
    <col min="5389" max="5389" width="7.8515625" style="1" customWidth="1"/>
    <col min="5390" max="5390" width="6.8515625" style="1" customWidth="1"/>
    <col min="5391" max="5625" width="9.00390625" style="1" customWidth="1"/>
    <col min="5626" max="5626" width="5.8515625" style="1" customWidth="1"/>
    <col min="5627" max="5627" width="5.28125" style="1" customWidth="1"/>
    <col min="5628" max="5628" width="7.8515625" style="1" customWidth="1"/>
    <col min="5629" max="5629" width="2.140625" style="1" customWidth="1"/>
    <col min="5630" max="5630" width="11.140625" style="1" customWidth="1"/>
    <col min="5631" max="5631" width="13.140625" style="1" customWidth="1"/>
    <col min="5632" max="5632" width="2.57421875" style="1" customWidth="1"/>
    <col min="5633" max="5633" width="10.421875" style="1" customWidth="1"/>
    <col min="5634" max="5634" width="0.9921875" style="1" customWidth="1"/>
    <col min="5635" max="5635" width="12.140625" style="1" customWidth="1"/>
    <col min="5636" max="5636" width="3.7109375" style="1" customWidth="1"/>
    <col min="5637" max="5637" width="9.421875" style="1" customWidth="1"/>
    <col min="5638" max="5639" width="13.140625" style="1" customWidth="1"/>
    <col min="5640" max="5640" width="4.7109375" style="1" customWidth="1"/>
    <col min="5641" max="5641" width="8.421875" style="1" customWidth="1"/>
    <col min="5642" max="5642" width="2.57421875" style="1" customWidth="1"/>
    <col min="5643" max="5643" width="10.421875" style="1" customWidth="1"/>
    <col min="5644" max="5644" width="7.57421875" style="1" customWidth="1"/>
    <col min="5645" max="5645" width="7.8515625" style="1" customWidth="1"/>
    <col min="5646" max="5646" width="6.8515625" style="1" customWidth="1"/>
    <col min="5647" max="5881" width="9.00390625" style="1" customWidth="1"/>
    <col min="5882" max="5882" width="5.8515625" style="1" customWidth="1"/>
    <col min="5883" max="5883" width="5.28125" style="1" customWidth="1"/>
    <col min="5884" max="5884" width="7.8515625" style="1" customWidth="1"/>
    <col min="5885" max="5885" width="2.140625" style="1" customWidth="1"/>
    <col min="5886" max="5886" width="11.140625" style="1" customWidth="1"/>
    <col min="5887" max="5887" width="13.140625" style="1" customWidth="1"/>
    <col min="5888" max="5888" width="2.57421875" style="1" customWidth="1"/>
    <col min="5889" max="5889" width="10.421875" style="1" customWidth="1"/>
    <col min="5890" max="5890" width="0.9921875" style="1" customWidth="1"/>
    <col min="5891" max="5891" width="12.140625" style="1" customWidth="1"/>
    <col min="5892" max="5892" width="3.7109375" style="1" customWidth="1"/>
    <col min="5893" max="5893" width="9.421875" style="1" customWidth="1"/>
    <col min="5894" max="5895" width="13.140625" style="1" customWidth="1"/>
    <col min="5896" max="5896" width="4.7109375" style="1" customWidth="1"/>
    <col min="5897" max="5897" width="8.421875" style="1" customWidth="1"/>
    <col min="5898" max="5898" width="2.57421875" style="1" customWidth="1"/>
    <col min="5899" max="5899" width="10.421875" style="1" customWidth="1"/>
    <col min="5900" max="5900" width="7.57421875" style="1" customWidth="1"/>
    <col min="5901" max="5901" width="7.8515625" style="1" customWidth="1"/>
    <col min="5902" max="5902" width="6.8515625" style="1" customWidth="1"/>
    <col min="5903" max="6137" width="9.00390625" style="1" customWidth="1"/>
    <col min="6138" max="6138" width="5.8515625" style="1" customWidth="1"/>
    <col min="6139" max="6139" width="5.28125" style="1" customWidth="1"/>
    <col min="6140" max="6140" width="7.8515625" style="1" customWidth="1"/>
    <col min="6141" max="6141" width="2.140625" style="1" customWidth="1"/>
    <col min="6142" max="6142" width="11.140625" style="1" customWidth="1"/>
    <col min="6143" max="6143" width="13.140625" style="1" customWidth="1"/>
    <col min="6144" max="6144" width="2.57421875" style="1" customWidth="1"/>
    <col min="6145" max="6145" width="10.421875" style="1" customWidth="1"/>
    <col min="6146" max="6146" width="0.9921875" style="1" customWidth="1"/>
    <col min="6147" max="6147" width="12.140625" style="1" customWidth="1"/>
    <col min="6148" max="6148" width="3.7109375" style="1" customWidth="1"/>
    <col min="6149" max="6149" width="9.421875" style="1" customWidth="1"/>
    <col min="6150" max="6151" width="13.140625" style="1" customWidth="1"/>
    <col min="6152" max="6152" width="4.7109375" style="1" customWidth="1"/>
    <col min="6153" max="6153" width="8.421875" style="1" customWidth="1"/>
    <col min="6154" max="6154" width="2.57421875" style="1" customWidth="1"/>
    <col min="6155" max="6155" width="10.421875" style="1" customWidth="1"/>
    <col min="6156" max="6156" width="7.57421875" style="1" customWidth="1"/>
    <col min="6157" max="6157" width="7.8515625" style="1" customWidth="1"/>
    <col min="6158" max="6158" width="6.8515625" style="1" customWidth="1"/>
    <col min="6159" max="6393" width="9.00390625" style="1" customWidth="1"/>
    <col min="6394" max="6394" width="5.8515625" style="1" customWidth="1"/>
    <col min="6395" max="6395" width="5.28125" style="1" customWidth="1"/>
    <col min="6396" max="6396" width="7.8515625" style="1" customWidth="1"/>
    <col min="6397" max="6397" width="2.140625" style="1" customWidth="1"/>
    <col min="6398" max="6398" width="11.140625" style="1" customWidth="1"/>
    <col min="6399" max="6399" width="13.140625" style="1" customWidth="1"/>
    <col min="6400" max="6400" width="2.57421875" style="1" customWidth="1"/>
    <col min="6401" max="6401" width="10.421875" style="1" customWidth="1"/>
    <col min="6402" max="6402" width="0.9921875" style="1" customWidth="1"/>
    <col min="6403" max="6403" width="12.140625" style="1" customWidth="1"/>
    <col min="6404" max="6404" width="3.7109375" style="1" customWidth="1"/>
    <col min="6405" max="6405" width="9.421875" style="1" customWidth="1"/>
    <col min="6406" max="6407" width="13.140625" style="1" customWidth="1"/>
    <col min="6408" max="6408" width="4.7109375" style="1" customWidth="1"/>
    <col min="6409" max="6409" width="8.421875" style="1" customWidth="1"/>
    <col min="6410" max="6410" width="2.57421875" style="1" customWidth="1"/>
    <col min="6411" max="6411" width="10.421875" style="1" customWidth="1"/>
    <col min="6412" max="6412" width="7.57421875" style="1" customWidth="1"/>
    <col min="6413" max="6413" width="7.8515625" style="1" customWidth="1"/>
    <col min="6414" max="6414" width="6.8515625" style="1" customWidth="1"/>
    <col min="6415" max="6649" width="9.00390625" style="1" customWidth="1"/>
    <col min="6650" max="6650" width="5.8515625" style="1" customWidth="1"/>
    <col min="6651" max="6651" width="5.28125" style="1" customWidth="1"/>
    <col min="6652" max="6652" width="7.8515625" style="1" customWidth="1"/>
    <col min="6653" max="6653" width="2.140625" style="1" customWidth="1"/>
    <col min="6654" max="6654" width="11.140625" style="1" customWidth="1"/>
    <col min="6655" max="6655" width="13.140625" style="1" customWidth="1"/>
    <col min="6656" max="6656" width="2.57421875" style="1" customWidth="1"/>
    <col min="6657" max="6657" width="10.421875" style="1" customWidth="1"/>
    <col min="6658" max="6658" width="0.9921875" style="1" customWidth="1"/>
    <col min="6659" max="6659" width="12.140625" style="1" customWidth="1"/>
    <col min="6660" max="6660" width="3.7109375" style="1" customWidth="1"/>
    <col min="6661" max="6661" width="9.421875" style="1" customWidth="1"/>
    <col min="6662" max="6663" width="13.140625" style="1" customWidth="1"/>
    <col min="6664" max="6664" width="4.7109375" style="1" customWidth="1"/>
    <col min="6665" max="6665" width="8.421875" style="1" customWidth="1"/>
    <col min="6666" max="6666" width="2.57421875" style="1" customWidth="1"/>
    <col min="6667" max="6667" width="10.421875" style="1" customWidth="1"/>
    <col min="6668" max="6668" width="7.57421875" style="1" customWidth="1"/>
    <col min="6669" max="6669" width="7.8515625" style="1" customWidth="1"/>
    <col min="6670" max="6670" width="6.8515625" style="1" customWidth="1"/>
    <col min="6671" max="6905" width="9.00390625" style="1" customWidth="1"/>
    <col min="6906" max="6906" width="5.8515625" style="1" customWidth="1"/>
    <col min="6907" max="6907" width="5.28125" style="1" customWidth="1"/>
    <col min="6908" max="6908" width="7.8515625" style="1" customWidth="1"/>
    <col min="6909" max="6909" width="2.140625" style="1" customWidth="1"/>
    <col min="6910" max="6910" width="11.140625" style="1" customWidth="1"/>
    <col min="6911" max="6911" width="13.140625" style="1" customWidth="1"/>
    <col min="6912" max="6912" width="2.57421875" style="1" customWidth="1"/>
    <col min="6913" max="6913" width="10.421875" style="1" customWidth="1"/>
    <col min="6914" max="6914" width="0.9921875" style="1" customWidth="1"/>
    <col min="6915" max="6915" width="12.140625" style="1" customWidth="1"/>
    <col min="6916" max="6916" width="3.7109375" style="1" customWidth="1"/>
    <col min="6917" max="6917" width="9.421875" style="1" customWidth="1"/>
    <col min="6918" max="6919" width="13.140625" style="1" customWidth="1"/>
    <col min="6920" max="6920" width="4.7109375" style="1" customWidth="1"/>
    <col min="6921" max="6921" width="8.421875" style="1" customWidth="1"/>
    <col min="6922" max="6922" width="2.57421875" style="1" customWidth="1"/>
    <col min="6923" max="6923" width="10.421875" style="1" customWidth="1"/>
    <col min="6924" max="6924" width="7.57421875" style="1" customWidth="1"/>
    <col min="6925" max="6925" width="7.8515625" style="1" customWidth="1"/>
    <col min="6926" max="6926" width="6.8515625" style="1" customWidth="1"/>
    <col min="6927" max="7161" width="9.00390625" style="1" customWidth="1"/>
    <col min="7162" max="7162" width="5.8515625" style="1" customWidth="1"/>
    <col min="7163" max="7163" width="5.28125" style="1" customWidth="1"/>
    <col min="7164" max="7164" width="7.8515625" style="1" customWidth="1"/>
    <col min="7165" max="7165" width="2.140625" style="1" customWidth="1"/>
    <col min="7166" max="7166" width="11.140625" style="1" customWidth="1"/>
    <col min="7167" max="7167" width="13.140625" style="1" customWidth="1"/>
    <col min="7168" max="7168" width="2.57421875" style="1" customWidth="1"/>
    <col min="7169" max="7169" width="10.421875" style="1" customWidth="1"/>
    <col min="7170" max="7170" width="0.9921875" style="1" customWidth="1"/>
    <col min="7171" max="7171" width="12.140625" style="1" customWidth="1"/>
    <col min="7172" max="7172" width="3.7109375" style="1" customWidth="1"/>
    <col min="7173" max="7173" width="9.421875" style="1" customWidth="1"/>
    <col min="7174" max="7175" width="13.140625" style="1" customWidth="1"/>
    <col min="7176" max="7176" width="4.7109375" style="1" customWidth="1"/>
    <col min="7177" max="7177" width="8.421875" style="1" customWidth="1"/>
    <col min="7178" max="7178" width="2.57421875" style="1" customWidth="1"/>
    <col min="7179" max="7179" width="10.421875" style="1" customWidth="1"/>
    <col min="7180" max="7180" width="7.57421875" style="1" customWidth="1"/>
    <col min="7181" max="7181" width="7.8515625" style="1" customWidth="1"/>
    <col min="7182" max="7182" width="6.8515625" style="1" customWidth="1"/>
    <col min="7183" max="7417" width="9.00390625" style="1" customWidth="1"/>
    <col min="7418" max="7418" width="5.8515625" style="1" customWidth="1"/>
    <col min="7419" max="7419" width="5.28125" style="1" customWidth="1"/>
    <col min="7420" max="7420" width="7.8515625" style="1" customWidth="1"/>
    <col min="7421" max="7421" width="2.140625" style="1" customWidth="1"/>
    <col min="7422" max="7422" width="11.140625" style="1" customWidth="1"/>
    <col min="7423" max="7423" width="13.140625" style="1" customWidth="1"/>
    <col min="7424" max="7424" width="2.57421875" style="1" customWidth="1"/>
    <col min="7425" max="7425" width="10.421875" style="1" customWidth="1"/>
    <col min="7426" max="7426" width="0.9921875" style="1" customWidth="1"/>
    <col min="7427" max="7427" width="12.140625" style="1" customWidth="1"/>
    <col min="7428" max="7428" width="3.7109375" style="1" customWidth="1"/>
    <col min="7429" max="7429" width="9.421875" style="1" customWidth="1"/>
    <col min="7430" max="7431" width="13.140625" style="1" customWidth="1"/>
    <col min="7432" max="7432" width="4.7109375" style="1" customWidth="1"/>
    <col min="7433" max="7433" width="8.421875" style="1" customWidth="1"/>
    <col min="7434" max="7434" width="2.57421875" style="1" customWidth="1"/>
    <col min="7435" max="7435" width="10.421875" style="1" customWidth="1"/>
    <col min="7436" max="7436" width="7.57421875" style="1" customWidth="1"/>
    <col min="7437" max="7437" width="7.8515625" style="1" customWidth="1"/>
    <col min="7438" max="7438" width="6.8515625" style="1" customWidth="1"/>
    <col min="7439" max="7673" width="9.00390625" style="1" customWidth="1"/>
    <col min="7674" max="7674" width="5.8515625" style="1" customWidth="1"/>
    <col min="7675" max="7675" width="5.28125" style="1" customWidth="1"/>
    <col min="7676" max="7676" width="7.8515625" style="1" customWidth="1"/>
    <col min="7677" max="7677" width="2.140625" style="1" customWidth="1"/>
    <col min="7678" max="7678" width="11.140625" style="1" customWidth="1"/>
    <col min="7679" max="7679" width="13.140625" style="1" customWidth="1"/>
    <col min="7680" max="7680" width="2.57421875" style="1" customWidth="1"/>
    <col min="7681" max="7681" width="10.421875" style="1" customWidth="1"/>
    <col min="7682" max="7682" width="0.9921875" style="1" customWidth="1"/>
    <col min="7683" max="7683" width="12.140625" style="1" customWidth="1"/>
    <col min="7684" max="7684" width="3.7109375" style="1" customWidth="1"/>
    <col min="7685" max="7685" width="9.421875" style="1" customWidth="1"/>
    <col min="7686" max="7687" width="13.140625" style="1" customWidth="1"/>
    <col min="7688" max="7688" width="4.7109375" style="1" customWidth="1"/>
    <col min="7689" max="7689" width="8.421875" style="1" customWidth="1"/>
    <col min="7690" max="7690" width="2.57421875" style="1" customWidth="1"/>
    <col min="7691" max="7691" width="10.421875" style="1" customWidth="1"/>
    <col min="7692" max="7692" width="7.57421875" style="1" customWidth="1"/>
    <col min="7693" max="7693" width="7.8515625" style="1" customWidth="1"/>
    <col min="7694" max="7694" width="6.8515625" style="1" customWidth="1"/>
    <col min="7695" max="7929" width="9.00390625" style="1" customWidth="1"/>
    <col min="7930" max="7930" width="5.8515625" style="1" customWidth="1"/>
    <col min="7931" max="7931" width="5.28125" style="1" customWidth="1"/>
    <col min="7932" max="7932" width="7.8515625" style="1" customWidth="1"/>
    <col min="7933" max="7933" width="2.140625" style="1" customWidth="1"/>
    <col min="7934" max="7934" width="11.140625" style="1" customWidth="1"/>
    <col min="7935" max="7935" width="13.140625" style="1" customWidth="1"/>
    <col min="7936" max="7936" width="2.57421875" style="1" customWidth="1"/>
    <col min="7937" max="7937" width="10.421875" style="1" customWidth="1"/>
    <col min="7938" max="7938" width="0.9921875" style="1" customWidth="1"/>
    <col min="7939" max="7939" width="12.140625" style="1" customWidth="1"/>
    <col min="7940" max="7940" width="3.7109375" style="1" customWidth="1"/>
    <col min="7941" max="7941" width="9.421875" style="1" customWidth="1"/>
    <col min="7942" max="7943" width="13.140625" style="1" customWidth="1"/>
    <col min="7944" max="7944" width="4.7109375" style="1" customWidth="1"/>
    <col min="7945" max="7945" width="8.421875" style="1" customWidth="1"/>
    <col min="7946" max="7946" width="2.57421875" style="1" customWidth="1"/>
    <col min="7947" max="7947" width="10.421875" style="1" customWidth="1"/>
    <col min="7948" max="7948" width="7.57421875" style="1" customWidth="1"/>
    <col min="7949" max="7949" width="7.8515625" style="1" customWidth="1"/>
    <col min="7950" max="7950" width="6.8515625" style="1" customWidth="1"/>
    <col min="7951" max="8185" width="9.00390625" style="1" customWidth="1"/>
    <col min="8186" max="8186" width="5.8515625" style="1" customWidth="1"/>
    <col min="8187" max="8187" width="5.28125" style="1" customWidth="1"/>
    <col min="8188" max="8188" width="7.8515625" style="1" customWidth="1"/>
    <col min="8189" max="8189" width="2.140625" style="1" customWidth="1"/>
    <col min="8190" max="8190" width="11.140625" style="1" customWidth="1"/>
    <col min="8191" max="8191" width="13.140625" style="1" customWidth="1"/>
    <col min="8192" max="8192" width="2.57421875" style="1" customWidth="1"/>
    <col min="8193" max="8193" width="10.421875" style="1" customWidth="1"/>
    <col min="8194" max="8194" width="0.9921875" style="1" customWidth="1"/>
    <col min="8195" max="8195" width="12.140625" style="1" customWidth="1"/>
    <col min="8196" max="8196" width="3.7109375" style="1" customWidth="1"/>
    <col min="8197" max="8197" width="9.421875" style="1" customWidth="1"/>
    <col min="8198" max="8199" width="13.140625" style="1" customWidth="1"/>
    <col min="8200" max="8200" width="4.7109375" style="1" customWidth="1"/>
    <col min="8201" max="8201" width="8.421875" style="1" customWidth="1"/>
    <col min="8202" max="8202" width="2.57421875" style="1" customWidth="1"/>
    <col min="8203" max="8203" width="10.421875" style="1" customWidth="1"/>
    <col min="8204" max="8204" width="7.57421875" style="1" customWidth="1"/>
    <col min="8205" max="8205" width="7.8515625" style="1" customWidth="1"/>
    <col min="8206" max="8206" width="6.8515625" style="1" customWidth="1"/>
    <col min="8207" max="8441" width="9.00390625" style="1" customWidth="1"/>
    <col min="8442" max="8442" width="5.8515625" style="1" customWidth="1"/>
    <col min="8443" max="8443" width="5.28125" style="1" customWidth="1"/>
    <col min="8444" max="8444" width="7.8515625" style="1" customWidth="1"/>
    <col min="8445" max="8445" width="2.140625" style="1" customWidth="1"/>
    <col min="8446" max="8446" width="11.140625" style="1" customWidth="1"/>
    <col min="8447" max="8447" width="13.140625" style="1" customWidth="1"/>
    <col min="8448" max="8448" width="2.57421875" style="1" customWidth="1"/>
    <col min="8449" max="8449" width="10.421875" style="1" customWidth="1"/>
    <col min="8450" max="8450" width="0.9921875" style="1" customWidth="1"/>
    <col min="8451" max="8451" width="12.140625" style="1" customWidth="1"/>
    <col min="8452" max="8452" width="3.7109375" style="1" customWidth="1"/>
    <col min="8453" max="8453" width="9.421875" style="1" customWidth="1"/>
    <col min="8454" max="8455" width="13.140625" style="1" customWidth="1"/>
    <col min="8456" max="8456" width="4.7109375" style="1" customWidth="1"/>
    <col min="8457" max="8457" width="8.421875" style="1" customWidth="1"/>
    <col min="8458" max="8458" width="2.57421875" style="1" customWidth="1"/>
    <col min="8459" max="8459" width="10.421875" style="1" customWidth="1"/>
    <col min="8460" max="8460" width="7.57421875" style="1" customWidth="1"/>
    <col min="8461" max="8461" width="7.8515625" style="1" customWidth="1"/>
    <col min="8462" max="8462" width="6.8515625" style="1" customWidth="1"/>
    <col min="8463" max="8697" width="9.00390625" style="1" customWidth="1"/>
    <col min="8698" max="8698" width="5.8515625" style="1" customWidth="1"/>
    <col min="8699" max="8699" width="5.28125" style="1" customWidth="1"/>
    <col min="8700" max="8700" width="7.8515625" style="1" customWidth="1"/>
    <col min="8701" max="8701" width="2.140625" style="1" customWidth="1"/>
    <col min="8702" max="8702" width="11.140625" style="1" customWidth="1"/>
    <col min="8703" max="8703" width="13.140625" style="1" customWidth="1"/>
    <col min="8704" max="8704" width="2.57421875" style="1" customWidth="1"/>
    <col min="8705" max="8705" width="10.421875" style="1" customWidth="1"/>
    <col min="8706" max="8706" width="0.9921875" style="1" customWidth="1"/>
    <col min="8707" max="8707" width="12.140625" style="1" customWidth="1"/>
    <col min="8708" max="8708" width="3.7109375" style="1" customWidth="1"/>
    <col min="8709" max="8709" width="9.421875" style="1" customWidth="1"/>
    <col min="8710" max="8711" width="13.140625" style="1" customWidth="1"/>
    <col min="8712" max="8712" width="4.7109375" style="1" customWidth="1"/>
    <col min="8713" max="8713" width="8.421875" style="1" customWidth="1"/>
    <col min="8714" max="8714" width="2.57421875" style="1" customWidth="1"/>
    <col min="8715" max="8715" width="10.421875" style="1" customWidth="1"/>
    <col min="8716" max="8716" width="7.57421875" style="1" customWidth="1"/>
    <col min="8717" max="8717" width="7.8515625" style="1" customWidth="1"/>
    <col min="8718" max="8718" width="6.8515625" style="1" customWidth="1"/>
    <col min="8719" max="8953" width="9.00390625" style="1" customWidth="1"/>
    <col min="8954" max="8954" width="5.8515625" style="1" customWidth="1"/>
    <col min="8955" max="8955" width="5.28125" style="1" customWidth="1"/>
    <col min="8956" max="8956" width="7.8515625" style="1" customWidth="1"/>
    <col min="8957" max="8957" width="2.140625" style="1" customWidth="1"/>
    <col min="8958" max="8958" width="11.140625" style="1" customWidth="1"/>
    <col min="8959" max="8959" width="13.140625" style="1" customWidth="1"/>
    <col min="8960" max="8960" width="2.57421875" style="1" customWidth="1"/>
    <col min="8961" max="8961" width="10.421875" style="1" customWidth="1"/>
    <col min="8962" max="8962" width="0.9921875" style="1" customWidth="1"/>
    <col min="8963" max="8963" width="12.140625" style="1" customWidth="1"/>
    <col min="8964" max="8964" width="3.7109375" style="1" customWidth="1"/>
    <col min="8965" max="8965" width="9.421875" style="1" customWidth="1"/>
    <col min="8966" max="8967" width="13.140625" style="1" customWidth="1"/>
    <col min="8968" max="8968" width="4.7109375" style="1" customWidth="1"/>
    <col min="8969" max="8969" width="8.421875" style="1" customWidth="1"/>
    <col min="8970" max="8970" width="2.57421875" style="1" customWidth="1"/>
    <col min="8971" max="8971" width="10.421875" style="1" customWidth="1"/>
    <col min="8972" max="8972" width="7.57421875" style="1" customWidth="1"/>
    <col min="8973" max="8973" width="7.8515625" style="1" customWidth="1"/>
    <col min="8974" max="8974" width="6.8515625" style="1" customWidth="1"/>
    <col min="8975" max="9209" width="9.00390625" style="1" customWidth="1"/>
    <col min="9210" max="9210" width="5.8515625" style="1" customWidth="1"/>
    <col min="9211" max="9211" width="5.28125" style="1" customWidth="1"/>
    <col min="9212" max="9212" width="7.8515625" style="1" customWidth="1"/>
    <col min="9213" max="9213" width="2.140625" style="1" customWidth="1"/>
    <col min="9214" max="9214" width="11.140625" style="1" customWidth="1"/>
    <col min="9215" max="9215" width="13.140625" style="1" customWidth="1"/>
    <col min="9216" max="9216" width="2.57421875" style="1" customWidth="1"/>
    <col min="9217" max="9217" width="10.421875" style="1" customWidth="1"/>
    <col min="9218" max="9218" width="0.9921875" style="1" customWidth="1"/>
    <col min="9219" max="9219" width="12.140625" style="1" customWidth="1"/>
    <col min="9220" max="9220" width="3.7109375" style="1" customWidth="1"/>
    <col min="9221" max="9221" width="9.421875" style="1" customWidth="1"/>
    <col min="9222" max="9223" width="13.140625" style="1" customWidth="1"/>
    <col min="9224" max="9224" width="4.7109375" style="1" customWidth="1"/>
    <col min="9225" max="9225" width="8.421875" style="1" customWidth="1"/>
    <col min="9226" max="9226" width="2.57421875" style="1" customWidth="1"/>
    <col min="9227" max="9227" width="10.421875" style="1" customWidth="1"/>
    <col min="9228" max="9228" width="7.57421875" style="1" customWidth="1"/>
    <col min="9229" max="9229" width="7.8515625" style="1" customWidth="1"/>
    <col min="9230" max="9230" width="6.8515625" style="1" customWidth="1"/>
    <col min="9231" max="9465" width="9.00390625" style="1" customWidth="1"/>
    <col min="9466" max="9466" width="5.8515625" style="1" customWidth="1"/>
    <col min="9467" max="9467" width="5.28125" style="1" customWidth="1"/>
    <col min="9468" max="9468" width="7.8515625" style="1" customWidth="1"/>
    <col min="9469" max="9469" width="2.140625" style="1" customWidth="1"/>
    <col min="9470" max="9470" width="11.140625" style="1" customWidth="1"/>
    <col min="9471" max="9471" width="13.140625" style="1" customWidth="1"/>
    <col min="9472" max="9472" width="2.57421875" style="1" customWidth="1"/>
    <col min="9473" max="9473" width="10.421875" style="1" customWidth="1"/>
    <col min="9474" max="9474" width="0.9921875" style="1" customWidth="1"/>
    <col min="9475" max="9475" width="12.140625" style="1" customWidth="1"/>
    <col min="9476" max="9476" width="3.7109375" style="1" customWidth="1"/>
    <col min="9477" max="9477" width="9.421875" style="1" customWidth="1"/>
    <col min="9478" max="9479" width="13.140625" style="1" customWidth="1"/>
    <col min="9480" max="9480" width="4.7109375" style="1" customWidth="1"/>
    <col min="9481" max="9481" width="8.421875" style="1" customWidth="1"/>
    <col min="9482" max="9482" width="2.57421875" style="1" customWidth="1"/>
    <col min="9483" max="9483" width="10.421875" style="1" customWidth="1"/>
    <col min="9484" max="9484" width="7.57421875" style="1" customWidth="1"/>
    <col min="9485" max="9485" width="7.8515625" style="1" customWidth="1"/>
    <col min="9486" max="9486" width="6.8515625" style="1" customWidth="1"/>
    <col min="9487" max="9721" width="9.00390625" style="1" customWidth="1"/>
    <col min="9722" max="9722" width="5.8515625" style="1" customWidth="1"/>
    <col min="9723" max="9723" width="5.28125" style="1" customWidth="1"/>
    <col min="9724" max="9724" width="7.8515625" style="1" customWidth="1"/>
    <col min="9725" max="9725" width="2.140625" style="1" customWidth="1"/>
    <col min="9726" max="9726" width="11.140625" style="1" customWidth="1"/>
    <col min="9727" max="9727" width="13.140625" style="1" customWidth="1"/>
    <col min="9728" max="9728" width="2.57421875" style="1" customWidth="1"/>
    <col min="9729" max="9729" width="10.421875" style="1" customWidth="1"/>
    <col min="9730" max="9730" width="0.9921875" style="1" customWidth="1"/>
    <col min="9731" max="9731" width="12.140625" style="1" customWidth="1"/>
    <col min="9732" max="9732" width="3.7109375" style="1" customWidth="1"/>
    <col min="9733" max="9733" width="9.421875" style="1" customWidth="1"/>
    <col min="9734" max="9735" width="13.140625" style="1" customWidth="1"/>
    <col min="9736" max="9736" width="4.7109375" style="1" customWidth="1"/>
    <col min="9737" max="9737" width="8.421875" style="1" customWidth="1"/>
    <col min="9738" max="9738" width="2.57421875" style="1" customWidth="1"/>
    <col min="9739" max="9739" width="10.421875" style="1" customWidth="1"/>
    <col min="9740" max="9740" width="7.57421875" style="1" customWidth="1"/>
    <col min="9741" max="9741" width="7.8515625" style="1" customWidth="1"/>
    <col min="9742" max="9742" width="6.8515625" style="1" customWidth="1"/>
    <col min="9743" max="9977" width="9.00390625" style="1" customWidth="1"/>
    <col min="9978" max="9978" width="5.8515625" style="1" customWidth="1"/>
    <col min="9979" max="9979" width="5.28125" style="1" customWidth="1"/>
    <col min="9980" max="9980" width="7.8515625" style="1" customWidth="1"/>
    <col min="9981" max="9981" width="2.140625" style="1" customWidth="1"/>
    <col min="9982" max="9982" width="11.140625" style="1" customWidth="1"/>
    <col min="9983" max="9983" width="13.140625" style="1" customWidth="1"/>
    <col min="9984" max="9984" width="2.57421875" style="1" customWidth="1"/>
    <col min="9985" max="9985" width="10.421875" style="1" customWidth="1"/>
    <col min="9986" max="9986" width="0.9921875" style="1" customWidth="1"/>
    <col min="9987" max="9987" width="12.140625" style="1" customWidth="1"/>
    <col min="9988" max="9988" width="3.7109375" style="1" customWidth="1"/>
    <col min="9989" max="9989" width="9.421875" style="1" customWidth="1"/>
    <col min="9990" max="9991" width="13.140625" style="1" customWidth="1"/>
    <col min="9992" max="9992" width="4.7109375" style="1" customWidth="1"/>
    <col min="9993" max="9993" width="8.421875" style="1" customWidth="1"/>
    <col min="9994" max="9994" width="2.57421875" style="1" customWidth="1"/>
    <col min="9995" max="9995" width="10.421875" style="1" customWidth="1"/>
    <col min="9996" max="9996" width="7.57421875" style="1" customWidth="1"/>
    <col min="9997" max="9997" width="7.8515625" style="1" customWidth="1"/>
    <col min="9998" max="9998" width="6.8515625" style="1" customWidth="1"/>
    <col min="9999" max="10233" width="9.00390625" style="1" customWidth="1"/>
    <col min="10234" max="10234" width="5.8515625" style="1" customWidth="1"/>
    <col min="10235" max="10235" width="5.28125" style="1" customWidth="1"/>
    <col min="10236" max="10236" width="7.8515625" style="1" customWidth="1"/>
    <col min="10237" max="10237" width="2.140625" style="1" customWidth="1"/>
    <col min="10238" max="10238" width="11.140625" style="1" customWidth="1"/>
    <col min="10239" max="10239" width="13.140625" style="1" customWidth="1"/>
    <col min="10240" max="10240" width="2.57421875" style="1" customWidth="1"/>
    <col min="10241" max="10241" width="10.421875" style="1" customWidth="1"/>
    <col min="10242" max="10242" width="0.9921875" style="1" customWidth="1"/>
    <col min="10243" max="10243" width="12.140625" style="1" customWidth="1"/>
    <col min="10244" max="10244" width="3.7109375" style="1" customWidth="1"/>
    <col min="10245" max="10245" width="9.421875" style="1" customWidth="1"/>
    <col min="10246" max="10247" width="13.140625" style="1" customWidth="1"/>
    <col min="10248" max="10248" width="4.7109375" style="1" customWidth="1"/>
    <col min="10249" max="10249" width="8.421875" style="1" customWidth="1"/>
    <col min="10250" max="10250" width="2.57421875" style="1" customWidth="1"/>
    <col min="10251" max="10251" width="10.421875" style="1" customWidth="1"/>
    <col min="10252" max="10252" width="7.57421875" style="1" customWidth="1"/>
    <col min="10253" max="10253" width="7.8515625" style="1" customWidth="1"/>
    <col min="10254" max="10254" width="6.8515625" style="1" customWidth="1"/>
    <col min="10255" max="10489" width="9.00390625" style="1" customWidth="1"/>
    <col min="10490" max="10490" width="5.8515625" style="1" customWidth="1"/>
    <col min="10491" max="10491" width="5.28125" style="1" customWidth="1"/>
    <col min="10492" max="10492" width="7.8515625" style="1" customWidth="1"/>
    <col min="10493" max="10493" width="2.140625" style="1" customWidth="1"/>
    <col min="10494" max="10494" width="11.140625" style="1" customWidth="1"/>
    <col min="10495" max="10495" width="13.140625" style="1" customWidth="1"/>
    <col min="10496" max="10496" width="2.57421875" style="1" customWidth="1"/>
    <col min="10497" max="10497" width="10.421875" style="1" customWidth="1"/>
    <col min="10498" max="10498" width="0.9921875" style="1" customWidth="1"/>
    <col min="10499" max="10499" width="12.140625" style="1" customWidth="1"/>
    <col min="10500" max="10500" width="3.7109375" style="1" customWidth="1"/>
    <col min="10501" max="10501" width="9.421875" style="1" customWidth="1"/>
    <col min="10502" max="10503" width="13.140625" style="1" customWidth="1"/>
    <col min="10504" max="10504" width="4.7109375" style="1" customWidth="1"/>
    <col min="10505" max="10505" width="8.421875" style="1" customWidth="1"/>
    <col min="10506" max="10506" width="2.57421875" style="1" customWidth="1"/>
    <col min="10507" max="10507" width="10.421875" style="1" customWidth="1"/>
    <col min="10508" max="10508" width="7.57421875" style="1" customWidth="1"/>
    <col min="10509" max="10509" width="7.8515625" style="1" customWidth="1"/>
    <col min="10510" max="10510" width="6.8515625" style="1" customWidth="1"/>
    <col min="10511" max="10745" width="9.00390625" style="1" customWidth="1"/>
    <col min="10746" max="10746" width="5.8515625" style="1" customWidth="1"/>
    <col min="10747" max="10747" width="5.28125" style="1" customWidth="1"/>
    <col min="10748" max="10748" width="7.8515625" style="1" customWidth="1"/>
    <col min="10749" max="10749" width="2.140625" style="1" customWidth="1"/>
    <col min="10750" max="10750" width="11.140625" style="1" customWidth="1"/>
    <col min="10751" max="10751" width="13.140625" style="1" customWidth="1"/>
    <col min="10752" max="10752" width="2.57421875" style="1" customWidth="1"/>
    <col min="10753" max="10753" width="10.421875" style="1" customWidth="1"/>
    <col min="10754" max="10754" width="0.9921875" style="1" customWidth="1"/>
    <col min="10755" max="10755" width="12.140625" style="1" customWidth="1"/>
    <col min="10756" max="10756" width="3.7109375" style="1" customWidth="1"/>
    <col min="10757" max="10757" width="9.421875" style="1" customWidth="1"/>
    <col min="10758" max="10759" width="13.140625" style="1" customWidth="1"/>
    <col min="10760" max="10760" width="4.7109375" style="1" customWidth="1"/>
    <col min="10761" max="10761" width="8.421875" style="1" customWidth="1"/>
    <col min="10762" max="10762" width="2.57421875" style="1" customWidth="1"/>
    <col min="10763" max="10763" width="10.421875" style="1" customWidth="1"/>
    <col min="10764" max="10764" width="7.57421875" style="1" customWidth="1"/>
    <col min="10765" max="10765" width="7.8515625" style="1" customWidth="1"/>
    <col min="10766" max="10766" width="6.8515625" style="1" customWidth="1"/>
    <col min="10767" max="11001" width="9.00390625" style="1" customWidth="1"/>
    <col min="11002" max="11002" width="5.8515625" style="1" customWidth="1"/>
    <col min="11003" max="11003" width="5.28125" style="1" customWidth="1"/>
    <col min="11004" max="11004" width="7.8515625" style="1" customWidth="1"/>
    <col min="11005" max="11005" width="2.140625" style="1" customWidth="1"/>
    <col min="11006" max="11006" width="11.140625" style="1" customWidth="1"/>
    <col min="11007" max="11007" width="13.140625" style="1" customWidth="1"/>
    <col min="11008" max="11008" width="2.57421875" style="1" customWidth="1"/>
    <col min="11009" max="11009" width="10.421875" style="1" customWidth="1"/>
    <col min="11010" max="11010" width="0.9921875" style="1" customWidth="1"/>
    <col min="11011" max="11011" width="12.140625" style="1" customWidth="1"/>
    <col min="11012" max="11012" width="3.7109375" style="1" customWidth="1"/>
    <col min="11013" max="11013" width="9.421875" style="1" customWidth="1"/>
    <col min="11014" max="11015" width="13.140625" style="1" customWidth="1"/>
    <col min="11016" max="11016" width="4.7109375" style="1" customWidth="1"/>
    <col min="11017" max="11017" width="8.421875" style="1" customWidth="1"/>
    <col min="11018" max="11018" width="2.57421875" style="1" customWidth="1"/>
    <col min="11019" max="11019" width="10.421875" style="1" customWidth="1"/>
    <col min="11020" max="11020" width="7.57421875" style="1" customWidth="1"/>
    <col min="11021" max="11021" width="7.8515625" style="1" customWidth="1"/>
    <col min="11022" max="11022" width="6.8515625" style="1" customWidth="1"/>
    <col min="11023" max="11257" width="9.00390625" style="1" customWidth="1"/>
    <col min="11258" max="11258" width="5.8515625" style="1" customWidth="1"/>
    <col min="11259" max="11259" width="5.28125" style="1" customWidth="1"/>
    <col min="11260" max="11260" width="7.8515625" style="1" customWidth="1"/>
    <col min="11261" max="11261" width="2.140625" style="1" customWidth="1"/>
    <col min="11262" max="11262" width="11.140625" style="1" customWidth="1"/>
    <col min="11263" max="11263" width="13.140625" style="1" customWidth="1"/>
    <col min="11264" max="11264" width="2.57421875" style="1" customWidth="1"/>
    <col min="11265" max="11265" width="10.421875" style="1" customWidth="1"/>
    <col min="11266" max="11266" width="0.9921875" style="1" customWidth="1"/>
    <col min="11267" max="11267" width="12.140625" style="1" customWidth="1"/>
    <col min="11268" max="11268" width="3.7109375" style="1" customWidth="1"/>
    <col min="11269" max="11269" width="9.421875" style="1" customWidth="1"/>
    <col min="11270" max="11271" width="13.140625" style="1" customWidth="1"/>
    <col min="11272" max="11272" width="4.7109375" style="1" customWidth="1"/>
    <col min="11273" max="11273" width="8.421875" style="1" customWidth="1"/>
    <col min="11274" max="11274" width="2.57421875" style="1" customWidth="1"/>
    <col min="11275" max="11275" width="10.421875" style="1" customWidth="1"/>
    <col min="11276" max="11276" width="7.57421875" style="1" customWidth="1"/>
    <col min="11277" max="11277" width="7.8515625" style="1" customWidth="1"/>
    <col min="11278" max="11278" width="6.8515625" style="1" customWidth="1"/>
    <col min="11279" max="11513" width="9.00390625" style="1" customWidth="1"/>
    <col min="11514" max="11514" width="5.8515625" style="1" customWidth="1"/>
    <col min="11515" max="11515" width="5.28125" style="1" customWidth="1"/>
    <col min="11516" max="11516" width="7.8515625" style="1" customWidth="1"/>
    <col min="11517" max="11517" width="2.140625" style="1" customWidth="1"/>
    <col min="11518" max="11518" width="11.140625" style="1" customWidth="1"/>
    <col min="11519" max="11519" width="13.140625" style="1" customWidth="1"/>
    <col min="11520" max="11520" width="2.57421875" style="1" customWidth="1"/>
    <col min="11521" max="11521" width="10.421875" style="1" customWidth="1"/>
    <col min="11522" max="11522" width="0.9921875" style="1" customWidth="1"/>
    <col min="11523" max="11523" width="12.140625" style="1" customWidth="1"/>
    <col min="11524" max="11524" width="3.7109375" style="1" customWidth="1"/>
    <col min="11525" max="11525" width="9.421875" style="1" customWidth="1"/>
    <col min="11526" max="11527" width="13.140625" style="1" customWidth="1"/>
    <col min="11528" max="11528" width="4.7109375" style="1" customWidth="1"/>
    <col min="11529" max="11529" width="8.421875" style="1" customWidth="1"/>
    <col min="11530" max="11530" width="2.57421875" style="1" customWidth="1"/>
    <col min="11531" max="11531" width="10.421875" style="1" customWidth="1"/>
    <col min="11532" max="11532" width="7.57421875" style="1" customWidth="1"/>
    <col min="11533" max="11533" width="7.8515625" style="1" customWidth="1"/>
    <col min="11534" max="11534" width="6.8515625" style="1" customWidth="1"/>
    <col min="11535" max="11769" width="9.00390625" style="1" customWidth="1"/>
    <col min="11770" max="11770" width="5.8515625" style="1" customWidth="1"/>
    <col min="11771" max="11771" width="5.28125" style="1" customWidth="1"/>
    <col min="11772" max="11772" width="7.8515625" style="1" customWidth="1"/>
    <col min="11773" max="11773" width="2.140625" style="1" customWidth="1"/>
    <col min="11774" max="11774" width="11.140625" style="1" customWidth="1"/>
    <col min="11775" max="11775" width="13.140625" style="1" customWidth="1"/>
    <col min="11776" max="11776" width="2.57421875" style="1" customWidth="1"/>
    <col min="11777" max="11777" width="10.421875" style="1" customWidth="1"/>
    <col min="11778" max="11778" width="0.9921875" style="1" customWidth="1"/>
    <col min="11779" max="11779" width="12.140625" style="1" customWidth="1"/>
    <col min="11780" max="11780" width="3.7109375" style="1" customWidth="1"/>
    <col min="11781" max="11781" width="9.421875" style="1" customWidth="1"/>
    <col min="11782" max="11783" width="13.140625" style="1" customWidth="1"/>
    <col min="11784" max="11784" width="4.7109375" style="1" customWidth="1"/>
    <col min="11785" max="11785" width="8.421875" style="1" customWidth="1"/>
    <col min="11786" max="11786" width="2.57421875" style="1" customWidth="1"/>
    <col min="11787" max="11787" width="10.421875" style="1" customWidth="1"/>
    <col min="11788" max="11788" width="7.57421875" style="1" customWidth="1"/>
    <col min="11789" max="11789" width="7.8515625" style="1" customWidth="1"/>
    <col min="11790" max="11790" width="6.8515625" style="1" customWidth="1"/>
    <col min="11791" max="12025" width="9.00390625" style="1" customWidth="1"/>
    <col min="12026" max="12026" width="5.8515625" style="1" customWidth="1"/>
    <col min="12027" max="12027" width="5.28125" style="1" customWidth="1"/>
    <col min="12028" max="12028" width="7.8515625" style="1" customWidth="1"/>
    <col min="12029" max="12029" width="2.140625" style="1" customWidth="1"/>
    <col min="12030" max="12030" width="11.140625" style="1" customWidth="1"/>
    <col min="12031" max="12031" width="13.140625" style="1" customWidth="1"/>
    <col min="12032" max="12032" width="2.57421875" style="1" customWidth="1"/>
    <col min="12033" max="12033" width="10.421875" style="1" customWidth="1"/>
    <col min="12034" max="12034" width="0.9921875" style="1" customWidth="1"/>
    <col min="12035" max="12035" width="12.140625" style="1" customWidth="1"/>
    <col min="12036" max="12036" width="3.7109375" style="1" customWidth="1"/>
    <col min="12037" max="12037" width="9.421875" style="1" customWidth="1"/>
    <col min="12038" max="12039" width="13.140625" style="1" customWidth="1"/>
    <col min="12040" max="12040" width="4.7109375" style="1" customWidth="1"/>
    <col min="12041" max="12041" width="8.421875" style="1" customWidth="1"/>
    <col min="12042" max="12042" width="2.57421875" style="1" customWidth="1"/>
    <col min="12043" max="12043" width="10.421875" style="1" customWidth="1"/>
    <col min="12044" max="12044" width="7.57421875" style="1" customWidth="1"/>
    <col min="12045" max="12045" width="7.8515625" style="1" customWidth="1"/>
    <col min="12046" max="12046" width="6.8515625" style="1" customWidth="1"/>
    <col min="12047" max="12281" width="9.00390625" style="1" customWidth="1"/>
    <col min="12282" max="12282" width="5.8515625" style="1" customWidth="1"/>
    <col min="12283" max="12283" width="5.28125" style="1" customWidth="1"/>
    <col min="12284" max="12284" width="7.8515625" style="1" customWidth="1"/>
    <col min="12285" max="12285" width="2.140625" style="1" customWidth="1"/>
    <col min="12286" max="12286" width="11.140625" style="1" customWidth="1"/>
    <col min="12287" max="12287" width="13.140625" style="1" customWidth="1"/>
    <col min="12288" max="12288" width="2.57421875" style="1" customWidth="1"/>
    <col min="12289" max="12289" width="10.421875" style="1" customWidth="1"/>
    <col min="12290" max="12290" width="0.9921875" style="1" customWidth="1"/>
    <col min="12291" max="12291" width="12.140625" style="1" customWidth="1"/>
    <col min="12292" max="12292" width="3.7109375" style="1" customWidth="1"/>
    <col min="12293" max="12293" width="9.421875" style="1" customWidth="1"/>
    <col min="12294" max="12295" width="13.140625" style="1" customWidth="1"/>
    <col min="12296" max="12296" width="4.7109375" style="1" customWidth="1"/>
    <col min="12297" max="12297" width="8.421875" style="1" customWidth="1"/>
    <col min="12298" max="12298" width="2.57421875" style="1" customWidth="1"/>
    <col min="12299" max="12299" width="10.421875" style="1" customWidth="1"/>
    <col min="12300" max="12300" width="7.57421875" style="1" customWidth="1"/>
    <col min="12301" max="12301" width="7.8515625" style="1" customWidth="1"/>
    <col min="12302" max="12302" width="6.8515625" style="1" customWidth="1"/>
    <col min="12303" max="12537" width="9.00390625" style="1" customWidth="1"/>
    <col min="12538" max="12538" width="5.8515625" style="1" customWidth="1"/>
    <col min="12539" max="12539" width="5.28125" style="1" customWidth="1"/>
    <col min="12540" max="12540" width="7.8515625" style="1" customWidth="1"/>
    <col min="12541" max="12541" width="2.140625" style="1" customWidth="1"/>
    <col min="12542" max="12542" width="11.140625" style="1" customWidth="1"/>
    <col min="12543" max="12543" width="13.140625" style="1" customWidth="1"/>
    <col min="12544" max="12544" width="2.57421875" style="1" customWidth="1"/>
    <col min="12545" max="12545" width="10.421875" style="1" customWidth="1"/>
    <col min="12546" max="12546" width="0.9921875" style="1" customWidth="1"/>
    <col min="12547" max="12547" width="12.140625" style="1" customWidth="1"/>
    <col min="12548" max="12548" width="3.7109375" style="1" customWidth="1"/>
    <col min="12549" max="12549" width="9.421875" style="1" customWidth="1"/>
    <col min="12550" max="12551" width="13.140625" style="1" customWidth="1"/>
    <col min="12552" max="12552" width="4.7109375" style="1" customWidth="1"/>
    <col min="12553" max="12553" width="8.421875" style="1" customWidth="1"/>
    <col min="12554" max="12554" width="2.57421875" style="1" customWidth="1"/>
    <col min="12555" max="12555" width="10.421875" style="1" customWidth="1"/>
    <col min="12556" max="12556" width="7.57421875" style="1" customWidth="1"/>
    <col min="12557" max="12557" width="7.8515625" style="1" customWidth="1"/>
    <col min="12558" max="12558" width="6.8515625" style="1" customWidth="1"/>
    <col min="12559" max="12793" width="9.00390625" style="1" customWidth="1"/>
    <col min="12794" max="12794" width="5.8515625" style="1" customWidth="1"/>
    <col min="12795" max="12795" width="5.28125" style="1" customWidth="1"/>
    <col min="12796" max="12796" width="7.8515625" style="1" customWidth="1"/>
    <col min="12797" max="12797" width="2.140625" style="1" customWidth="1"/>
    <col min="12798" max="12798" width="11.140625" style="1" customWidth="1"/>
    <col min="12799" max="12799" width="13.140625" style="1" customWidth="1"/>
    <col min="12800" max="12800" width="2.57421875" style="1" customWidth="1"/>
    <col min="12801" max="12801" width="10.421875" style="1" customWidth="1"/>
    <col min="12802" max="12802" width="0.9921875" style="1" customWidth="1"/>
    <col min="12803" max="12803" width="12.140625" style="1" customWidth="1"/>
    <col min="12804" max="12804" width="3.7109375" style="1" customWidth="1"/>
    <col min="12805" max="12805" width="9.421875" style="1" customWidth="1"/>
    <col min="12806" max="12807" width="13.140625" style="1" customWidth="1"/>
    <col min="12808" max="12808" width="4.7109375" style="1" customWidth="1"/>
    <col min="12809" max="12809" width="8.421875" style="1" customWidth="1"/>
    <col min="12810" max="12810" width="2.57421875" style="1" customWidth="1"/>
    <col min="12811" max="12811" width="10.421875" style="1" customWidth="1"/>
    <col min="12812" max="12812" width="7.57421875" style="1" customWidth="1"/>
    <col min="12813" max="12813" width="7.8515625" style="1" customWidth="1"/>
    <col min="12814" max="12814" width="6.8515625" style="1" customWidth="1"/>
    <col min="12815" max="13049" width="9.00390625" style="1" customWidth="1"/>
    <col min="13050" max="13050" width="5.8515625" style="1" customWidth="1"/>
    <col min="13051" max="13051" width="5.28125" style="1" customWidth="1"/>
    <col min="13052" max="13052" width="7.8515625" style="1" customWidth="1"/>
    <col min="13053" max="13053" width="2.140625" style="1" customWidth="1"/>
    <col min="13054" max="13054" width="11.140625" style="1" customWidth="1"/>
    <col min="13055" max="13055" width="13.140625" style="1" customWidth="1"/>
    <col min="13056" max="13056" width="2.57421875" style="1" customWidth="1"/>
    <col min="13057" max="13057" width="10.421875" style="1" customWidth="1"/>
    <col min="13058" max="13058" width="0.9921875" style="1" customWidth="1"/>
    <col min="13059" max="13059" width="12.140625" style="1" customWidth="1"/>
    <col min="13060" max="13060" width="3.7109375" style="1" customWidth="1"/>
    <col min="13061" max="13061" width="9.421875" style="1" customWidth="1"/>
    <col min="13062" max="13063" width="13.140625" style="1" customWidth="1"/>
    <col min="13064" max="13064" width="4.7109375" style="1" customWidth="1"/>
    <col min="13065" max="13065" width="8.421875" style="1" customWidth="1"/>
    <col min="13066" max="13066" width="2.57421875" style="1" customWidth="1"/>
    <col min="13067" max="13067" width="10.421875" style="1" customWidth="1"/>
    <col min="13068" max="13068" width="7.57421875" style="1" customWidth="1"/>
    <col min="13069" max="13069" width="7.8515625" style="1" customWidth="1"/>
    <col min="13070" max="13070" width="6.8515625" style="1" customWidth="1"/>
    <col min="13071" max="13305" width="9.00390625" style="1" customWidth="1"/>
    <col min="13306" max="13306" width="5.8515625" style="1" customWidth="1"/>
    <col min="13307" max="13307" width="5.28125" style="1" customWidth="1"/>
    <col min="13308" max="13308" width="7.8515625" style="1" customWidth="1"/>
    <col min="13309" max="13309" width="2.140625" style="1" customWidth="1"/>
    <col min="13310" max="13310" width="11.140625" style="1" customWidth="1"/>
    <col min="13311" max="13311" width="13.140625" style="1" customWidth="1"/>
    <col min="13312" max="13312" width="2.57421875" style="1" customWidth="1"/>
    <col min="13313" max="13313" width="10.421875" style="1" customWidth="1"/>
    <col min="13314" max="13314" width="0.9921875" style="1" customWidth="1"/>
    <col min="13315" max="13315" width="12.140625" style="1" customWidth="1"/>
    <col min="13316" max="13316" width="3.7109375" style="1" customWidth="1"/>
    <col min="13317" max="13317" width="9.421875" style="1" customWidth="1"/>
    <col min="13318" max="13319" width="13.140625" style="1" customWidth="1"/>
    <col min="13320" max="13320" width="4.7109375" style="1" customWidth="1"/>
    <col min="13321" max="13321" width="8.421875" style="1" customWidth="1"/>
    <col min="13322" max="13322" width="2.57421875" style="1" customWidth="1"/>
    <col min="13323" max="13323" width="10.421875" style="1" customWidth="1"/>
    <col min="13324" max="13324" width="7.57421875" style="1" customWidth="1"/>
    <col min="13325" max="13325" width="7.8515625" style="1" customWidth="1"/>
    <col min="13326" max="13326" width="6.8515625" style="1" customWidth="1"/>
    <col min="13327" max="13561" width="9.00390625" style="1" customWidth="1"/>
    <col min="13562" max="13562" width="5.8515625" style="1" customWidth="1"/>
    <col min="13563" max="13563" width="5.28125" style="1" customWidth="1"/>
    <col min="13564" max="13564" width="7.8515625" style="1" customWidth="1"/>
    <col min="13565" max="13565" width="2.140625" style="1" customWidth="1"/>
    <col min="13566" max="13566" width="11.140625" style="1" customWidth="1"/>
    <col min="13567" max="13567" width="13.140625" style="1" customWidth="1"/>
    <col min="13568" max="13568" width="2.57421875" style="1" customWidth="1"/>
    <col min="13569" max="13569" width="10.421875" style="1" customWidth="1"/>
    <col min="13570" max="13570" width="0.9921875" style="1" customWidth="1"/>
    <col min="13571" max="13571" width="12.140625" style="1" customWidth="1"/>
    <col min="13572" max="13572" width="3.7109375" style="1" customWidth="1"/>
    <col min="13573" max="13573" width="9.421875" style="1" customWidth="1"/>
    <col min="13574" max="13575" width="13.140625" style="1" customWidth="1"/>
    <col min="13576" max="13576" width="4.7109375" style="1" customWidth="1"/>
    <col min="13577" max="13577" width="8.421875" style="1" customWidth="1"/>
    <col min="13578" max="13578" width="2.57421875" style="1" customWidth="1"/>
    <col min="13579" max="13579" width="10.421875" style="1" customWidth="1"/>
    <col min="13580" max="13580" width="7.57421875" style="1" customWidth="1"/>
    <col min="13581" max="13581" width="7.8515625" style="1" customWidth="1"/>
    <col min="13582" max="13582" width="6.8515625" style="1" customWidth="1"/>
    <col min="13583" max="13817" width="9.00390625" style="1" customWidth="1"/>
    <col min="13818" max="13818" width="5.8515625" style="1" customWidth="1"/>
    <col min="13819" max="13819" width="5.28125" style="1" customWidth="1"/>
    <col min="13820" max="13820" width="7.8515625" style="1" customWidth="1"/>
    <col min="13821" max="13821" width="2.140625" style="1" customWidth="1"/>
    <col min="13822" max="13822" width="11.140625" style="1" customWidth="1"/>
    <col min="13823" max="13823" width="13.140625" style="1" customWidth="1"/>
    <col min="13824" max="13824" width="2.57421875" style="1" customWidth="1"/>
    <col min="13825" max="13825" width="10.421875" style="1" customWidth="1"/>
    <col min="13826" max="13826" width="0.9921875" style="1" customWidth="1"/>
    <col min="13827" max="13827" width="12.140625" style="1" customWidth="1"/>
    <col min="13828" max="13828" width="3.7109375" style="1" customWidth="1"/>
    <col min="13829" max="13829" width="9.421875" style="1" customWidth="1"/>
    <col min="13830" max="13831" width="13.140625" style="1" customWidth="1"/>
    <col min="13832" max="13832" width="4.7109375" style="1" customWidth="1"/>
    <col min="13833" max="13833" width="8.421875" style="1" customWidth="1"/>
    <col min="13834" max="13834" width="2.57421875" style="1" customWidth="1"/>
    <col min="13835" max="13835" width="10.421875" style="1" customWidth="1"/>
    <col min="13836" max="13836" width="7.57421875" style="1" customWidth="1"/>
    <col min="13837" max="13837" width="7.8515625" style="1" customWidth="1"/>
    <col min="13838" max="13838" width="6.8515625" style="1" customWidth="1"/>
    <col min="13839" max="14073" width="9.00390625" style="1" customWidth="1"/>
    <col min="14074" max="14074" width="5.8515625" style="1" customWidth="1"/>
    <col min="14075" max="14075" width="5.28125" style="1" customWidth="1"/>
    <col min="14076" max="14076" width="7.8515625" style="1" customWidth="1"/>
    <col min="14077" max="14077" width="2.140625" style="1" customWidth="1"/>
    <col min="14078" max="14078" width="11.140625" style="1" customWidth="1"/>
    <col min="14079" max="14079" width="13.140625" style="1" customWidth="1"/>
    <col min="14080" max="14080" width="2.57421875" style="1" customWidth="1"/>
    <col min="14081" max="14081" width="10.421875" style="1" customWidth="1"/>
    <col min="14082" max="14082" width="0.9921875" style="1" customWidth="1"/>
    <col min="14083" max="14083" width="12.140625" style="1" customWidth="1"/>
    <col min="14084" max="14084" width="3.7109375" style="1" customWidth="1"/>
    <col min="14085" max="14085" width="9.421875" style="1" customWidth="1"/>
    <col min="14086" max="14087" width="13.140625" style="1" customWidth="1"/>
    <col min="14088" max="14088" width="4.7109375" style="1" customWidth="1"/>
    <col min="14089" max="14089" width="8.421875" style="1" customWidth="1"/>
    <col min="14090" max="14090" width="2.57421875" style="1" customWidth="1"/>
    <col min="14091" max="14091" width="10.421875" style="1" customWidth="1"/>
    <col min="14092" max="14092" width="7.57421875" style="1" customWidth="1"/>
    <col min="14093" max="14093" width="7.8515625" style="1" customWidth="1"/>
    <col min="14094" max="14094" width="6.8515625" style="1" customWidth="1"/>
    <col min="14095" max="14329" width="9.00390625" style="1" customWidth="1"/>
    <col min="14330" max="14330" width="5.8515625" style="1" customWidth="1"/>
    <col min="14331" max="14331" width="5.28125" style="1" customWidth="1"/>
    <col min="14332" max="14332" width="7.8515625" style="1" customWidth="1"/>
    <col min="14333" max="14333" width="2.140625" style="1" customWidth="1"/>
    <col min="14334" max="14334" width="11.140625" style="1" customWidth="1"/>
    <col min="14335" max="14335" width="13.140625" style="1" customWidth="1"/>
    <col min="14336" max="14336" width="2.57421875" style="1" customWidth="1"/>
    <col min="14337" max="14337" width="10.421875" style="1" customWidth="1"/>
    <col min="14338" max="14338" width="0.9921875" style="1" customWidth="1"/>
    <col min="14339" max="14339" width="12.140625" style="1" customWidth="1"/>
    <col min="14340" max="14340" width="3.7109375" style="1" customWidth="1"/>
    <col min="14341" max="14341" width="9.421875" style="1" customWidth="1"/>
    <col min="14342" max="14343" width="13.140625" style="1" customWidth="1"/>
    <col min="14344" max="14344" width="4.7109375" style="1" customWidth="1"/>
    <col min="14345" max="14345" width="8.421875" style="1" customWidth="1"/>
    <col min="14346" max="14346" width="2.57421875" style="1" customWidth="1"/>
    <col min="14347" max="14347" width="10.421875" style="1" customWidth="1"/>
    <col min="14348" max="14348" width="7.57421875" style="1" customWidth="1"/>
    <col min="14349" max="14349" width="7.8515625" style="1" customWidth="1"/>
    <col min="14350" max="14350" width="6.8515625" style="1" customWidth="1"/>
    <col min="14351" max="14585" width="9.00390625" style="1" customWidth="1"/>
    <col min="14586" max="14586" width="5.8515625" style="1" customWidth="1"/>
    <col min="14587" max="14587" width="5.28125" style="1" customWidth="1"/>
    <col min="14588" max="14588" width="7.8515625" style="1" customWidth="1"/>
    <col min="14589" max="14589" width="2.140625" style="1" customWidth="1"/>
    <col min="14590" max="14590" width="11.140625" style="1" customWidth="1"/>
    <col min="14591" max="14591" width="13.140625" style="1" customWidth="1"/>
    <col min="14592" max="14592" width="2.57421875" style="1" customWidth="1"/>
    <col min="14593" max="14593" width="10.421875" style="1" customWidth="1"/>
    <col min="14594" max="14594" width="0.9921875" style="1" customWidth="1"/>
    <col min="14595" max="14595" width="12.140625" style="1" customWidth="1"/>
    <col min="14596" max="14596" width="3.7109375" style="1" customWidth="1"/>
    <col min="14597" max="14597" width="9.421875" style="1" customWidth="1"/>
    <col min="14598" max="14599" width="13.140625" style="1" customWidth="1"/>
    <col min="14600" max="14600" width="4.7109375" style="1" customWidth="1"/>
    <col min="14601" max="14601" width="8.421875" style="1" customWidth="1"/>
    <col min="14602" max="14602" width="2.57421875" style="1" customWidth="1"/>
    <col min="14603" max="14603" width="10.421875" style="1" customWidth="1"/>
    <col min="14604" max="14604" width="7.57421875" style="1" customWidth="1"/>
    <col min="14605" max="14605" width="7.8515625" style="1" customWidth="1"/>
    <col min="14606" max="14606" width="6.8515625" style="1" customWidth="1"/>
    <col min="14607" max="14841" width="9.00390625" style="1" customWidth="1"/>
    <col min="14842" max="14842" width="5.8515625" style="1" customWidth="1"/>
    <col min="14843" max="14843" width="5.28125" style="1" customWidth="1"/>
    <col min="14844" max="14844" width="7.8515625" style="1" customWidth="1"/>
    <col min="14845" max="14845" width="2.140625" style="1" customWidth="1"/>
    <col min="14846" max="14846" width="11.140625" style="1" customWidth="1"/>
    <col min="14847" max="14847" width="13.140625" style="1" customWidth="1"/>
    <col min="14848" max="14848" width="2.57421875" style="1" customWidth="1"/>
    <col min="14849" max="14849" width="10.421875" style="1" customWidth="1"/>
    <col min="14850" max="14850" width="0.9921875" style="1" customWidth="1"/>
    <col min="14851" max="14851" width="12.140625" style="1" customWidth="1"/>
    <col min="14852" max="14852" width="3.7109375" style="1" customWidth="1"/>
    <col min="14853" max="14853" width="9.421875" style="1" customWidth="1"/>
    <col min="14854" max="14855" width="13.140625" style="1" customWidth="1"/>
    <col min="14856" max="14856" width="4.7109375" style="1" customWidth="1"/>
    <col min="14857" max="14857" width="8.421875" style="1" customWidth="1"/>
    <col min="14858" max="14858" width="2.57421875" style="1" customWidth="1"/>
    <col min="14859" max="14859" width="10.421875" style="1" customWidth="1"/>
    <col min="14860" max="14860" width="7.57421875" style="1" customWidth="1"/>
    <col min="14861" max="14861" width="7.8515625" style="1" customWidth="1"/>
    <col min="14862" max="14862" width="6.8515625" style="1" customWidth="1"/>
    <col min="14863" max="15097" width="9.00390625" style="1" customWidth="1"/>
    <col min="15098" max="15098" width="5.8515625" style="1" customWidth="1"/>
    <col min="15099" max="15099" width="5.28125" style="1" customWidth="1"/>
    <col min="15100" max="15100" width="7.8515625" style="1" customWidth="1"/>
    <col min="15101" max="15101" width="2.140625" style="1" customWidth="1"/>
    <col min="15102" max="15102" width="11.140625" style="1" customWidth="1"/>
    <col min="15103" max="15103" width="13.140625" style="1" customWidth="1"/>
    <col min="15104" max="15104" width="2.57421875" style="1" customWidth="1"/>
    <col min="15105" max="15105" width="10.421875" style="1" customWidth="1"/>
    <col min="15106" max="15106" width="0.9921875" style="1" customWidth="1"/>
    <col min="15107" max="15107" width="12.140625" style="1" customWidth="1"/>
    <col min="15108" max="15108" width="3.7109375" style="1" customWidth="1"/>
    <col min="15109" max="15109" width="9.421875" style="1" customWidth="1"/>
    <col min="15110" max="15111" width="13.140625" style="1" customWidth="1"/>
    <col min="15112" max="15112" width="4.7109375" style="1" customWidth="1"/>
    <col min="15113" max="15113" width="8.421875" style="1" customWidth="1"/>
    <col min="15114" max="15114" width="2.57421875" style="1" customWidth="1"/>
    <col min="15115" max="15115" width="10.421875" style="1" customWidth="1"/>
    <col min="15116" max="15116" width="7.57421875" style="1" customWidth="1"/>
    <col min="15117" max="15117" width="7.8515625" style="1" customWidth="1"/>
    <col min="15118" max="15118" width="6.8515625" style="1" customWidth="1"/>
    <col min="15119" max="15353" width="9.00390625" style="1" customWidth="1"/>
    <col min="15354" max="15354" width="5.8515625" style="1" customWidth="1"/>
    <col min="15355" max="15355" width="5.28125" style="1" customWidth="1"/>
    <col min="15356" max="15356" width="7.8515625" style="1" customWidth="1"/>
    <col min="15357" max="15357" width="2.140625" style="1" customWidth="1"/>
    <col min="15358" max="15358" width="11.140625" style="1" customWidth="1"/>
    <col min="15359" max="15359" width="13.140625" style="1" customWidth="1"/>
    <col min="15360" max="15360" width="2.57421875" style="1" customWidth="1"/>
    <col min="15361" max="15361" width="10.421875" style="1" customWidth="1"/>
    <col min="15362" max="15362" width="0.9921875" style="1" customWidth="1"/>
    <col min="15363" max="15363" width="12.140625" style="1" customWidth="1"/>
    <col min="15364" max="15364" width="3.7109375" style="1" customWidth="1"/>
    <col min="15365" max="15365" width="9.421875" style="1" customWidth="1"/>
    <col min="15366" max="15367" width="13.140625" style="1" customWidth="1"/>
    <col min="15368" max="15368" width="4.7109375" style="1" customWidth="1"/>
    <col min="15369" max="15369" width="8.421875" style="1" customWidth="1"/>
    <col min="15370" max="15370" width="2.57421875" style="1" customWidth="1"/>
    <col min="15371" max="15371" width="10.421875" style="1" customWidth="1"/>
    <col min="15372" max="15372" width="7.57421875" style="1" customWidth="1"/>
    <col min="15373" max="15373" width="7.8515625" style="1" customWidth="1"/>
    <col min="15374" max="15374" width="6.8515625" style="1" customWidth="1"/>
    <col min="15375" max="15609" width="9.00390625" style="1" customWidth="1"/>
    <col min="15610" max="15610" width="5.8515625" style="1" customWidth="1"/>
    <col min="15611" max="15611" width="5.28125" style="1" customWidth="1"/>
    <col min="15612" max="15612" width="7.8515625" style="1" customWidth="1"/>
    <col min="15613" max="15613" width="2.140625" style="1" customWidth="1"/>
    <col min="15614" max="15614" width="11.140625" style="1" customWidth="1"/>
    <col min="15615" max="15615" width="13.140625" style="1" customWidth="1"/>
    <col min="15616" max="15616" width="2.57421875" style="1" customWidth="1"/>
    <col min="15617" max="15617" width="10.421875" style="1" customWidth="1"/>
    <col min="15618" max="15618" width="0.9921875" style="1" customWidth="1"/>
    <col min="15619" max="15619" width="12.140625" style="1" customWidth="1"/>
    <col min="15620" max="15620" width="3.7109375" style="1" customWidth="1"/>
    <col min="15621" max="15621" width="9.421875" style="1" customWidth="1"/>
    <col min="15622" max="15623" width="13.140625" style="1" customWidth="1"/>
    <col min="15624" max="15624" width="4.7109375" style="1" customWidth="1"/>
    <col min="15625" max="15625" width="8.421875" style="1" customWidth="1"/>
    <col min="15626" max="15626" width="2.57421875" style="1" customWidth="1"/>
    <col min="15627" max="15627" width="10.421875" style="1" customWidth="1"/>
    <col min="15628" max="15628" width="7.57421875" style="1" customWidth="1"/>
    <col min="15629" max="15629" width="7.8515625" style="1" customWidth="1"/>
    <col min="15630" max="15630" width="6.8515625" style="1" customWidth="1"/>
    <col min="15631" max="15865" width="9.00390625" style="1" customWidth="1"/>
    <col min="15866" max="15866" width="5.8515625" style="1" customWidth="1"/>
    <col min="15867" max="15867" width="5.28125" style="1" customWidth="1"/>
    <col min="15868" max="15868" width="7.8515625" style="1" customWidth="1"/>
    <col min="15869" max="15869" width="2.140625" style="1" customWidth="1"/>
    <col min="15870" max="15870" width="11.140625" style="1" customWidth="1"/>
    <col min="15871" max="15871" width="13.140625" style="1" customWidth="1"/>
    <col min="15872" max="15872" width="2.57421875" style="1" customWidth="1"/>
    <col min="15873" max="15873" width="10.421875" style="1" customWidth="1"/>
    <col min="15874" max="15874" width="0.9921875" style="1" customWidth="1"/>
    <col min="15875" max="15875" width="12.140625" style="1" customWidth="1"/>
    <col min="15876" max="15876" width="3.7109375" style="1" customWidth="1"/>
    <col min="15877" max="15877" width="9.421875" style="1" customWidth="1"/>
    <col min="15878" max="15879" width="13.140625" style="1" customWidth="1"/>
    <col min="15880" max="15880" width="4.7109375" style="1" customWidth="1"/>
    <col min="15881" max="15881" width="8.421875" style="1" customWidth="1"/>
    <col min="15882" max="15882" width="2.57421875" style="1" customWidth="1"/>
    <col min="15883" max="15883" width="10.421875" style="1" customWidth="1"/>
    <col min="15884" max="15884" width="7.57421875" style="1" customWidth="1"/>
    <col min="15885" max="15885" width="7.8515625" style="1" customWidth="1"/>
    <col min="15886" max="15886" width="6.8515625" style="1" customWidth="1"/>
    <col min="15887" max="16121" width="9.00390625" style="1" customWidth="1"/>
    <col min="16122" max="16122" width="5.8515625" style="1" customWidth="1"/>
    <col min="16123" max="16123" width="5.28125" style="1" customWidth="1"/>
    <col min="16124" max="16124" width="7.8515625" style="1" customWidth="1"/>
    <col min="16125" max="16125" width="2.140625" style="1" customWidth="1"/>
    <col min="16126" max="16126" width="11.140625" style="1" customWidth="1"/>
    <col min="16127" max="16127" width="13.140625" style="1" customWidth="1"/>
    <col min="16128" max="16128" width="2.57421875" style="1" customWidth="1"/>
    <col min="16129" max="16129" width="10.421875" style="1" customWidth="1"/>
    <col min="16130" max="16130" width="0.9921875" style="1" customWidth="1"/>
    <col min="16131" max="16131" width="12.140625" style="1" customWidth="1"/>
    <col min="16132" max="16132" width="3.7109375" style="1" customWidth="1"/>
    <col min="16133" max="16133" width="9.421875" style="1" customWidth="1"/>
    <col min="16134" max="16135" width="13.140625" style="1" customWidth="1"/>
    <col min="16136" max="16136" width="4.7109375" style="1" customWidth="1"/>
    <col min="16137" max="16137" width="8.421875" style="1" customWidth="1"/>
    <col min="16138" max="16138" width="2.57421875" style="1" customWidth="1"/>
    <col min="16139" max="16139" width="10.421875" style="1" customWidth="1"/>
    <col min="16140" max="16140" width="7.57421875" style="1" customWidth="1"/>
    <col min="16141" max="16141" width="7.8515625" style="1" customWidth="1"/>
    <col min="16142" max="16142" width="6.8515625" style="1" customWidth="1"/>
    <col min="16143" max="16384" width="9.00390625" style="1" customWidth="1"/>
  </cols>
  <sheetData>
    <row r="1" spans="5:15" ht="45" customHeight="1">
      <c r="E1" s="33" t="s">
        <v>39</v>
      </c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8" ht="18" customHeight="1">
      <c r="A2" s="31"/>
      <c r="B2" s="31"/>
      <c r="C2" s="30"/>
      <c r="D2" s="29"/>
      <c r="E2" s="29"/>
      <c r="F2" s="29"/>
      <c r="G2" s="29"/>
      <c r="R2" s="28" t="s">
        <v>38</v>
      </c>
    </row>
    <row r="3" spans="1:18" ht="35.1" customHeight="1">
      <c r="A3" s="27" t="s">
        <v>37</v>
      </c>
      <c r="B3" s="24" t="s">
        <v>36</v>
      </c>
      <c r="C3" s="26"/>
      <c r="D3" s="26"/>
      <c r="E3" s="26"/>
      <c r="F3" s="26"/>
      <c r="G3" s="26"/>
      <c r="H3" s="26"/>
      <c r="I3" s="26"/>
      <c r="J3" s="20"/>
      <c r="K3" s="21" t="s">
        <v>35</v>
      </c>
      <c r="L3" s="26"/>
      <c r="M3" s="26"/>
      <c r="N3" s="26"/>
      <c r="O3" s="26"/>
      <c r="P3" s="26"/>
      <c r="Q3" s="26"/>
      <c r="R3" s="20"/>
    </row>
    <row r="4" spans="1:18" ht="35.1" customHeight="1">
      <c r="A4" s="25"/>
      <c r="B4" s="24" t="s">
        <v>34</v>
      </c>
      <c r="C4" s="20"/>
      <c r="D4" s="21" t="s">
        <v>33</v>
      </c>
      <c r="E4" s="20"/>
      <c r="F4" s="22" t="s">
        <v>32</v>
      </c>
      <c r="G4" s="21" t="s">
        <v>31</v>
      </c>
      <c r="H4" s="20"/>
      <c r="I4" s="24" t="s">
        <v>30</v>
      </c>
      <c r="J4" s="23"/>
      <c r="K4" s="21" t="s">
        <v>34</v>
      </c>
      <c r="L4" s="20"/>
      <c r="M4" s="22" t="s">
        <v>33</v>
      </c>
      <c r="N4" s="22" t="s">
        <v>32</v>
      </c>
      <c r="O4" s="21" t="s">
        <v>31</v>
      </c>
      <c r="P4" s="20"/>
      <c r="Q4" s="21" t="s">
        <v>30</v>
      </c>
      <c r="R4" s="20"/>
    </row>
    <row r="5" spans="1:18" ht="30.75" customHeight="1">
      <c r="A5" s="19" t="s">
        <v>29</v>
      </c>
      <c r="B5" s="16" t="s">
        <v>28</v>
      </c>
      <c r="C5" s="12"/>
      <c r="D5" s="16" t="s">
        <v>27</v>
      </c>
      <c r="E5" s="12"/>
      <c r="F5" s="14">
        <v>16752000</v>
      </c>
      <c r="G5" s="13">
        <v>15338350</v>
      </c>
      <c r="H5" s="12"/>
      <c r="I5" s="11">
        <f>+F5-G5</f>
        <v>1413650</v>
      </c>
      <c r="J5" s="10"/>
      <c r="K5" s="16" t="s">
        <v>20</v>
      </c>
      <c r="L5" s="12"/>
      <c r="M5" s="15" t="s">
        <v>26</v>
      </c>
      <c r="N5" s="14">
        <v>47473700</v>
      </c>
      <c r="O5" s="13">
        <v>47473700</v>
      </c>
      <c r="P5" s="12"/>
      <c r="Q5" s="11">
        <f>+N5-O5</f>
        <v>0</v>
      </c>
      <c r="R5" s="10"/>
    </row>
    <row r="6" spans="1:18" ht="30.75" customHeight="1">
      <c r="A6" s="19" t="s">
        <v>25</v>
      </c>
      <c r="B6" s="16" t="s">
        <v>24</v>
      </c>
      <c r="C6" s="12"/>
      <c r="D6" s="16" t="s">
        <v>24</v>
      </c>
      <c r="E6" s="12"/>
      <c r="F6" s="14">
        <v>3200000</v>
      </c>
      <c r="G6" s="13">
        <v>3200000</v>
      </c>
      <c r="H6" s="12"/>
      <c r="I6" s="11">
        <f>+F6-G6</f>
        <v>0</v>
      </c>
      <c r="J6" s="10"/>
      <c r="K6" s="16" t="s">
        <v>20</v>
      </c>
      <c r="L6" s="12"/>
      <c r="M6" s="15" t="s">
        <v>23</v>
      </c>
      <c r="N6" s="14">
        <v>600000</v>
      </c>
      <c r="O6" s="13">
        <v>0</v>
      </c>
      <c r="P6" s="12"/>
      <c r="Q6" s="11">
        <f>+N6-O6</f>
        <v>600000</v>
      </c>
      <c r="R6" s="10"/>
    </row>
    <row r="7" spans="1:18" ht="30.75" customHeight="1">
      <c r="A7" s="19" t="s">
        <v>22</v>
      </c>
      <c r="B7" s="16" t="s">
        <v>21</v>
      </c>
      <c r="C7" s="12"/>
      <c r="D7" s="16" t="s">
        <v>21</v>
      </c>
      <c r="E7" s="12"/>
      <c r="F7" s="14">
        <f>55108000</f>
        <v>55108000</v>
      </c>
      <c r="G7" s="13">
        <v>90210400</v>
      </c>
      <c r="H7" s="12"/>
      <c r="I7" s="11">
        <f>+F7-G7</f>
        <v>-35102400</v>
      </c>
      <c r="J7" s="10"/>
      <c r="K7" s="16" t="s">
        <v>20</v>
      </c>
      <c r="L7" s="12"/>
      <c r="M7" s="15" t="s">
        <v>13</v>
      </c>
      <c r="N7" s="14">
        <v>3421270</v>
      </c>
      <c r="O7" s="13">
        <v>2355514</v>
      </c>
      <c r="P7" s="12"/>
      <c r="Q7" s="11">
        <f>+N7-O7</f>
        <v>1065756</v>
      </c>
      <c r="R7" s="10"/>
    </row>
    <row r="8" spans="1:18" ht="30.75" customHeight="1">
      <c r="A8" s="19" t="s">
        <v>19</v>
      </c>
      <c r="B8" s="16" t="s">
        <v>18</v>
      </c>
      <c r="C8" s="12"/>
      <c r="D8" s="16" t="s">
        <v>18</v>
      </c>
      <c r="E8" s="12"/>
      <c r="F8" s="14">
        <v>5587000</v>
      </c>
      <c r="G8" s="13">
        <v>5584750</v>
      </c>
      <c r="H8" s="12"/>
      <c r="I8" s="11">
        <f>+F8-G8</f>
        <v>2250</v>
      </c>
      <c r="J8" s="10"/>
      <c r="K8" s="16" t="s">
        <v>17</v>
      </c>
      <c r="L8" s="12"/>
      <c r="M8" s="15" t="s">
        <v>16</v>
      </c>
      <c r="N8" s="14">
        <f>12653867</f>
        <v>12653867</v>
      </c>
      <c r="O8" s="13">
        <v>35102400</v>
      </c>
      <c r="P8" s="12"/>
      <c r="Q8" s="11">
        <f>+N8-O8</f>
        <v>-22448533</v>
      </c>
      <c r="R8" s="10"/>
    </row>
    <row r="9" spans="1:18" ht="30.75" customHeight="1">
      <c r="A9" s="19" t="s">
        <v>15</v>
      </c>
      <c r="B9" s="16" t="s">
        <v>14</v>
      </c>
      <c r="C9" s="12"/>
      <c r="D9" s="16" t="s">
        <v>14</v>
      </c>
      <c r="E9" s="12"/>
      <c r="F9" s="14">
        <v>150000</v>
      </c>
      <c r="G9" s="13">
        <v>150000</v>
      </c>
      <c r="H9" s="12"/>
      <c r="I9" s="11">
        <f>+F9-G9</f>
        <v>0</v>
      </c>
      <c r="J9" s="10"/>
      <c r="K9" s="16" t="s">
        <v>7</v>
      </c>
      <c r="L9" s="12"/>
      <c r="M9" s="15" t="s">
        <v>13</v>
      </c>
      <c r="N9" s="14">
        <v>13930000</v>
      </c>
      <c r="O9" s="13">
        <v>10956514</v>
      </c>
      <c r="P9" s="12"/>
      <c r="Q9" s="11">
        <f>+N9-O9</f>
        <v>2973486</v>
      </c>
      <c r="R9" s="10"/>
    </row>
    <row r="10" spans="1:18" ht="30.75" customHeight="1">
      <c r="A10" s="19" t="s">
        <v>12</v>
      </c>
      <c r="B10" s="16" t="s">
        <v>11</v>
      </c>
      <c r="C10" s="12"/>
      <c r="D10" s="16" t="s">
        <v>11</v>
      </c>
      <c r="E10" s="12"/>
      <c r="F10" s="14">
        <v>8816095</v>
      </c>
      <c r="G10" s="13">
        <v>8816095</v>
      </c>
      <c r="H10" s="12"/>
      <c r="I10" s="11">
        <f>+F10-G10</f>
        <v>0</v>
      </c>
      <c r="J10" s="10"/>
      <c r="K10" s="16" t="s">
        <v>7</v>
      </c>
      <c r="L10" s="12"/>
      <c r="M10" s="15" t="s">
        <v>10</v>
      </c>
      <c r="N10" s="14">
        <v>4599578</v>
      </c>
      <c r="O10" s="13">
        <v>4399578</v>
      </c>
      <c r="P10" s="12"/>
      <c r="Q10" s="11">
        <f>+N10-O10</f>
        <v>200000</v>
      </c>
      <c r="R10" s="10"/>
    </row>
    <row r="11" spans="1:18" ht="30.75" customHeight="1">
      <c r="A11" s="19" t="s">
        <v>9</v>
      </c>
      <c r="B11" s="16" t="s">
        <v>8</v>
      </c>
      <c r="C11" s="12"/>
      <c r="D11" s="16" t="s">
        <v>8</v>
      </c>
      <c r="E11" s="12"/>
      <c r="F11" s="14">
        <v>499000</v>
      </c>
      <c r="G11" s="13">
        <v>796971</v>
      </c>
      <c r="H11" s="12"/>
      <c r="I11" s="11">
        <f>+F11-G11</f>
        <v>-297971</v>
      </c>
      <c r="J11" s="10"/>
      <c r="K11" s="16" t="s">
        <v>7</v>
      </c>
      <c r="L11" s="12"/>
      <c r="M11" s="15" t="s">
        <v>6</v>
      </c>
      <c r="N11" s="14">
        <v>4027000</v>
      </c>
      <c r="O11" s="13">
        <v>4027000</v>
      </c>
      <c r="P11" s="12"/>
      <c r="Q11" s="11">
        <f>+N11-O11</f>
        <v>0</v>
      </c>
      <c r="R11" s="10"/>
    </row>
    <row r="12" spans="1:18" ht="30.75" customHeight="1">
      <c r="A12" s="19" t="s">
        <v>5</v>
      </c>
      <c r="B12" s="18"/>
      <c r="C12" s="17"/>
      <c r="D12" s="18"/>
      <c r="E12" s="17"/>
      <c r="F12" s="6"/>
      <c r="G12" s="5"/>
      <c r="H12" s="4"/>
      <c r="I12" s="11"/>
      <c r="J12" s="10"/>
      <c r="K12" s="16" t="s">
        <v>4</v>
      </c>
      <c r="L12" s="12"/>
      <c r="M12" s="15" t="s">
        <v>4</v>
      </c>
      <c r="N12" s="14">
        <v>3300000</v>
      </c>
      <c r="O12" s="13">
        <v>3300000</v>
      </c>
      <c r="P12" s="12"/>
      <c r="Q12" s="11">
        <f>+N12-O12</f>
        <v>0</v>
      </c>
      <c r="R12" s="10"/>
    </row>
    <row r="13" spans="1:18" ht="30.75" customHeight="1">
      <c r="A13" s="19" t="s">
        <v>3</v>
      </c>
      <c r="B13" s="18"/>
      <c r="C13" s="17"/>
      <c r="D13" s="18"/>
      <c r="E13" s="17"/>
      <c r="F13" s="6"/>
      <c r="G13" s="5"/>
      <c r="H13" s="4"/>
      <c r="I13" s="11"/>
      <c r="J13" s="10"/>
      <c r="K13" s="16" t="s">
        <v>2</v>
      </c>
      <c r="L13" s="12"/>
      <c r="M13" s="15" t="s">
        <v>2</v>
      </c>
      <c r="N13" s="14">
        <v>106680</v>
      </c>
      <c r="O13" s="13">
        <v>97847</v>
      </c>
      <c r="P13" s="12"/>
      <c r="Q13" s="11">
        <f>+N13-O13</f>
        <v>8833</v>
      </c>
      <c r="R13" s="10"/>
    </row>
    <row r="14" spans="1:18" ht="30.75" customHeight="1">
      <c r="A14" s="9" t="s">
        <v>1</v>
      </c>
      <c r="B14" s="8"/>
      <c r="C14" s="8"/>
      <c r="D14" s="8"/>
      <c r="E14" s="7"/>
      <c r="F14" s="6">
        <f>SUM(F5:F13)</f>
        <v>90112095</v>
      </c>
      <c r="G14" s="5">
        <f>SUM(G5:G13)</f>
        <v>124096566</v>
      </c>
      <c r="H14" s="4"/>
      <c r="I14" s="11">
        <f>SUM(I5:I13)</f>
        <v>-33984471</v>
      </c>
      <c r="J14" s="10"/>
      <c r="K14" s="9" t="s">
        <v>0</v>
      </c>
      <c r="L14" s="8"/>
      <c r="M14" s="7"/>
      <c r="N14" s="6">
        <f>SUM(N5:N13)</f>
        <v>90112095</v>
      </c>
      <c r="O14" s="5">
        <f>SUM(O5:O13)</f>
        <v>107712553</v>
      </c>
      <c r="P14" s="4"/>
      <c r="Q14" s="3">
        <f>SUM(Q5:Q13)</f>
        <v>-17600458</v>
      </c>
      <c r="R14" s="2"/>
    </row>
  </sheetData>
  <mergeCells count="82">
    <mergeCell ref="K3:R3"/>
    <mergeCell ref="B4:C4"/>
    <mergeCell ref="D4:E4"/>
    <mergeCell ref="G4:H4"/>
    <mergeCell ref="I4:J4"/>
    <mergeCell ref="K4:L4"/>
    <mergeCell ref="O4:P4"/>
    <mergeCell ref="Q4:R4"/>
    <mergeCell ref="B5:C5"/>
    <mergeCell ref="D5:E5"/>
    <mergeCell ref="G5:H5"/>
    <mergeCell ref="I5:J5"/>
    <mergeCell ref="K5:L5"/>
    <mergeCell ref="E1:O1"/>
    <mergeCell ref="A2:B2"/>
    <mergeCell ref="C2:G2"/>
    <mergeCell ref="A3:A4"/>
    <mergeCell ref="B3:J3"/>
    <mergeCell ref="B6:C6"/>
    <mergeCell ref="D6:E6"/>
    <mergeCell ref="G6:H6"/>
    <mergeCell ref="I6:J6"/>
    <mergeCell ref="K6:L6"/>
    <mergeCell ref="O6:P6"/>
    <mergeCell ref="B7:C7"/>
    <mergeCell ref="D7:E7"/>
    <mergeCell ref="G7:H7"/>
    <mergeCell ref="I7:J7"/>
    <mergeCell ref="K7:L7"/>
    <mergeCell ref="O7:P7"/>
    <mergeCell ref="G8:H8"/>
    <mergeCell ref="I8:J8"/>
    <mergeCell ref="K8:L8"/>
    <mergeCell ref="O8:P8"/>
    <mergeCell ref="O5:P5"/>
    <mergeCell ref="Q5:R5"/>
    <mergeCell ref="Q6:R6"/>
    <mergeCell ref="Q7:R7"/>
    <mergeCell ref="Q8:R8"/>
    <mergeCell ref="B9:C9"/>
    <mergeCell ref="D9:E9"/>
    <mergeCell ref="G9:H9"/>
    <mergeCell ref="I9:J9"/>
    <mergeCell ref="K9:L9"/>
    <mergeCell ref="O9:P9"/>
    <mergeCell ref="Q9:R9"/>
    <mergeCell ref="B8:C8"/>
    <mergeCell ref="D8:E8"/>
    <mergeCell ref="O11:P11"/>
    <mergeCell ref="Q11:R11"/>
    <mergeCell ref="B10:C10"/>
    <mergeCell ref="D10:E10"/>
    <mergeCell ref="G10:H10"/>
    <mergeCell ref="I10:J10"/>
    <mergeCell ref="K10:L10"/>
    <mergeCell ref="O10:P10"/>
    <mergeCell ref="G12:H12"/>
    <mergeCell ref="I12:J12"/>
    <mergeCell ref="K12:L12"/>
    <mergeCell ref="O12:P12"/>
    <mergeCell ref="Q10:R10"/>
    <mergeCell ref="B11:C11"/>
    <mergeCell ref="D11:E11"/>
    <mergeCell ref="G11:H11"/>
    <mergeCell ref="I11:J11"/>
    <mergeCell ref="K11:L11"/>
    <mergeCell ref="Q12:R12"/>
    <mergeCell ref="B13:C13"/>
    <mergeCell ref="D13:E13"/>
    <mergeCell ref="G13:H13"/>
    <mergeCell ref="I13:J13"/>
    <mergeCell ref="K13:L13"/>
    <mergeCell ref="O13:P13"/>
    <mergeCell ref="Q13:R13"/>
    <mergeCell ref="B12:C12"/>
    <mergeCell ref="D12:E12"/>
    <mergeCell ref="O14:P14"/>
    <mergeCell ref="Q14:R14"/>
    <mergeCell ref="A14:E14"/>
    <mergeCell ref="G14:H14"/>
    <mergeCell ref="I14:J14"/>
    <mergeCell ref="K14:M14"/>
  </mergeCells>
  <printOptions/>
  <pageMargins left="0.7086614173228347" right="0.68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M5" sqref="M5"/>
    </sheetView>
  </sheetViews>
  <sheetFormatPr defaultColWidth="9.140625" defaultRowHeight="15"/>
  <cols>
    <col min="1" max="3" width="11.57421875" style="35" customWidth="1"/>
    <col min="4" max="4" width="9.140625" style="34" hidden="1" customWidth="1"/>
    <col min="5" max="5" width="7.57421875" style="34" customWidth="1"/>
    <col min="6" max="9" width="11.57421875" style="34" customWidth="1"/>
    <col min="10" max="16384" width="9.00390625" style="34" customWidth="1"/>
  </cols>
  <sheetData>
    <row r="1" spans="1:9" ht="26.25">
      <c r="A1" s="69" t="s">
        <v>68</v>
      </c>
      <c r="B1" s="68"/>
      <c r="C1" s="68"/>
      <c r="D1" s="68"/>
      <c r="E1" s="68"/>
      <c r="F1" s="68"/>
      <c r="G1" s="68"/>
      <c r="H1" s="68"/>
      <c r="I1" s="68"/>
    </row>
    <row r="3" spans="1:9" ht="15">
      <c r="A3" s="67" t="s">
        <v>67</v>
      </c>
      <c r="B3" s="66"/>
      <c r="C3" s="66"/>
      <c r="D3" s="65"/>
      <c r="E3" s="64" t="s">
        <v>66</v>
      </c>
      <c r="F3" s="64" t="s">
        <v>65</v>
      </c>
      <c r="G3" s="64" t="s">
        <v>64</v>
      </c>
      <c r="H3" s="64" t="s">
        <v>63</v>
      </c>
      <c r="I3" s="64" t="s">
        <v>62</v>
      </c>
    </row>
    <row r="4" spans="1:9" ht="15">
      <c r="A4" s="63" t="s">
        <v>34</v>
      </c>
      <c r="B4" s="63" t="s">
        <v>33</v>
      </c>
      <c r="C4" s="63" t="s">
        <v>61</v>
      </c>
      <c r="D4" s="63"/>
      <c r="E4" s="62"/>
      <c r="F4" s="62"/>
      <c r="G4" s="62"/>
      <c r="H4" s="62"/>
      <c r="I4" s="62"/>
    </row>
    <row r="5" spans="1:9" ht="15">
      <c r="A5" s="61" t="s">
        <v>60</v>
      </c>
      <c r="B5" s="61" t="s">
        <v>59</v>
      </c>
      <c r="C5" s="61" t="s">
        <v>27</v>
      </c>
      <c r="D5" s="60"/>
      <c r="E5" s="60" t="s">
        <v>42</v>
      </c>
      <c r="F5" s="48">
        <v>0</v>
      </c>
      <c r="G5" s="48">
        <v>16752000</v>
      </c>
      <c r="H5" s="48">
        <v>0</v>
      </c>
      <c r="I5" s="48">
        <f>SUM(F5:H5)</f>
        <v>16752000</v>
      </c>
    </row>
    <row r="6" spans="1:9" ht="15">
      <c r="A6" s="61"/>
      <c r="B6" s="61"/>
      <c r="C6" s="61"/>
      <c r="D6" s="60"/>
      <c r="E6" s="60" t="s">
        <v>41</v>
      </c>
      <c r="F6" s="48">
        <v>0</v>
      </c>
      <c r="G6" s="48">
        <v>15338350</v>
      </c>
      <c r="H6" s="48">
        <v>0</v>
      </c>
      <c r="I6" s="48">
        <f>SUM(F6:H6)</f>
        <v>15338350</v>
      </c>
    </row>
    <row r="7" spans="1:9" ht="15">
      <c r="A7" s="61"/>
      <c r="B7" s="61"/>
      <c r="C7" s="61"/>
      <c r="D7" s="60"/>
      <c r="E7" s="60" t="s">
        <v>40</v>
      </c>
      <c r="F7" s="48">
        <v>0</v>
      </c>
      <c r="G7" s="48">
        <f>+G5-G6</f>
        <v>1413650</v>
      </c>
      <c r="H7" s="48">
        <v>0</v>
      </c>
      <c r="I7" s="48">
        <f>SUM(F7:H7)</f>
        <v>1413650</v>
      </c>
    </row>
    <row r="8" spans="1:9" ht="15">
      <c r="A8" s="61"/>
      <c r="B8" s="61"/>
      <c r="C8" s="61" t="s">
        <v>45</v>
      </c>
      <c r="D8" s="60"/>
      <c r="E8" s="60" t="s">
        <v>42</v>
      </c>
      <c r="F8" s="48">
        <v>0</v>
      </c>
      <c r="G8" s="48">
        <f>+G5</f>
        <v>16752000</v>
      </c>
      <c r="H8" s="48">
        <v>0</v>
      </c>
      <c r="I8" s="48">
        <f>SUM(F8:H8)</f>
        <v>16752000</v>
      </c>
    </row>
    <row r="9" spans="1:9" ht="15">
      <c r="A9" s="61"/>
      <c r="B9" s="61"/>
      <c r="C9" s="61"/>
      <c r="D9" s="60"/>
      <c r="E9" s="60" t="s">
        <v>41</v>
      </c>
      <c r="F9" s="48">
        <v>0</v>
      </c>
      <c r="G9" s="48">
        <f>+G6</f>
        <v>15338350</v>
      </c>
      <c r="H9" s="48">
        <v>0</v>
      </c>
      <c r="I9" s="48">
        <f>SUM(F9:H9)</f>
        <v>15338350</v>
      </c>
    </row>
    <row r="10" spans="1:9" ht="15">
      <c r="A10" s="61"/>
      <c r="B10" s="61"/>
      <c r="C10" s="61"/>
      <c r="D10" s="60"/>
      <c r="E10" s="60" t="s">
        <v>40</v>
      </c>
      <c r="F10" s="48">
        <v>0</v>
      </c>
      <c r="G10" s="48">
        <f>+G7</f>
        <v>1413650</v>
      </c>
      <c r="H10" s="48">
        <v>0</v>
      </c>
      <c r="I10" s="48">
        <f>SUM(F10:H10)</f>
        <v>1413650</v>
      </c>
    </row>
    <row r="11" spans="1:9" ht="16.5" customHeight="1">
      <c r="A11" s="61"/>
      <c r="B11" s="61" t="s">
        <v>44</v>
      </c>
      <c r="C11" s="61"/>
      <c r="D11" s="60"/>
      <c r="E11" s="60" t="s">
        <v>42</v>
      </c>
      <c r="F11" s="48">
        <v>0</v>
      </c>
      <c r="G11" s="48">
        <f>+G8</f>
        <v>16752000</v>
      </c>
      <c r="H11" s="48">
        <v>0</v>
      </c>
      <c r="I11" s="48">
        <f>SUM(F11:H11)</f>
        <v>16752000</v>
      </c>
    </row>
    <row r="12" spans="1:9" ht="15">
      <c r="A12" s="61"/>
      <c r="B12" s="61"/>
      <c r="C12" s="61"/>
      <c r="D12" s="60"/>
      <c r="E12" s="60" t="s">
        <v>41</v>
      </c>
      <c r="F12" s="48">
        <v>0</v>
      </c>
      <c r="G12" s="48">
        <f>+G9</f>
        <v>15338350</v>
      </c>
      <c r="H12" s="48">
        <v>0</v>
      </c>
      <c r="I12" s="48">
        <f>SUM(F12:H12)</f>
        <v>15338350</v>
      </c>
    </row>
    <row r="13" spans="1:9" ht="15">
      <c r="A13" s="61"/>
      <c r="B13" s="61"/>
      <c r="C13" s="61"/>
      <c r="D13" s="60"/>
      <c r="E13" s="60" t="s">
        <v>40</v>
      </c>
      <c r="F13" s="48">
        <v>0</v>
      </c>
      <c r="G13" s="48">
        <f>+G10</f>
        <v>1413650</v>
      </c>
      <c r="H13" s="48">
        <v>0</v>
      </c>
      <c r="I13" s="48">
        <f>SUM(F13:H13)</f>
        <v>1413650</v>
      </c>
    </row>
    <row r="14" spans="1:9" ht="15">
      <c r="A14" s="61" t="s">
        <v>58</v>
      </c>
      <c r="B14" s="61" t="s">
        <v>58</v>
      </c>
      <c r="C14" s="61" t="s">
        <v>58</v>
      </c>
      <c r="D14" s="60"/>
      <c r="E14" s="60" t="s">
        <v>42</v>
      </c>
      <c r="F14" s="48">
        <v>0</v>
      </c>
      <c r="G14" s="48">
        <v>3200000</v>
      </c>
      <c r="H14" s="48">
        <v>0</v>
      </c>
      <c r="I14" s="48">
        <f>SUM(F14:H14)</f>
        <v>3200000</v>
      </c>
    </row>
    <row r="15" spans="1:9" ht="15">
      <c r="A15" s="61"/>
      <c r="B15" s="61"/>
      <c r="C15" s="61"/>
      <c r="D15" s="60"/>
      <c r="E15" s="60" t="s">
        <v>41</v>
      </c>
      <c r="F15" s="48">
        <v>0</v>
      </c>
      <c r="G15" s="48">
        <v>3200000</v>
      </c>
      <c r="H15" s="48">
        <v>0</v>
      </c>
      <c r="I15" s="48">
        <f>SUM(F15:H15)</f>
        <v>3200000</v>
      </c>
    </row>
    <row r="16" spans="1:9" ht="15">
      <c r="A16" s="61"/>
      <c r="B16" s="61"/>
      <c r="C16" s="61"/>
      <c r="D16" s="60"/>
      <c r="E16" s="60" t="s">
        <v>40</v>
      </c>
      <c r="F16" s="48">
        <v>0</v>
      </c>
      <c r="G16" s="48">
        <f>+G14-G15</f>
        <v>0</v>
      </c>
      <c r="H16" s="48">
        <v>0</v>
      </c>
      <c r="I16" s="48">
        <f>SUM(F16:H16)</f>
        <v>0</v>
      </c>
    </row>
    <row r="17" spans="1:9" ht="15">
      <c r="A17" s="61"/>
      <c r="B17" s="61"/>
      <c r="C17" s="61" t="s">
        <v>45</v>
      </c>
      <c r="D17" s="60"/>
      <c r="E17" s="60" t="s">
        <v>42</v>
      </c>
      <c r="F17" s="48">
        <v>0</v>
      </c>
      <c r="G17" s="48">
        <f>+G14</f>
        <v>3200000</v>
      </c>
      <c r="H17" s="48">
        <v>0</v>
      </c>
      <c r="I17" s="48">
        <f>SUM(F17:H17)</f>
        <v>3200000</v>
      </c>
    </row>
    <row r="18" spans="1:9" ht="15">
      <c r="A18" s="61"/>
      <c r="B18" s="61"/>
      <c r="C18" s="61"/>
      <c r="D18" s="60"/>
      <c r="E18" s="60" t="s">
        <v>41</v>
      </c>
      <c r="F18" s="48">
        <v>0</v>
      </c>
      <c r="G18" s="48">
        <f>+G15</f>
        <v>3200000</v>
      </c>
      <c r="H18" s="48">
        <v>0</v>
      </c>
      <c r="I18" s="48">
        <f>SUM(F18:H18)</f>
        <v>3200000</v>
      </c>
    </row>
    <row r="19" spans="1:9" ht="15">
      <c r="A19" s="61"/>
      <c r="B19" s="61"/>
      <c r="C19" s="61"/>
      <c r="D19" s="60"/>
      <c r="E19" s="60" t="s">
        <v>40</v>
      </c>
      <c r="F19" s="48">
        <v>0</v>
      </c>
      <c r="G19" s="48">
        <f>+G16</f>
        <v>0</v>
      </c>
      <c r="H19" s="48">
        <v>0</v>
      </c>
      <c r="I19" s="48">
        <f>SUM(F19:H19)</f>
        <v>0</v>
      </c>
    </row>
    <row r="20" spans="1:9" ht="16.5" customHeight="1">
      <c r="A20" s="61"/>
      <c r="B20" s="61" t="s">
        <v>44</v>
      </c>
      <c r="C20" s="61"/>
      <c r="D20" s="60"/>
      <c r="E20" s="60" t="s">
        <v>42</v>
      </c>
      <c r="F20" s="48">
        <v>0</v>
      </c>
      <c r="G20" s="48">
        <f>+G17</f>
        <v>3200000</v>
      </c>
      <c r="H20" s="48">
        <v>0</v>
      </c>
      <c r="I20" s="48">
        <f>SUM(F20:H20)</f>
        <v>3200000</v>
      </c>
    </row>
    <row r="21" spans="1:9" ht="15">
      <c r="A21" s="61"/>
      <c r="B21" s="61"/>
      <c r="C21" s="61"/>
      <c r="D21" s="60"/>
      <c r="E21" s="60" t="s">
        <v>41</v>
      </c>
      <c r="F21" s="48">
        <v>0</v>
      </c>
      <c r="G21" s="48">
        <f>+G18</f>
        <v>3200000</v>
      </c>
      <c r="H21" s="48">
        <v>0</v>
      </c>
      <c r="I21" s="48">
        <f>SUM(F21:H21)</f>
        <v>3200000</v>
      </c>
    </row>
    <row r="22" spans="1:9" ht="15">
      <c r="A22" s="61"/>
      <c r="B22" s="61"/>
      <c r="C22" s="61"/>
      <c r="D22" s="60"/>
      <c r="E22" s="60" t="s">
        <v>40</v>
      </c>
      <c r="F22" s="48">
        <v>0</v>
      </c>
      <c r="G22" s="48">
        <f>+G19</f>
        <v>0</v>
      </c>
      <c r="H22" s="48">
        <v>0</v>
      </c>
      <c r="I22" s="48">
        <f>SUM(F22:H22)</f>
        <v>0</v>
      </c>
    </row>
    <row r="23" spans="1:9" ht="15">
      <c r="A23" s="59" t="s">
        <v>21</v>
      </c>
      <c r="B23" s="59" t="s">
        <v>21</v>
      </c>
      <c r="C23" s="59" t="s">
        <v>57</v>
      </c>
      <c r="D23" s="50"/>
      <c r="E23" s="50" t="s">
        <v>42</v>
      </c>
      <c r="F23" s="49">
        <f>53428000</f>
        <v>53428000</v>
      </c>
      <c r="G23" s="49">
        <v>0</v>
      </c>
      <c r="H23" s="49">
        <v>0</v>
      </c>
      <c r="I23" s="48">
        <f>SUM(F23:H23)</f>
        <v>53428000</v>
      </c>
    </row>
    <row r="24" spans="1:9" ht="15">
      <c r="A24" s="56"/>
      <c r="B24" s="56"/>
      <c r="C24" s="56"/>
      <c r="D24" s="50"/>
      <c r="E24" s="50" t="s">
        <v>41</v>
      </c>
      <c r="F24" s="49">
        <v>88530420</v>
      </c>
      <c r="G24" s="49">
        <v>0</v>
      </c>
      <c r="H24" s="49">
        <v>0</v>
      </c>
      <c r="I24" s="48">
        <f>SUM(F24:H24)</f>
        <v>88530420</v>
      </c>
    </row>
    <row r="25" spans="1:9" ht="15">
      <c r="A25" s="56"/>
      <c r="B25" s="56"/>
      <c r="C25" s="53"/>
      <c r="D25" s="50"/>
      <c r="E25" s="50" t="s">
        <v>40</v>
      </c>
      <c r="F25" s="49">
        <f>+F23-F24</f>
        <v>-35102420</v>
      </c>
      <c r="G25" s="49">
        <v>0</v>
      </c>
      <c r="H25" s="49">
        <v>0</v>
      </c>
      <c r="I25" s="48">
        <f>SUM(F25:H25)</f>
        <v>-35102420</v>
      </c>
    </row>
    <row r="26" spans="1:9" ht="15">
      <c r="A26" s="56"/>
      <c r="B26" s="56"/>
      <c r="C26" s="59" t="s">
        <v>56</v>
      </c>
      <c r="D26" s="50"/>
      <c r="E26" s="50" t="s">
        <v>42</v>
      </c>
      <c r="F26" s="49">
        <v>1680000</v>
      </c>
      <c r="G26" s="49">
        <v>0</v>
      </c>
      <c r="H26" s="49">
        <v>0</v>
      </c>
      <c r="I26" s="48">
        <f>SUM(F26:H26)</f>
        <v>1680000</v>
      </c>
    </row>
    <row r="27" spans="1:9" ht="15">
      <c r="A27" s="56"/>
      <c r="B27" s="56"/>
      <c r="C27" s="56"/>
      <c r="D27" s="50"/>
      <c r="E27" s="50" t="s">
        <v>41</v>
      </c>
      <c r="F27" s="49">
        <v>1680000</v>
      </c>
      <c r="G27" s="49">
        <v>0</v>
      </c>
      <c r="H27" s="49">
        <v>0</v>
      </c>
      <c r="I27" s="48">
        <f>SUM(F27:H27)</f>
        <v>1680000</v>
      </c>
    </row>
    <row r="28" spans="1:9" ht="15">
      <c r="A28" s="56"/>
      <c r="B28" s="56"/>
      <c r="C28" s="53"/>
      <c r="D28" s="50"/>
      <c r="E28" s="50" t="s">
        <v>40</v>
      </c>
      <c r="F28" s="49">
        <f>+F26-F27</f>
        <v>0</v>
      </c>
      <c r="G28" s="49">
        <v>0</v>
      </c>
      <c r="H28" s="49">
        <v>0</v>
      </c>
      <c r="I28" s="48">
        <f>SUM(F28:H28)</f>
        <v>0</v>
      </c>
    </row>
    <row r="29" spans="1:9" ht="15">
      <c r="A29" s="56"/>
      <c r="B29" s="56"/>
      <c r="C29" s="59" t="s">
        <v>45</v>
      </c>
      <c r="D29" s="50"/>
      <c r="E29" s="50" t="s">
        <v>42</v>
      </c>
      <c r="F29" s="49">
        <f>+F23+F26</f>
        <v>55108000</v>
      </c>
      <c r="G29" s="49">
        <v>0</v>
      </c>
      <c r="H29" s="49">
        <v>0</v>
      </c>
      <c r="I29" s="48">
        <f>SUM(F29:H29)</f>
        <v>55108000</v>
      </c>
    </row>
    <row r="30" spans="1:9" ht="15">
      <c r="A30" s="56"/>
      <c r="B30" s="56"/>
      <c r="C30" s="56"/>
      <c r="D30" s="50"/>
      <c r="E30" s="50" t="s">
        <v>41</v>
      </c>
      <c r="F30" s="49">
        <f>+F24+F27</f>
        <v>90210420</v>
      </c>
      <c r="G30" s="49">
        <v>0</v>
      </c>
      <c r="H30" s="49">
        <v>0</v>
      </c>
      <c r="I30" s="48">
        <f>SUM(F30:H30)</f>
        <v>90210420</v>
      </c>
    </row>
    <row r="31" spans="1:9" ht="15">
      <c r="A31" s="56"/>
      <c r="B31" s="53"/>
      <c r="C31" s="53"/>
      <c r="D31" s="50"/>
      <c r="E31" s="50" t="s">
        <v>40</v>
      </c>
      <c r="F31" s="49">
        <f>+F25+F28</f>
        <v>-35102420</v>
      </c>
      <c r="G31" s="49">
        <v>0</v>
      </c>
      <c r="H31" s="49">
        <v>0</v>
      </c>
      <c r="I31" s="48">
        <f>SUM(F31:H31)</f>
        <v>-35102420</v>
      </c>
    </row>
    <row r="32" spans="1:9" ht="15">
      <c r="A32" s="56"/>
      <c r="B32" s="58" t="s">
        <v>44</v>
      </c>
      <c r="C32" s="57"/>
      <c r="D32" s="50"/>
      <c r="E32" s="50" t="s">
        <v>42</v>
      </c>
      <c r="F32" s="49">
        <f>+F29</f>
        <v>55108000</v>
      </c>
      <c r="G32" s="49">
        <v>0</v>
      </c>
      <c r="H32" s="49">
        <v>0</v>
      </c>
      <c r="I32" s="48">
        <f>SUM(F32:H32)</f>
        <v>55108000</v>
      </c>
    </row>
    <row r="33" spans="1:9" ht="15">
      <c r="A33" s="56"/>
      <c r="B33" s="55"/>
      <c r="C33" s="54"/>
      <c r="D33" s="50"/>
      <c r="E33" s="50" t="s">
        <v>41</v>
      </c>
      <c r="F33" s="49">
        <f>+F30</f>
        <v>90210420</v>
      </c>
      <c r="G33" s="49">
        <v>0</v>
      </c>
      <c r="H33" s="49">
        <v>0</v>
      </c>
      <c r="I33" s="48">
        <f>SUM(F33:H33)</f>
        <v>90210420</v>
      </c>
    </row>
    <row r="34" spans="1:9" ht="15">
      <c r="A34" s="53"/>
      <c r="B34" s="52"/>
      <c r="C34" s="51"/>
      <c r="D34" s="50"/>
      <c r="E34" s="50" t="s">
        <v>40</v>
      </c>
      <c r="F34" s="49">
        <f>+F31</f>
        <v>-35102420</v>
      </c>
      <c r="G34" s="49">
        <v>0</v>
      </c>
      <c r="H34" s="49">
        <v>0</v>
      </c>
      <c r="I34" s="48">
        <f>SUM(F34:H34)</f>
        <v>-35102420</v>
      </c>
    </row>
    <row r="35" spans="1:9" ht="15">
      <c r="A35" s="59" t="s">
        <v>55</v>
      </c>
      <c r="B35" s="59" t="s">
        <v>55</v>
      </c>
      <c r="C35" s="59" t="s">
        <v>54</v>
      </c>
      <c r="D35" s="50"/>
      <c r="E35" s="50" t="s">
        <v>42</v>
      </c>
      <c r="F35" s="49">
        <v>0</v>
      </c>
      <c r="G35" s="49">
        <v>0</v>
      </c>
      <c r="H35" s="49">
        <v>0</v>
      </c>
      <c r="I35" s="48">
        <f>SUM(F35:H35)</f>
        <v>0</v>
      </c>
    </row>
    <row r="36" spans="1:9" ht="15">
      <c r="A36" s="56"/>
      <c r="B36" s="56"/>
      <c r="C36" s="56"/>
      <c r="D36" s="50"/>
      <c r="E36" s="50" t="s">
        <v>41</v>
      </c>
      <c r="F36" s="49">
        <v>0</v>
      </c>
      <c r="G36" s="49">
        <v>0</v>
      </c>
      <c r="H36" s="49">
        <v>0</v>
      </c>
      <c r="I36" s="48">
        <f>SUM(F36:H36)</f>
        <v>0</v>
      </c>
    </row>
    <row r="37" spans="1:9" ht="15">
      <c r="A37" s="56"/>
      <c r="B37" s="56"/>
      <c r="C37" s="53"/>
      <c r="D37" s="50"/>
      <c r="E37" s="50" t="s">
        <v>40</v>
      </c>
      <c r="F37" s="49">
        <v>0</v>
      </c>
      <c r="G37" s="49">
        <v>0</v>
      </c>
      <c r="H37" s="49">
        <v>0</v>
      </c>
      <c r="I37" s="48">
        <f>SUM(F37:H37)</f>
        <v>0</v>
      </c>
    </row>
    <row r="38" spans="1:9" ht="15">
      <c r="A38" s="56"/>
      <c r="B38" s="56"/>
      <c r="C38" s="59" t="s">
        <v>45</v>
      </c>
      <c r="D38" s="50"/>
      <c r="E38" s="50" t="s">
        <v>42</v>
      </c>
      <c r="F38" s="49">
        <v>0</v>
      </c>
      <c r="G38" s="49">
        <v>0</v>
      </c>
      <c r="H38" s="49">
        <v>0</v>
      </c>
      <c r="I38" s="48">
        <f>SUM(F38:H38)</f>
        <v>0</v>
      </c>
    </row>
    <row r="39" spans="1:9" ht="15">
      <c r="A39" s="56"/>
      <c r="B39" s="56"/>
      <c r="C39" s="56"/>
      <c r="D39" s="50"/>
      <c r="E39" s="50" t="s">
        <v>41</v>
      </c>
      <c r="F39" s="49">
        <v>0</v>
      </c>
      <c r="G39" s="49">
        <v>0</v>
      </c>
      <c r="H39" s="49">
        <v>0</v>
      </c>
      <c r="I39" s="48">
        <f>SUM(F39:H39)</f>
        <v>0</v>
      </c>
    </row>
    <row r="40" spans="1:9" ht="15">
      <c r="A40" s="56"/>
      <c r="B40" s="53"/>
      <c r="C40" s="53"/>
      <c r="D40" s="50"/>
      <c r="E40" s="50" t="s">
        <v>40</v>
      </c>
      <c r="F40" s="49">
        <v>0</v>
      </c>
      <c r="G40" s="49">
        <v>0</v>
      </c>
      <c r="H40" s="49">
        <v>0</v>
      </c>
      <c r="I40" s="48">
        <f>SUM(F40:H40)</f>
        <v>0</v>
      </c>
    </row>
    <row r="41" spans="1:9" ht="15">
      <c r="A41" s="56"/>
      <c r="B41" s="58" t="s">
        <v>44</v>
      </c>
      <c r="C41" s="57"/>
      <c r="D41" s="50"/>
      <c r="E41" s="50" t="s">
        <v>42</v>
      </c>
      <c r="F41" s="49">
        <v>0</v>
      </c>
      <c r="G41" s="49">
        <v>0</v>
      </c>
      <c r="H41" s="49">
        <v>0</v>
      </c>
      <c r="I41" s="48">
        <f>SUM(F41:H41)</f>
        <v>0</v>
      </c>
    </row>
    <row r="42" spans="1:9" ht="15">
      <c r="A42" s="56"/>
      <c r="B42" s="55"/>
      <c r="C42" s="54"/>
      <c r="D42" s="50"/>
      <c r="E42" s="50" t="s">
        <v>41</v>
      </c>
      <c r="F42" s="49">
        <v>0</v>
      </c>
      <c r="G42" s="49">
        <v>0</v>
      </c>
      <c r="H42" s="49">
        <v>0</v>
      </c>
      <c r="I42" s="48">
        <f>SUM(F42:H42)</f>
        <v>0</v>
      </c>
    </row>
    <row r="43" spans="1:9" ht="15">
      <c r="A43" s="53"/>
      <c r="B43" s="52"/>
      <c r="C43" s="51"/>
      <c r="D43" s="50"/>
      <c r="E43" s="50" t="s">
        <v>40</v>
      </c>
      <c r="F43" s="49">
        <v>0</v>
      </c>
      <c r="G43" s="49">
        <v>0</v>
      </c>
      <c r="H43" s="49">
        <v>0</v>
      </c>
      <c r="I43" s="48">
        <f>SUM(F43:H43)</f>
        <v>0</v>
      </c>
    </row>
    <row r="44" spans="1:9" ht="15">
      <c r="A44" s="59" t="s">
        <v>14</v>
      </c>
      <c r="B44" s="59" t="s">
        <v>14</v>
      </c>
      <c r="C44" s="59" t="s">
        <v>53</v>
      </c>
      <c r="D44" s="50"/>
      <c r="E44" s="50" t="s">
        <v>42</v>
      </c>
      <c r="F44" s="49">
        <v>0</v>
      </c>
      <c r="G44" s="49">
        <v>150000</v>
      </c>
      <c r="H44" s="49">
        <v>0</v>
      </c>
      <c r="I44" s="48">
        <f>SUM(F44:H44)</f>
        <v>150000</v>
      </c>
    </row>
    <row r="45" spans="1:9" ht="15">
      <c r="A45" s="56"/>
      <c r="B45" s="56"/>
      <c r="C45" s="56"/>
      <c r="D45" s="50"/>
      <c r="E45" s="50" t="s">
        <v>41</v>
      </c>
      <c r="F45" s="49">
        <v>0</v>
      </c>
      <c r="G45" s="49">
        <v>150000</v>
      </c>
      <c r="H45" s="49">
        <v>0</v>
      </c>
      <c r="I45" s="48">
        <f>SUM(F45:H45)</f>
        <v>150000</v>
      </c>
    </row>
    <row r="46" spans="1:9" ht="15">
      <c r="A46" s="56"/>
      <c r="B46" s="56"/>
      <c r="C46" s="53"/>
      <c r="D46" s="50"/>
      <c r="E46" s="50" t="s">
        <v>40</v>
      </c>
      <c r="F46" s="49">
        <v>0</v>
      </c>
      <c r="G46" s="49">
        <f>+G44-G45</f>
        <v>0</v>
      </c>
      <c r="H46" s="49">
        <v>0</v>
      </c>
      <c r="I46" s="48">
        <f>SUM(F46:H46)</f>
        <v>0</v>
      </c>
    </row>
    <row r="47" spans="1:9" ht="15">
      <c r="A47" s="56"/>
      <c r="B47" s="56"/>
      <c r="C47" s="59" t="s">
        <v>45</v>
      </c>
      <c r="D47" s="50"/>
      <c r="E47" s="50" t="s">
        <v>42</v>
      </c>
      <c r="F47" s="49">
        <v>0</v>
      </c>
      <c r="G47" s="49">
        <f>+G44</f>
        <v>150000</v>
      </c>
      <c r="H47" s="49">
        <v>0</v>
      </c>
      <c r="I47" s="48">
        <f>SUM(F47:H47)</f>
        <v>150000</v>
      </c>
    </row>
    <row r="48" spans="1:9" ht="15">
      <c r="A48" s="56"/>
      <c r="B48" s="56"/>
      <c r="C48" s="56"/>
      <c r="D48" s="50"/>
      <c r="E48" s="50" t="s">
        <v>41</v>
      </c>
      <c r="F48" s="49">
        <v>0</v>
      </c>
      <c r="G48" s="49">
        <f>+G45</f>
        <v>150000</v>
      </c>
      <c r="H48" s="49">
        <v>0</v>
      </c>
      <c r="I48" s="48">
        <f>SUM(F48:H48)</f>
        <v>150000</v>
      </c>
    </row>
    <row r="49" spans="1:9" ht="15">
      <c r="A49" s="56"/>
      <c r="B49" s="53"/>
      <c r="C49" s="53"/>
      <c r="D49" s="50"/>
      <c r="E49" s="50" t="s">
        <v>40</v>
      </c>
      <c r="F49" s="49">
        <v>0</v>
      </c>
      <c r="G49" s="49">
        <f>+G46</f>
        <v>0</v>
      </c>
      <c r="H49" s="49">
        <v>0</v>
      </c>
      <c r="I49" s="48">
        <f>SUM(F49:H49)</f>
        <v>0</v>
      </c>
    </row>
    <row r="50" spans="1:9" ht="15">
      <c r="A50" s="56"/>
      <c r="B50" s="58" t="s">
        <v>44</v>
      </c>
      <c r="C50" s="57"/>
      <c r="D50" s="50"/>
      <c r="E50" s="50" t="s">
        <v>42</v>
      </c>
      <c r="F50" s="49">
        <v>0</v>
      </c>
      <c r="G50" s="49">
        <f>+G47</f>
        <v>150000</v>
      </c>
      <c r="H50" s="49">
        <v>0</v>
      </c>
      <c r="I50" s="48">
        <f>SUM(F50:H50)</f>
        <v>150000</v>
      </c>
    </row>
    <row r="51" spans="1:9" ht="15">
      <c r="A51" s="56"/>
      <c r="B51" s="55"/>
      <c r="C51" s="54"/>
      <c r="D51" s="50"/>
      <c r="E51" s="50" t="s">
        <v>41</v>
      </c>
      <c r="F51" s="49">
        <v>0</v>
      </c>
      <c r="G51" s="49">
        <f>+G48</f>
        <v>150000</v>
      </c>
      <c r="H51" s="49">
        <v>0</v>
      </c>
      <c r="I51" s="48">
        <f>SUM(F51:H51)</f>
        <v>150000</v>
      </c>
    </row>
    <row r="52" spans="1:9" ht="15">
      <c r="A52" s="53"/>
      <c r="B52" s="52"/>
      <c r="C52" s="51"/>
      <c r="D52" s="50"/>
      <c r="E52" s="50" t="s">
        <v>40</v>
      </c>
      <c r="F52" s="49">
        <v>0</v>
      </c>
      <c r="G52" s="49">
        <f>+G49</f>
        <v>0</v>
      </c>
      <c r="H52" s="49">
        <v>0</v>
      </c>
      <c r="I52" s="48">
        <f>SUM(F52:H52)</f>
        <v>0</v>
      </c>
    </row>
    <row r="53" spans="1:9" ht="15">
      <c r="A53" s="59" t="s">
        <v>11</v>
      </c>
      <c r="B53" s="59" t="s">
        <v>11</v>
      </c>
      <c r="C53" s="59" t="s">
        <v>52</v>
      </c>
      <c r="D53" s="50"/>
      <c r="E53" s="50" t="s">
        <v>42</v>
      </c>
      <c r="F53" s="49">
        <v>0</v>
      </c>
      <c r="G53" s="49">
        <v>7354326</v>
      </c>
      <c r="H53" s="49">
        <v>0</v>
      </c>
      <c r="I53" s="48">
        <f>SUM(F53:H53)</f>
        <v>7354326</v>
      </c>
    </row>
    <row r="54" spans="1:9" ht="15">
      <c r="A54" s="56"/>
      <c r="B54" s="56"/>
      <c r="C54" s="56"/>
      <c r="D54" s="50"/>
      <c r="E54" s="50" t="s">
        <v>41</v>
      </c>
      <c r="F54" s="49">
        <v>0</v>
      </c>
      <c r="G54" s="49">
        <v>7354326</v>
      </c>
      <c r="H54" s="49">
        <v>0</v>
      </c>
      <c r="I54" s="48">
        <f>SUM(F54:H54)</f>
        <v>7354326</v>
      </c>
    </row>
    <row r="55" spans="1:9" ht="15">
      <c r="A55" s="56"/>
      <c r="B55" s="56"/>
      <c r="C55" s="53"/>
      <c r="D55" s="50"/>
      <c r="E55" s="50" t="s">
        <v>40</v>
      </c>
      <c r="F55" s="49">
        <v>0</v>
      </c>
      <c r="G55" s="49">
        <v>0</v>
      </c>
      <c r="H55" s="49">
        <v>0</v>
      </c>
      <c r="I55" s="48">
        <f>SUM(F55:H55)</f>
        <v>0</v>
      </c>
    </row>
    <row r="56" spans="1:9" ht="16.5" customHeight="1">
      <c r="A56" s="56"/>
      <c r="B56" s="56"/>
      <c r="C56" s="59" t="s">
        <v>51</v>
      </c>
      <c r="D56" s="50"/>
      <c r="E56" s="50" t="s">
        <v>42</v>
      </c>
      <c r="F56" s="49">
        <v>0</v>
      </c>
      <c r="G56" s="49">
        <v>0</v>
      </c>
      <c r="H56" s="49">
        <v>1461769</v>
      </c>
      <c r="I56" s="48">
        <f>SUM(F56:H56)</f>
        <v>1461769</v>
      </c>
    </row>
    <row r="57" spans="1:9" ht="15">
      <c r="A57" s="56"/>
      <c r="B57" s="56"/>
      <c r="C57" s="56"/>
      <c r="D57" s="50"/>
      <c r="E57" s="50" t="s">
        <v>41</v>
      </c>
      <c r="F57" s="49">
        <v>0</v>
      </c>
      <c r="G57" s="49">
        <v>0</v>
      </c>
      <c r="H57" s="49">
        <v>1461769</v>
      </c>
      <c r="I57" s="48">
        <f>SUM(F57:H57)</f>
        <v>1461769</v>
      </c>
    </row>
    <row r="58" spans="1:9" ht="15">
      <c r="A58" s="56"/>
      <c r="B58" s="56"/>
      <c r="C58" s="53"/>
      <c r="D58" s="50"/>
      <c r="E58" s="50" t="s">
        <v>40</v>
      </c>
      <c r="F58" s="49">
        <v>0</v>
      </c>
      <c r="G58" s="49">
        <v>0</v>
      </c>
      <c r="H58" s="49">
        <v>0</v>
      </c>
      <c r="I58" s="48">
        <f>SUM(F58:H58)</f>
        <v>0</v>
      </c>
    </row>
    <row r="59" spans="1:9" ht="15">
      <c r="A59" s="56" t="s">
        <v>50</v>
      </c>
      <c r="B59" s="56" t="s">
        <v>50</v>
      </c>
      <c r="C59" s="59" t="s">
        <v>45</v>
      </c>
      <c r="D59" s="50"/>
      <c r="E59" s="50" t="s">
        <v>42</v>
      </c>
      <c r="F59" s="49">
        <v>0</v>
      </c>
      <c r="G59" s="49">
        <f>+G53+G56</f>
        <v>7354326</v>
      </c>
      <c r="H59" s="49">
        <f>+H53+H56</f>
        <v>1461769</v>
      </c>
      <c r="I59" s="48">
        <f>SUM(F59:H59)</f>
        <v>8816095</v>
      </c>
    </row>
    <row r="60" spans="1:9" ht="15">
      <c r="A60" s="56"/>
      <c r="B60" s="56"/>
      <c r="C60" s="56"/>
      <c r="D60" s="50"/>
      <c r="E60" s="50" t="s">
        <v>41</v>
      </c>
      <c r="F60" s="49">
        <v>0</v>
      </c>
      <c r="G60" s="49">
        <f>+G54+G57</f>
        <v>7354326</v>
      </c>
      <c r="H60" s="49">
        <f>+H54+H57</f>
        <v>1461769</v>
      </c>
      <c r="I60" s="48">
        <f>SUM(F60:H60)</f>
        <v>8816095</v>
      </c>
    </row>
    <row r="61" spans="1:9" ht="15">
      <c r="A61" s="56"/>
      <c r="B61" s="53"/>
      <c r="C61" s="53"/>
      <c r="D61" s="50"/>
      <c r="E61" s="50" t="s">
        <v>40</v>
      </c>
      <c r="F61" s="49">
        <v>0</v>
      </c>
      <c r="G61" s="49">
        <f>+G55+G58</f>
        <v>0</v>
      </c>
      <c r="H61" s="49">
        <f>+H55+H58</f>
        <v>0</v>
      </c>
      <c r="I61" s="48">
        <f>SUM(F61:H61)</f>
        <v>0</v>
      </c>
    </row>
    <row r="62" spans="1:9" ht="15">
      <c r="A62" s="56"/>
      <c r="B62" s="58" t="s">
        <v>44</v>
      </c>
      <c r="C62" s="57"/>
      <c r="D62" s="50"/>
      <c r="E62" s="50" t="s">
        <v>42</v>
      </c>
      <c r="F62" s="49">
        <v>0</v>
      </c>
      <c r="G62" s="49">
        <f>+G59</f>
        <v>7354326</v>
      </c>
      <c r="H62" s="49">
        <f>+H59</f>
        <v>1461769</v>
      </c>
      <c r="I62" s="48">
        <f>SUM(F62:H62)</f>
        <v>8816095</v>
      </c>
    </row>
    <row r="63" spans="1:9" ht="15">
      <c r="A63" s="56"/>
      <c r="B63" s="55"/>
      <c r="C63" s="54"/>
      <c r="D63" s="50"/>
      <c r="E63" s="50" t="s">
        <v>41</v>
      </c>
      <c r="F63" s="49">
        <v>0</v>
      </c>
      <c r="G63" s="49">
        <f>+G60</f>
        <v>7354326</v>
      </c>
      <c r="H63" s="49">
        <f>+H60</f>
        <v>1461769</v>
      </c>
      <c r="I63" s="48">
        <f>SUM(F63:H63)</f>
        <v>8816095</v>
      </c>
    </row>
    <row r="64" spans="1:9" ht="15">
      <c r="A64" s="53"/>
      <c r="B64" s="52"/>
      <c r="C64" s="51"/>
      <c r="D64" s="50"/>
      <c r="E64" s="50" t="s">
        <v>40</v>
      </c>
      <c r="F64" s="49">
        <v>0</v>
      </c>
      <c r="G64" s="49">
        <f>+G61</f>
        <v>0</v>
      </c>
      <c r="H64" s="49">
        <f>+H61</f>
        <v>0</v>
      </c>
      <c r="I64" s="48">
        <f>SUM(F64:H64)</f>
        <v>0</v>
      </c>
    </row>
    <row r="65" spans="1:9" ht="15">
      <c r="A65" s="59" t="s">
        <v>8</v>
      </c>
      <c r="B65" s="59" t="s">
        <v>8</v>
      </c>
      <c r="C65" s="59" t="s">
        <v>49</v>
      </c>
      <c r="D65" s="50"/>
      <c r="E65" s="50" t="s">
        <v>42</v>
      </c>
      <c r="F65" s="49">
        <v>0</v>
      </c>
      <c r="G65" s="49">
        <v>17000</v>
      </c>
      <c r="H65" s="49">
        <v>2000</v>
      </c>
      <c r="I65" s="48">
        <f>SUM(F65:H65)</f>
        <v>19000</v>
      </c>
    </row>
    <row r="66" spans="1:9" ht="15">
      <c r="A66" s="56"/>
      <c r="B66" s="56"/>
      <c r="C66" s="56"/>
      <c r="D66" s="50"/>
      <c r="E66" s="50" t="s">
        <v>41</v>
      </c>
      <c r="F66" s="49">
        <v>0</v>
      </c>
      <c r="G66" s="49">
        <v>15676</v>
      </c>
      <c r="H66" s="49">
        <v>1295</v>
      </c>
      <c r="I66" s="48">
        <f>SUM(F66:H66)</f>
        <v>16971</v>
      </c>
    </row>
    <row r="67" spans="1:9" ht="15">
      <c r="A67" s="56"/>
      <c r="B67" s="56"/>
      <c r="C67" s="53"/>
      <c r="D67" s="50"/>
      <c r="E67" s="50" t="s">
        <v>40</v>
      </c>
      <c r="F67" s="49">
        <v>0</v>
      </c>
      <c r="G67" s="49">
        <f>+G65-G66</f>
        <v>1324</v>
      </c>
      <c r="H67" s="49">
        <f>+H65-H66</f>
        <v>705</v>
      </c>
      <c r="I67" s="48">
        <f>SUM(F67:H67)</f>
        <v>2029</v>
      </c>
    </row>
    <row r="68" spans="1:9" ht="15">
      <c r="A68" s="56"/>
      <c r="B68" s="56"/>
      <c r="C68" s="59" t="s">
        <v>48</v>
      </c>
      <c r="D68" s="50"/>
      <c r="E68" s="50" t="s">
        <v>42</v>
      </c>
      <c r="F68" s="49">
        <v>0</v>
      </c>
      <c r="G68" s="49">
        <v>480000</v>
      </c>
      <c r="H68" s="49">
        <v>0</v>
      </c>
      <c r="I68" s="48">
        <f>SUM(F68:H68)</f>
        <v>480000</v>
      </c>
    </row>
    <row r="69" spans="1:9" ht="15">
      <c r="A69" s="56"/>
      <c r="B69" s="56"/>
      <c r="C69" s="56"/>
      <c r="D69" s="50"/>
      <c r="E69" s="50" t="s">
        <v>41</v>
      </c>
      <c r="F69" s="49">
        <v>0</v>
      </c>
      <c r="G69" s="49">
        <v>780000</v>
      </c>
      <c r="H69" s="49">
        <v>0</v>
      </c>
      <c r="I69" s="48">
        <f>SUM(F69:H69)</f>
        <v>780000</v>
      </c>
    </row>
    <row r="70" spans="1:9" ht="15">
      <c r="A70" s="56"/>
      <c r="B70" s="56"/>
      <c r="C70" s="53"/>
      <c r="D70" s="50"/>
      <c r="E70" s="50" t="s">
        <v>40</v>
      </c>
      <c r="F70" s="49">
        <v>0</v>
      </c>
      <c r="G70" s="49">
        <f>+G68-G69</f>
        <v>-300000</v>
      </c>
      <c r="H70" s="49">
        <v>0</v>
      </c>
      <c r="I70" s="48">
        <f>SUM(F70:H70)</f>
        <v>-300000</v>
      </c>
    </row>
    <row r="71" spans="1:9" ht="15">
      <c r="A71" s="56"/>
      <c r="B71" s="56"/>
      <c r="C71" s="59" t="s">
        <v>45</v>
      </c>
      <c r="D71" s="50"/>
      <c r="E71" s="50" t="s">
        <v>42</v>
      </c>
      <c r="F71" s="49">
        <v>0</v>
      </c>
      <c r="G71" s="49">
        <f>+G65+G68</f>
        <v>497000</v>
      </c>
      <c r="H71" s="49">
        <f>+H65+H68</f>
        <v>2000</v>
      </c>
      <c r="I71" s="48">
        <f>SUM(F71:H71)</f>
        <v>499000</v>
      </c>
    </row>
    <row r="72" spans="1:9" ht="15">
      <c r="A72" s="56"/>
      <c r="B72" s="56"/>
      <c r="C72" s="56"/>
      <c r="D72" s="50"/>
      <c r="E72" s="50" t="s">
        <v>41</v>
      </c>
      <c r="F72" s="49">
        <v>0</v>
      </c>
      <c r="G72" s="49">
        <f>+G66+G69</f>
        <v>795676</v>
      </c>
      <c r="H72" s="49">
        <f>+H66+H69</f>
        <v>1295</v>
      </c>
      <c r="I72" s="48">
        <f>SUM(F72:H72)</f>
        <v>796971</v>
      </c>
    </row>
    <row r="73" spans="1:9" ht="15">
      <c r="A73" s="56"/>
      <c r="B73" s="53"/>
      <c r="C73" s="53"/>
      <c r="D73" s="50"/>
      <c r="E73" s="50" t="s">
        <v>40</v>
      </c>
      <c r="F73" s="49">
        <v>0</v>
      </c>
      <c r="G73" s="49">
        <f>+G67+G70</f>
        <v>-298676</v>
      </c>
      <c r="H73" s="49">
        <f>+H67+H70</f>
        <v>705</v>
      </c>
      <c r="I73" s="48">
        <f>SUM(F73:H73)</f>
        <v>-297971</v>
      </c>
    </row>
    <row r="74" spans="1:9" ht="15">
      <c r="A74" s="56"/>
      <c r="B74" s="58" t="s">
        <v>44</v>
      </c>
      <c r="C74" s="57"/>
      <c r="D74" s="50"/>
      <c r="E74" s="50" t="s">
        <v>42</v>
      </c>
      <c r="F74" s="49">
        <v>0</v>
      </c>
      <c r="G74" s="49">
        <f>+G71</f>
        <v>497000</v>
      </c>
      <c r="H74" s="49">
        <f>+H71</f>
        <v>2000</v>
      </c>
      <c r="I74" s="48">
        <f>SUM(F74:H74)</f>
        <v>499000</v>
      </c>
    </row>
    <row r="75" spans="1:9" ht="15">
      <c r="A75" s="56"/>
      <c r="B75" s="55"/>
      <c r="C75" s="54"/>
      <c r="D75" s="50"/>
      <c r="E75" s="50" t="s">
        <v>41</v>
      </c>
      <c r="F75" s="49">
        <v>0</v>
      </c>
      <c r="G75" s="49">
        <f>+G72</f>
        <v>795676</v>
      </c>
      <c r="H75" s="49">
        <f>+H72</f>
        <v>1295</v>
      </c>
      <c r="I75" s="48">
        <f>SUM(F75:H75)</f>
        <v>796971</v>
      </c>
    </row>
    <row r="76" spans="1:9" ht="15">
      <c r="A76" s="53"/>
      <c r="B76" s="52"/>
      <c r="C76" s="51"/>
      <c r="D76" s="50"/>
      <c r="E76" s="50" t="s">
        <v>40</v>
      </c>
      <c r="F76" s="49">
        <v>0</v>
      </c>
      <c r="G76" s="49">
        <f>+G73</f>
        <v>-298676</v>
      </c>
      <c r="H76" s="49">
        <f>+H73</f>
        <v>705</v>
      </c>
      <c r="I76" s="48">
        <f>SUM(F76:H76)</f>
        <v>-297971</v>
      </c>
    </row>
    <row r="77" spans="1:9" ht="15">
      <c r="A77" s="59" t="s">
        <v>18</v>
      </c>
      <c r="B77" s="59" t="s">
        <v>18</v>
      </c>
      <c r="C77" s="59" t="s">
        <v>47</v>
      </c>
      <c r="D77" s="50"/>
      <c r="E77" s="50" t="s">
        <v>42</v>
      </c>
      <c r="F77" s="49">
        <v>0</v>
      </c>
      <c r="G77" s="49">
        <v>0</v>
      </c>
      <c r="H77" s="49">
        <v>4405000</v>
      </c>
      <c r="I77" s="48">
        <f>SUM(F77:H77)</f>
        <v>4405000</v>
      </c>
    </row>
    <row r="78" spans="1:9" ht="15">
      <c r="A78" s="56"/>
      <c r="B78" s="56"/>
      <c r="C78" s="56"/>
      <c r="D78" s="50"/>
      <c r="E78" s="50" t="s">
        <v>41</v>
      </c>
      <c r="F78" s="49">
        <v>0</v>
      </c>
      <c r="G78" s="49">
        <v>0</v>
      </c>
      <c r="H78" s="49">
        <v>4404650</v>
      </c>
      <c r="I78" s="48">
        <f>SUM(F78:H78)</f>
        <v>4404650</v>
      </c>
    </row>
    <row r="79" spans="1:9" ht="15">
      <c r="A79" s="56"/>
      <c r="B79" s="56"/>
      <c r="C79" s="53"/>
      <c r="D79" s="50"/>
      <c r="E79" s="50" t="s">
        <v>40</v>
      </c>
      <c r="F79" s="49">
        <v>0</v>
      </c>
      <c r="G79" s="49">
        <v>0</v>
      </c>
      <c r="H79" s="49">
        <f>+H77-H78</f>
        <v>350</v>
      </c>
      <c r="I79" s="48">
        <f>SUM(F79:H79)</f>
        <v>350</v>
      </c>
    </row>
    <row r="80" spans="1:9" ht="15">
      <c r="A80" s="56"/>
      <c r="B80" s="56"/>
      <c r="C80" s="59" t="s">
        <v>46</v>
      </c>
      <c r="D80" s="50"/>
      <c r="E80" s="50" t="s">
        <v>42</v>
      </c>
      <c r="F80" s="49">
        <v>0</v>
      </c>
      <c r="G80" s="49">
        <v>0</v>
      </c>
      <c r="H80" s="49">
        <v>1182000</v>
      </c>
      <c r="I80" s="48">
        <f>SUM(F80:H80)</f>
        <v>1182000</v>
      </c>
    </row>
    <row r="81" spans="1:9" ht="15">
      <c r="A81" s="56"/>
      <c r="B81" s="56"/>
      <c r="C81" s="56"/>
      <c r="D81" s="50"/>
      <c r="E81" s="50" t="s">
        <v>41</v>
      </c>
      <c r="F81" s="49">
        <v>0</v>
      </c>
      <c r="G81" s="49">
        <v>0</v>
      </c>
      <c r="H81" s="49">
        <v>1180100</v>
      </c>
      <c r="I81" s="48">
        <f>SUM(F81:H81)</f>
        <v>1180100</v>
      </c>
    </row>
    <row r="82" spans="1:9" ht="15">
      <c r="A82" s="56"/>
      <c r="B82" s="56"/>
      <c r="C82" s="53"/>
      <c r="D82" s="50"/>
      <c r="E82" s="50" t="s">
        <v>40</v>
      </c>
      <c r="F82" s="49">
        <v>0</v>
      </c>
      <c r="G82" s="49">
        <v>0</v>
      </c>
      <c r="H82" s="49">
        <f>+H80-H81</f>
        <v>1900</v>
      </c>
      <c r="I82" s="48">
        <f>SUM(F82:H82)</f>
        <v>1900</v>
      </c>
    </row>
    <row r="83" spans="1:9" ht="15">
      <c r="A83" s="56"/>
      <c r="B83" s="56"/>
      <c r="C83" s="59" t="s">
        <v>45</v>
      </c>
      <c r="D83" s="50"/>
      <c r="E83" s="50" t="s">
        <v>42</v>
      </c>
      <c r="F83" s="49">
        <v>0</v>
      </c>
      <c r="G83" s="49">
        <f>+G77+G80</f>
        <v>0</v>
      </c>
      <c r="H83" s="49">
        <f>+H77+H80</f>
        <v>5587000</v>
      </c>
      <c r="I83" s="48">
        <f>SUM(F83:H83)</f>
        <v>5587000</v>
      </c>
    </row>
    <row r="84" spans="1:9" ht="15">
      <c r="A84" s="56"/>
      <c r="B84" s="56"/>
      <c r="C84" s="56"/>
      <c r="D84" s="50"/>
      <c r="E84" s="50" t="s">
        <v>41</v>
      </c>
      <c r="F84" s="49">
        <v>0</v>
      </c>
      <c r="G84" s="49">
        <f>+G78+G81</f>
        <v>0</v>
      </c>
      <c r="H84" s="49">
        <f>+H78+H81</f>
        <v>5584750</v>
      </c>
      <c r="I84" s="48">
        <f>SUM(F84:H84)</f>
        <v>5584750</v>
      </c>
    </row>
    <row r="85" spans="1:9" ht="15">
      <c r="A85" s="56"/>
      <c r="B85" s="53"/>
      <c r="C85" s="53"/>
      <c r="D85" s="50"/>
      <c r="E85" s="50" t="s">
        <v>40</v>
      </c>
      <c r="F85" s="49">
        <v>0</v>
      </c>
      <c r="G85" s="49">
        <f>+G79+G82</f>
        <v>0</v>
      </c>
      <c r="H85" s="49">
        <f>+H79+H82</f>
        <v>2250</v>
      </c>
      <c r="I85" s="48">
        <f>SUM(F85:H85)</f>
        <v>2250</v>
      </c>
    </row>
    <row r="86" spans="1:9" ht="15">
      <c r="A86" s="56"/>
      <c r="B86" s="58" t="s">
        <v>44</v>
      </c>
      <c r="C86" s="57"/>
      <c r="D86" s="50"/>
      <c r="E86" s="50" t="s">
        <v>42</v>
      </c>
      <c r="F86" s="49">
        <v>0</v>
      </c>
      <c r="G86" s="49">
        <f>+G83</f>
        <v>0</v>
      </c>
      <c r="H86" s="49">
        <f>+H83</f>
        <v>5587000</v>
      </c>
      <c r="I86" s="48">
        <f>SUM(F86:H86)</f>
        <v>5587000</v>
      </c>
    </row>
    <row r="87" spans="1:9" ht="15">
      <c r="A87" s="56"/>
      <c r="B87" s="55"/>
      <c r="C87" s="54"/>
      <c r="D87" s="50"/>
      <c r="E87" s="50" t="s">
        <v>41</v>
      </c>
      <c r="F87" s="49">
        <v>0</v>
      </c>
      <c r="G87" s="49">
        <f>+G84</f>
        <v>0</v>
      </c>
      <c r="H87" s="49">
        <f>+H84</f>
        <v>5584750</v>
      </c>
      <c r="I87" s="48">
        <f>SUM(F87:H87)</f>
        <v>5584750</v>
      </c>
    </row>
    <row r="88" spans="1:9" ht="15">
      <c r="A88" s="53"/>
      <c r="B88" s="52"/>
      <c r="C88" s="51"/>
      <c r="D88" s="50"/>
      <c r="E88" s="50" t="s">
        <v>40</v>
      </c>
      <c r="F88" s="49">
        <v>0</v>
      </c>
      <c r="G88" s="49">
        <f>+G85</f>
        <v>0</v>
      </c>
      <c r="H88" s="49">
        <f>+H85</f>
        <v>2250</v>
      </c>
      <c r="I88" s="48">
        <f>SUM(F88:H88)</f>
        <v>2250</v>
      </c>
    </row>
    <row r="89" spans="1:9" ht="15">
      <c r="A89" s="47" t="s">
        <v>43</v>
      </c>
      <c r="B89" s="46"/>
      <c r="C89" s="46"/>
      <c r="D89" s="45"/>
      <c r="E89" s="44" t="s">
        <v>42</v>
      </c>
      <c r="F89" s="36">
        <f>+F11+F32+F41+F50+F62+F74+F86</f>
        <v>55108000</v>
      </c>
      <c r="G89" s="36">
        <f>+G11+G20+G32+G41+G50+G62+G74+G86</f>
        <v>27953326</v>
      </c>
      <c r="H89" s="36">
        <f>+H11+H20+H32+H41+H50+H62+H74+H86</f>
        <v>7050769</v>
      </c>
      <c r="I89" s="36">
        <f>+I11+I20+I32+I41+I50+I62+I74+I86</f>
        <v>90112095</v>
      </c>
    </row>
    <row r="90" spans="1:9" ht="15">
      <c r="A90" s="43"/>
      <c r="B90" s="42"/>
      <c r="C90" s="42"/>
      <c r="D90" s="41"/>
      <c r="E90" s="37" t="s">
        <v>41</v>
      </c>
      <c r="F90" s="36">
        <f>+F12+F33+F42+F51+F63+F75+F87</f>
        <v>90210420</v>
      </c>
      <c r="G90" s="36">
        <f>+G12+G21+G33+G42+G51+G63+G75+G87</f>
        <v>26838352</v>
      </c>
      <c r="H90" s="36">
        <f>+H12+H21+H33+H42+H51+H63+H75+H87</f>
        <v>7047814</v>
      </c>
      <c r="I90" s="36">
        <f>+I12+I21+I33+I42+I51+I63+I75+I87</f>
        <v>124096586</v>
      </c>
    </row>
    <row r="91" spans="1:9" ht="15">
      <c r="A91" s="40"/>
      <c r="B91" s="39"/>
      <c r="C91" s="39"/>
      <c r="D91" s="38"/>
      <c r="E91" s="37" t="s">
        <v>40</v>
      </c>
      <c r="F91" s="36">
        <f>+F13+F34+F43+F52+F64+F76+F88</f>
        <v>-35102420</v>
      </c>
      <c r="G91" s="36">
        <f>+G13+G22+G34+G43+G52+G64+G76+G88</f>
        <v>1114974</v>
      </c>
      <c r="H91" s="36">
        <f>+H13+H22+H34+H43+H52+H64+H76+H88</f>
        <v>2955</v>
      </c>
      <c r="I91" s="36">
        <f>+I13+I22+I34+I43+I52+I64+I76+I88</f>
        <v>-33984491</v>
      </c>
    </row>
  </sheetData>
  <mergeCells count="53">
    <mergeCell ref="C8:C10"/>
    <mergeCell ref="A14:A22"/>
    <mergeCell ref="B14:B19"/>
    <mergeCell ref="C14:C16"/>
    <mergeCell ref="C17:C19"/>
    <mergeCell ref="B20:C22"/>
    <mergeCell ref="I3:I4"/>
    <mergeCell ref="A5:A13"/>
    <mergeCell ref="B5:B10"/>
    <mergeCell ref="B11:C13"/>
    <mergeCell ref="A3:D3"/>
    <mergeCell ref="E3:E4"/>
    <mergeCell ref="F3:F4"/>
    <mergeCell ref="G3:G4"/>
    <mergeCell ref="H3:H4"/>
    <mergeCell ref="C5:C7"/>
    <mergeCell ref="A23:A34"/>
    <mergeCell ref="B23:B31"/>
    <mergeCell ref="B32:C34"/>
    <mergeCell ref="C23:C25"/>
    <mergeCell ref="C26:C28"/>
    <mergeCell ref="C29:C31"/>
    <mergeCell ref="C44:C46"/>
    <mergeCell ref="C47:C49"/>
    <mergeCell ref="A44:A52"/>
    <mergeCell ref="B44:B49"/>
    <mergeCell ref="B50:C52"/>
    <mergeCell ref="C35:C37"/>
    <mergeCell ref="B35:B40"/>
    <mergeCell ref="A35:A43"/>
    <mergeCell ref="B41:C43"/>
    <mergeCell ref="C38:C40"/>
    <mergeCell ref="C59:C61"/>
    <mergeCell ref="B62:C64"/>
    <mergeCell ref="C53:C55"/>
    <mergeCell ref="C56:C58"/>
    <mergeCell ref="A53:A58"/>
    <mergeCell ref="B53:B58"/>
    <mergeCell ref="A59:A64"/>
    <mergeCell ref="B59:B61"/>
    <mergeCell ref="C71:C73"/>
    <mergeCell ref="A65:A76"/>
    <mergeCell ref="B65:B73"/>
    <mergeCell ref="B74:C76"/>
    <mergeCell ref="C65:C67"/>
    <mergeCell ref="C68:C70"/>
    <mergeCell ref="A89:D91"/>
    <mergeCell ref="C80:C82"/>
    <mergeCell ref="C83:C85"/>
    <mergeCell ref="A77:A88"/>
    <mergeCell ref="B77:B85"/>
    <mergeCell ref="B86:C88"/>
    <mergeCell ref="C77:C7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3">
      <pane xSplit="5" ySplit="2" topLeftCell="F5" activePane="bottomRight" state="frozen"/>
      <selection pane="topLeft" activeCell="M5" sqref="M5"/>
      <selection pane="topRight" activeCell="M5" sqref="M5"/>
      <selection pane="bottomLeft" activeCell="M5" sqref="M5"/>
      <selection pane="bottomRight" activeCell="M5" sqref="M5"/>
    </sheetView>
  </sheetViews>
  <sheetFormatPr defaultColWidth="9.140625" defaultRowHeight="15"/>
  <cols>
    <col min="1" max="3" width="11.57421875" style="0" customWidth="1"/>
    <col min="4" max="4" width="9.140625" style="0" hidden="1" customWidth="1"/>
    <col min="5" max="5" width="7.57421875" style="0" customWidth="1"/>
    <col min="6" max="9" width="11.57421875" style="0" customWidth="1"/>
  </cols>
  <sheetData>
    <row r="1" spans="1:9" s="34" customFormat="1" ht="26.25">
      <c r="A1" s="69" t="s">
        <v>106</v>
      </c>
      <c r="B1" s="68"/>
      <c r="C1" s="68"/>
      <c r="D1" s="68"/>
      <c r="E1" s="68"/>
      <c r="F1" s="68"/>
      <c r="G1" s="68"/>
      <c r="H1" s="68"/>
      <c r="I1" s="68"/>
    </row>
    <row r="2" spans="1:3" s="34" customFormat="1" ht="15">
      <c r="A2" s="35"/>
      <c r="B2" s="35"/>
      <c r="C2" s="35"/>
    </row>
    <row r="3" spans="1:9" ht="15">
      <c r="A3" s="100" t="s">
        <v>67</v>
      </c>
      <c r="B3" s="99"/>
      <c r="C3" s="99"/>
      <c r="D3" s="98"/>
      <c r="E3" s="97" t="s">
        <v>66</v>
      </c>
      <c r="F3" s="97" t="s">
        <v>105</v>
      </c>
      <c r="G3" s="97" t="s">
        <v>104</v>
      </c>
      <c r="H3" s="97" t="s">
        <v>63</v>
      </c>
      <c r="I3" s="97" t="s">
        <v>62</v>
      </c>
    </row>
    <row r="4" spans="1:9" ht="15">
      <c r="A4" s="96" t="s">
        <v>34</v>
      </c>
      <c r="B4" s="96" t="s">
        <v>33</v>
      </c>
      <c r="C4" s="96" t="s">
        <v>61</v>
      </c>
      <c r="D4" s="96"/>
      <c r="E4" s="95"/>
      <c r="F4" s="95"/>
      <c r="G4" s="95"/>
      <c r="H4" s="95"/>
      <c r="I4" s="95"/>
    </row>
    <row r="5" spans="1:9" s="34" customFormat="1" ht="15">
      <c r="A5" s="93" t="s">
        <v>103</v>
      </c>
      <c r="B5" s="93" t="s">
        <v>102</v>
      </c>
      <c r="C5" s="93" t="s">
        <v>101</v>
      </c>
      <c r="D5" s="60"/>
      <c r="E5" s="94" t="s">
        <v>42</v>
      </c>
      <c r="F5" s="82">
        <v>26485000</v>
      </c>
      <c r="G5" s="82">
        <v>0</v>
      </c>
      <c r="H5" s="82">
        <v>0</v>
      </c>
      <c r="I5" s="82">
        <f>SUM(F5:H5)</f>
        <v>26485000</v>
      </c>
    </row>
    <row r="6" spans="1:9" s="34" customFormat="1" ht="15">
      <c r="A6" s="90"/>
      <c r="B6" s="90"/>
      <c r="C6" s="90"/>
      <c r="D6" s="50"/>
      <c r="E6" s="84" t="s">
        <v>41</v>
      </c>
      <c r="F6" s="83">
        <v>26485000</v>
      </c>
      <c r="G6" s="83">
        <v>0</v>
      </c>
      <c r="H6" s="83">
        <v>0</v>
      </c>
      <c r="I6" s="82">
        <f>SUM(F6:H6)</f>
        <v>26485000</v>
      </c>
    </row>
    <row r="7" spans="1:9" s="34" customFormat="1" ht="15">
      <c r="A7" s="90"/>
      <c r="B7" s="90"/>
      <c r="C7" s="87"/>
      <c r="D7" s="50"/>
      <c r="E7" s="84" t="s">
        <v>40</v>
      </c>
      <c r="F7" s="83">
        <f>+F5-F6</f>
        <v>0</v>
      </c>
      <c r="G7" s="83">
        <f>+G5-G6</f>
        <v>0</v>
      </c>
      <c r="H7" s="83">
        <f>+H5-H6</f>
        <v>0</v>
      </c>
      <c r="I7" s="82">
        <f>SUM(F7:H7)</f>
        <v>0</v>
      </c>
    </row>
    <row r="8" spans="1:9" s="34" customFormat="1" ht="15">
      <c r="A8" s="90"/>
      <c r="B8" s="90"/>
      <c r="C8" s="93" t="s">
        <v>100</v>
      </c>
      <c r="D8" s="50"/>
      <c r="E8" s="84" t="s">
        <v>42</v>
      </c>
      <c r="F8" s="83">
        <v>14910750</v>
      </c>
      <c r="G8" s="83">
        <v>0</v>
      </c>
      <c r="H8" s="83">
        <v>0</v>
      </c>
      <c r="I8" s="82">
        <f>SUM(F8:H8)</f>
        <v>14910750</v>
      </c>
    </row>
    <row r="9" spans="1:9" s="34" customFormat="1" ht="15">
      <c r="A9" s="90"/>
      <c r="B9" s="90"/>
      <c r="C9" s="90"/>
      <c r="D9" s="50"/>
      <c r="E9" s="84" t="s">
        <v>41</v>
      </c>
      <c r="F9" s="83">
        <v>14910750</v>
      </c>
      <c r="G9" s="83">
        <v>0</v>
      </c>
      <c r="H9" s="83">
        <v>0</v>
      </c>
      <c r="I9" s="82">
        <f>SUM(F9:H9)</f>
        <v>14910750</v>
      </c>
    </row>
    <row r="10" spans="1:9" s="34" customFormat="1" ht="15">
      <c r="A10" s="90"/>
      <c r="B10" s="90"/>
      <c r="C10" s="87"/>
      <c r="D10" s="50"/>
      <c r="E10" s="84" t="s">
        <v>40</v>
      </c>
      <c r="F10" s="83">
        <f>+F8-F9</f>
        <v>0</v>
      </c>
      <c r="G10" s="83">
        <f>+G8-G9</f>
        <v>0</v>
      </c>
      <c r="H10" s="83">
        <f>+H8-H9</f>
        <v>0</v>
      </c>
      <c r="I10" s="82">
        <f>SUM(F10:H10)</f>
        <v>0</v>
      </c>
    </row>
    <row r="11" spans="1:9" s="34" customFormat="1" ht="15">
      <c r="A11" s="90"/>
      <c r="B11" s="90"/>
      <c r="C11" s="93" t="s">
        <v>99</v>
      </c>
      <c r="D11" s="50"/>
      <c r="E11" s="84" t="s">
        <v>42</v>
      </c>
      <c r="F11" s="83">
        <v>2580470</v>
      </c>
      <c r="G11" s="83">
        <v>0</v>
      </c>
      <c r="H11" s="83">
        <v>0</v>
      </c>
      <c r="I11" s="82">
        <f>SUM(F11:H11)</f>
        <v>2580470</v>
      </c>
    </row>
    <row r="12" spans="1:9" s="34" customFormat="1" ht="15">
      <c r="A12" s="90"/>
      <c r="B12" s="90"/>
      <c r="C12" s="90"/>
      <c r="D12" s="50"/>
      <c r="E12" s="84" t="s">
        <v>41</v>
      </c>
      <c r="F12" s="83">
        <v>2580470</v>
      </c>
      <c r="G12" s="83">
        <v>0</v>
      </c>
      <c r="H12" s="83">
        <v>0</v>
      </c>
      <c r="I12" s="82">
        <f>SUM(F12:H12)</f>
        <v>2580470</v>
      </c>
    </row>
    <row r="13" spans="1:9" s="34" customFormat="1" ht="15">
      <c r="A13" s="90"/>
      <c r="B13" s="90"/>
      <c r="C13" s="87"/>
      <c r="D13" s="50"/>
      <c r="E13" s="84" t="s">
        <v>40</v>
      </c>
      <c r="F13" s="83">
        <f>+F11-F12</f>
        <v>0</v>
      </c>
      <c r="G13" s="83">
        <f>+G11-G12</f>
        <v>0</v>
      </c>
      <c r="H13" s="83">
        <f>+H11-H12</f>
        <v>0</v>
      </c>
      <c r="I13" s="82">
        <f>SUM(F13:H13)</f>
        <v>0</v>
      </c>
    </row>
    <row r="14" spans="1:9" s="34" customFormat="1" ht="15">
      <c r="A14" s="90"/>
      <c r="B14" s="90"/>
      <c r="C14" s="93" t="s">
        <v>98</v>
      </c>
      <c r="D14" s="50"/>
      <c r="E14" s="84" t="s">
        <v>42</v>
      </c>
      <c r="F14" s="83">
        <v>3327480</v>
      </c>
      <c r="G14" s="83">
        <v>0</v>
      </c>
      <c r="H14" s="83">
        <v>0</v>
      </c>
      <c r="I14" s="82">
        <f>SUM(F14:H14)</f>
        <v>3327480</v>
      </c>
    </row>
    <row r="15" spans="1:9" s="34" customFormat="1" ht="15">
      <c r="A15" s="90"/>
      <c r="B15" s="90"/>
      <c r="C15" s="90"/>
      <c r="D15" s="50"/>
      <c r="E15" s="84" t="s">
        <v>41</v>
      </c>
      <c r="F15" s="83">
        <v>3327480</v>
      </c>
      <c r="G15" s="83">
        <v>0</v>
      </c>
      <c r="H15" s="83">
        <v>0</v>
      </c>
      <c r="I15" s="82">
        <f>SUM(F15:H15)</f>
        <v>3327480</v>
      </c>
    </row>
    <row r="16" spans="1:9" s="34" customFormat="1" ht="15">
      <c r="A16" s="90"/>
      <c r="B16" s="90"/>
      <c r="C16" s="87"/>
      <c r="D16" s="50"/>
      <c r="E16" s="84" t="s">
        <v>40</v>
      </c>
      <c r="F16" s="83">
        <f>+F14-F15</f>
        <v>0</v>
      </c>
      <c r="G16" s="83">
        <f>+G14-G15</f>
        <v>0</v>
      </c>
      <c r="H16" s="83">
        <f>+H14-H15</f>
        <v>0</v>
      </c>
      <c r="I16" s="82">
        <f>SUM(F16:H16)</f>
        <v>0</v>
      </c>
    </row>
    <row r="17" spans="1:9" s="34" customFormat="1" ht="15">
      <c r="A17" s="90"/>
      <c r="B17" s="90"/>
      <c r="C17" s="93" t="s">
        <v>97</v>
      </c>
      <c r="D17" s="50"/>
      <c r="E17" s="84" t="s">
        <v>42</v>
      </c>
      <c r="F17" s="83">
        <v>0</v>
      </c>
      <c r="G17" s="83">
        <v>170000</v>
      </c>
      <c r="H17" s="83">
        <v>0</v>
      </c>
      <c r="I17" s="82">
        <f>SUM(F17:H17)</f>
        <v>170000</v>
      </c>
    </row>
    <row r="18" spans="1:9" s="34" customFormat="1" ht="15">
      <c r="A18" s="90"/>
      <c r="B18" s="90"/>
      <c r="C18" s="90"/>
      <c r="D18" s="50"/>
      <c r="E18" s="84" t="s">
        <v>41</v>
      </c>
      <c r="F18" s="83">
        <v>0</v>
      </c>
      <c r="G18" s="83">
        <v>170000</v>
      </c>
      <c r="H18" s="83">
        <v>0</v>
      </c>
      <c r="I18" s="82">
        <f>SUM(F18:H18)</f>
        <v>170000</v>
      </c>
    </row>
    <row r="19" spans="1:9" s="34" customFormat="1" ht="15">
      <c r="A19" s="90"/>
      <c r="B19" s="90"/>
      <c r="C19" s="87"/>
      <c r="D19" s="50"/>
      <c r="E19" s="84" t="s">
        <v>40</v>
      </c>
      <c r="F19" s="83">
        <f>+F17-F18</f>
        <v>0</v>
      </c>
      <c r="G19" s="83">
        <f>+G17-G18</f>
        <v>0</v>
      </c>
      <c r="H19" s="83">
        <f>+H17-H18</f>
        <v>0</v>
      </c>
      <c r="I19" s="82">
        <f>SUM(F19:H19)</f>
        <v>0</v>
      </c>
    </row>
    <row r="20" spans="1:9" s="34" customFormat="1" ht="15">
      <c r="A20" s="90"/>
      <c r="B20" s="90"/>
      <c r="C20" s="93" t="s">
        <v>69</v>
      </c>
      <c r="D20" s="50"/>
      <c r="E20" s="84" t="s">
        <v>42</v>
      </c>
      <c r="F20" s="83">
        <f>+F5+F8+F11+F14+F17</f>
        <v>47303700</v>
      </c>
      <c r="G20" s="83">
        <f>+G5+G8+G11+G14+G17</f>
        <v>170000</v>
      </c>
      <c r="H20" s="83">
        <f>+H5+H8+H11+H14+H17</f>
        <v>0</v>
      </c>
      <c r="I20" s="82">
        <f>SUM(F20:H20)</f>
        <v>47473700</v>
      </c>
    </row>
    <row r="21" spans="1:9" s="34" customFormat="1" ht="15">
      <c r="A21" s="90"/>
      <c r="B21" s="90"/>
      <c r="C21" s="90"/>
      <c r="D21" s="50"/>
      <c r="E21" s="84" t="s">
        <v>41</v>
      </c>
      <c r="F21" s="83">
        <f>+F6+F9+F12+F15+F18</f>
        <v>47303700</v>
      </c>
      <c r="G21" s="83">
        <f>+G6+G9+G12+G15+G18</f>
        <v>170000</v>
      </c>
      <c r="H21" s="83">
        <f>+H6+H9+H12+H15+H18</f>
        <v>0</v>
      </c>
      <c r="I21" s="82">
        <f>SUM(F21:H21)</f>
        <v>47473700</v>
      </c>
    </row>
    <row r="22" spans="1:9" s="34" customFormat="1" ht="15">
      <c r="A22" s="90"/>
      <c r="B22" s="87"/>
      <c r="C22" s="87"/>
      <c r="D22" s="50"/>
      <c r="E22" s="84" t="s">
        <v>40</v>
      </c>
      <c r="F22" s="83">
        <f>+F20-F21</f>
        <v>0</v>
      </c>
      <c r="G22" s="83">
        <f>+G20-G21</f>
        <v>0</v>
      </c>
      <c r="H22" s="83">
        <f>+H20-H21</f>
        <v>0</v>
      </c>
      <c r="I22" s="82">
        <f>SUM(F22:H22)</f>
        <v>0</v>
      </c>
    </row>
    <row r="23" spans="1:9" s="34" customFormat="1" ht="15">
      <c r="A23" s="90"/>
      <c r="B23" s="93" t="s">
        <v>96</v>
      </c>
      <c r="C23" s="93" t="s">
        <v>95</v>
      </c>
      <c r="D23" s="50"/>
      <c r="E23" s="84" t="s">
        <v>42</v>
      </c>
      <c r="F23" s="83">
        <v>0</v>
      </c>
      <c r="G23" s="83">
        <v>400000</v>
      </c>
      <c r="H23" s="83">
        <v>0</v>
      </c>
      <c r="I23" s="82">
        <f>SUM(F23:H23)</f>
        <v>400000</v>
      </c>
    </row>
    <row r="24" spans="1:9" s="34" customFormat="1" ht="15">
      <c r="A24" s="90"/>
      <c r="B24" s="90"/>
      <c r="C24" s="90"/>
      <c r="D24" s="50"/>
      <c r="E24" s="84" t="s">
        <v>41</v>
      </c>
      <c r="F24" s="83">
        <v>0</v>
      </c>
      <c r="G24" s="83">
        <v>0</v>
      </c>
      <c r="H24" s="83">
        <v>0</v>
      </c>
      <c r="I24" s="82">
        <f>SUM(F24:H24)</f>
        <v>0</v>
      </c>
    </row>
    <row r="25" spans="1:9" s="34" customFormat="1" ht="15">
      <c r="A25" s="90"/>
      <c r="B25" s="90"/>
      <c r="C25" s="87"/>
      <c r="D25" s="50"/>
      <c r="E25" s="84" t="s">
        <v>40</v>
      </c>
      <c r="F25" s="83">
        <f>+F23-F24</f>
        <v>0</v>
      </c>
      <c r="G25" s="83">
        <f>+G23-G24</f>
        <v>400000</v>
      </c>
      <c r="H25" s="83">
        <f>+H23-H24</f>
        <v>0</v>
      </c>
      <c r="I25" s="82">
        <f>SUM(F25:H25)</f>
        <v>400000</v>
      </c>
    </row>
    <row r="26" spans="1:9" s="34" customFormat="1" ht="15">
      <c r="A26" s="90"/>
      <c r="B26" s="90"/>
      <c r="C26" s="93" t="s">
        <v>94</v>
      </c>
      <c r="D26" s="50"/>
      <c r="E26" s="84" t="s">
        <v>42</v>
      </c>
      <c r="F26" s="83">
        <v>0</v>
      </c>
      <c r="G26" s="83">
        <v>200000</v>
      </c>
      <c r="H26" s="83">
        <v>0</v>
      </c>
      <c r="I26" s="82">
        <f>SUM(F26:H26)</f>
        <v>200000</v>
      </c>
    </row>
    <row r="27" spans="1:9" s="34" customFormat="1" ht="15">
      <c r="A27" s="90"/>
      <c r="B27" s="90"/>
      <c r="C27" s="90"/>
      <c r="D27" s="50"/>
      <c r="E27" s="84" t="s">
        <v>41</v>
      </c>
      <c r="F27" s="83">
        <v>0</v>
      </c>
      <c r="G27" s="83">
        <v>0</v>
      </c>
      <c r="H27" s="83">
        <v>0</v>
      </c>
      <c r="I27" s="82">
        <f>SUM(F27:H27)</f>
        <v>0</v>
      </c>
    </row>
    <row r="28" spans="1:9" s="34" customFormat="1" ht="15">
      <c r="A28" s="90"/>
      <c r="B28" s="90"/>
      <c r="C28" s="87"/>
      <c r="D28" s="50"/>
      <c r="E28" s="84" t="s">
        <v>40</v>
      </c>
      <c r="F28" s="83">
        <f>+F26-F27</f>
        <v>0</v>
      </c>
      <c r="G28" s="83">
        <f>+G26-G27</f>
        <v>200000</v>
      </c>
      <c r="H28" s="83">
        <f>+H26-H27</f>
        <v>0</v>
      </c>
      <c r="I28" s="82">
        <f>SUM(F28:H28)</f>
        <v>200000</v>
      </c>
    </row>
    <row r="29" spans="1:9" s="34" customFormat="1" ht="15">
      <c r="A29" s="90"/>
      <c r="B29" s="90"/>
      <c r="C29" s="93" t="s">
        <v>69</v>
      </c>
      <c r="D29" s="50"/>
      <c r="E29" s="84" t="s">
        <v>42</v>
      </c>
      <c r="F29" s="83">
        <f>+F23+F26</f>
        <v>0</v>
      </c>
      <c r="G29" s="83">
        <f>+G23+G26</f>
        <v>600000</v>
      </c>
      <c r="H29" s="83">
        <f>+H23+H26</f>
        <v>0</v>
      </c>
      <c r="I29" s="82">
        <f>SUM(F29:H29)</f>
        <v>600000</v>
      </c>
    </row>
    <row r="30" spans="1:9" s="34" customFormat="1" ht="15">
      <c r="A30" s="90"/>
      <c r="B30" s="90"/>
      <c r="C30" s="90"/>
      <c r="D30" s="50"/>
      <c r="E30" s="84" t="s">
        <v>41</v>
      </c>
      <c r="F30" s="83">
        <f>+F24+F27</f>
        <v>0</v>
      </c>
      <c r="G30" s="83">
        <f>+G24+G27</f>
        <v>0</v>
      </c>
      <c r="H30" s="83">
        <f>+H24+H27</f>
        <v>0</v>
      </c>
      <c r="I30" s="82">
        <f>SUM(F30:H30)</f>
        <v>0</v>
      </c>
    </row>
    <row r="31" spans="1:9" s="34" customFormat="1" ht="15">
      <c r="A31" s="90"/>
      <c r="B31" s="87"/>
      <c r="C31" s="87"/>
      <c r="D31" s="50"/>
      <c r="E31" s="84" t="s">
        <v>40</v>
      </c>
      <c r="F31" s="83">
        <f>+F29-F30</f>
        <v>0</v>
      </c>
      <c r="G31" s="83">
        <f>+G29-G30</f>
        <v>600000</v>
      </c>
      <c r="H31" s="83">
        <f>+H29-H30</f>
        <v>0</v>
      </c>
      <c r="I31" s="82">
        <f>SUM(F31:H31)</f>
        <v>600000</v>
      </c>
    </row>
    <row r="32" spans="1:9" s="34" customFormat="1" ht="15">
      <c r="A32" s="90"/>
      <c r="B32" s="93" t="s">
        <v>84</v>
      </c>
      <c r="C32" s="93" t="s">
        <v>93</v>
      </c>
      <c r="D32" s="50"/>
      <c r="E32" s="84" t="s">
        <v>42</v>
      </c>
      <c r="F32" s="83">
        <v>65800</v>
      </c>
      <c r="G32" s="83">
        <v>334200</v>
      </c>
      <c r="H32" s="83">
        <v>0</v>
      </c>
      <c r="I32" s="82">
        <f>SUM(F32:H32)</f>
        <v>400000</v>
      </c>
    </row>
    <row r="33" spans="1:9" s="34" customFormat="1" ht="15">
      <c r="A33" s="90"/>
      <c r="B33" s="90"/>
      <c r="C33" s="90"/>
      <c r="D33" s="50"/>
      <c r="E33" s="84" t="s">
        <v>41</v>
      </c>
      <c r="F33" s="83">
        <v>65800</v>
      </c>
      <c r="G33" s="83">
        <v>9000</v>
      </c>
      <c r="H33" s="83">
        <v>0</v>
      </c>
      <c r="I33" s="82">
        <f>SUM(F33:H33)</f>
        <v>74800</v>
      </c>
    </row>
    <row r="34" spans="1:9" s="34" customFormat="1" ht="15">
      <c r="A34" s="90"/>
      <c r="B34" s="90"/>
      <c r="C34" s="87"/>
      <c r="D34" s="50"/>
      <c r="E34" s="84" t="s">
        <v>40</v>
      </c>
      <c r="F34" s="83">
        <f>+F32-F33</f>
        <v>0</v>
      </c>
      <c r="G34" s="83">
        <f>+G32-G33</f>
        <v>325200</v>
      </c>
      <c r="H34" s="83">
        <f>+H32-H33</f>
        <v>0</v>
      </c>
      <c r="I34" s="82">
        <f>SUM(F34:H34)</f>
        <v>325200</v>
      </c>
    </row>
    <row r="35" spans="1:9" s="34" customFormat="1" ht="15">
      <c r="A35" s="90"/>
      <c r="B35" s="90"/>
      <c r="C35" s="93" t="s">
        <v>92</v>
      </c>
      <c r="D35" s="50"/>
      <c r="E35" s="84" t="s">
        <v>42</v>
      </c>
      <c r="F35" s="83">
        <v>1081996</v>
      </c>
      <c r="G35" s="83">
        <v>448004</v>
      </c>
      <c r="H35" s="83">
        <v>20000</v>
      </c>
      <c r="I35" s="82">
        <f>SUM(F35:H35)</f>
        <v>1550000</v>
      </c>
    </row>
    <row r="36" spans="1:9" s="34" customFormat="1" ht="15">
      <c r="A36" s="90"/>
      <c r="B36" s="90"/>
      <c r="C36" s="90"/>
      <c r="D36" s="50"/>
      <c r="E36" s="84" t="s">
        <v>41</v>
      </c>
      <c r="F36" s="83">
        <v>1081996</v>
      </c>
      <c r="G36" s="83">
        <v>79068</v>
      </c>
      <c r="H36" s="83">
        <v>17650</v>
      </c>
      <c r="I36" s="82">
        <f>SUM(F36:H36)</f>
        <v>1178714</v>
      </c>
    </row>
    <row r="37" spans="1:9" s="34" customFormat="1" ht="15">
      <c r="A37" s="90"/>
      <c r="B37" s="90"/>
      <c r="C37" s="87"/>
      <c r="D37" s="50"/>
      <c r="E37" s="84" t="s">
        <v>40</v>
      </c>
      <c r="F37" s="83">
        <f>+F35-F36</f>
        <v>0</v>
      </c>
      <c r="G37" s="83">
        <f>+G35-G36</f>
        <v>368936</v>
      </c>
      <c r="H37" s="83">
        <f>+H35-H36</f>
        <v>2350</v>
      </c>
      <c r="I37" s="82">
        <f>SUM(F37:H37)</f>
        <v>371286</v>
      </c>
    </row>
    <row r="38" spans="1:9" s="34" customFormat="1" ht="15">
      <c r="A38" s="90"/>
      <c r="B38" s="90"/>
      <c r="C38" s="93" t="s">
        <v>91</v>
      </c>
      <c r="D38" s="50"/>
      <c r="E38" s="84" t="s">
        <v>42</v>
      </c>
      <c r="F38" s="83">
        <v>658210</v>
      </c>
      <c r="G38" s="83">
        <v>691790</v>
      </c>
      <c r="H38" s="83">
        <v>0</v>
      </c>
      <c r="I38" s="82">
        <f>SUM(F38:H38)</f>
        <v>1350000</v>
      </c>
    </row>
    <row r="39" spans="1:9" s="34" customFormat="1" ht="15">
      <c r="A39" s="90"/>
      <c r="B39" s="90"/>
      <c r="C39" s="90"/>
      <c r="D39" s="50"/>
      <c r="E39" s="84" t="s">
        <v>41</v>
      </c>
      <c r="F39" s="83">
        <v>658210</v>
      </c>
      <c r="G39" s="83">
        <v>322520</v>
      </c>
      <c r="H39" s="83">
        <v>0</v>
      </c>
      <c r="I39" s="82">
        <f>SUM(F39:H39)</f>
        <v>980730</v>
      </c>
    </row>
    <row r="40" spans="1:9" s="34" customFormat="1" ht="15">
      <c r="A40" s="90"/>
      <c r="B40" s="90"/>
      <c r="C40" s="87"/>
      <c r="D40" s="50"/>
      <c r="E40" s="84" t="s">
        <v>40</v>
      </c>
      <c r="F40" s="83">
        <f>+F38-F39</f>
        <v>0</v>
      </c>
      <c r="G40" s="83">
        <f>+G38-G39</f>
        <v>369270</v>
      </c>
      <c r="H40" s="83">
        <f>+H38-H39</f>
        <v>0</v>
      </c>
      <c r="I40" s="82">
        <f>SUM(F40:H40)</f>
        <v>369270</v>
      </c>
    </row>
    <row r="41" spans="1:9" s="34" customFormat="1" ht="15">
      <c r="A41" s="90"/>
      <c r="B41" s="90"/>
      <c r="C41" s="93" t="s">
        <v>90</v>
      </c>
      <c r="D41" s="50"/>
      <c r="E41" s="84" t="s">
        <v>42</v>
      </c>
      <c r="F41" s="83">
        <v>79100</v>
      </c>
      <c r="G41" s="83">
        <v>42170</v>
      </c>
      <c r="H41" s="83">
        <v>0</v>
      </c>
      <c r="I41" s="82">
        <f>SUM(F41:H41)</f>
        <v>121270</v>
      </c>
    </row>
    <row r="42" spans="1:9" s="34" customFormat="1" ht="15">
      <c r="A42" s="90"/>
      <c r="B42" s="90"/>
      <c r="C42" s="90"/>
      <c r="D42" s="50"/>
      <c r="E42" s="84" t="s">
        <v>41</v>
      </c>
      <c r="F42" s="83">
        <v>79100</v>
      </c>
      <c r="G42" s="83">
        <v>42170</v>
      </c>
      <c r="H42" s="83">
        <v>0</v>
      </c>
      <c r="I42" s="82">
        <f>SUM(F42:H42)</f>
        <v>121270</v>
      </c>
    </row>
    <row r="43" spans="1:9" s="34" customFormat="1" ht="15">
      <c r="A43" s="90"/>
      <c r="B43" s="90"/>
      <c r="C43" s="87"/>
      <c r="D43" s="50"/>
      <c r="E43" s="84" t="s">
        <v>40</v>
      </c>
      <c r="F43" s="83">
        <f>+F41-F42</f>
        <v>0</v>
      </c>
      <c r="G43" s="83">
        <f>+G41-G42</f>
        <v>0</v>
      </c>
      <c r="H43" s="83">
        <f>+H41-H42</f>
        <v>0</v>
      </c>
      <c r="I43" s="82">
        <f>SUM(F43:H43)</f>
        <v>0</v>
      </c>
    </row>
    <row r="44" spans="1:9" s="34" customFormat="1" ht="15">
      <c r="A44" s="90"/>
      <c r="B44" s="90"/>
      <c r="C44" s="93" t="s">
        <v>89</v>
      </c>
      <c r="D44" s="50"/>
      <c r="E44" s="84" t="s">
        <v>42</v>
      </c>
      <c r="F44" s="83"/>
      <c r="G44" s="83"/>
      <c r="H44" s="83">
        <v>0</v>
      </c>
      <c r="I44" s="82">
        <f>SUM(F44:H44)</f>
        <v>0</v>
      </c>
    </row>
    <row r="45" spans="1:9" s="34" customFormat="1" ht="15">
      <c r="A45" s="90"/>
      <c r="B45" s="90"/>
      <c r="C45" s="90"/>
      <c r="D45" s="50"/>
      <c r="E45" s="84" t="s">
        <v>41</v>
      </c>
      <c r="F45" s="83"/>
      <c r="G45" s="83"/>
      <c r="H45" s="83">
        <v>0</v>
      </c>
      <c r="I45" s="82">
        <f>SUM(F45:H45)</f>
        <v>0</v>
      </c>
    </row>
    <row r="46" spans="1:9" s="34" customFormat="1" ht="15">
      <c r="A46" s="90"/>
      <c r="B46" s="90"/>
      <c r="C46" s="87"/>
      <c r="D46" s="50"/>
      <c r="E46" s="84" t="s">
        <v>40</v>
      </c>
      <c r="F46" s="83">
        <f>+F44-F45</f>
        <v>0</v>
      </c>
      <c r="G46" s="83">
        <f>+G44-G45</f>
        <v>0</v>
      </c>
      <c r="H46" s="83">
        <f>+H44-H45</f>
        <v>0</v>
      </c>
      <c r="I46" s="82">
        <f>SUM(F46:H46)</f>
        <v>0</v>
      </c>
    </row>
    <row r="47" spans="1:9" s="34" customFormat="1" ht="15">
      <c r="A47" s="90"/>
      <c r="B47" s="90"/>
      <c r="C47" s="93" t="s">
        <v>69</v>
      </c>
      <c r="D47" s="50"/>
      <c r="E47" s="84" t="s">
        <v>42</v>
      </c>
      <c r="F47" s="83">
        <f>+F32+F35+F38+F41+F44</f>
        <v>1885106</v>
      </c>
      <c r="G47" s="83">
        <f>+G32+G35+G38+G41+G44</f>
        <v>1516164</v>
      </c>
      <c r="H47" s="83">
        <f>+H32+H35+H38+H41+H44</f>
        <v>20000</v>
      </c>
      <c r="I47" s="82">
        <f>SUM(F47:H47)</f>
        <v>3421270</v>
      </c>
    </row>
    <row r="48" spans="1:9" s="34" customFormat="1" ht="15">
      <c r="A48" s="90"/>
      <c r="B48" s="90"/>
      <c r="C48" s="90"/>
      <c r="D48" s="50"/>
      <c r="E48" s="84" t="s">
        <v>41</v>
      </c>
      <c r="F48" s="83">
        <f>+F33+F36+F39+F42+F45</f>
        <v>1885106</v>
      </c>
      <c r="G48" s="83">
        <f>+G33+G36+G39+G42+G45</f>
        <v>452758</v>
      </c>
      <c r="H48" s="83">
        <f>+H33+H36+H39+H42+H45</f>
        <v>17650</v>
      </c>
      <c r="I48" s="82">
        <f>SUM(F48:H48)</f>
        <v>2355514</v>
      </c>
    </row>
    <row r="49" spans="1:9" s="34" customFormat="1" ht="15">
      <c r="A49" s="87"/>
      <c r="B49" s="87"/>
      <c r="C49" s="87"/>
      <c r="D49" s="50"/>
      <c r="E49" s="84" t="s">
        <v>40</v>
      </c>
      <c r="F49" s="83">
        <f>+F47-F48</f>
        <v>0</v>
      </c>
      <c r="G49" s="83">
        <f>+G47-G48</f>
        <v>1063406</v>
      </c>
      <c r="H49" s="83">
        <f>+H47-H48</f>
        <v>2350</v>
      </c>
      <c r="I49" s="82">
        <f>SUM(F49:H49)</f>
        <v>1065756</v>
      </c>
    </row>
    <row r="50" spans="1:9" s="34" customFormat="1" ht="15">
      <c r="A50" s="90"/>
      <c r="B50" s="89" t="s">
        <v>44</v>
      </c>
      <c r="C50" s="88"/>
      <c r="D50" s="50"/>
      <c r="E50" s="84" t="s">
        <v>42</v>
      </c>
      <c r="F50" s="83">
        <f>+F20+F29+F47</f>
        <v>49188806</v>
      </c>
      <c r="G50" s="83">
        <f>+G20+G29+G47</f>
        <v>2286164</v>
      </c>
      <c r="H50" s="83">
        <f>+H20+H29+H47</f>
        <v>20000</v>
      </c>
      <c r="I50" s="82">
        <f>SUM(F50:H50)</f>
        <v>51494970</v>
      </c>
    </row>
    <row r="51" spans="1:9" s="34" customFormat="1" ht="15">
      <c r="A51" s="90"/>
      <c r="B51" s="89"/>
      <c r="C51" s="88"/>
      <c r="D51" s="50"/>
      <c r="E51" s="84" t="s">
        <v>41</v>
      </c>
      <c r="F51" s="83">
        <f>+F21+F30+F48</f>
        <v>49188806</v>
      </c>
      <c r="G51" s="83">
        <f>+G21+G30+G48</f>
        <v>622758</v>
      </c>
      <c r="H51" s="83">
        <f>+H21+H30+H48</f>
        <v>17650</v>
      </c>
      <c r="I51" s="82">
        <f>SUM(F51:H51)</f>
        <v>49829214</v>
      </c>
    </row>
    <row r="52" spans="1:9" s="34" customFormat="1" ht="15">
      <c r="A52" s="87"/>
      <c r="B52" s="86"/>
      <c r="C52" s="85"/>
      <c r="D52" s="50"/>
      <c r="E52" s="84" t="s">
        <v>40</v>
      </c>
      <c r="F52" s="83">
        <f>+F22+F31+F49</f>
        <v>0</v>
      </c>
      <c r="G52" s="83">
        <f>+G22+G31+G49</f>
        <v>1663406</v>
      </c>
      <c r="H52" s="83">
        <f>+H22+H31+H49</f>
        <v>2350</v>
      </c>
      <c r="I52" s="82">
        <f>SUM(F52:H52)</f>
        <v>1665756</v>
      </c>
    </row>
    <row r="53" spans="1:9" s="34" customFormat="1" ht="15">
      <c r="A53" s="93" t="s">
        <v>88</v>
      </c>
      <c r="B53" s="93" t="s">
        <v>87</v>
      </c>
      <c r="C53" s="93" t="s">
        <v>86</v>
      </c>
      <c r="D53" s="50"/>
      <c r="E53" s="84" t="s">
        <v>42</v>
      </c>
      <c r="F53" s="83">
        <v>0</v>
      </c>
      <c r="G53" s="83">
        <v>4000000</v>
      </c>
      <c r="H53" s="83">
        <v>1000000</v>
      </c>
      <c r="I53" s="82">
        <f>SUM(F53:H53)</f>
        <v>5000000</v>
      </c>
    </row>
    <row r="54" spans="1:9" s="34" customFormat="1" ht="15">
      <c r="A54" s="90"/>
      <c r="B54" s="90"/>
      <c r="C54" s="90"/>
      <c r="D54" s="50"/>
      <c r="E54" s="84" t="s">
        <v>41</v>
      </c>
      <c r="F54" s="83">
        <v>0</v>
      </c>
      <c r="G54" s="83">
        <v>0</v>
      </c>
      <c r="H54" s="83">
        <v>0</v>
      </c>
      <c r="I54" s="82">
        <f>SUM(F54:H54)</f>
        <v>0</v>
      </c>
    </row>
    <row r="55" spans="1:9" s="34" customFormat="1" ht="15">
      <c r="A55" s="90"/>
      <c r="B55" s="90"/>
      <c r="C55" s="87"/>
      <c r="D55" s="50"/>
      <c r="E55" s="84" t="s">
        <v>40</v>
      </c>
      <c r="F55" s="83">
        <f>+F53-F54</f>
        <v>0</v>
      </c>
      <c r="G55" s="83">
        <f>+G53-G54</f>
        <v>4000000</v>
      </c>
      <c r="H55" s="83">
        <f>+H53-H54</f>
        <v>1000000</v>
      </c>
      <c r="I55" s="82">
        <f>SUM(F55:H55)</f>
        <v>5000000</v>
      </c>
    </row>
    <row r="56" spans="1:9" s="34" customFormat="1" ht="15">
      <c r="A56" s="90"/>
      <c r="B56" s="90"/>
      <c r="C56" s="93" t="s">
        <v>85</v>
      </c>
      <c r="D56" s="50"/>
      <c r="E56" s="84" t="s">
        <v>42</v>
      </c>
      <c r="F56" s="83">
        <v>0</v>
      </c>
      <c r="G56" s="83">
        <v>6112098</v>
      </c>
      <c r="H56" s="83">
        <v>1541769</v>
      </c>
      <c r="I56" s="82">
        <f>SUM(F56:H56)</f>
        <v>7653867</v>
      </c>
    </row>
    <row r="57" spans="1:9" s="34" customFormat="1" ht="15">
      <c r="A57" s="90"/>
      <c r="B57" s="90"/>
      <c r="C57" s="90"/>
      <c r="D57" s="50"/>
      <c r="E57" s="84" t="s">
        <v>41</v>
      </c>
      <c r="F57" s="83">
        <v>35102400</v>
      </c>
      <c r="G57" s="83"/>
      <c r="H57" s="83">
        <v>0</v>
      </c>
      <c r="I57" s="82">
        <f>SUM(F57:H57)</f>
        <v>35102400</v>
      </c>
    </row>
    <row r="58" spans="1:9" s="34" customFormat="1" ht="15">
      <c r="A58" s="90"/>
      <c r="B58" s="90"/>
      <c r="C58" s="87"/>
      <c r="D58" s="50"/>
      <c r="E58" s="84" t="s">
        <v>40</v>
      </c>
      <c r="F58" s="83">
        <f>+F56-F57</f>
        <v>-35102400</v>
      </c>
      <c r="G58" s="83">
        <f>+G56-G57</f>
        <v>6112098</v>
      </c>
      <c r="H58" s="83">
        <f>+H56-H57</f>
        <v>1541769</v>
      </c>
      <c r="I58" s="82">
        <f>SUM(F58:H58)</f>
        <v>-27448533</v>
      </c>
    </row>
    <row r="59" spans="1:9" s="34" customFormat="1" ht="15">
      <c r="A59" s="90"/>
      <c r="B59" s="90"/>
      <c r="C59" s="93" t="s">
        <v>69</v>
      </c>
      <c r="D59" s="50"/>
      <c r="E59" s="84" t="s">
        <v>42</v>
      </c>
      <c r="F59" s="83">
        <f>+F53+F56</f>
        <v>0</v>
      </c>
      <c r="G59" s="83">
        <f>+G53+G56</f>
        <v>10112098</v>
      </c>
      <c r="H59" s="83">
        <f>+H53+H56</f>
        <v>2541769</v>
      </c>
      <c r="I59" s="82">
        <f>SUM(F59:H59)</f>
        <v>12653867</v>
      </c>
    </row>
    <row r="60" spans="1:9" s="34" customFormat="1" ht="15">
      <c r="A60" s="90"/>
      <c r="B60" s="90"/>
      <c r="C60" s="90"/>
      <c r="D60" s="50"/>
      <c r="E60" s="84" t="s">
        <v>41</v>
      </c>
      <c r="F60" s="83">
        <f>+F54+F57</f>
        <v>35102400</v>
      </c>
      <c r="G60" s="83">
        <f>+G54+G57</f>
        <v>0</v>
      </c>
      <c r="H60" s="83">
        <f>+H54+H57</f>
        <v>0</v>
      </c>
      <c r="I60" s="82">
        <f>SUM(F60:H60)</f>
        <v>35102400</v>
      </c>
    </row>
    <row r="61" spans="1:9" s="34" customFormat="1" ht="15">
      <c r="A61" s="90"/>
      <c r="B61" s="87"/>
      <c r="C61" s="87"/>
      <c r="D61" s="50"/>
      <c r="E61" s="84" t="s">
        <v>40</v>
      </c>
      <c r="F61" s="83">
        <f>+F55+F58</f>
        <v>-35102400</v>
      </c>
      <c r="G61" s="83">
        <f>+G55+G58</f>
        <v>10112098</v>
      </c>
      <c r="H61" s="83">
        <f>+H55+H58</f>
        <v>2541769</v>
      </c>
      <c r="I61" s="82">
        <f>SUM(F61:H61)</f>
        <v>-22448533</v>
      </c>
    </row>
    <row r="62" spans="1:9" s="34" customFormat="1" ht="15">
      <c r="A62" s="90"/>
      <c r="B62" s="92" t="s">
        <v>44</v>
      </c>
      <c r="C62" s="91"/>
      <c r="D62" s="50"/>
      <c r="E62" s="84" t="s">
        <v>42</v>
      </c>
      <c r="F62" s="83">
        <f>+F59</f>
        <v>0</v>
      </c>
      <c r="G62" s="83">
        <f>+G59</f>
        <v>10112098</v>
      </c>
      <c r="H62" s="83">
        <f>+H59</f>
        <v>2541769</v>
      </c>
      <c r="I62" s="82">
        <f>SUM(F62:H62)</f>
        <v>12653867</v>
      </c>
    </row>
    <row r="63" spans="1:9" s="34" customFormat="1" ht="15">
      <c r="A63" s="90"/>
      <c r="B63" s="89"/>
      <c r="C63" s="88"/>
      <c r="D63" s="50"/>
      <c r="E63" s="84" t="s">
        <v>41</v>
      </c>
      <c r="F63" s="83">
        <f>+F60</f>
        <v>35102400</v>
      </c>
      <c r="G63" s="83">
        <f>+G60</f>
        <v>0</v>
      </c>
      <c r="H63" s="83">
        <f>+H60</f>
        <v>0</v>
      </c>
      <c r="I63" s="82">
        <f>SUM(F63:H63)</f>
        <v>35102400</v>
      </c>
    </row>
    <row r="64" spans="1:9" s="34" customFormat="1" ht="15">
      <c r="A64" s="87"/>
      <c r="B64" s="86"/>
      <c r="C64" s="85"/>
      <c r="D64" s="50"/>
      <c r="E64" s="84" t="s">
        <v>40</v>
      </c>
      <c r="F64" s="83">
        <f>+F61</f>
        <v>-35102400</v>
      </c>
      <c r="G64" s="83">
        <f>+G61</f>
        <v>10112098</v>
      </c>
      <c r="H64" s="83">
        <f>+H61</f>
        <v>2541769</v>
      </c>
      <c r="I64" s="82">
        <f>SUM(F64:H64)</f>
        <v>-22448533</v>
      </c>
    </row>
    <row r="65" spans="1:9" s="34" customFormat="1" ht="15">
      <c r="A65" s="93" t="s">
        <v>10</v>
      </c>
      <c r="B65" s="93" t="s">
        <v>84</v>
      </c>
      <c r="C65" s="93" t="s">
        <v>83</v>
      </c>
      <c r="D65" s="50"/>
      <c r="E65" s="84" t="s">
        <v>42</v>
      </c>
      <c r="F65" s="83">
        <v>2442320</v>
      </c>
      <c r="G65" s="83">
        <v>1157680</v>
      </c>
      <c r="H65" s="83">
        <v>0</v>
      </c>
      <c r="I65" s="82">
        <f>SUM(F65:H65)</f>
        <v>3600000</v>
      </c>
    </row>
    <row r="66" spans="1:9" s="34" customFormat="1" ht="15">
      <c r="A66" s="90"/>
      <c r="B66" s="90"/>
      <c r="C66" s="90"/>
      <c r="D66" s="50"/>
      <c r="E66" s="84" t="s">
        <v>41</v>
      </c>
      <c r="F66" s="83">
        <v>2442320</v>
      </c>
      <c r="G66" s="83">
        <v>492280</v>
      </c>
      <c r="H66" s="83">
        <v>0</v>
      </c>
      <c r="I66" s="82">
        <f>SUM(F66:H66)</f>
        <v>2934600</v>
      </c>
    </row>
    <row r="67" spans="1:9" s="34" customFormat="1" ht="15">
      <c r="A67" s="90"/>
      <c r="B67" s="90"/>
      <c r="C67" s="87"/>
      <c r="D67" s="50"/>
      <c r="E67" s="84" t="s">
        <v>40</v>
      </c>
      <c r="F67" s="83">
        <f>+F65-F66</f>
        <v>0</v>
      </c>
      <c r="G67" s="83">
        <f>+G65-G66</f>
        <v>665400</v>
      </c>
      <c r="H67" s="83">
        <f>+H65-H66</f>
        <v>0</v>
      </c>
      <c r="I67" s="82">
        <f>SUM(F67:H67)</f>
        <v>665400</v>
      </c>
    </row>
    <row r="68" spans="1:9" s="34" customFormat="1" ht="15">
      <c r="A68" s="90"/>
      <c r="B68" s="90"/>
      <c r="C68" s="93" t="s">
        <v>82</v>
      </c>
      <c r="D68" s="50"/>
      <c r="E68" s="84" t="s">
        <v>42</v>
      </c>
      <c r="F68" s="83">
        <v>1442824</v>
      </c>
      <c r="G68" s="83">
        <v>357176</v>
      </c>
      <c r="H68" s="83">
        <v>0</v>
      </c>
      <c r="I68" s="82">
        <f>SUM(F68:H68)</f>
        <v>1800000</v>
      </c>
    </row>
    <row r="69" spans="1:9" s="34" customFormat="1" ht="15">
      <c r="A69" s="90"/>
      <c r="B69" s="90"/>
      <c r="C69" s="90"/>
      <c r="D69" s="50"/>
      <c r="E69" s="84" t="s">
        <v>41</v>
      </c>
      <c r="F69" s="83">
        <v>1442824</v>
      </c>
      <c r="G69" s="83">
        <v>75600</v>
      </c>
      <c r="H69" s="83">
        <v>0</v>
      </c>
      <c r="I69" s="82">
        <f>SUM(F69:H69)</f>
        <v>1518424</v>
      </c>
    </row>
    <row r="70" spans="1:9" s="34" customFormat="1" ht="15">
      <c r="A70" s="90"/>
      <c r="B70" s="90"/>
      <c r="C70" s="87"/>
      <c r="D70" s="50"/>
      <c r="E70" s="84" t="s">
        <v>40</v>
      </c>
      <c r="F70" s="83">
        <f>+F68-F69</f>
        <v>0</v>
      </c>
      <c r="G70" s="83">
        <f>+G68-G69</f>
        <v>281576</v>
      </c>
      <c r="H70" s="83">
        <f>+H68-H69</f>
        <v>0</v>
      </c>
      <c r="I70" s="82">
        <f>SUM(F70:H70)</f>
        <v>281576</v>
      </c>
    </row>
    <row r="71" spans="1:9" s="34" customFormat="1" ht="15">
      <c r="A71" s="90"/>
      <c r="B71" s="90"/>
      <c r="C71" s="93" t="s">
        <v>81</v>
      </c>
      <c r="D71" s="50"/>
      <c r="E71" s="84" t="s">
        <v>42</v>
      </c>
      <c r="F71" s="83">
        <v>597000</v>
      </c>
      <c r="G71" s="83">
        <v>203000</v>
      </c>
      <c r="H71" s="83">
        <v>0</v>
      </c>
      <c r="I71" s="82">
        <f>SUM(F71:H71)</f>
        <v>800000</v>
      </c>
    </row>
    <row r="72" spans="1:9" s="34" customFormat="1" ht="15">
      <c r="A72" s="90"/>
      <c r="B72" s="90"/>
      <c r="C72" s="90"/>
      <c r="D72" s="50"/>
      <c r="E72" s="84" t="s">
        <v>41</v>
      </c>
      <c r="F72" s="83">
        <v>597000</v>
      </c>
      <c r="G72" s="83"/>
      <c r="H72" s="83"/>
      <c r="I72" s="82">
        <f>SUM(F72:H72)</f>
        <v>597000</v>
      </c>
    </row>
    <row r="73" spans="1:9" s="34" customFormat="1" ht="15">
      <c r="A73" s="90"/>
      <c r="B73" s="90"/>
      <c r="C73" s="87"/>
      <c r="D73" s="50"/>
      <c r="E73" s="84" t="s">
        <v>40</v>
      </c>
      <c r="F73" s="83">
        <f>+F71-F72</f>
        <v>0</v>
      </c>
      <c r="G73" s="83">
        <f>+G71-G72</f>
        <v>203000</v>
      </c>
      <c r="H73" s="83">
        <f>+H71-H72</f>
        <v>0</v>
      </c>
      <c r="I73" s="82">
        <f>SUM(F73:H73)</f>
        <v>203000</v>
      </c>
    </row>
    <row r="74" spans="1:9" s="34" customFormat="1" ht="15">
      <c r="A74" s="90"/>
      <c r="B74" s="90"/>
      <c r="C74" s="93" t="s">
        <v>80</v>
      </c>
      <c r="D74" s="50"/>
      <c r="E74" s="84" t="s">
        <v>42</v>
      </c>
      <c r="F74" s="83">
        <v>0</v>
      </c>
      <c r="G74" s="83">
        <v>50000</v>
      </c>
      <c r="H74" s="83">
        <v>0</v>
      </c>
      <c r="I74" s="82">
        <f>SUM(F74:H74)</f>
        <v>50000</v>
      </c>
    </row>
    <row r="75" spans="1:9" s="34" customFormat="1" ht="15">
      <c r="A75" s="90"/>
      <c r="B75" s="90"/>
      <c r="C75" s="90"/>
      <c r="D75" s="50"/>
      <c r="E75" s="84" t="s">
        <v>41</v>
      </c>
      <c r="F75" s="83">
        <v>0</v>
      </c>
      <c r="G75" s="83">
        <v>0</v>
      </c>
      <c r="H75" s="83">
        <v>0</v>
      </c>
      <c r="I75" s="82">
        <f>SUM(F75:H75)</f>
        <v>0</v>
      </c>
    </row>
    <row r="76" spans="1:9" s="34" customFormat="1" ht="15">
      <c r="A76" s="90"/>
      <c r="B76" s="90"/>
      <c r="C76" s="87"/>
      <c r="D76" s="50"/>
      <c r="E76" s="84" t="s">
        <v>40</v>
      </c>
      <c r="F76" s="83">
        <f>+F74-F75</f>
        <v>0</v>
      </c>
      <c r="G76" s="83">
        <f>+G74-G75</f>
        <v>50000</v>
      </c>
      <c r="H76" s="83">
        <f>+H74-H75</f>
        <v>0</v>
      </c>
      <c r="I76" s="82">
        <f>SUM(F76:H76)</f>
        <v>50000</v>
      </c>
    </row>
    <row r="77" spans="1:9" s="34" customFormat="1" ht="15">
      <c r="A77" s="90"/>
      <c r="B77" s="90"/>
      <c r="C77" s="93" t="s">
        <v>79</v>
      </c>
      <c r="D77" s="50"/>
      <c r="E77" s="84" t="s">
        <v>42</v>
      </c>
      <c r="F77" s="83">
        <v>0</v>
      </c>
      <c r="G77" s="83">
        <v>4800000</v>
      </c>
      <c r="H77" s="83">
        <v>0</v>
      </c>
      <c r="I77" s="82">
        <f>SUM(F77:H77)</f>
        <v>4800000</v>
      </c>
    </row>
    <row r="78" spans="1:9" s="34" customFormat="1" ht="15">
      <c r="A78" s="90"/>
      <c r="B78" s="90"/>
      <c r="C78" s="90"/>
      <c r="D78" s="50"/>
      <c r="E78" s="84" t="s">
        <v>41</v>
      </c>
      <c r="F78" s="83">
        <v>0</v>
      </c>
      <c r="G78" s="83">
        <v>4280000</v>
      </c>
      <c r="H78" s="83">
        <v>0</v>
      </c>
      <c r="I78" s="82">
        <f>SUM(F78:H78)</f>
        <v>4280000</v>
      </c>
    </row>
    <row r="79" spans="1:9" s="34" customFormat="1" ht="15">
      <c r="A79" s="90"/>
      <c r="B79" s="90"/>
      <c r="C79" s="87"/>
      <c r="D79" s="50"/>
      <c r="E79" s="84" t="s">
        <v>40</v>
      </c>
      <c r="F79" s="83">
        <f>+F77-F78</f>
        <v>0</v>
      </c>
      <c r="G79" s="83">
        <f>+G77-G78</f>
        <v>520000</v>
      </c>
      <c r="H79" s="83">
        <f>+H77-H78</f>
        <v>0</v>
      </c>
      <c r="I79" s="82">
        <f>SUM(F79:H79)</f>
        <v>520000</v>
      </c>
    </row>
    <row r="80" spans="1:9" s="34" customFormat="1" ht="15">
      <c r="A80" s="90"/>
      <c r="B80" s="90"/>
      <c r="C80" s="93" t="s">
        <v>78</v>
      </c>
      <c r="D80" s="50"/>
      <c r="E80" s="84" t="s">
        <v>42</v>
      </c>
      <c r="F80" s="83">
        <v>362280</v>
      </c>
      <c r="G80" s="83">
        <v>357720</v>
      </c>
      <c r="H80" s="83">
        <v>0</v>
      </c>
      <c r="I80" s="82">
        <f>SUM(F80:H80)</f>
        <v>720000</v>
      </c>
    </row>
    <row r="81" spans="1:9" s="34" customFormat="1" ht="15">
      <c r="A81" s="90"/>
      <c r="B81" s="90"/>
      <c r="C81" s="90"/>
      <c r="D81" s="50"/>
      <c r="E81" s="84" t="s">
        <v>41</v>
      </c>
      <c r="F81" s="83">
        <v>362280</v>
      </c>
      <c r="G81" s="83">
        <v>95490</v>
      </c>
      <c r="H81" s="83">
        <v>0</v>
      </c>
      <c r="I81" s="82">
        <f>SUM(F81:H81)</f>
        <v>457770</v>
      </c>
    </row>
    <row r="82" spans="1:9" s="34" customFormat="1" ht="15">
      <c r="A82" s="90"/>
      <c r="B82" s="90"/>
      <c r="C82" s="87"/>
      <c r="D82" s="50"/>
      <c r="E82" s="84" t="s">
        <v>40</v>
      </c>
      <c r="F82" s="83">
        <f>+F80-F81</f>
        <v>0</v>
      </c>
      <c r="G82" s="83">
        <f>+G80-G81</f>
        <v>262230</v>
      </c>
      <c r="H82" s="83">
        <f>+H80-H81</f>
        <v>0</v>
      </c>
      <c r="I82" s="82">
        <f>SUM(F82:H82)</f>
        <v>262230</v>
      </c>
    </row>
    <row r="83" spans="1:9" s="34" customFormat="1" ht="15">
      <c r="A83" s="90"/>
      <c r="B83" s="90"/>
      <c r="C83" s="93" t="s">
        <v>77</v>
      </c>
      <c r="D83" s="50"/>
      <c r="E83" s="84" t="s">
        <v>42</v>
      </c>
      <c r="F83" s="83">
        <v>720660</v>
      </c>
      <c r="G83" s="83">
        <v>1439340</v>
      </c>
      <c r="H83" s="83">
        <v>0</v>
      </c>
      <c r="I83" s="82">
        <f>SUM(F83:H83)</f>
        <v>2160000</v>
      </c>
    </row>
    <row r="84" spans="1:9" s="34" customFormat="1" ht="15">
      <c r="A84" s="90"/>
      <c r="B84" s="90"/>
      <c r="C84" s="90"/>
      <c r="D84" s="50"/>
      <c r="E84" s="84" t="s">
        <v>41</v>
      </c>
      <c r="F84" s="83">
        <v>720660</v>
      </c>
      <c r="G84" s="83">
        <v>448060</v>
      </c>
      <c r="H84" s="83">
        <v>0</v>
      </c>
      <c r="I84" s="82">
        <f>SUM(F84:H84)</f>
        <v>1168720</v>
      </c>
    </row>
    <row r="85" spans="1:9" s="34" customFormat="1" ht="15">
      <c r="A85" s="90"/>
      <c r="B85" s="90"/>
      <c r="C85" s="87"/>
      <c r="D85" s="50"/>
      <c r="E85" s="84" t="s">
        <v>40</v>
      </c>
      <c r="F85" s="83">
        <f>+F83-F84</f>
        <v>0</v>
      </c>
      <c r="G85" s="83">
        <f>+G83-G84</f>
        <v>991280</v>
      </c>
      <c r="H85" s="83">
        <f>+H83-H84</f>
        <v>0</v>
      </c>
      <c r="I85" s="82">
        <f>SUM(F85:H85)</f>
        <v>991280</v>
      </c>
    </row>
    <row r="86" spans="1:9" s="34" customFormat="1" ht="15">
      <c r="A86" s="90"/>
      <c r="B86" s="90"/>
      <c r="C86" s="93" t="s">
        <v>69</v>
      </c>
      <c r="D86" s="50"/>
      <c r="E86" s="84" t="s">
        <v>42</v>
      </c>
      <c r="F86" s="83">
        <f>+F65+F68+F71+F74+F77+F80+F83</f>
        <v>5565084</v>
      </c>
      <c r="G86" s="83">
        <f>+G65+G68+G71+G74+G77+G80+G83</f>
        <v>8364916</v>
      </c>
      <c r="H86" s="83">
        <f>+H65+H68+H71+H74+H77+H80+H83</f>
        <v>0</v>
      </c>
      <c r="I86" s="82">
        <f>SUM(F86:H86)</f>
        <v>13930000</v>
      </c>
    </row>
    <row r="87" spans="1:9" s="34" customFormat="1" ht="15">
      <c r="A87" s="90"/>
      <c r="B87" s="90"/>
      <c r="C87" s="90"/>
      <c r="D87" s="50"/>
      <c r="E87" s="84" t="s">
        <v>41</v>
      </c>
      <c r="F87" s="83">
        <f>+F66+F69+F72+F75+F78+F81+F84</f>
        <v>5565084</v>
      </c>
      <c r="G87" s="83">
        <f>+G66+G69+G72+G75+G78+G81+G84</f>
        <v>5391430</v>
      </c>
      <c r="H87" s="83">
        <f>+H66+H69+H72+H75+H78+H81+H84</f>
        <v>0</v>
      </c>
      <c r="I87" s="82">
        <f>SUM(F87:H87)</f>
        <v>10956514</v>
      </c>
    </row>
    <row r="88" spans="1:9" s="34" customFormat="1" ht="15">
      <c r="A88" s="90"/>
      <c r="B88" s="87"/>
      <c r="C88" s="87"/>
      <c r="D88" s="50"/>
      <c r="E88" s="84" t="s">
        <v>40</v>
      </c>
      <c r="F88" s="83">
        <f>+F67+F70+F73+F76+F79+F82+F85</f>
        <v>0</v>
      </c>
      <c r="G88" s="83">
        <f>+G67+G70+G73+G76+G79+G82+G85</f>
        <v>2973486</v>
      </c>
      <c r="H88" s="83">
        <f>+H67+H70+H73+H76+H79+H82+H85</f>
        <v>0</v>
      </c>
      <c r="I88" s="82">
        <f>SUM(F88:H88)</f>
        <v>2973486</v>
      </c>
    </row>
    <row r="89" spans="1:9" s="34" customFormat="1" ht="15">
      <c r="A89" s="90"/>
      <c r="B89" s="93" t="s">
        <v>10</v>
      </c>
      <c r="C89" s="93" t="s">
        <v>76</v>
      </c>
      <c r="D89" s="50"/>
      <c r="E89" s="84" t="s">
        <v>42</v>
      </c>
      <c r="F89" s="83">
        <v>198000</v>
      </c>
      <c r="G89" s="83">
        <v>50000</v>
      </c>
      <c r="H89" s="83">
        <v>0</v>
      </c>
      <c r="I89" s="82">
        <f>SUM(F89:H89)</f>
        <v>248000</v>
      </c>
    </row>
    <row r="90" spans="1:9" s="34" customFormat="1" ht="15">
      <c r="A90" s="90"/>
      <c r="B90" s="90"/>
      <c r="C90" s="90"/>
      <c r="D90" s="50"/>
      <c r="E90" s="84" t="s">
        <v>41</v>
      </c>
      <c r="F90" s="83">
        <v>198000</v>
      </c>
      <c r="G90" s="83">
        <v>50000</v>
      </c>
      <c r="H90" s="83">
        <v>0</v>
      </c>
      <c r="I90" s="82">
        <f>SUM(F90:H90)</f>
        <v>248000</v>
      </c>
    </row>
    <row r="91" spans="1:9" s="34" customFormat="1" ht="15">
      <c r="A91" s="90"/>
      <c r="B91" s="90"/>
      <c r="C91" s="87"/>
      <c r="D91" s="50"/>
      <c r="E91" s="84" t="s">
        <v>40</v>
      </c>
      <c r="F91" s="83">
        <f>+F89-F90</f>
        <v>0</v>
      </c>
      <c r="G91" s="83">
        <f>+G89-G90</f>
        <v>0</v>
      </c>
      <c r="H91" s="83">
        <f>+H89-H90</f>
        <v>0</v>
      </c>
      <c r="I91" s="82">
        <f>SUM(F91:H91)</f>
        <v>0</v>
      </c>
    </row>
    <row r="92" spans="1:9" s="34" customFormat="1" ht="15">
      <c r="A92" s="90"/>
      <c r="B92" s="90"/>
      <c r="C92" s="93" t="s">
        <v>75</v>
      </c>
      <c r="D92" s="50"/>
      <c r="E92" s="84" t="s">
        <v>42</v>
      </c>
      <c r="F92" s="83">
        <v>49280</v>
      </c>
      <c r="G92" s="83">
        <v>247620</v>
      </c>
      <c r="H92" s="83">
        <v>100000</v>
      </c>
      <c r="I92" s="82">
        <f>SUM(F92:H92)</f>
        <v>396900</v>
      </c>
    </row>
    <row r="93" spans="1:9" s="34" customFormat="1" ht="15">
      <c r="A93" s="90"/>
      <c r="B93" s="90"/>
      <c r="C93" s="90"/>
      <c r="D93" s="50"/>
      <c r="E93" s="84" t="s">
        <v>41</v>
      </c>
      <c r="F93" s="83">
        <v>49280</v>
      </c>
      <c r="G93" s="83">
        <v>147620</v>
      </c>
      <c r="H93" s="83">
        <v>0</v>
      </c>
      <c r="I93" s="82">
        <f>SUM(F93:H93)</f>
        <v>196900</v>
      </c>
    </row>
    <row r="94" spans="1:9" s="34" customFormat="1" ht="15">
      <c r="A94" s="90"/>
      <c r="B94" s="90"/>
      <c r="C94" s="87"/>
      <c r="D94" s="50"/>
      <c r="E94" s="84" t="s">
        <v>40</v>
      </c>
      <c r="F94" s="83">
        <f>+F92-F93</f>
        <v>0</v>
      </c>
      <c r="G94" s="83">
        <f>+G92-G93</f>
        <v>100000</v>
      </c>
      <c r="H94" s="83">
        <f>+H92-H93</f>
        <v>100000</v>
      </c>
      <c r="I94" s="82">
        <f>SUM(F94:H94)</f>
        <v>200000</v>
      </c>
    </row>
    <row r="95" spans="1:9" s="34" customFormat="1" ht="15">
      <c r="A95" s="90"/>
      <c r="B95" s="90"/>
      <c r="C95" s="93" t="s">
        <v>74</v>
      </c>
      <c r="D95" s="50"/>
      <c r="E95" s="84" t="s">
        <v>42</v>
      </c>
      <c r="F95" s="83">
        <v>15150</v>
      </c>
      <c r="G95" s="83">
        <v>3579528</v>
      </c>
      <c r="H95" s="83">
        <v>360000</v>
      </c>
      <c r="I95" s="82">
        <f>SUM(F95:H95)</f>
        <v>3954678</v>
      </c>
    </row>
    <row r="96" spans="1:9" s="34" customFormat="1" ht="15">
      <c r="A96" s="90"/>
      <c r="B96" s="90"/>
      <c r="C96" s="90"/>
      <c r="D96" s="50"/>
      <c r="E96" s="84" t="s">
        <v>41</v>
      </c>
      <c r="F96" s="83">
        <v>15150</v>
      </c>
      <c r="G96" s="83">
        <v>3579528</v>
      </c>
      <c r="H96" s="83">
        <v>360000</v>
      </c>
      <c r="I96" s="82">
        <f>SUM(F96:H96)</f>
        <v>3954678</v>
      </c>
    </row>
    <row r="97" spans="1:9" s="34" customFormat="1" ht="15">
      <c r="A97" s="87"/>
      <c r="B97" s="87"/>
      <c r="C97" s="87"/>
      <c r="D97" s="50"/>
      <c r="E97" s="84" t="s">
        <v>40</v>
      </c>
      <c r="F97" s="83">
        <f>+F95-F96</f>
        <v>0</v>
      </c>
      <c r="G97" s="83">
        <f>+G95-G96</f>
        <v>0</v>
      </c>
      <c r="H97" s="83">
        <f>+H95-H96</f>
        <v>0</v>
      </c>
      <c r="I97" s="82">
        <f>SUM(F97:H97)</f>
        <v>0</v>
      </c>
    </row>
    <row r="98" spans="1:9" s="34" customFormat="1" ht="15">
      <c r="A98" s="90"/>
      <c r="B98" s="90"/>
      <c r="C98" s="93" t="s">
        <v>69</v>
      </c>
      <c r="D98" s="50"/>
      <c r="E98" s="84" t="s">
        <v>42</v>
      </c>
      <c r="F98" s="83">
        <f>+F89+F92+F95</f>
        <v>262430</v>
      </c>
      <c r="G98" s="83">
        <f>+G89+G92+G95</f>
        <v>3877148</v>
      </c>
      <c r="H98" s="83">
        <f>+H89+H92+H95</f>
        <v>460000</v>
      </c>
      <c r="I98" s="82">
        <f>SUM(F98:H98)</f>
        <v>4599578</v>
      </c>
    </row>
    <row r="99" spans="1:9" s="34" customFormat="1" ht="15">
      <c r="A99" s="90"/>
      <c r="B99" s="90"/>
      <c r="C99" s="90"/>
      <c r="D99" s="50"/>
      <c r="E99" s="84" t="s">
        <v>41</v>
      </c>
      <c r="F99" s="83">
        <f>+F90+F93+F96</f>
        <v>262430</v>
      </c>
      <c r="G99" s="83">
        <f>+G90+G93+G96</f>
        <v>3777148</v>
      </c>
      <c r="H99" s="83">
        <f>+H90+H93+H96</f>
        <v>360000</v>
      </c>
      <c r="I99" s="82">
        <f>SUM(F99:H99)</f>
        <v>4399578</v>
      </c>
    </row>
    <row r="100" spans="1:9" s="34" customFormat="1" ht="15">
      <c r="A100" s="90"/>
      <c r="B100" s="87"/>
      <c r="C100" s="87"/>
      <c r="D100" s="50"/>
      <c r="E100" s="84" t="s">
        <v>40</v>
      </c>
      <c r="F100" s="83">
        <f>+F91+F94+F97</f>
        <v>0</v>
      </c>
      <c r="G100" s="83">
        <f>+G91+G94+G97</f>
        <v>100000</v>
      </c>
      <c r="H100" s="83">
        <f>+H91+H94+H97</f>
        <v>100000</v>
      </c>
      <c r="I100" s="82">
        <f>SUM(F100:H100)</f>
        <v>200000</v>
      </c>
    </row>
    <row r="101" spans="1:9" s="34" customFormat="1" ht="15">
      <c r="A101" s="90" t="s">
        <v>10</v>
      </c>
      <c r="B101" s="90" t="s">
        <v>73</v>
      </c>
      <c r="C101" s="90" t="s">
        <v>73</v>
      </c>
      <c r="D101" s="50"/>
      <c r="E101" s="84" t="s">
        <v>42</v>
      </c>
      <c r="F101" s="83">
        <v>0</v>
      </c>
      <c r="G101" s="83">
        <v>0</v>
      </c>
      <c r="H101" s="83">
        <v>4027000</v>
      </c>
      <c r="I101" s="82">
        <f>SUM(F101:H101)</f>
        <v>4027000</v>
      </c>
    </row>
    <row r="102" spans="1:9" s="34" customFormat="1" ht="15">
      <c r="A102" s="90"/>
      <c r="B102" s="90"/>
      <c r="C102" s="90"/>
      <c r="D102" s="50"/>
      <c r="E102" s="84" t="s">
        <v>41</v>
      </c>
      <c r="F102" s="83">
        <v>0</v>
      </c>
      <c r="G102" s="83">
        <v>0</v>
      </c>
      <c r="H102" s="83">
        <v>4027000</v>
      </c>
      <c r="I102" s="82">
        <f>SUM(F102:H102)</f>
        <v>4027000</v>
      </c>
    </row>
    <row r="103" spans="1:9" s="34" customFormat="1" ht="15">
      <c r="A103" s="90"/>
      <c r="B103" s="90"/>
      <c r="C103" s="87"/>
      <c r="D103" s="50"/>
      <c r="E103" s="84" t="s">
        <v>40</v>
      </c>
      <c r="F103" s="83">
        <f>+F101-F102</f>
        <v>0</v>
      </c>
      <c r="G103" s="83">
        <f>+G101-G102</f>
        <v>0</v>
      </c>
      <c r="H103" s="83">
        <f>+H101-H102</f>
        <v>0</v>
      </c>
      <c r="I103" s="82">
        <f>SUM(F103:H103)</f>
        <v>0</v>
      </c>
    </row>
    <row r="104" spans="1:9" s="34" customFormat="1" ht="15">
      <c r="A104" s="90"/>
      <c r="B104" s="90"/>
      <c r="C104" s="93" t="s">
        <v>69</v>
      </c>
      <c r="D104" s="50"/>
      <c r="E104" s="84" t="s">
        <v>42</v>
      </c>
      <c r="F104" s="83">
        <f>+F101</f>
        <v>0</v>
      </c>
      <c r="G104" s="83">
        <f>+G101</f>
        <v>0</v>
      </c>
      <c r="H104" s="83">
        <f>+H101</f>
        <v>4027000</v>
      </c>
      <c r="I104" s="82">
        <f>SUM(F104:H104)</f>
        <v>4027000</v>
      </c>
    </row>
    <row r="105" spans="1:9" s="34" customFormat="1" ht="15">
      <c r="A105" s="90"/>
      <c r="B105" s="90"/>
      <c r="C105" s="90"/>
      <c r="D105" s="50"/>
      <c r="E105" s="84" t="s">
        <v>41</v>
      </c>
      <c r="F105" s="83">
        <f>+F102</f>
        <v>0</v>
      </c>
      <c r="G105" s="83">
        <f>+G102</f>
        <v>0</v>
      </c>
      <c r="H105" s="83">
        <f>+H102</f>
        <v>4027000</v>
      </c>
      <c r="I105" s="82">
        <f>SUM(F105:H105)</f>
        <v>4027000</v>
      </c>
    </row>
    <row r="106" spans="1:9" s="34" customFormat="1" ht="15">
      <c r="A106" s="90"/>
      <c r="B106" s="87"/>
      <c r="C106" s="87"/>
      <c r="D106" s="50"/>
      <c r="E106" s="84" t="s">
        <v>40</v>
      </c>
      <c r="F106" s="83">
        <f>+F103</f>
        <v>0</v>
      </c>
      <c r="G106" s="83">
        <f>+G103</f>
        <v>0</v>
      </c>
      <c r="H106" s="83">
        <f>+H103</f>
        <v>0</v>
      </c>
      <c r="I106" s="82">
        <f>SUM(F106:H106)</f>
        <v>0</v>
      </c>
    </row>
    <row r="107" spans="1:9" s="34" customFormat="1" ht="15">
      <c r="A107" s="90"/>
      <c r="B107" s="92" t="s">
        <v>44</v>
      </c>
      <c r="C107" s="91"/>
      <c r="D107" s="50"/>
      <c r="E107" s="84" t="s">
        <v>42</v>
      </c>
      <c r="F107" s="83">
        <f>+F86+F98+F104</f>
        <v>5827514</v>
      </c>
      <c r="G107" s="83">
        <f>+G86+G98+G104</f>
        <v>12242064</v>
      </c>
      <c r="H107" s="83">
        <f>+H86+H98+H104</f>
        <v>4487000</v>
      </c>
      <c r="I107" s="82">
        <f>SUM(F107:H107)</f>
        <v>22556578</v>
      </c>
    </row>
    <row r="108" spans="1:9" s="34" customFormat="1" ht="15">
      <c r="A108" s="90"/>
      <c r="B108" s="89"/>
      <c r="C108" s="88"/>
      <c r="D108" s="50"/>
      <c r="E108" s="84" t="s">
        <v>41</v>
      </c>
      <c r="F108" s="83">
        <f>+F87+F99+F105</f>
        <v>5827514</v>
      </c>
      <c r="G108" s="83">
        <f>+G87+G99+G105</f>
        <v>9168578</v>
      </c>
      <c r="H108" s="83">
        <f>+H87+H99+H105</f>
        <v>4387000</v>
      </c>
      <c r="I108" s="82">
        <f>SUM(F108:H108)</f>
        <v>19383092</v>
      </c>
    </row>
    <row r="109" spans="1:9" s="34" customFormat="1" ht="15">
      <c r="A109" s="87"/>
      <c r="B109" s="86"/>
      <c r="C109" s="85"/>
      <c r="D109" s="50"/>
      <c r="E109" s="84" t="s">
        <v>40</v>
      </c>
      <c r="F109" s="83">
        <f>+F88+F100+F106</f>
        <v>0</v>
      </c>
      <c r="G109" s="83">
        <f>+G88+G100+G106</f>
        <v>3073486</v>
      </c>
      <c r="H109" s="83">
        <f>+H88+H100+H106</f>
        <v>100000</v>
      </c>
      <c r="I109" s="82">
        <f>SUM(F109:H109)</f>
        <v>3173486</v>
      </c>
    </row>
    <row r="110" spans="1:9" s="34" customFormat="1" ht="15">
      <c r="A110" s="93" t="s">
        <v>72</v>
      </c>
      <c r="B110" s="93" t="s">
        <v>72</v>
      </c>
      <c r="C110" s="93" t="s">
        <v>71</v>
      </c>
      <c r="D110" s="50"/>
      <c r="E110" s="84" t="s">
        <v>42</v>
      </c>
      <c r="F110" s="83">
        <v>0</v>
      </c>
      <c r="G110" s="83">
        <v>3300000</v>
      </c>
      <c r="H110" s="83">
        <v>0</v>
      </c>
      <c r="I110" s="82">
        <f>SUM(F110:H110)</f>
        <v>3300000</v>
      </c>
    </row>
    <row r="111" spans="1:9" s="34" customFormat="1" ht="15">
      <c r="A111" s="90"/>
      <c r="B111" s="90"/>
      <c r="C111" s="90"/>
      <c r="D111" s="50"/>
      <c r="E111" s="84" t="s">
        <v>41</v>
      </c>
      <c r="F111" s="83">
        <v>0</v>
      </c>
      <c r="G111" s="83">
        <v>3300000</v>
      </c>
      <c r="H111" s="83">
        <v>0</v>
      </c>
      <c r="I111" s="82">
        <f>SUM(F111:H111)</f>
        <v>3300000</v>
      </c>
    </row>
    <row r="112" spans="1:9" s="34" customFormat="1" ht="15">
      <c r="A112" s="90"/>
      <c r="B112" s="90"/>
      <c r="C112" s="87"/>
      <c r="D112" s="50"/>
      <c r="E112" s="84" t="s">
        <v>40</v>
      </c>
      <c r="F112" s="83">
        <f>+F110-F111</f>
        <v>0</v>
      </c>
      <c r="G112" s="83">
        <f>+G110-G111</f>
        <v>0</v>
      </c>
      <c r="H112" s="83">
        <f>+H110-H111</f>
        <v>0</v>
      </c>
      <c r="I112" s="82">
        <f>SUM(F112:H112)</f>
        <v>0</v>
      </c>
    </row>
    <row r="113" spans="1:9" s="34" customFormat="1" ht="15">
      <c r="A113" s="90"/>
      <c r="B113" s="90"/>
      <c r="C113" s="93" t="s">
        <v>69</v>
      </c>
      <c r="D113" s="50"/>
      <c r="E113" s="84" t="s">
        <v>42</v>
      </c>
      <c r="F113" s="83">
        <f>+F110</f>
        <v>0</v>
      </c>
      <c r="G113" s="83">
        <f>+G110</f>
        <v>3300000</v>
      </c>
      <c r="H113" s="83">
        <f>+H110</f>
        <v>0</v>
      </c>
      <c r="I113" s="82">
        <f>SUM(F113:H113)</f>
        <v>3300000</v>
      </c>
    </row>
    <row r="114" spans="1:9" s="34" customFormat="1" ht="15">
      <c r="A114" s="90"/>
      <c r="B114" s="90"/>
      <c r="C114" s="90"/>
      <c r="D114" s="50"/>
      <c r="E114" s="84" t="s">
        <v>41</v>
      </c>
      <c r="F114" s="83">
        <f>+F111</f>
        <v>0</v>
      </c>
      <c r="G114" s="83">
        <f>+G111</f>
        <v>3300000</v>
      </c>
      <c r="H114" s="83">
        <f>+H111</f>
        <v>0</v>
      </c>
      <c r="I114" s="82">
        <f>SUM(F114:H114)</f>
        <v>3300000</v>
      </c>
    </row>
    <row r="115" spans="1:9" s="34" customFormat="1" ht="15">
      <c r="A115" s="90"/>
      <c r="B115" s="87"/>
      <c r="C115" s="87"/>
      <c r="D115" s="50"/>
      <c r="E115" s="84" t="s">
        <v>40</v>
      </c>
      <c r="F115" s="83">
        <f>+F112</f>
        <v>0</v>
      </c>
      <c r="G115" s="83">
        <f>+G112</f>
        <v>0</v>
      </c>
      <c r="H115" s="83">
        <f>+H112</f>
        <v>0</v>
      </c>
      <c r="I115" s="82">
        <f>SUM(F115:H115)</f>
        <v>0</v>
      </c>
    </row>
    <row r="116" spans="1:9" s="34" customFormat="1" ht="15">
      <c r="A116" s="90"/>
      <c r="B116" s="92" t="s">
        <v>44</v>
      </c>
      <c r="C116" s="91"/>
      <c r="D116" s="50"/>
      <c r="E116" s="84" t="s">
        <v>42</v>
      </c>
      <c r="F116" s="83">
        <f>+F113</f>
        <v>0</v>
      </c>
      <c r="G116" s="83">
        <f>+G113</f>
        <v>3300000</v>
      </c>
      <c r="H116" s="83">
        <f>+H113</f>
        <v>0</v>
      </c>
      <c r="I116" s="82">
        <f>SUM(F116:H116)</f>
        <v>3300000</v>
      </c>
    </row>
    <row r="117" spans="1:9" s="34" customFormat="1" ht="15">
      <c r="A117" s="90"/>
      <c r="B117" s="89"/>
      <c r="C117" s="88"/>
      <c r="D117" s="50"/>
      <c r="E117" s="84" t="s">
        <v>41</v>
      </c>
      <c r="F117" s="83">
        <f>+F114</f>
        <v>0</v>
      </c>
      <c r="G117" s="83">
        <f>+G114</f>
        <v>3300000</v>
      </c>
      <c r="H117" s="83">
        <f>+H114</f>
        <v>0</v>
      </c>
      <c r="I117" s="82">
        <f>SUM(F117:H117)</f>
        <v>3300000</v>
      </c>
    </row>
    <row r="118" spans="1:9" s="34" customFormat="1" ht="15">
      <c r="A118" s="87"/>
      <c r="B118" s="86"/>
      <c r="C118" s="85"/>
      <c r="D118" s="50"/>
      <c r="E118" s="84" t="s">
        <v>40</v>
      </c>
      <c r="F118" s="83">
        <f>+F115</f>
        <v>0</v>
      </c>
      <c r="G118" s="83">
        <f>+G115</f>
        <v>0</v>
      </c>
      <c r="H118" s="83">
        <f>+H115</f>
        <v>0</v>
      </c>
      <c r="I118" s="82">
        <f>SUM(F118:H118)</f>
        <v>0</v>
      </c>
    </row>
    <row r="119" spans="1:9" s="34" customFormat="1" ht="15">
      <c r="A119" s="93" t="s">
        <v>70</v>
      </c>
      <c r="B119" s="93" t="s">
        <v>70</v>
      </c>
      <c r="C119" s="93" t="s">
        <v>70</v>
      </c>
      <c r="D119" s="50"/>
      <c r="E119" s="84" t="s">
        <v>42</v>
      </c>
      <c r="F119" s="83">
        <v>91680</v>
      </c>
      <c r="G119" s="83">
        <v>15000</v>
      </c>
      <c r="H119" s="83">
        <v>0</v>
      </c>
      <c r="I119" s="82">
        <f>SUM(F119:H119)</f>
        <v>106680</v>
      </c>
    </row>
    <row r="120" spans="1:9" s="34" customFormat="1" ht="15">
      <c r="A120" s="90"/>
      <c r="B120" s="90"/>
      <c r="C120" s="90"/>
      <c r="D120" s="50"/>
      <c r="E120" s="84" t="s">
        <v>41</v>
      </c>
      <c r="F120" s="83">
        <v>91680</v>
      </c>
      <c r="G120" s="83">
        <v>6167</v>
      </c>
      <c r="H120" s="83">
        <v>0</v>
      </c>
      <c r="I120" s="82">
        <f>SUM(F120:H120)</f>
        <v>97847</v>
      </c>
    </row>
    <row r="121" spans="1:9" s="34" customFormat="1" ht="15">
      <c r="A121" s="90"/>
      <c r="B121" s="90"/>
      <c r="C121" s="87"/>
      <c r="D121" s="50"/>
      <c r="E121" s="84" t="s">
        <v>40</v>
      </c>
      <c r="F121" s="83">
        <f>+F119-F120</f>
        <v>0</v>
      </c>
      <c r="G121" s="83">
        <f>+G119-G120</f>
        <v>8833</v>
      </c>
      <c r="H121" s="83">
        <f>+H119-H120</f>
        <v>0</v>
      </c>
      <c r="I121" s="82">
        <f>SUM(F121:H121)</f>
        <v>8833</v>
      </c>
    </row>
    <row r="122" spans="1:9" s="34" customFormat="1" ht="15">
      <c r="A122" s="90"/>
      <c r="B122" s="90"/>
      <c r="C122" s="93" t="s">
        <v>69</v>
      </c>
      <c r="D122" s="50"/>
      <c r="E122" s="84" t="s">
        <v>42</v>
      </c>
      <c r="F122" s="83">
        <f>+F119</f>
        <v>91680</v>
      </c>
      <c r="G122" s="83">
        <f>+G119</f>
        <v>15000</v>
      </c>
      <c r="H122" s="83">
        <f>+H119</f>
        <v>0</v>
      </c>
      <c r="I122" s="82">
        <f>SUM(F122:H122)</f>
        <v>106680</v>
      </c>
    </row>
    <row r="123" spans="1:9" s="34" customFormat="1" ht="15">
      <c r="A123" s="90"/>
      <c r="B123" s="90"/>
      <c r="C123" s="90"/>
      <c r="D123" s="50"/>
      <c r="E123" s="84" t="s">
        <v>41</v>
      </c>
      <c r="F123" s="83">
        <f>+F120</f>
        <v>91680</v>
      </c>
      <c r="G123" s="83">
        <f>+G120</f>
        <v>6167</v>
      </c>
      <c r="H123" s="83">
        <f>+H120</f>
        <v>0</v>
      </c>
      <c r="I123" s="82">
        <f>SUM(F123:H123)</f>
        <v>97847</v>
      </c>
    </row>
    <row r="124" spans="1:9" s="34" customFormat="1" ht="15">
      <c r="A124" s="90"/>
      <c r="B124" s="87"/>
      <c r="C124" s="87"/>
      <c r="D124" s="50"/>
      <c r="E124" s="84" t="s">
        <v>40</v>
      </c>
      <c r="F124" s="83">
        <f>+F121</f>
        <v>0</v>
      </c>
      <c r="G124" s="83">
        <f>+G121</f>
        <v>8833</v>
      </c>
      <c r="H124" s="83">
        <f>+H121</f>
        <v>0</v>
      </c>
      <c r="I124" s="82">
        <f>SUM(F124:H124)</f>
        <v>8833</v>
      </c>
    </row>
    <row r="125" spans="1:9" s="34" customFormat="1" ht="15">
      <c r="A125" s="90"/>
      <c r="B125" s="92" t="s">
        <v>44</v>
      </c>
      <c r="C125" s="91"/>
      <c r="D125" s="50"/>
      <c r="E125" s="84" t="s">
        <v>42</v>
      </c>
      <c r="F125" s="83">
        <f>+F122</f>
        <v>91680</v>
      </c>
      <c r="G125" s="83">
        <f>+G122</f>
        <v>15000</v>
      </c>
      <c r="H125" s="83">
        <f>+H122</f>
        <v>0</v>
      </c>
      <c r="I125" s="82">
        <f>SUM(F125:H125)</f>
        <v>106680</v>
      </c>
    </row>
    <row r="126" spans="1:9" s="34" customFormat="1" ht="15">
      <c r="A126" s="90"/>
      <c r="B126" s="89"/>
      <c r="C126" s="88"/>
      <c r="D126" s="50"/>
      <c r="E126" s="84" t="s">
        <v>41</v>
      </c>
      <c r="F126" s="83">
        <f>+F123</f>
        <v>91680</v>
      </c>
      <c r="G126" s="83">
        <f>+G123</f>
        <v>6167</v>
      </c>
      <c r="H126" s="83">
        <f>+H123</f>
        <v>0</v>
      </c>
      <c r="I126" s="82">
        <f>SUM(F126:H126)</f>
        <v>97847</v>
      </c>
    </row>
    <row r="127" spans="1:9" s="34" customFormat="1" ht="15">
      <c r="A127" s="87"/>
      <c r="B127" s="86"/>
      <c r="C127" s="85"/>
      <c r="D127" s="50"/>
      <c r="E127" s="84" t="s">
        <v>40</v>
      </c>
      <c r="F127" s="83">
        <f>+F124</f>
        <v>0</v>
      </c>
      <c r="G127" s="83">
        <f>+G124</f>
        <v>8833</v>
      </c>
      <c r="H127" s="83">
        <f>+H124</f>
        <v>0</v>
      </c>
      <c r="I127" s="82">
        <f>SUM(F127:H127)</f>
        <v>8833</v>
      </c>
    </row>
    <row r="128" spans="1:9" s="34" customFormat="1" ht="15">
      <c r="A128" s="81" t="s">
        <v>43</v>
      </c>
      <c r="B128" s="80"/>
      <c r="C128" s="80"/>
      <c r="D128" s="79"/>
      <c r="E128" s="78" t="s">
        <v>42</v>
      </c>
      <c r="F128" s="70">
        <f>+F50+F62+F107+F125</f>
        <v>55108000</v>
      </c>
      <c r="G128" s="70">
        <f>+G50+G62+G107+G116+G125</f>
        <v>27955326</v>
      </c>
      <c r="H128" s="70">
        <f>+H50+H62+H107+H116+H125</f>
        <v>7048769</v>
      </c>
      <c r="I128" s="70">
        <f>+I50+I62+I107+I116+I125</f>
        <v>90112095</v>
      </c>
    </row>
    <row r="129" spans="1:9" s="34" customFormat="1" ht="15">
      <c r="A129" s="77"/>
      <c r="B129" s="76"/>
      <c r="C129" s="76"/>
      <c r="D129" s="75"/>
      <c r="E129" s="71" t="s">
        <v>41</v>
      </c>
      <c r="F129" s="70">
        <f>+F51+F63+F108+F126</f>
        <v>90210400</v>
      </c>
      <c r="G129" s="70">
        <f>+G51+G63+G108+G117+G126</f>
        <v>13097503</v>
      </c>
      <c r="H129" s="70">
        <f>+H51+H63+H108+H117+H126</f>
        <v>4404650</v>
      </c>
      <c r="I129" s="70">
        <f>+I51+I63+I108+I117+I126</f>
        <v>107712553</v>
      </c>
    </row>
    <row r="130" spans="1:9" s="34" customFormat="1" ht="15">
      <c r="A130" s="74"/>
      <c r="B130" s="73"/>
      <c r="C130" s="73"/>
      <c r="D130" s="72"/>
      <c r="E130" s="71" t="s">
        <v>40</v>
      </c>
      <c r="F130" s="70">
        <f>+F52+F64+F109+F127</f>
        <v>-35102400</v>
      </c>
      <c r="G130" s="70">
        <f>+G52+G64+G109+G118+G127</f>
        <v>14857823</v>
      </c>
      <c r="H130" s="70">
        <f>+H52+H64+H109+H118+H127</f>
        <v>2644119</v>
      </c>
      <c r="I130" s="70">
        <f>+I52+I64+I109+I118+I127</f>
        <v>-17600458</v>
      </c>
    </row>
  </sheetData>
  <mergeCells count="125">
    <mergeCell ref="A104:A106"/>
    <mergeCell ref="B104:B106"/>
    <mergeCell ref="C104:C106"/>
    <mergeCell ref="A107:A109"/>
    <mergeCell ref="B122:B124"/>
    <mergeCell ref="C122:C124"/>
    <mergeCell ref="A116:A118"/>
    <mergeCell ref="A110:A112"/>
    <mergeCell ref="B110:B112"/>
    <mergeCell ref="C110:C112"/>
    <mergeCell ref="A113:A115"/>
    <mergeCell ref="B113:B115"/>
    <mergeCell ref="C113:C115"/>
    <mergeCell ref="B116:C118"/>
    <mergeCell ref="A125:A127"/>
    <mergeCell ref="A128:D130"/>
    <mergeCell ref="B50:C52"/>
    <mergeCell ref="B62:C64"/>
    <mergeCell ref="B107:C109"/>
    <mergeCell ref="B125:C127"/>
    <mergeCell ref="A119:A121"/>
    <mergeCell ref="B119:B121"/>
    <mergeCell ref="C119:C121"/>
    <mergeCell ref="A122:A124"/>
    <mergeCell ref="A95:A97"/>
    <mergeCell ref="B95:B97"/>
    <mergeCell ref="C95:C97"/>
    <mergeCell ref="A101:A103"/>
    <mergeCell ref="B101:B103"/>
    <mergeCell ref="C101:C103"/>
    <mergeCell ref="A98:A100"/>
    <mergeCell ref="B98:B100"/>
    <mergeCell ref="C98:C100"/>
    <mergeCell ref="A83:A85"/>
    <mergeCell ref="B83:B85"/>
    <mergeCell ref="C83:C85"/>
    <mergeCell ref="A86:A88"/>
    <mergeCell ref="B86:B88"/>
    <mergeCell ref="C86:C88"/>
    <mergeCell ref="A89:A91"/>
    <mergeCell ref="B89:B91"/>
    <mergeCell ref="C89:C91"/>
    <mergeCell ref="A92:A94"/>
    <mergeCell ref="B92:B94"/>
    <mergeCell ref="C92:C94"/>
    <mergeCell ref="A71:A73"/>
    <mergeCell ref="B71:B73"/>
    <mergeCell ref="C71:C73"/>
    <mergeCell ref="A74:A76"/>
    <mergeCell ref="B74:B76"/>
    <mergeCell ref="C74:C76"/>
    <mergeCell ref="A77:A79"/>
    <mergeCell ref="B77:B79"/>
    <mergeCell ref="C77:C79"/>
    <mergeCell ref="A80:A82"/>
    <mergeCell ref="B80:B82"/>
    <mergeCell ref="C80:C82"/>
    <mergeCell ref="A68:A70"/>
    <mergeCell ref="B68:B70"/>
    <mergeCell ref="C68:C70"/>
    <mergeCell ref="A59:A61"/>
    <mergeCell ref="B59:B61"/>
    <mergeCell ref="C59:C61"/>
    <mergeCell ref="A62:A64"/>
    <mergeCell ref="A47:A49"/>
    <mergeCell ref="B47:B49"/>
    <mergeCell ref="C47:C49"/>
    <mergeCell ref="A50:A52"/>
    <mergeCell ref="A65:A67"/>
    <mergeCell ref="B65:B67"/>
    <mergeCell ref="C65:C67"/>
    <mergeCell ref="A53:A55"/>
    <mergeCell ref="B53:B55"/>
    <mergeCell ref="C53:C55"/>
    <mergeCell ref="A56:A58"/>
    <mergeCell ref="B56:B58"/>
    <mergeCell ref="C56:C58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8:A10"/>
    <mergeCell ref="B8:B10"/>
    <mergeCell ref="C8:C10"/>
    <mergeCell ref="A3:D3"/>
    <mergeCell ref="E3:E4"/>
    <mergeCell ref="F3:F4"/>
    <mergeCell ref="G3:G4"/>
    <mergeCell ref="H3:H4"/>
    <mergeCell ref="I3:I4"/>
    <mergeCell ref="A5:A7"/>
    <mergeCell ref="B5:B7"/>
    <mergeCell ref="C5:C7"/>
  </mergeCells>
  <printOptions/>
  <pageMargins left="0.7086614173228347" right="0.7086614173228347" top="0.7480314960629921" bottom="0.4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2015-03-30T04:13:47Z</dcterms:created>
  <dcterms:modified xsi:type="dcterms:W3CDTF">2015-03-30T04:14:25Z</dcterms:modified>
  <cp:category/>
  <cp:version/>
  <cp:contentType/>
  <cp:contentStatus/>
</cp:coreProperties>
</file>