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4160" windowHeight="8565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/>
  <calcPr fullCalcOnLoad="1"/>
</workbook>
</file>

<file path=xl/sharedStrings.xml><?xml version="1.0" encoding="utf-8"?>
<sst xmlns="http://schemas.openxmlformats.org/spreadsheetml/2006/main" count="45" uniqueCount="44">
  <si>
    <t xml:space="preserve">기능별 재정운영보고서 </t>
  </si>
  <si>
    <t>2008년 1월 1일 부터  2008년 12월 31일 까지</t>
  </si>
  <si>
    <t>(단위: 원)</t>
  </si>
  <si>
    <t>과목</t>
  </si>
  <si>
    <t>당해연도 (2008년)</t>
  </si>
  <si>
    <t>일반회계</t>
  </si>
  <si>
    <t>기타특별회계</t>
  </si>
  <si>
    <t>기금회계</t>
  </si>
  <si>
    <t>지방공기업
특별회계</t>
  </si>
  <si>
    <t>내부거래</t>
  </si>
  <si>
    <t>계</t>
  </si>
  <si>
    <t>Ⅰ. 자체조달수익</t>
  </si>
  <si>
    <t>지방세수익</t>
  </si>
  <si>
    <t>경상세외수익</t>
  </si>
  <si>
    <t>임시세외수익</t>
  </si>
  <si>
    <t>Ⅱ. 정부간이전수익</t>
  </si>
  <si>
    <t>지방교부세수익</t>
  </si>
  <si>
    <t>재정보전금수익</t>
  </si>
  <si>
    <t>국고보조금수익</t>
  </si>
  <si>
    <t>시도비보조금수익</t>
  </si>
  <si>
    <t>자치단체간부담금수익</t>
  </si>
  <si>
    <t>Ⅲ. 기타수익</t>
  </si>
  <si>
    <t>회계간전입금수익</t>
  </si>
  <si>
    <t>기부금수익</t>
  </si>
  <si>
    <t>대손충당금환입</t>
  </si>
  <si>
    <t>기타수익</t>
  </si>
  <si>
    <t>Ⅳ. 수익총계</t>
  </si>
  <si>
    <t>Ⅴ. 비용</t>
  </si>
  <si>
    <t xml:space="preserve"> </t>
  </si>
  <si>
    <t>일반공공행정</t>
  </si>
  <si>
    <t>공공질서및안전</t>
  </si>
  <si>
    <t>교육</t>
  </si>
  <si>
    <t>문화및관광</t>
  </si>
  <si>
    <t>환경보호</t>
  </si>
  <si>
    <t>사회복지</t>
  </si>
  <si>
    <t>보건</t>
  </si>
  <si>
    <t>농림해양수산</t>
  </si>
  <si>
    <t>산업중소기업</t>
  </si>
  <si>
    <t>수송및교통</t>
  </si>
  <si>
    <t>국토및지역개발</t>
  </si>
  <si>
    <t>과학기술</t>
  </si>
  <si>
    <t>지원및기타경비</t>
  </si>
  <si>
    <t>Ⅵ. 비용총계</t>
  </si>
  <si>
    <t>Ⅶ. 운영차액</t>
  </si>
</sst>
</file>

<file path=xl/styles.xml><?xml version="1.0" encoding="utf-8"?>
<styleSheet xmlns="http://schemas.openxmlformats.org/spreadsheetml/2006/main">
  <numFmts count="14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</numFmts>
  <fonts count="7">
    <font>
      <sz val="11"/>
      <name val="돋움"/>
      <family val="3"/>
    </font>
    <font>
      <b/>
      <sz val="18"/>
      <name val="굴림"/>
      <family val="3"/>
    </font>
    <font>
      <sz val="8"/>
      <name val="돋움"/>
      <family val="3"/>
    </font>
    <font>
      <sz val="18"/>
      <name val="굴림"/>
      <family val="3"/>
    </font>
    <font>
      <sz val="10"/>
      <name val="굴림"/>
      <family val="3"/>
    </font>
    <font>
      <b/>
      <sz val="10"/>
      <name val="굴림"/>
      <family val="3"/>
    </font>
    <font>
      <sz val="11"/>
      <name val="굴림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</cellStyleXfs>
  <cellXfs count="64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41" fontId="3" fillId="0" borderId="0" xfId="17" applyFont="1" applyAlignment="1">
      <alignment horizontal="right" vertical="center"/>
    </xf>
    <xf numFmtId="41" fontId="4" fillId="0" borderId="0" xfId="17" applyFont="1" applyFill="1" applyAlignment="1">
      <alignment horizontal="right" vertical="center"/>
    </xf>
    <xf numFmtId="41" fontId="4" fillId="0" borderId="0" xfId="17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1" fontId="4" fillId="0" borderId="0" xfId="17" applyFont="1" applyAlignment="1">
      <alignment vertical="center"/>
    </xf>
    <xf numFmtId="0" fontId="4" fillId="0" borderId="0" xfId="0" applyFont="1" applyFill="1" applyAlignment="1">
      <alignment vertical="center"/>
    </xf>
    <xf numFmtId="176" fontId="4" fillId="0" borderId="0" xfId="17" applyNumberFormat="1" applyFont="1" applyAlignment="1">
      <alignment horizontal="right" vertical="center"/>
    </xf>
    <xf numFmtId="0" fontId="5" fillId="0" borderId="1" xfId="20" applyFont="1" applyBorder="1" applyAlignment="1">
      <alignment horizontal="center" vertical="center"/>
      <protection/>
    </xf>
    <xf numFmtId="0" fontId="5" fillId="0" borderId="2" xfId="20" applyFont="1" applyBorder="1" applyAlignment="1">
      <alignment horizontal="center" vertical="center"/>
      <protection/>
    </xf>
    <xf numFmtId="41" fontId="5" fillId="0" borderId="3" xfId="17" applyFont="1" applyBorder="1" applyAlignment="1">
      <alignment horizontal="center" vertical="center"/>
    </xf>
    <xf numFmtId="41" fontId="5" fillId="0" borderId="4" xfId="17" applyFont="1" applyBorder="1" applyAlignment="1">
      <alignment horizontal="center" vertical="center"/>
    </xf>
    <xf numFmtId="41" fontId="5" fillId="0" borderId="5" xfId="17" applyFont="1" applyBorder="1" applyAlignment="1">
      <alignment horizontal="center" vertical="center"/>
    </xf>
    <xf numFmtId="0" fontId="5" fillId="0" borderId="6" xfId="20" applyFont="1" applyBorder="1" applyAlignment="1">
      <alignment horizontal="center" vertical="center"/>
      <protection/>
    </xf>
    <xf numFmtId="0" fontId="5" fillId="0" borderId="7" xfId="20" applyFont="1" applyBorder="1" applyAlignment="1">
      <alignment horizontal="center" vertical="center"/>
      <protection/>
    </xf>
    <xf numFmtId="41" fontId="5" fillId="0" borderId="8" xfId="17" applyFont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176" fontId="5" fillId="0" borderId="8" xfId="20" applyNumberFormat="1" applyFont="1" applyBorder="1" applyAlignment="1">
      <alignment horizontal="center" vertical="center" wrapText="1" shrinkToFit="1"/>
      <protection/>
    </xf>
    <xf numFmtId="41" fontId="5" fillId="0" borderId="9" xfId="17" applyFont="1" applyBorder="1" applyAlignment="1">
      <alignment horizontal="center" vertical="center" wrapText="1" shrinkToFit="1"/>
    </xf>
    <xf numFmtId="41" fontId="5" fillId="0" borderId="10" xfId="17" applyFont="1" applyBorder="1" applyAlignment="1">
      <alignment horizontal="center" vertical="center" wrapText="1" shrinkToFit="1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1" fontId="4" fillId="0" borderId="12" xfId="17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41" fontId="4" fillId="0" borderId="13" xfId="17" applyFont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1" fontId="5" fillId="0" borderId="12" xfId="17" applyFont="1" applyBorder="1" applyAlignment="1">
      <alignment vertical="center"/>
    </xf>
    <xf numFmtId="41" fontId="5" fillId="0" borderId="13" xfId="17" applyFont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0" xfId="0" applyFont="1" applyBorder="1" applyAlignment="1" applyProtection="1">
      <alignment vertical="center"/>
      <protection locked="0"/>
    </xf>
    <xf numFmtId="41" fontId="4" fillId="0" borderId="12" xfId="0" applyNumberFormat="1" applyFont="1" applyBorder="1" applyAlignment="1">
      <alignment vertical="center"/>
    </xf>
    <xf numFmtId="176" fontId="5" fillId="0" borderId="12" xfId="0" applyNumberFormat="1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1" fontId="5" fillId="0" borderId="12" xfId="0" applyNumberFormat="1" applyFont="1" applyBorder="1" applyAlignment="1">
      <alignment vertical="center"/>
    </xf>
    <xf numFmtId="177" fontId="5" fillId="0" borderId="12" xfId="0" applyNumberFormat="1" applyFont="1" applyBorder="1" applyAlignment="1">
      <alignment vertical="center"/>
    </xf>
    <xf numFmtId="176" fontId="4" fillId="0" borderId="0" xfId="0" applyNumberFormat="1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41" fontId="5" fillId="0" borderId="13" xfId="0" applyNumberFormat="1" applyFont="1" applyBorder="1" applyAlignment="1">
      <alignment vertical="center"/>
    </xf>
    <xf numFmtId="0" fontId="5" fillId="0" borderId="11" xfId="20" applyFont="1" applyFill="1" applyBorder="1" applyAlignment="1">
      <alignment vertical="center"/>
      <protection/>
    </xf>
    <xf numFmtId="0" fontId="5" fillId="0" borderId="0" xfId="20" applyFont="1" applyFill="1" applyBorder="1" applyAlignment="1">
      <alignment vertical="center"/>
      <protection/>
    </xf>
    <xf numFmtId="0" fontId="4" fillId="0" borderId="0" xfId="20" applyFont="1" applyFill="1" applyBorder="1" applyAlignment="1">
      <alignment vertical="center"/>
      <protection/>
    </xf>
    <xf numFmtId="41" fontId="4" fillId="0" borderId="12" xfId="17" applyFont="1" applyFill="1" applyBorder="1" applyAlignment="1">
      <alignment vertical="center"/>
    </xf>
    <xf numFmtId="3" fontId="4" fillId="0" borderId="12" xfId="0" applyNumberFormat="1" applyFont="1" applyBorder="1" applyAlignment="1">
      <alignment vertical="center"/>
    </xf>
    <xf numFmtId="0" fontId="4" fillId="0" borderId="11" xfId="20" applyFont="1" applyFill="1" applyBorder="1" applyAlignment="1">
      <alignment vertical="center"/>
      <protection/>
    </xf>
    <xf numFmtId="0" fontId="4" fillId="0" borderId="12" xfId="0" applyFont="1" applyFill="1" applyBorder="1" applyAlignment="1">
      <alignment vertical="center"/>
    </xf>
    <xf numFmtId="41" fontId="4" fillId="0" borderId="13" xfId="17" applyFont="1" applyFill="1" applyBorder="1" applyAlignment="1">
      <alignment vertical="center"/>
    </xf>
    <xf numFmtId="41" fontId="5" fillId="0" borderId="12" xfId="17" applyFont="1" applyFill="1" applyBorder="1" applyAlignment="1">
      <alignment vertical="center"/>
    </xf>
    <xf numFmtId="41" fontId="5" fillId="0" borderId="13" xfId="17" applyFont="1" applyFill="1" applyBorder="1" applyAlignment="1">
      <alignment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176" fontId="5" fillId="0" borderId="12" xfId="17" applyNumberFormat="1" applyFont="1" applyBorder="1" applyAlignment="1">
      <alignment vertical="center"/>
    </xf>
    <xf numFmtId="41" fontId="4" fillId="0" borderId="0" xfId="0" applyNumberFormat="1" applyFont="1" applyFill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41" fontId="6" fillId="0" borderId="17" xfId="17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41" fontId="4" fillId="0" borderId="17" xfId="17" applyFont="1" applyBorder="1" applyAlignment="1">
      <alignment vertical="center"/>
    </xf>
    <xf numFmtId="41" fontId="4" fillId="0" borderId="18" xfId="17" applyFont="1" applyBorder="1" applyAlignment="1">
      <alignment vertical="center"/>
    </xf>
  </cellXfs>
  <cellStyles count="7">
    <cellStyle name="Normal" xfId="0"/>
    <cellStyle name="Percent" xfId="15"/>
    <cellStyle name="Comma" xfId="16"/>
    <cellStyle name="Comma [0]" xfId="17"/>
    <cellStyle name="Currency" xfId="18"/>
    <cellStyle name="Currency [0]" xfId="19"/>
    <cellStyle name="표준_Shee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externalLink" Target="externalLinks/externalLink11.xml" /><Relationship Id="rId17" Type="http://schemas.openxmlformats.org/officeDocument/2006/relationships/externalLink" Target="externalLinks/externalLink12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8&#51116;&#47924;&#48372;&#44256;&#49436;\&#45824;&#44396;&#50896;&#49353;\__&#54252;&#54637;_&#53685;&#54633;&#46108;%20FS%201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Local%20Settings\Temp\_AZTMP49_\Exec\&#54252;&#54637;&#49884;&#51088;&#47308;%205[1].28\&#44592;&#45733;&#48324;&#51116;&#51221;&#50868;&#50689;&#48372;&#44256;&#49436;(5.28)\&#53945;&#48324;\&#44592;&#45733;&#48324;&#51116;&#51221;&#50868;&#50689;&#48372;&#44256;&#49436;-&#51452;&#48124;&#49548;&#46301;&#51648;&#50896;&#53945;&#48324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Local%20Settings\Temp\_AZTMP49_\Exec\&#54252;&#54637;&#49884;&#51088;&#47308;%205[1].28\&#44592;&#45733;&#48324;&#51116;&#51221;&#50868;&#50689;&#48372;&#44256;&#49436;(5.28)\&#53945;&#48324;\&#44592;&#45733;&#48324;&#51116;&#51221;&#50868;&#50689;&#48372;&#44256;&#49436;-&#46020;&#49884;&#44368;&#53685;&#49324;&#50629;&#53945;&#48324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Local%20Settings\Temp\_AZTMP49_\Exec\&#54252;&#54637;&#49884;&#51088;&#47308;%205[1].28\&#44592;&#45733;&#48324;&#51116;&#51221;&#50868;&#50689;&#48372;&#44256;&#49436;(5.28)\&#53945;&#48324;\&#44592;&#45733;&#48324;&#51116;&#51221;&#50868;&#50689;&#48372;&#44256;&#49436;-&#45453;&#44277;&#51648;&#44396;&#53945;&#4832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Local%20Settings\Temp\_AZTMP49_\Exec\&#54252;&#54637;&#49884;&#51088;&#47308;%205[1].28\&#44592;&#45733;&#48324;&#51116;&#51221;&#50868;&#50689;&#48372;&#44256;&#49436;(5.28)\&#44592;&#45733;&#48324;&#51116;&#51221;&#50868;&#50689;&#48372;&#44256;&#49436;-&#51068;&#48152;&#54924;&#44228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Local%20Settings\Temp\_AZTMP49_\Exec\&#54252;&#54637;&#49884;&#51088;&#47308;%205[1].28\&#44592;&#45733;&#48324;&#51116;&#51221;&#50868;&#50689;&#48372;&#44256;&#49436;(5.28)\&#53945;&#48324;\&#44592;&#45733;&#48324;&#51116;&#51221;&#50868;&#50689;&#48372;&#44256;&#49436;-&#52824;&#49688;&#49324;&#50629;&#53945;&#48324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Local%20Settings\Temp\_AZTMP49_\Exec\&#54252;&#54637;&#49884;&#51088;&#47308;%205[1].28\&#44592;&#45733;&#48324;&#51116;&#51221;&#50868;&#50689;&#48372;&#44256;&#49436;(5.28)\&#44592;&#45733;&#48324;&#51116;&#51221;&#50868;&#50689;&#48372;&#44256;&#49436;-&#51116;&#45212;&#44288;&#47532;&#44592;&#4455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Local%20Settings\Temp\_AZTMP49_\Exec\__&#54252;&#54637;_&#45236;&#48512;&#44144;&#47000;%20&#45824;&#49324;&#54364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Local%20Settings\Temp\_AZTMP49_\Exec\&#54252;&#54637;&#49884;&#51088;&#47308;%205[1].28\&#44592;&#45733;&#48324;&#51116;&#51221;&#50868;&#50689;&#48372;&#44256;&#49436;(5.28)\&#44592;&#45733;&#48324;&#51116;&#51221;&#50868;&#50689;&#48372;&#44256;&#49436;-&#52404;&#50977;&#51652;&#55141;&#44592;&#44552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Local%20Settings\Temp\_AZTMP49_\Exec\&#54252;&#54637;&#49884;&#51088;&#47308;%205[1].28\&#44592;&#45733;&#48324;&#51116;&#51221;&#50868;&#50689;&#48372;&#44256;&#49436;(5.28)\&#53945;&#48324;\&#44592;&#45733;&#48324;&#51116;&#51221;&#50868;&#50689;&#48372;&#44256;&#49436;-&#52397;&#49548;&#49324;&#50629;&#53945;&#48324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Local%20Settings\Temp\_AZTMP49_\Exec\&#54252;&#54637;&#49884;&#51088;&#47308;%205[1].28\&#44592;&#45733;&#48324;&#51116;&#51221;&#50868;&#50689;&#48372;&#44256;&#49436;(5.28)\&#44592;&#45733;&#48324;&#51116;&#51221;&#50868;&#50689;&#48372;&#44256;&#49436;-&#54224;&#44592;&#47932;&#52376;&#47532;&#49884;&#49444;&#44592;&#44552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Local%20Settings\Temp\_AZTMP49_\Exec\&#54252;&#54637;&#49884;&#51088;&#47308;%205[1].28\&#44592;&#45733;&#48324;&#51116;&#51221;&#50868;&#50689;&#48372;&#44256;&#49436;(5.28)\&#44592;&#45733;&#48324;&#51116;&#51221;&#50868;&#50689;&#48372;&#44256;&#49436;-&#49885;&#54408;&#51652;&#55141;&#44592;&#4455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재정상태보고서"/>
      <sheetName val="(성질별)재정운영보고서"/>
      <sheetName val="순자산변동보고서"/>
      <sheetName val="(기능별)재정운영보고서"/>
    </sheetNames>
    <sheetDataSet>
      <sheetData sheetId="0">
        <row r="4">
          <cell r="A4" t="str">
            <v>포항시</v>
          </cell>
        </row>
      </sheetData>
      <sheetData sheetId="1">
        <row r="9">
          <cell r="C9">
            <v>312021918340</v>
          </cell>
        </row>
        <row r="10">
          <cell r="C10">
            <v>22604876088.041096</v>
          </cell>
          <cell r="E10">
            <v>3073682273</v>
          </cell>
          <cell r="G10">
            <v>964409528</v>
          </cell>
          <cell r="I10">
            <v>43778715309</v>
          </cell>
        </row>
        <row r="11">
          <cell r="C11">
            <v>63716560260</v>
          </cell>
          <cell r="E11">
            <v>9711460309.119999</v>
          </cell>
          <cell r="G11">
            <v>173559083</v>
          </cell>
          <cell r="I11">
            <v>91979200</v>
          </cell>
        </row>
        <row r="14">
          <cell r="C14">
            <v>160915218000</v>
          </cell>
        </row>
        <row r="15">
          <cell r="C15">
            <v>34460246000</v>
          </cell>
        </row>
        <row r="16">
          <cell r="C16">
            <v>135551421503</v>
          </cell>
          <cell r="E16">
            <v>1900030000</v>
          </cell>
        </row>
        <row r="17">
          <cell r="C17">
            <v>48958507067</v>
          </cell>
          <cell r="E17">
            <v>1036773180</v>
          </cell>
          <cell r="G17">
            <v>422500000</v>
          </cell>
          <cell r="I17">
            <v>22134912000</v>
          </cell>
        </row>
        <row r="22">
          <cell r="C22">
            <v>10399600</v>
          </cell>
          <cell r="E22">
            <v>33348380400</v>
          </cell>
          <cell r="G22">
            <v>3869362000</v>
          </cell>
          <cell r="I22">
            <v>0</v>
          </cell>
        </row>
        <row r="23">
          <cell r="C23">
            <v>20000000000</v>
          </cell>
        </row>
        <row r="24">
          <cell r="C24">
            <v>6833262</v>
          </cell>
          <cell r="E24">
            <v>2892509</v>
          </cell>
        </row>
        <row r="25">
          <cell r="C25">
            <v>6569215943</v>
          </cell>
          <cell r="E25">
            <v>22857210</v>
          </cell>
        </row>
        <row r="100">
          <cell r="C100">
            <v>533982576574.21387</v>
          </cell>
          <cell r="E100">
            <v>39356796236.93141</v>
          </cell>
          <cell r="G100">
            <v>971452369</v>
          </cell>
          <cell r="I100">
            <v>74808853935</v>
          </cell>
        </row>
      </sheetData>
      <sheetData sheetId="3">
        <row r="31">
          <cell r="C31">
            <v>30823101429</v>
          </cell>
        </row>
        <row r="32">
          <cell r="C32">
            <v>4688760180</v>
          </cell>
          <cell r="D32">
            <v>732396770</v>
          </cell>
          <cell r="E32">
            <v>175543400</v>
          </cell>
        </row>
        <row r="33">
          <cell r="C33">
            <v>3490234380</v>
          </cell>
        </row>
        <row r="34">
          <cell r="C34">
            <v>21053873262</v>
          </cell>
          <cell r="E34">
            <v>231296000</v>
          </cell>
        </row>
        <row r="35">
          <cell r="C35">
            <v>28616680490</v>
          </cell>
          <cell r="D35">
            <v>13250929218</v>
          </cell>
          <cell r="E35">
            <v>383793327</v>
          </cell>
        </row>
        <row r="36">
          <cell r="C36">
            <v>161548408014</v>
          </cell>
          <cell r="D36">
            <v>5161998000</v>
          </cell>
        </row>
        <row r="37">
          <cell r="C37">
            <v>7970028548</v>
          </cell>
          <cell r="E37">
            <v>130123460</v>
          </cell>
        </row>
        <row r="38">
          <cell r="C38">
            <v>54440962139</v>
          </cell>
        </row>
        <row r="39">
          <cell r="C39">
            <v>11443740204</v>
          </cell>
          <cell r="D39">
            <v>1432200</v>
          </cell>
        </row>
        <row r="40">
          <cell r="C40">
            <v>60129698360</v>
          </cell>
          <cell r="D40">
            <v>2735574300</v>
          </cell>
        </row>
        <row r="41">
          <cell r="C41">
            <v>8685839368</v>
          </cell>
          <cell r="D41">
            <v>60426000</v>
          </cell>
        </row>
        <row r="42">
          <cell r="C42">
            <v>263636010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26">
          <cell r="E126">
            <v>1432200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33">
          <cell r="E133">
            <v>2735574300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39">
          <cell r="E139">
            <v>60426000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85">
          <cell r="E85">
            <v>30823101429</v>
          </cell>
        </row>
        <row r="90">
          <cell r="E90">
            <v>4688760180</v>
          </cell>
        </row>
        <row r="93">
          <cell r="E93">
            <v>3490234380</v>
          </cell>
        </row>
        <row r="97">
          <cell r="E97">
            <v>21053873262</v>
          </cell>
        </row>
        <row r="103">
          <cell r="E103">
            <v>28616680490</v>
          </cell>
        </row>
        <row r="110">
          <cell r="E110">
            <v>161548408014</v>
          </cell>
        </row>
        <row r="119">
          <cell r="E119">
            <v>7970028548</v>
          </cell>
        </row>
        <row r="122">
          <cell r="E122">
            <v>54440962139</v>
          </cell>
        </row>
        <row r="126">
          <cell r="E126">
            <v>11443740204</v>
          </cell>
        </row>
        <row r="133">
          <cell r="E133">
            <v>60129698360</v>
          </cell>
        </row>
        <row r="139">
          <cell r="E139">
            <v>8685839368</v>
          </cell>
        </row>
        <row r="143">
          <cell r="E143">
            <v>263636010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90">
          <cell r="E90">
            <v>732396770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90">
          <cell r="E90">
            <v>175543400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전입금, 전출금"/>
      <sheetName val="공기업거래"/>
    </sheetNames>
    <sheetDataSet>
      <sheetData sheetId="0">
        <row r="6">
          <cell r="D6">
            <v>2333600000</v>
          </cell>
        </row>
        <row r="7">
          <cell r="D7">
            <v>4545180000</v>
          </cell>
        </row>
        <row r="8">
          <cell r="D8">
            <v>480000000</v>
          </cell>
        </row>
        <row r="9">
          <cell r="D9">
            <v>589600400</v>
          </cell>
        </row>
        <row r="10">
          <cell r="D10">
            <v>24700000000</v>
          </cell>
        </row>
        <row r="11">
          <cell r="D11">
            <v>700000000</v>
          </cell>
        </row>
        <row r="14">
          <cell r="D14">
            <v>100000000</v>
          </cell>
        </row>
        <row r="15">
          <cell r="D15">
            <v>1000000000</v>
          </cell>
        </row>
        <row r="16">
          <cell r="D16">
            <v>50000000</v>
          </cell>
        </row>
        <row r="17">
          <cell r="D17">
            <v>2263938000</v>
          </cell>
        </row>
        <row r="18">
          <cell r="D18">
            <v>455424000</v>
          </cell>
        </row>
        <row r="29">
          <cell r="D29">
            <v>10399600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97">
          <cell r="E97">
            <v>231296000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03">
          <cell r="E103">
            <v>13248929218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03">
          <cell r="E103">
            <v>383793327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19">
          <cell r="E119">
            <v>130123460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workbookViewId="0" topLeftCell="A1">
      <selection activeCell="F2" sqref="F2"/>
    </sheetView>
  </sheetViews>
  <sheetFormatPr defaultColWidth="8.88671875" defaultRowHeight="13.5"/>
  <cols>
    <col min="1" max="1" width="3.3359375" style="0" customWidth="1"/>
    <col min="2" max="2" width="15.4453125" style="0" customWidth="1"/>
    <col min="3" max="3" width="16.21484375" style="0" customWidth="1"/>
    <col min="4" max="6" width="14.3359375" style="0" customWidth="1"/>
    <col min="7" max="7" width="13.21484375" style="0" customWidth="1"/>
    <col min="8" max="8" width="15.77734375" style="0" customWidth="1"/>
  </cols>
  <sheetData>
    <row r="1" spans="1:8" ht="22.5">
      <c r="A1" s="1" t="s">
        <v>0</v>
      </c>
      <c r="B1" s="1"/>
      <c r="C1" s="1"/>
      <c r="D1" s="1"/>
      <c r="E1" s="1"/>
      <c r="F1" s="1"/>
      <c r="G1" s="1"/>
      <c r="H1" s="1"/>
    </row>
    <row r="2" spans="1:8" ht="22.5">
      <c r="A2" s="2"/>
      <c r="B2" s="3"/>
      <c r="C2" s="4"/>
      <c r="D2" s="5"/>
      <c r="E2" s="6"/>
      <c r="F2" s="6"/>
      <c r="G2" s="6"/>
      <c r="H2" s="6"/>
    </row>
    <row r="3" spans="1:8" ht="13.5">
      <c r="A3" s="7" t="s">
        <v>1</v>
      </c>
      <c r="B3" s="7"/>
      <c r="C3" s="7"/>
      <c r="D3" s="7"/>
      <c r="E3" s="7"/>
      <c r="F3" s="7"/>
      <c r="G3" s="7"/>
      <c r="H3" s="7"/>
    </row>
    <row r="4" spans="1:8" ht="14.25" thickBot="1">
      <c r="A4" s="8" t="str">
        <f>'[1]재정상태보고서'!A4</f>
        <v>포항시</v>
      </c>
      <c r="B4" s="9"/>
      <c r="C4" s="10"/>
      <c r="D4" s="11"/>
      <c r="E4" s="9"/>
      <c r="F4" s="9"/>
      <c r="G4" s="10"/>
      <c r="H4" s="12" t="s">
        <v>2</v>
      </c>
    </row>
    <row r="5" spans="1:8" ht="13.5">
      <c r="A5" s="13" t="s">
        <v>3</v>
      </c>
      <c r="B5" s="14"/>
      <c r="C5" s="15" t="s">
        <v>4</v>
      </c>
      <c r="D5" s="16"/>
      <c r="E5" s="16"/>
      <c r="F5" s="16"/>
      <c r="G5" s="16"/>
      <c r="H5" s="17"/>
    </row>
    <row r="6" spans="1:8" ht="24">
      <c r="A6" s="18"/>
      <c r="B6" s="19"/>
      <c r="C6" s="20" t="s">
        <v>5</v>
      </c>
      <c r="D6" s="21" t="s">
        <v>6</v>
      </c>
      <c r="E6" s="22" t="s">
        <v>7</v>
      </c>
      <c r="F6" s="22" t="s">
        <v>8</v>
      </c>
      <c r="G6" s="23" t="s">
        <v>9</v>
      </c>
      <c r="H6" s="24" t="s">
        <v>10</v>
      </c>
    </row>
    <row r="7" spans="1:8" ht="13.5">
      <c r="A7" s="25"/>
      <c r="B7" s="26"/>
      <c r="C7" s="27"/>
      <c r="D7" s="28"/>
      <c r="E7" s="28"/>
      <c r="F7" s="28"/>
      <c r="G7" s="27"/>
      <c r="H7" s="29"/>
    </row>
    <row r="8" spans="1:8" ht="13.5">
      <c r="A8" s="30" t="s">
        <v>11</v>
      </c>
      <c r="B8" s="31"/>
      <c r="C8" s="32">
        <f>SUM(C9:C11)</f>
        <v>398343354688.0411</v>
      </c>
      <c r="D8" s="32">
        <f>SUM(D9:D11)</f>
        <v>12785142582.119999</v>
      </c>
      <c r="E8" s="32">
        <f>SUM(E9:E11)</f>
        <v>1137968611</v>
      </c>
      <c r="F8" s="32">
        <f>SUM(F9:F11)</f>
        <v>43870694509</v>
      </c>
      <c r="G8" s="32"/>
      <c r="H8" s="33">
        <f>SUM(H9:H11)</f>
        <v>456137160390.1611</v>
      </c>
    </row>
    <row r="9" spans="1:8" ht="13.5">
      <c r="A9" s="34"/>
      <c r="B9" s="35" t="s">
        <v>12</v>
      </c>
      <c r="C9" s="27">
        <f>'[1](성질별)재정운영보고서'!C9</f>
        <v>312021918340</v>
      </c>
      <c r="D9" s="36">
        <f>'[1](성질별)재정운영보고서'!E9</f>
        <v>0</v>
      </c>
      <c r="E9" s="36">
        <f>'[1](성질별)재정운영보고서'!G9</f>
        <v>0</v>
      </c>
      <c r="F9" s="36">
        <f>'[1](성질별)재정운영보고서'!I9</f>
        <v>0</v>
      </c>
      <c r="G9" s="27"/>
      <c r="H9" s="29">
        <f>C9+D9+E9+F9-G9</f>
        <v>312021918340</v>
      </c>
    </row>
    <row r="10" spans="1:8" ht="13.5">
      <c r="A10" s="34"/>
      <c r="B10" s="35" t="s">
        <v>13</v>
      </c>
      <c r="C10" s="27">
        <f>'[1](성질별)재정운영보고서'!C10</f>
        <v>22604876088.041096</v>
      </c>
      <c r="D10" s="36">
        <f>'[1](성질별)재정운영보고서'!E10</f>
        <v>3073682273</v>
      </c>
      <c r="E10" s="36">
        <f>'[1](성질별)재정운영보고서'!G10</f>
        <v>964409528</v>
      </c>
      <c r="F10" s="36">
        <f>'[1](성질별)재정운영보고서'!I10</f>
        <v>43778715309</v>
      </c>
      <c r="G10" s="27"/>
      <c r="H10" s="29">
        <f>C10+D10+E10+F10-G10</f>
        <v>70421683198.04109</v>
      </c>
    </row>
    <row r="11" spans="1:8" ht="13.5">
      <c r="A11" s="34"/>
      <c r="B11" s="35" t="s">
        <v>14</v>
      </c>
      <c r="C11" s="27">
        <f>'[1](성질별)재정운영보고서'!C11</f>
        <v>63716560260</v>
      </c>
      <c r="D11" s="36">
        <f>'[1](성질별)재정운영보고서'!E11</f>
        <v>9711460309.119999</v>
      </c>
      <c r="E11" s="36">
        <f>'[1](성질별)재정운영보고서'!G11</f>
        <v>173559083</v>
      </c>
      <c r="F11" s="36">
        <f>'[1](성질별)재정운영보고서'!I11</f>
        <v>91979200</v>
      </c>
      <c r="G11" s="27"/>
      <c r="H11" s="29">
        <f>C11+D11+E11+F11-G11</f>
        <v>73693558852.12</v>
      </c>
    </row>
    <row r="12" spans="1:8" ht="13.5">
      <c r="A12" s="34"/>
      <c r="B12" s="35"/>
      <c r="C12" s="37"/>
      <c r="D12" s="28"/>
      <c r="E12" s="28"/>
      <c r="F12" s="28"/>
      <c r="G12" s="27"/>
      <c r="H12" s="29"/>
    </row>
    <row r="13" spans="1:8" ht="13.5">
      <c r="A13" s="30" t="s">
        <v>15</v>
      </c>
      <c r="B13" s="31"/>
      <c r="C13" s="32">
        <f>SUM(C14:C19)</f>
        <v>379885392570</v>
      </c>
      <c r="D13" s="32">
        <f>SUM(D14:D17)</f>
        <v>2936803180</v>
      </c>
      <c r="E13" s="32">
        <f>SUM(E14:E17)</f>
        <v>422500000</v>
      </c>
      <c r="F13" s="32">
        <f>SUM(F14:F17)</f>
        <v>22134912000</v>
      </c>
      <c r="G13" s="32"/>
      <c r="H13" s="33">
        <f>SUM(H14:H19)</f>
        <v>405379607750</v>
      </c>
    </row>
    <row r="14" spans="1:8" ht="13.5">
      <c r="A14" s="34"/>
      <c r="B14" s="35" t="s">
        <v>16</v>
      </c>
      <c r="C14" s="27">
        <f>'[1](성질별)재정운영보고서'!C14</f>
        <v>160915218000</v>
      </c>
      <c r="D14" s="36">
        <f>'[1](성질별)재정운영보고서'!E14</f>
        <v>0</v>
      </c>
      <c r="E14" s="36">
        <f>'[1](성질별)재정운영보고서'!G14</f>
        <v>0</v>
      </c>
      <c r="F14" s="36">
        <f>'[1](성질별)재정운영보고서'!I14</f>
        <v>0</v>
      </c>
      <c r="G14" s="27"/>
      <c r="H14" s="29">
        <f>C14+D14+E14+F14-G14</f>
        <v>160915218000</v>
      </c>
    </row>
    <row r="15" spans="1:8" ht="13.5">
      <c r="A15" s="34"/>
      <c r="B15" s="35" t="s">
        <v>17</v>
      </c>
      <c r="C15" s="27">
        <f>'[1](성질별)재정운영보고서'!C15</f>
        <v>34460246000</v>
      </c>
      <c r="D15" s="36">
        <f>'[1](성질별)재정운영보고서'!E15</f>
        <v>0</v>
      </c>
      <c r="E15" s="36">
        <f>'[1](성질별)재정운영보고서'!G15</f>
        <v>0</v>
      </c>
      <c r="F15" s="36">
        <f>'[1](성질별)재정운영보고서'!I15</f>
        <v>0</v>
      </c>
      <c r="G15" s="27"/>
      <c r="H15" s="29">
        <f>C15+D15+E15+F15-G15</f>
        <v>34460246000</v>
      </c>
    </row>
    <row r="16" spans="1:8" ht="13.5">
      <c r="A16" s="34"/>
      <c r="B16" s="35" t="s">
        <v>18</v>
      </c>
      <c r="C16" s="27">
        <f>'[1](성질별)재정운영보고서'!C16</f>
        <v>135551421503</v>
      </c>
      <c r="D16" s="36">
        <f>'[1](성질별)재정운영보고서'!E16</f>
        <v>1900030000</v>
      </c>
      <c r="E16" s="36">
        <f>'[1](성질별)재정운영보고서'!G16</f>
        <v>0</v>
      </c>
      <c r="F16" s="36">
        <f>'[1](성질별)재정운영보고서'!I16</f>
        <v>0</v>
      </c>
      <c r="G16" s="27"/>
      <c r="H16" s="29">
        <f>C16+D16+E16+F16-G16</f>
        <v>137451451503</v>
      </c>
    </row>
    <row r="17" spans="1:8" ht="13.5">
      <c r="A17" s="34"/>
      <c r="B17" s="38" t="s">
        <v>19</v>
      </c>
      <c r="C17" s="27">
        <f>'[1](성질별)재정운영보고서'!C17</f>
        <v>48958507067</v>
      </c>
      <c r="D17" s="36">
        <f>'[1](성질별)재정운영보고서'!E17</f>
        <v>1036773180</v>
      </c>
      <c r="E17" s="36">
        <f>'[1](성질별)재정운영보고서'!G17</f>
        <v>422500000</v>
      </c>
      <c r="F17" s="36">
        <f>'[1](성질별)재정운영보고서'!I17</f>
        <v>22134912000</v>
      </c>
      <c r="G17" s="27"/>
      <c r="H17" s="29">
        <f>C17+D17+E17+F17-G17</f>
        <v>72552692247</v>
      </c>
    </row>
    <row r="18" spans="1:8" ht="13.5">
      <c r="A18" s="34"/>
      <c r="B18" s="38"/>
      <c r="C18" s="27">
        <f>'[1](성질별)재정운영보고서'!C18</f>
        <v>0</v>
      </c>
      <c r="D18" s="36">
        <f>'[1](성질별)재정운영보고서'!E18</f>
        <v>0</v>
      </c>
      <c r="E18" s="36">
        <f>'[1](성질별)재정운영보고서'!G18</f>
        <v>0</v>
      </c>
      <c r="F18" s="36">
        <f>'[1](성질별)재정운영보고서'!I18</f>
        <v>0</v>
      </c>
      <c r="G18" s="27"/>
      <c r="H18" s="29"/>
    </row>
    <row r="19" spans="1:8" ht="13.5">
      <c r="A19" s="34"/>
      <c r="B19" s="38" t="s">
        <v>20</v>
      </c>
      <c r="C19" s="27">
        <f>'[1](성질별)재정운영보고서'!C19</f>
        <v>0</v>
      </c>
      <c r="D19" s="36">
        <f>'[1](성질별)재정운영보고서'!E19</f>
        <v>0</v>
      </c>
      <c r="E19" s="36">
        <f>'[1](성질별)재정운영보고서'!G19</f>
        <v>0</v>
      </c>
      <c r="F19" s="36">
        <f>'[1](성질별)재정운영보고서'!I19</f>
        <v>0</v>
      </c>
      <c r="G19" s="27"/>
      <c r="H19" s="29">
        <f>C19+D19+E19+F19-G19</f>
        <v>0</v>
      </c>
    </row>
    <row r="20" spans="1:8" ht="13.5">
      <c r="A20" s="30"/>
      <c r="B20" s="31"/>
      <c r="C20" s="37"/>
      <c r="D20" s="37"/>
      <c r="E20" s="39"/>
      <c r="F20" s="40"/>
      <c r="G20" s="32"/>
      <c r="H20" s="33"/>
    </row>
    <row r="21" spans="1:8" ht="13.5">
      <c r="A21" s="30" t="s">
        <v>21</v>
      </c>
      <c r="B21" s="31"/>
      <c r="C21" s="32">
        <f>SUM(C22:C25)</f>
        <v>26586448805</v>
      </c>
      <c r="D21" s="32">
        <f>SUM(D22:D25)</f>
        <v>33374130119</v>
      </c>
      <c r="E21" s="32">
        <f>SUM(E22:E25)</f>
        <v>3869362000</v>
      </c>
      <c r="F21" s="32">
        <f>SUM(F22:F25)</f>
        <v>0</v>
      </c>
      <c r="G21" s="32"/>
      <c r="H21" s="33">
        <f>SUM(H22:H25)</f>
        <v>26601798924</v>
      </c>
    </row>
    <row r="22" spans="1:8" ht="13.5">
      <c r="A22" s="34"/>
      <c r="B22" s="35" t="s">
        <v>22</v>
      </c>
      <c r="C22" s="27">
        <f>'[1](성질별)재정운영보고서'!C22</f>
        <v>10399600</v>
      </c>
      <c r="D22" s="36">
        <f>'[1](성질별)재정운영보고서'!E22</f>
        <v>33348380400</v>
      </c>
      <c r="E22" s="36">
        <f>'[1](성질별)재정운영보고서'!G22</f>
        <v>3869362000</v>
      </c>
      <c r="F22" s="36">
        <f>'[1](성질별)재정운영보고서'!I22</f>
        <v>0</v>
      </c>
      <c r="G22" s="27">
        <v>37228142000</v>
      </c>
      <c r="H22" s="29">
        <f>C22+D22+E22+F22-G22</f>
        <v>0</v>
      </c>
    </row>
    <row r="23" spans="1:8" ht="13.5">
      <c r="A23" s="34"/>
      <c r="B23" s="41" t="s">
        <v>23</v>
      </c>
      <c r="C23" s="27">
        <f>'[1](성질별)재정운영보고서'!C23</f>
        <v>20000000000</v>
      </c>
      <c r="D23" s="36">
        <f>'[1](성질별)재정운영보고서'!E23</f>
        <v>0</v>
      </c>
      <c r="E23" s="36">
        <f>'[1](성질별)재정운영보고서'!G23</f>
        <v>0</v>
      </c>
      <c r="F23" s="36">
        <f>'[1](성질별)재정운영보고서'!I23</f>
        <v>0</v>
      </c>
      <c r="G23" s="27"/>
      <c r="H23" s="29">
        <f>C23+D23+E23+F23-G23</f>
        <v>20000000000</v>
      </c>
    </row>
    <row r="24" spans="1:8" ht="13.5">
      <c r="A24" s="34"/>
      <c r="B24" s="41" t="s">
        <v>24</v>
      </c>
      <c r="C24" s="27">
        <f>'[1](성질별)재정운영보고서'!C24</f>
        <v>6833262</v>
      </c>
      <c r="D24" s="36">
        <f>'[1](성질별)재정운영보고서'!E24</f>
        <v>2892509</v>
      </c>
      <c r="E24" s="36">
        <f>'[1](성질별)재정운영보고서'!G24</f>
        <v>0</v>
      </c>
      <c r="F24" s="36">
        <f>'[1](성질별)재정운영보고서'!I24</f>
        <v>0</v>
      </c>
      <c r="G24" s="27"/>
      <c r="H24" s="29">
        <f>C24+D24+E24+F24-G24</f>
        <v>9725771</v>
      </c>
    </row>
    <row r="25" spans="1:8" ht="13.5">
      <c r="A25" s="34"/>
      <c r="B25" s="35" t="s">
        <v>25</v>
      </c>
      <c r="C25" s="27">
        <f>'[1](성질별)재정운영보고서'!C25</f>
        <v>6569215943</v>
      </c>
      <c r="D25" s="36">
        <f>'[1](성질별)재정운영보고서'!E25</f>
        <v>22857210</v>
      </c>
      <c r="E25" s="36">
        <f>'[1](성질별)재정운영보고서'!G25</f>
        <v>0</v>
      </c>
      <c r="F25" s="36">
        <f>'[1](성질별)재정운영보고서'!I25</f>
        <v>0</v>
      </c>
      <c r="G25" s="27"/>
      <c r="H25" s="29">
        <f>C25+D25+E25+F25-G25</f>
        <v>6592073153</v>
      </c>
    </row>
    <row r="26" spans="1:8" ht="13.5">
      <c r="A26" s="34"/>
      <c r="B26" s="35"/>
      <c r="C26" s="36"/>
      <c r="D26" s="28"/>
      <c r="E26" s="28"/>
      <c r="F26" s="28"/>
      <c r="G26" s="27"/>
      <c r="H26" s="29"/>
    </row>
    <row r="27" spans="1:8" ht="13.5">
      <c r="A27" s="30" t="s">
        <v>26</v>
      </c>
      <c r="B27" s="42"/>
      <c r="C27" s="39">
        <f>C8+C13+C21</f>
        <v>804815196063.041</v>
      </c>
      <c r="D27" s="39">
        <f>D8+D13+D21</f>
        <v>49096075881.119995</v>
      </c>
      <c r="E27" s="39">
        <f>E8+E13+E21</f>
        <v>5429830611</v>
      </c>
      <c r="F27" s="39">
        <f>F8+F13+F21</f>
        <v>66005606509</v>
      </c>
      <c r="G27" s="36">
        <v>0</v>
      </c>
      <c r="H27" s="43">
        <f>H8+H13+H21</f>
        <v>888118567064.1611</v>
      </c>
    </row>
    <row r="28" spans="1:8" ht="13.5">
      <c r="A28" s="34"/>
      <c r="B28" s="35"/>
      <c r="C28" s="36"/>
      <c r="D28" s="28"/>
      <c r="E28" s="28"/>
      <c r="F28" s="28"/>
      <c r="G28" s="27"/>
      <c r="H28" s="29"/>
    </row>
    <row r="29" spans="1:8" ht="13.5">
      <c r="A29" s="34"/>
      <c r="B29" s="38"/>
      <c r="C29" s="36"/>
      <c r="D29" s="28"/>
      <c r="E29" s="28"/>
      <c r="F29" s="28"/>
      <c r="G29" s="27"/>
      <c r="H29" s="29"/>
    </row>
    <row r="30" spans="1:8" ht="13.5">
      <c r="A30" s="44" t="s">
        <v>27</v>
      </c>
      <c r="B30" s="45"/>
      <c r="C30" s="27"/>
      <c r="D30" s="27"/>
      <c r="E30" s="27"/>
      <c r="F30" s="27"/>
      <c r="G30" s="27"/>
      <c r="H30" s="29" t="s">
        <v>28</v>
      </c>
    </row>
    <row r="31" spans="1:8" ht="13.5">
      <c r="A31" s="44"/>
      <c r="B31" s="46" t="s">
        <v>29</v>
      </c>
      <c r="C31" s="47">
        <f>'[2]Sheet1'!$E$85</f>
        <v>30823101429</v>
      </c>
      <c r="D31" s="47"/>
      <c r="E31" s="47"/>
      <c r="F31" s="47"/>
      <c r="G31" s="47"/>
      <c r="H31" s="29">
        <f aca="true" t="shared" si="0" ref="H31:H43">C31+D31+E31+F31-G31</f>
        <v>30823101429</v>
      </c>
    </row>
    <row r="32" spans="1:8" ht="13.5">
      <c r="A32" s="44"/>
      <c r="B32" s="46" t="s">
        <v>30</v>
      </c>
      <c r="C32" s="47">
        <f>'[2]Sheet1'!$E$90</f>
        <v>4688760180</v>
      </c>
      <c r="D32" s="47">
        <f>'[3]Sheet1'!$E$90</f>
        <v>732396770</v>
      </c>
      <c r="E32" s="47">
        <f>'[4]Sheet1'!$E$90</f>
        <v>175543400</v>
      </c>
      <c r="F32" s="47"/>
      <c r="G32" s="47">
        <f>'[5]전입금, 전출금'!$D$8+'[5]전입금, 전출금'!$D$17</f>
        <v>2743938000</v>
      </c>
      <c r="H32" s="29">
        <f t="shared" si="0"/>
        <v>2852762350</v>
      </c>
    </row>
    <row r="33" spans="1:8" ht="13.5">
      <c r="A33" s="44"/>
      <c r="B33" s="46" t="s">
        <v>31</v>
      </c>
      <c r="C33" s="47">
        <f>'[2]Sheet1'!$E$93</f>
        <v>3490234380</v>
      </c>
      <c r="D33" s="47"/>
      <c r="E33" s="47"/>
      <c r="F33" s="47"/>
      <c r="G33" s="47"/>
      <c r="H33" s="29">
        <f t="shared" si="0"/>
        <v>3490234380</v>
      </c>
    </row>
    <row r="34" spans="1:8" ht="13.5">
      <c r="A34" s="44"/>
      <c r="B34" s="46" t="s">
        <v>32</v>
      </c>
      <c r="C34" s="47">
        <f>'[2]Sheet1'!$E$97</f>
        <v>21053873262</v>
      </c>
      <c r="D34" s="47"/>
      <c r="E34" s="47">
        <f>'[6]Sheet1'!$E$97</f>
        <v>231296000</v>
      </c>
      <c r="F34" s="47"/>
      <c r="G34" s="47">
        <f>'[5]전입금, 전출금'!$D$14</f>
        <v>100000000</v>
      </c>
      <c r="H34" s="29">
        <f t="shared" si="0"/>
        <v>21185169262</v>
      </c>
    </row>
    <row r="35" spans="1:8" ht="13.5">
      <c r="A35" s="44"/>
      <c r="B35" s="46" t="s">
        <v>33</v>
      </c>
      <c r="C35" s="47">
        <f>'[2]Sheet1'!$E$103</f>
        <v>28616680490</v>
      </c>
      <c r="D35" s="47">
        <f>2000000+'[7]Sheet1'!$E$103</f>
        <v>13250929218</v>
      </c>
      <c r="E35" s="47">
        <f>'[8]Sheet1'!$E$103</f>
        <v>383793327</v>
      </c>
      <c r="F35" s="47">
        <f>'[1](성질별)재정운영보고서'!I100</f>
        <v>74808853935</v>
      </c>
      <c r="G35" s="47">
        <f>'[5]전입금, 전출금'!$D$10+'[5]전입금, 전출금'!$D$18</f>
        <v>25155424000</v>
      </c>
      <c r="H35" s="29">
        <f t="shared" si="0"/>
        <v>91904832970</v>
      </c>
    </row>
    <row r="36" spans="1:8" ht="13.5">
      <c r="A36" s="44"/>
      <c r="B36" s="46" t="s">
        <v>34</v>
      </c>
      <c r="C36" s="47">
        <f>'[2]Sheet1'!$E$110</f>
        <v>161548408014</v>
      </c>
      <c r="D36" s="47">
        <f>5155198600+6799400</f>
        <v>5161998000</v>
      </c>
      <c r="E36" s="47"/>
      <c r="F36" s="47"/>
      <c r="G36" s="47">
        <f>'[5]전입금, 전출금'!$D$7+'[5]전입금, 전출금'!$D$16</f>
        <v>4595180000</v>
      </c>
      <c r="H36" s="29">
        <f t="shared" si="0"/>
        <v>162115226014</v>
      </c>
    </row>
    <row r="37" spans="1:8" ht="13.5">
      <c r="A37" s="44"/>
      <c r="B37" s="46" t="s">
        <v>35</v>
      </c>
      <c r="C37" s="47">
        <f>'[2]Sheet1'!$E$119</f>
        <v>7970028548</v>
      </c>
      <c r="D37" s="47"/>
      <c r="E37" s="48">
        <f>'[9]Sheet1'!$E$119</f>
        <v>130123460</v>
      </c>
      <c r="F37" s="47"/>
      <c r="G37" s="47"/>
      <c r="H37" s="29">
        <f t="shared" si="0"/>
        <v>8100152008</v>
      </c>
    </row>
    <row r="38" spans="1:8" ht="13.5">
      <c r="A38" s="44"/>
      <c r="B38" s="46" t="s">
        <v>36</v>
      </c>
      <c r="C38" s="47">
        <f>'[2]Sheet1'!$E$122</f>
        <v>54440962139</v>
      </c>
      <c r="D38" s="47"/>
      <c r="E38" s="47"/>
      <c r="F38" s="47"/>
      <c r="G38" s="47">
        <f>'[5]전입금, 전출금'!$D$15</f>
        <v>1000000000</v>
      </c>
      <c r="H38" s="29">
        <f t="shared" si="0"/>
        <v>53440962139</v>
      </c>
    </row>
    <row r="39" spans="1:8" ht="13.5">
      <c r="A39" s="49"/>
      <c r="B39" s="35" t="s">
        <v>37</v>
      </c>
      <c r="C39" s="47">
        <f>'[2]Sheet1'!$E$126</f>
        <v>11443740204</v>
      </c>
      <c r="D39" s="47">
        <f>'[10]Sheet1'!$E$126</f>
        <v>1432200</v>
      </c>
      <c r="E39" s="47"/>
      <c r="F39" s="47"/>
      <c r="G39" s="47"/>
      <c r="H39" s="29">
        <f t="shared" si="0"/>
        <v>11445172404</v>
      </c>
    </row>
    <row r="40" spans="1:8" ht="13.5">
      <c r="A40" s="49"/>
      <c r="B40" s="35" t="s">
        <v>38</v>
      </c>
      <c r="C40" s="47">
        <f>'[2]Sheet1'!$E$133</f>
        <v>60129698360</v>
      </c>
      <c r="D40" s="47">
        <f>'[11]Sheet1'!$E$133</f>
        <v>2735574300</v>
      </c>
      <c r="E40" s="47"/>
      <c r="F40" s="47"/>
      <c r="G40" s="47">
        <f>'[5]전입금, 전출금'!$D$6</f>
        <v>2333600000</v>
      </c>
      <c r="H40" s="29">
        <f t="shared" si="0"/>
        <v>60531672660</v>
      </c>
    </row>
    <row r="41" spans="1:8" ht="13.5">
      <c r="A41" s="49"/>
      <c r="B41" s="35" t="s">
        <v>39</v>
      </c>
      <c r="C41" s="47">
        <f>'[2]Sheet1'!$E$139</f>
        <v>8685839368</v>
      </c>
      <c r="D41" s="47">
        <f>'[12]Sheet1'!$E$139</f>
        <v>60426000</v>
      </c>
      <c r="E41" s="47"/>
      <c r="F41" s="47"/>
      <c r="G41" s="47">
        <f>'[5]전입금, 전출금'!$D$9+'[5]전입금, 전출금'!$D$11</f>
        <v>1289600400</v>
      </c>
      <c r="H41" s="29">
        <f t="shared" si="0"/>
        <v>7456664968</v>
      </c>
    </row>
    <row r="42" spans="1:8" ht="13.5">
      <c r="A42" s="49"/>
      <c r="B42" s="35" t="s">
        <v>40</v>
      </c>
      <c r="C42" s="47">
        <f>'[2]Sheet1'!$E$143</f>
        <v>263636010</v>
      </c>
      <c r="D42" s="47"/>
      <c r="E42" s="47"/>
      <c r="F42" s="47"/>
      <c r="G42" s="47"/>
      <c r="H42" s="29">
        <f t="shared" si="0"/>
        <v>263636010</v>
      </c>
    </row>
    <row r="43" spans="1:8" ht="13.5">
      <c r="A43" s="34"/>
      <c r="B43" s="38" t="s">
        <v>41</v>
      </c>
      <c r="C43" s="47">
        <f>'[1](성질별)재정운영보고서'!C100-SUM('[1](기능별)재정운영보고서'!C31:C42)</f>
        <v>140827614190.21387</v>
      </c>
      <c r="D43" s="47">
        <f>'[1](성질별)재정운영보고서'!E100-SUM('[1](기능별)재정운영보고서'!D31:D42)</f>
        <v>17414039748.93141</v>
      </c>
      <c r="E43" s="47">
        <f>'[1](성질별)재정운영보고서'!G100-SUM('[1](기능별)재정운영보고서'!E31:E42)</f>
        <v>50696182</v>
      </c>
      <c r="F43" s="47"/>
      <c r="G43" s="47">
        <f>'[5]전입금, 전출금'!$D$29</f>
        <v>10399600</v>
      </c>
      <c r="H43" s="29">
        <f t="shared" si="0"/>
        <v>158281950521.14526</v>
      </c>
    </row>
    <row r="44" spans="1:8" ht="13.5">
      <c r="A44" s="34"/>
      <c r="B44" s="35"/>
      <c r="C44" s="47"/>
      <c r="D44" s="50"/>
      <c r="E44" s="50"/>
      <c r="F44" s="50"/>
      <c r="G44" s="47"/>
      <c r="H44" s="51"/>
    </row>
    <row r="45" spans="1:8" ht="13.5">
      <c r="A45" s="44" t="s">
        <v>42</v>
      </c>
      <c r="B45" s="42"/>
      <c r="C45" s="52">
        <f>SUM(C30:C43)</f>
        <v>533982576574.21387</v>
      </c>
      <c r="D45" s="52">
        <f>SUM(D30:D43)</f>
        <v>39356796236.93141</v>
      </c>
      <c r="E45" s="52">
        <f>SUM(E30:E43)</f>
        <v>971452369</v>
      </c>
      <c r="F45" s="52">
        <f>SUM(F30:F43)</f>
        <v>74808853935</v>
      </c>
      <c r="G45" s="47">
        <v>0</v>
      </c>
      <c r="H45" s="53">
        <f>SUM(H30:H43)</f>
        <v>611891537115.1453</v>
      </c>
    </row>
    <row r="46" spans="1:8" ht="13.5">
      <c r="A46" s="34"/>
      <c r="B46" s="38" t="s">
        <v>28</v>
      </c>
      <c r="C46" s="27"/>
      <c r="D46" s="27"/>
      <c r="E46" s="36"/>
      <c r="F46" s="27"/>
      <c r="G46" s="27"/>
      <c r="H46" s="29"/>
    </row>
    <row r="47" spans="1:8" ht="13.5">
      <c r="A47" s="34"/>
      <c r="B47" s="38"/>
      <c r="C47" s="28"/>
      <c r="D47" s="36"/>
      <c r="E47" s="28"/>
      <c r="F47" s="28"/>
      <c r="G47" s="27"/>
      <c r="H47" s="29"/>
    </row>
    <row r="48" spans="1:8" ht="13.5">
      <c r="A48" s="54" t="s">
        <v>43</v>
      </c>
      <c r="B48" s="55"/>
      <c r="C48" s="32">
        <f>C27-C45</f>
        <v>270832619488.82715</v>
      </c>
      <c r="D48" s="32">
        <f>D27-D45</f>
        <v>9739279644.188583</v>
      </c>
      <c r="E48" s="32">
        <f>E27-E45</f>
        <v>4458378242</v>
      </c>
      <c r="F48" s="56">
        <f>F27-F45</f>
        <v>-8803247426</v>
      </c>
      <c r="G48" s="27">
        <v>0</v>
      </c>
      <c r="H48" s="33">
        <f>H27-H45</f>
        <v>276227029949.01587</v>
      </c>
    </row>
    <row r="49" spans="1:8" ht="13.5">
      <c r="A49" s="34"/>
      <c r="B49" s="57"/>
      <c r="C49" s="27"/>
      <c r="D49" s="28"/>
      <c r="E49" s="28"/>
      <c r="F49" s="28"/>
      <c r="G49" s="27"/>
      <c r="H49" s="29"/>
    </row>
    <row r="50" spans="1:8" ht="14.25" thickBot="1">
      <c r="A50" s="58"/>
      <c r="B50" s="59"/>
      <c r="C50" s="60"/>
      <c r="D50" s="61"/>
      <c r="E50" s="61"/>
      <c r="F50" s="61"/>
      <c r="G50" s="62"/>
      <c r="H50" s="63"/>
    </row>
  </sheetData>
  <mergeCells count="5">
    <mergeCell ref="A48:B48"/>
    <mergeCell ref="A1:H1"/>
    <mergeCell ref="A3:H3"/>
    <mergeCell ref="A5:B6"/>
    <mergeCell ref="C5:H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2009-08-27T06:02:04Z</dcterms:created>
  <dcterms:modified xsi:type="dcterms:W3CDTF">2009-08-27T06:14:21Z</dcterms:modified>
  <cp:category/>
  <cp:version/>
  <cp:contentType/>
  <cp:contentStatus/>
</cp:coreProperties>
</file>