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35" windowWidth="17655" windowHeight="12285" activeTab="0"/>
  </bookViews>
  <sheets>
    <sheet name="3차추가경정 총괄(제본)" sheetId="1" r:id="rId1"/>
    <sheet name="2015년 3차추경 세입명세서" sheetId="2" r:id="rId2"/>
    <sheet name="2015년 3차추경 세출명세서" sheetId="3" r:id="rId3"/>
  </sheets>
  <definedNames/>
  <calcPr fullCalcOnLoad="1"/>
</workbook>
</file>

<file path=xl/sharedStrings.xml><?xml version="1.0" encoding="utf-8"?>
<sst xmlns="http://schemas.openxmlformats.org/spreadsheetml/2006/main" count="134" uniqueCount="113">
  <si>
    <t>(단위 : 원)</t>
  </si>
  <si>
    <t>세      입</t>
  </si>
  <si>
    <t>세      출</t>
  </si>
  <si>
    <t>관</t>
  </si>
  <si>
    <t>항</t>
  </si>
  <si>
    <t>목</t>
  </si>
  <si>
    <t>계</t>
  </si>
  <si>
    <t>소   계</t>
  </si>
  <si>
    <t xml:space="preserve">02.재산조성비 </t>
  </si>
  <si>
    <t>합 계</t>
  </si>
  <si>
    <t>* 실경비 책정으로 감액</t>
  </si>
  <si>
    <t>1013.기타잡수입</t>
  </si>
  <si>
    <t>1012.기타예금이자수입</t>
  </si>
  <si>
    <t>101.잡수입</t>
  </si>
  <si>
    <t>10.잡수입</t>
  </si>
  <si>
    <t>512.비지정후원금</t>
  </si>
  <si>
    <t>511.지정후원금</t>
  </si>
  <si>
    <t>51.후원금</t>
  </si>
  <si>
    <t>05. 후원금수입</t>
  </si>
  <si>
    <t>413.시ㆍ군ㆍ구보조금</t>
  </si>
  <si>
    <t>41.보조금수입</t>
  </si>
  <si>
    <t>04. 보조금수입</t>
  </si>
  <si>
    <t>111.입소비용수입</t>
  </si>
  <si>
    <t>11.입소비용수입</t>
  </si>
  <si>
    <t>01.입소자부담금수입</t>
  </si>
  <si>
    <t>추경(B)</t>
  </si>
  <si>
    <t>현행(A)</t>
  </si>
  <si>
    <t>산출근거</t>
  </si>
  <si>
    <t>예 산 액</t>
  </si>
  <si>
    <t>과  목</t>
  </si>
  <si>
    <r>
      <t>2015년 예우리 3차추경예산 세입</t>
    </r>
    <r>
      <rPr>
        <b/>
        <sz val="22"/>
        <rFont val="굴림체"/>
        <family val="3"/>
      </rPr>
      <t xml:space="preserve"> 명세서</t>
    </r>
  </si>
  <si>
    <t>합 계</t>
  </si>
  <si>
    <t>33.사업비</t>
  </si>
  <si>
    <t>135.차량비</t>
  </si>
  <si>
    <t>133.공공요금</t>
  </si>
  <si>
    <t>116.사회보험부담금</t>
  </si>
  <si>
    <t>115.퇴직적립금</t>
  </si>
  <si>
    <t>112.제수당</t>
  </si>
  <si>
    <t>111.급여</t>
  </si>
  <si>
    <t>11.인건비</t>
  </si>
  <si>
    <t>01.사무비</t>
  </si>
  <si>
    <t>추경(B)</t>
  </si>
  <si>
    <t>현행(A)</t>
  </si>
  <si>
    <t>산출근거</t>
  </si>
  <si>
    <t>예 산 액</t>
  </si>
  <si>
    <t>과  목</t>
  </si>
  <si>
    <r>
      <t xml:space="preserve">2015년 예우리 3차추경예산 </t>
    </r>
    <r>
      <rPr>
        <b/>
        <sz val="22"/>
        <rFont val="굴림체"/>
        <family val="3"/>
      </rPr>
      <t>세출 명세서</t>
    </r>
  </si>
  <si>
    <t>1. 명절휴가비 : 49,745,580원
2. 연장근로수당 : 121,210,950원
3. 가족수당 : 8,120,000원
4. 종사자수당 : 35,180,000원</t>
  </si>
  <si>
    <t>* 실 근무 인원으로 급여 책정 되어 감액</t>
  </si>
  <si>
    <t>1. 건강보험 : 22,115,920원
2. 장기요양 : 1,447,300원
3. 국민연금 : 31,603,010원
4. 고용보험 : 6,458,640원
5. 산재보험 : 5,104,430원</t>
  </si>
  <si>
    <t>335.자원관리지원사업비</t>
  </si>
  <si>
    <t>증감(B-A)</t>
  </si>
  <si>
    <t>02.재산조정비</t>
  </si>
  <si>
    <t>21.시설비</t>
  </si>
  <si>
    <t>211.시설비</t>
  </si>
  <si>
    <t>03.사업비</t>
  </si>
  <si>
    <t>31.운영비</t>
  </si>
  <si>
    <t>319.연료비</t>
  </si>
  <si>
    <t>313.피복비</t>
  </si>
  <si>
    <t>* 차량 수리비용 감액</t>
  </si>
  <si>
    <t>* 자원관리지원사업비 중 거주인인권교육비  보조금 지원 생겨남</t>
  </si>
  <si>
    <t>* 실 경비 책정으로 감액</t>
  </si>
  <si>
    <t>* 등유 물품 후원, 실 경비 책정으로 감액</t>
  </si>
  <si>
    <t>* 실 근무 인원으로 급여 책정 되어 감액</t>
  </si>
  <si>
    <t>13.운영비</t>
  </si>
  <si>
    <t>812. 반환금</t>
  </si>
  <si>
    <t>소   계</t>
  </si>
  <si>
    <t>412.비지정후원금수입</t>
  </si>
  <si>
    <t>04.후원금</t>
  </si>
  <si>
    <t>증감(B-A)</t>
  </si>
  <si>
    <t>3차추경(B)</t>
  </si>
  <si>
    <t>현행(A)</t>
  </si>
  <si>
    <t>* 총 괄 표</t>
  </si>
  <si>
    <t>2015년 예우리 3차추경예산 총괄표</t>
  </si>
  <si>
    <t>* 세입명세서</t>
  </si>
  <si>
    <t>* 세출명세서</t>
  </si>
  <si>
    <t>01.입소자부담금수입</t>
  </si>
  <si>
    <t>11.입소비용수입</t>
  </si>
  <si>
    <t>111.입소비용수입</t>
  </si>
  <si>
    <t>312.시도보조금</t>
  </si>
  <si>
    <t>31.보조금수입</t>
  </si>
  <si>
    <t>03.보조금수입</t>
  </si>
  <si>
    <t>313.시군구보조금</t>
  </si>
  <si>
    <t>411.지정후원금수입</t>
  </si>
  <si>
    <t>41.후원금</t>
  </si>
  <si>
    <t>05.차입금</t>
  </si>
  <si>
    <t>51.차입금</t>
  </si>
  <si>
    <t>712.기타차입금</t>
  </si>
  <si>
    <t>612.법인전입금(후원금)</t>
  </si>
  <si>
    <t>61.전입금</t>
  </si>
  <si>
    <t>06.전입금</t>
  </si>
  <si>
    <t>07.이월금</t>
  </si>
  <si>
    <t>71.이월금</t>
  </si>
  <si>
    <t>712.전년도이월금(후원금)</t>
  </si>
  <si>
    <t>711.전년도이월금</t>
  </si>
  <si>
    <t>713.전년도이월금(보조금)</t>
  </si>
  <si>
    <t>811.기타예금이자수입</t>
  </si>
  <si>
    <t>812.기타잡수입</t>
  </si>
  <si>
    <t>81.잡수입</t>
  </si>
  <si>
    <t>08.잡수입</t>
  </si>
  <si>
    <t>12.업무추진비</t>
  </si>
  <si>
    <t> 21.시설비</t>
  </si>
  <si>
    <t>01.사무비</t>
  </si>
  <si>
    <t>07.잡지출</t>
  </si>
  <si>
    <t>08.예비비 및 기타</t>
  </si>
  <si>
    <t>811.예비비</t>
  </si>
  <si>
    <t>* 전화요금을 수용비 및 수수료 항목으로 지출함에 따라 감액</t>
  </si>
  <si>
    <t>* 입소비 인상 전
320,000원 x 4개월 x 11명 = 14,080,000원
320,000원 x 2개월 x 1명 = 640,000원
* 입소비 인상 후
350,000원 x  8개월 x 10명 = 28,000,000원
350,000원 x  4개월 x 1명 = 1,400,000원
350,000원 x  5개월 x 3명 = 5,250,000원
350,000원 x  3개월 x 1명 = 1,050,000원
* 전년도미납금 : 4,800,000원</t>
  </si>
  <si>
    <t>81.예비비 및 기타</t>
  </si>
  <si>
    <t>71.잡지출</t>
  </si>
  <si>
    <t>11.인건비</t>
  </si>
  <si>
    <t xml:space="preserve"> 33.사업비</t>
  </si>
  <si>
    <t xml:space="preserve">* 보조금 교부 총액 : 976,894,347원
 1. 인건비 : 829,676,567원 
 2. 종사자수당 : 35,180,000원 
 3. 운영비 : 59,541,830원(인권교육비 500,000원 포함) 
 4. 생계비 : 47,095,950원(월동대책비 548,480원, 특별위로비 1,067,280  포함)
 5. 서비스지원사업비 : 3,900,000원 
 6. 특별난방비 : 1,500,000원 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</si>
</sst>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000_-;\-* #,##0.0000_-;_-* &quot;-&quot;????_-;_-@_-"/>
    <numFmt numFmtId="183" formatCode="_-* #,##0.0_-;\-* #,##0.0_-;_-* &quot;-&quot;?_-;_-@_-"/>
    <numFmt numFmtId="184" formatCode="_-* #,##0.000_-;\-* #,##0.000_-;_-* &quot;-&quot;???_-;_-@_-"/>
    <numFmt numFmtId="185" formatCode="0_);[Red]\(0\)"/>
    <numFmt numFmtId="186" formatCode="0_ "/>
    <numFmt numFmtId="187" formatCode="0;[Red]0"/>
    <numFmt numFmtId="188" formatCode="mm&quot;월&quot;\ dd&quot;일&quot;"/>
    <numFmt numFmtId="189" formatCode="0.000%"/>
    <numFmt numFmtId="190" formatCode="0.0%"/>
    <numFmt numFmtId="191" formatCode="_-* #,##0.00000_-;\-* #,##0.00000_-;_-* &quot;-&quot;?????_-;_-@_-"/>
    <numFmt numFmtId="192" formatCode="[$-412]AM/PM\ h:mm:ss"/>
    <numFmt numFmtId="193" formatCode="[$-412]yyyy&quot;년&quot;\ m&quot;월&quot;\ d&quot;일&quot;\ dddd"/>
    <numFmt numFmtId="194" formatCode="#,##0_);[Red]\(#,##0\)"/>
    <numFmt numFmtId="195" formatCode="\△"/>
    <numFmt numFmtId="196" formatCode="\△0.00"/>
    <numFmt numFmtId="197" formatCode="\△0,000"/>
    <numFmt numFmtId="198" formatCode="\▽0,000"/>
    <numFmt numFmtId="199" formatCode="\▽#,000"/>
    <numFmt numFmtId="200" formatCode="\▽0.00"/>
    <numFmt numFmtId="201" formatCode="\▽#,##0_ "/>
    <numFmt numFmtId="202" formatCode="\△#,##0_ "/>
    <numFmt numFmtId="203" formatCode="0,000"/>
  </numFmts>
  <fonts count="64">
    <font>
      <sz val="11"/>
      <name val="돋움"/>
      <family val="3"/>
    </font>
    <font>
      <sz val="11"/>
      <color indexed="63"/>
      <name val="돋움"/>
      <family val="3"/>
    </font>
    <font>
      <b/>
      <sz val="11"/>
      <color indexed="63"/>
      <name val="굴림체"/>
      <family val="3"/>
    </font>
    <font>
      <sz val="11"/>
      <color indexed="63"/>
      <name val="굴림체"/>
      <family val="3"/>
    </font>
    <font>
      <sz val="10"/>
      <color indexed="63"/>
      <name val="굴림체"/>
      <family val="3"/>
    </font>
    <font>
      <b/>
      <sz val="16"/>
      <color indexed="63"/>
      <name val="돋움"/>
      <family val="3"/>
    </font>
    <font>
      <sz val="11"/>
      <color indexed="10"/>
      <name val="굴림체"/>
      <family val="3"/>
    </font>
    <font>
      <sz val="8"/>
      <name val="돋움"/>
      <family val="3"/>
    </font>
    <font>
      <sz val="11"/>
      <name val="굴림체"/>
      <family val="3"/>
    </font>
    <font>
      <b/>
      <sz val="12"/>
      <name val="굴림체"/>
      <family val="3"/>
    </font>
    <font>
      <sz val="11"/>
      <color indexed="63"/>
      <name val="굴림"/>
      <family val="3"/>
    </font>
    <font>
      <b/>
      <sz val="26"/>
      <name val="굴림체"/>
      <family val="3"/>
    </font>
    <font>
      <sz val="12"/>
      <name val="굴림체"/>
      <family val="3"/>
    </font>
    <font>
      <b/>
      <sz val="12"/>
      <color indexed="63"/>
      <name val="굴림체"/>
      <family val="3"/>
    </font>
    <font>
      <sz val="12"/>
      <color indexed="63"/>
      <name val="굴림체"/>
      <family val="3"/>
    </font>
    <font>
      <b/>
      <sz val="12"/>
      <color indexed="63"/>
      <name val="돋움"/>
      <family val="3"/>
    </font>
    <font>
      <sz val="12"/>
      <color indexed="63"/>
      <name val="돋움"/>
      <family val="3"/>
    </font>
    <font>
      <sz val="12"/>
      <name val="굴림"/>
      <family val="3"/>
    </font>
    <font>
      <sz val="11"/>
      <name val="굴림"/>
      <family val="3"/>
    </font>
    <font>
      <b/>
      <sz val="22"/>
      <name val="굴림체"/>
      <family val="3"/>
    </font>
    <font>
      <b/>
      <sz val="16"/>
      <name val="굴림"/>
      <family val="3"/>
    </font>
    <font>
      <b/>
      <sz val="11"/>
      <name val="굴림"/>
      <family val="3"/>
    </font>
    <font>
      <b/>
      <sz val="11"/>
      <color indexed="63"/>
      <name val="굴림"/>
      <family val="3"/>
    </font>
    <font>
      <b/>
      <sz val="18"/>
      <name val="굴림체"/>
      <family val="3"/>
    </font>
    <font>
      <sz val="18"/>
      <name val="돋움"/>
      <family val="3"/>
    </font>
    <font>
      <b/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2" borderId="0" applyNumberFormat="0" applyFont="0" applyFill="0" applyBorder="0" applyAlignment="0" applyProtection="0"/>
    <xf numFmtId="0" fontId="1" fillId="3" borderId="0" applyNumberFormat="0" applyFont="0" applyFill="0" applyBorder="0" applyAlignment="0" applyProtection="0"/>
    <xf numFmtId="0" fontId="1" fillId="4" borderId="0" applyNumberFormat="0" applyFont="0" applyFill="0" applyBorder="0" applyAlignment="0" applyProtection="0"/>
    <xf numFmtId="0" fontId="1" fillId="5" borderId="0" applyNumberFormat="0" applyFont="0" applyFill="0" applyBorder="0" applyAlignment="0" applyProtection="0"/>
    <xf numFmtId="0" fontId="1" fillId="6" borderId="0" applyNumberFormat="0" applyFont="0" applyFill="0" applyBorder="0" applyAlignment="0" applyProtection="0"/>
    <xf numFmtId="41" fontId="1" fillId="0" borderId="0" applyNumberFormat="0" applyFont="0" applyFill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0" fontId="0" fillId="27" borderId="2" applyNumberFormat="0" applyFont="0" applyAlignment="0" applyProtection="0"/>
    <xf numFmtId="176" fontId="3" fillId="0" borderId="0">
      <alignment horizontal="center" vertical="center"/>
      <protection/>
    </xf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3" applyNumberFormat="0" applyAlignment="0" applyProtection="0"/>
    <xf numFmtId="41" fontId="1" fillId="0" borderId="0">
      <alignment vertical="center"/>
      <protection/>
    </xf>
    <xf numFmtId="41" fontId="4" fillId="0" borderId="4">
      <alignment horizontal="center" vertical="center" wrapText="1"/>
      <protection/>
    </xf>
    <xf numFmtId="0" fontId="53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3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62" fillId="25" borderId="10" applyNumberFormat="0" applyAlignment="0" applyProtection="0"/>
    <xf numFmtId="41" fontId="4" fillId="0" borderId="11">
      <alignment vertical="center" wrapText="1"/>
      <protection/>
    </xf>
    <xf numFmtId="0" fontId="3" fillId="0" borderId="12">
      <alignment vertical="center"/>
      <protection/>
    </xf>
    <xf numFmtId="0" fontId="45" fillId="0" borderId="0">
      <alignment vertical="center"/>
      <protection/>
    </xf>
    <xf numFmtId="0" fontId="63" fillId="0" borderId="0" applyNumberFormat="0" applyFill="0" applyBorder="0" applyAlignment="0" applyProtection="0"/>
  </cellStyleXfs>
  <cellXfs count="135">
    <xf numFmtId="0" fontId="1" fillId="0" borderId="0" xfId="0" applyNumberFormat="1" applyFont="1" applyFill="1" applyBorder="1" applyAlignment="1" applyProtection="1">
      <alignment vertical="center"/>
      <protection/>
    </xf>
    <xf numFmtId="41" fontId="1" fillId="0" borderId="0" xfId="2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76" fontId="2" fillId="0" borderId="0" xfId="20" applyNumberFormat="1" applyFont="1" applyFill="1" applyBorder="1" applyAlignment="1" applyProtection="1">
      <alignment vertical="center"/>
      <protection/>
    </xf>
    <xf numFmtId="176" fontId="3" fillId="0" borderId="0" xfId="20" applyNumberFormat="1" applyFont="1" applyFill="1" applyBorder="1" applyAlignment="1" applyProtection="1">
      <alignment vertical="center"/>
      <protection/>
    </xf>
    <xf numFmtId="176" fontId="3" fillId="0" borderId="0" xfId="20" applyNumberFormat="1" applyFont="1" applyFill="1" applyBorder="1" applyAlignment="1" applyProtection="1">
      <alignment vertical="center" wrapText="1"/>
      <protection/>
    </xf>
    <xf numFmtId="176" fontId="3" fillId="0" borderId="0" xfId="20" applyNumberFormat="1" applyFont="1" applyFill="1" applyBorder="1" applyAlignment="1" applyProtection="1">
      <alignment horizontal="left" vertical="center"/>
      <protection/>
    </xf>
    <xf numFmtId="10" fontId="3" fillId="0" borderId="0" xfId="20" applyNumberFormat="1" applyFont="1" applyFill="1" applyBorder="1" applyAlignment="1" applyProtection="1">
      <alignment vertical="center"/>
      <protection/>
    </xf>
    <xf numFmtId="176" fontId="6" fillId="0" borderId="0" xfId="20" applyNumberFormat="1" applyFont="1" applyFill="1" applyBorder="1" applyAlignment="1" applyProtection="1">
      <alignment vertical="center"/>
      <protection/>
    </xf>
    <xf numFmtId="0" fontId="10" fillId="0" borderId="13" xfId="0" applyNumberFormat="1" applyFont="1" applyFill="1" applyBorder="1" applyAlignment="1" applyProtection="1">
      <alignment vertical="center"/>
      <protection/>
    </xf>
    <xf numFmtId="176" fontId="14" fillId="0" borderId="14" xfId="20" applyNumberFormat="1" applyFont="1" applyFill="1" applyBorder="1" applyAlignment="1" applyProtection="1">
      <alignment horizontal="right" vertical="center" wrapText="1"/>
      <protection/>
    </xf>
    <xf numFmtId="10" fontId="14" fillId="0" borderId="15" xfId="20" applyNumberFormat="1" applyFont="1" applyFill="1" applyBorder="1" applyAlignment="1" applyProtection="1">
      <alignment horizontal="right" vertical="center" wrapText="1"/>
      <protection/>
    </xf>
    <xf numFmtId="176" fontId="14" fillId="0" borderId="16" xfId="20" applyNumberFormat="1" applyFont="1" applyFill="1" applyBorder="1" applyAlignment="1" applyProtection="1">
      <alignment horizontal="right" vertical="center" wrapText="1"/>
      <protection/>
    </xf>
    <xf numFmtId="10" fontId="14" fillId="0" borderId="17" xfId="20" applyNumberFormat="1" applyFont="1" applyFill="1" applyBorder="1" applyAlignment="1" applyProtection="1">
      <alignment horizontal="right" vertical="center" wrapText="1"/>
      <protection/>
    </xf>
    <xf numFmtId="176" fontId="14" fillId="0" borderId="16" xfId="20" applyNumberFormat="1" applyFont="1" applyFill="1" applyBorder="1" applyAlignment="1" applyProtection="1">
      <alignment vertical="center" wrapText="1"/>
      <protection/>
    </xf>
    <xf numFmtId="176" fontId="12" fillId="0" borderId="16" xfId="0" applyNumberFormat="1" applyFont="1" applyFill="1" applyBorder="1" applyAlignment="1" applyProtection="1">
      <alignment horizontal="right" vertical="center" wrapText="1"/>
      <protection/>
    </xf>
    <xf numFmtId="176" fontId="14" fillId="0" borderId="16" xfId="20" applyNumberFormat="1" applyFont="1" applyFill="1" applyBorder="1" applyAlignment="1" applyProtection="1">
      <alignment horizontal="right" vertical="center"/>
      <protection/>
    </xf>
    <xf numFmtId="176" fontId="14" fillId="0" borderId="18" xfId="20" applyNumberFormat="1" applyFont="1" applyFill="1" applyBorder="1" applyAlignment="1" applyProtection="1">
      <alignment vertical="center" wrapText="1"/>
      <protection/>
    </xf>
    <xf numFmtId="176" fontId="14" fillId="0" borderId="19" xfId="20" applyNumberFormat="1" applyFont="1" applyFill="1" applyBorder="1" applyAlignment="1" applyProtection="1">
      <alignment horizontal="right" vertical="center" wrapText="1"/>
      <protection/>
    </xf>
    <xf numFmtId="10" fontId="14" fillId="0" borderId="20" xfId="20" applyNumberFormat="1" applyFont="1" applyFill="1" applyBorder="1" applyAlignment="1" applyProtection="1">
      <alignment horizontal="right" vertical="center" wrapText="1"/>
      <protection/>
    </xf>
    <xf numFmtId="41" fontId="4" fillId="0" borderId="0" xfId="20" applyNumberFormat="1" applyFont="1" applyFill="1" applyBorder="1" applyAlignment="1" applyProtection="1">
      <alignment horizontal="center" vertical="center" wrapText="1"/>
      <protection/>
    </xf>
    <xf numFmtId="41" fontId="4" fillId="0" borderId="0" xfId="20" applyNumberFormat="1" applyFont="1" applyFill="1" applyBorder="1" applyAlignment="1" applyProtection="1">
      <alignment horizontal="left" vertical="center" wrapText="1"/>
      <protection/>
    </xf>
    <xf numFmtId="176" fontId="8" fillId="0" borderId="16" xfId="20" applyNumberFormat="1" applyFont="1" applyFill="1" applyBorder="1" applyAlignment="1" applyProtection="1">
      <alignment horizontal="right" vertical="center" wrapText="1"/>
      <protection/>
    </xf>
    <xf numFmtId="0" fontId="18" fillId="0" borderId="17" xfId="0" applyNumberFormat="1" applyFont="1" applyFill="1" applyBorder="1" applyAlignment="1" applyProtection="1">
      <alignment vertical="center" wrapText="1"/>
      <protection/>
    </xf>
    <xf numFmtId="41" fontId="3" fillId="0" borderId="21" xfId="48" applyFont="1" applyBorder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left" vertical="center"/>
      <protection/>
    </xf>
    <xf numFmtId="0" fontId="10" fillId="0" borderId="17" xfId="0" applyNumberFormat="1" applyFont="1" applyFill="1" applyBorder="1" applyAlignment="1" applyProtection="1">
      <alignment horizontal="left" vertical="center"/>
      <protection/>
    </xf>
    <xf numFmtId="176" fontId="10" fillId="0" borderId="23" xfId="20" applyNumberFormat="1" applyFont="1" applyFill="1" applyBorder="1" applyAlignment="1" applyProtection="1">
      <alignment horizontal="righ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176" fontId="1" fillId="0" borderId="0" xfId="0" applyNumberFormat="1" applyFont="1" applyFill="1" applyBorder="1" applyAlignment="1" applyProtection="1">
      <alignment vertical="center"/>
      <protection/>
    </xf>
    <xf numFmtId="176" fontId="8" fillId="0" borderId="4" xfId="20" applyNumberFormat="1" applyFont="1" applyFill="1" applyBorder="1" applyAlignment="1" applyProtection="1">
      <alignment vertical="center" wrapText="1"/>
      <protection/>
    </xf>
    <xf numFmtId="41" fontId="10" fillId="0" borderId="13" xfId="0" applyNumberFormat="1" applyFont="1" applyFill="1" applyBorder="1" applyAlignment="1" applyProtection="1">
      <alignment vertical="center"/>
      <protection/>
    </xf>
    <xf numFmtId="176" fontId="3" fillId="0" borderId="16" xfId="20" applyNumberFormat="1" applyFont="1" applyFill="1" applyBorder="1" applyAlignment="1" applyProtection="1">
      <alignment horizontal="right" vertical="center"/>
      <protection/>
    </xf>
    <xf numFmtId="41" fontId="1" fillId="0" borderId="0" xfId="0" applyNumberFormat="1" applyFont="1" applyFill="1" applyBorder="1" applyAlignment="1" applyProtection="1">
      <alignment vertical="center"/>
      <protection/>
    </xf>
    <xf numFmtId="176" fontId="18" fillId="0" borderId="16" xfId="20" applyNumberFormat="1" applyFont="1" applyFill="1" applyBorder="1" applyAlignment="1" applyProtection="1">
      <alignment vertical="center" wrapText="1"/>
      <protection/>
    </xf>
    <xf numFmtId="176" fontId="18" fillId="0" borderId="16" xfId="20" applyNumberFormat="1" applyFont="1" applyFill="1" applyBorder="1" applyAlignment="1" applyProtection="1">
      <alignment horizontal="right" vertical="center"/>
      <protection/>
    </xf>
    <xf numFmtId="176" fontId="3" fillId="0" borderId="14" xfId="20" applyNumberFormat="1" applyFont="1" applyFill="1" applyBorder="1" applyAlignment="1" applyProtection="1">
      <alignment vertical="center" wrapText="1"/>
      <protection/>
    </xf>
    <xf numFmtId="176" fontId="3" fillId="0" borderId="14" xfId="20" applyNumberFormat="1" applyFont="1" applyFill="1" applyBorder="1" applyAlignment="1" applyProtection="1">
      <alignment horizontal="right" vertical="center"/>
      <protection/>
    </xf>
    <xf numFmtId="176" fontId="18" fillId="0" borderId="14" xfId="20" applyNumberFormat="1" applyFont="1" applyFill="1" applyBorder="1" applyAlignment="1" applyProtection="1">
      <alignment vertical="center" wrapText="1"/>
      <protection/>
    </xf>
    <xf numFmtId="176" fontId="18" fillId="0" borderId="14" xfId="20" applyNumberFormat="1" applyFont="1" applyFill="1" applyBorder="1" applyAlignment="1" applyProtection="1">
      <alignment horizontal="right" vertical="center"/>
      <protection/>
    </xf>
    <xf numFmtId="41" fontId="21" fillId="0" borderId="24" xfId="20" applyNumberFormat="1" applyFont="1" applyFill="1" applyBorder="1" applyAlignment="1" applyProtection="1">
      <alignment vertical="center"/>
      <protection/>
    </xf>
    <xf numFmtId="176" fontId="18" fillId="0" borderId="25" xfId="20" applyNumberFormat="1" applyFont="1" applyFill="1" applyBorder="1" applyAlignment="1" applyProtection="1">
      <alignment vertical="center" wrapText="1"/>
      <protection/>
    </xf>
    <xf numFmtId="176" fontId="18" fillId="0" borderId="18" xfId="20" applyNumberFormat="1" applyFont="1" applyFill="1" applyBorder="1" applyAlignment="1" applyProtection="1">
      <alignment vertical="center" wrapText="1"/>
      <protection/>
    </xf>
    <xf numFmtId="176" fontId="3" fillId="0" borderId="4" xfId="20" applyNumberFormat="1" applyFont="1" applyFill="1" applyBorder="1" applyAlignment="1" applyProtection="1">
      <alignment horizontal="right" vertical="center" wrapText="1"/>
      <protection/>
    </xf>
    <xf numFmtId="194" fontId="8" fillId="0" borderId="26" xfId="20" applyNumberFormat="1" applyFont="1" applyFill="1" applyBorder="1" applyAlignment="1" applyProtection="1">
      <alignment horizontal="left" vertical="center" wrapText="1"/>
      <protection/>
    </xf>
    <xf numFmtId="176" fontId="8" fillId="0" borderId="27" xfId="0" applyNumberFormat="1" applyFont="1" applyFill="1" applyBorder="1" applyAlignment="1" applyProtection="1">
      <alignment vertical="center" wrapText="1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176" fontId="18" fillId="0" borderId="27" xfId="2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176" fontId="18" fillId="0" borderId="28" xfId="20" applyNumberFormat="1" applyFont="1" applyFill="1" applyBorder="1" applyAlignment="1" applyProtection="1">
      <alignment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176" fontId="10" fillId="0" borderId="4" xfId="20" applyNumberFormat="1" applyFont="1" applyFill="1" applyBorder="1" applyAlignment="1" applyProtection="1">
      <alignment horizontal="right" vertical="center"/>
      <protection/>
    </xf>
    <xf numFmtId="176" fontId="21" fillId="0" borderId="29" xfId="20" applyNumberFormat="1" applyFont="1" applyFill="1" applyBorder="1" applyAlignment="1" applyProtection="1">
      <alignment horizontal="center" vertical="center" wrapText="1"/>
      <protection/>
    </xf>
    <xf numFmtId="176" fontId="21" fillId="0" borderId="19" xfId="20" applyNumberFormat="1" applyFont="1" applyFill="1" applyBorder="1" applyAlignment="1" applyProtection="1">
      <alignment horizontal="center" vertical="center" wrapText="1"/>
      <protection/>
    </xf>
    <xf numFmtId="176" fontId="10" fillId="0" borderId="30" xfId="20" applyNumberFormat="1" applyFont="1" applyFill="1" applyBorder="1" applyAlignment="1" applyProtection="1">
      <alignment horizontal="right" vertical="center"/>
      <protection/>
    </xf>
    <xf numFmtId="41" fontId="3" fillId="0" borderId="4" xfId="48" applyFont="1" applyBorder="1">
      <alignment horizontal="center" vertical="center" wrapText="1"/>
      <protection/>
    </xf>
    <xf numFmtId="176" fontId="10" fillId="0" borderId="16" xfId="20" applyNumberFormat="1" applyFont="1" applyFill="1" applyBorder="1" applyAlignment="1" applyProtection="1">
      <alignment horizontal="right" vertical="center"/>
      <protection/>
    </xf>
    <xf numFmtId="176" fontId="21" fillId="0" borderId="24" xfId="20" applyNumberFormat="1" applyFont="1" applyFill="1" applyBorder="1" applyAlignment="1" applyProtection="1">
      <alignment horizontal="right" vertical="center"/>
      <protection/>
    </xf>
    <xf numFmtId="176" fontId="10" fillId="0" borderId="14" xfId="20" applyNumberFormat="1" applyFont="1" applyFill="1" applyBorder="1" applyAlignment="1" applyProtection="1">
      <alignment horizontal="right" vertical="center"/>
      <protection/>
    </xf>
    <xf numFmtId="0" fontId="18" fillId="0" borderId="15" xfId="0" applyNumberFormat="1" applyFont="1" applyFill="1" applyBorder="1" applyAlignment="1" applyProtection="1">
      <alignment vertical="center" wrapText="1"/>
      <protection/>
    </xf>
    <xf numFmtId="176" fontId="14" fillId="0" borderId="19" xfId="20" applyNumberFormat="1" applyFont="1" applyFill="1" applyBorder="1" applyAlignment="1" applyProtection="1">
      <alignment vertical="center" wrapText="1"/>
      <protection/>
    </xf>
    <xf numFmtId="176" fontId="14" fillId="0" borderId="24" xfId="20" applyNumberFormat="1" applyFont="1" applyFill="1" applyBorder="1" applyAlignment="1" applyProtection="1">
      <alignment horizontal="right" vertical="center" wrapText="1"/>
      <protection/>
    </xf>
    <xf numFmtId="10" fontId="14" fillId="0" borderId="13" xfId="20" applyNumberFormat="1" applyFont="1" applyFill="1" applyBorder="1" applyAlignment="1" applyProtection="1">
      <alignment horizontal="right" vertical="center" wrapText="1"/>
      <protection/>
    </xf>
    <xf numFmtId="176" fontId="13" fillId="0" borderId="31" xfId="2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176" fontId="12" fillId="0" borderId="16" xfId="20" applyNumberFormat="1" applyFont="1" applyFill="1" applyBorder="1" applyAlignment="1" applyProtection="1">
      <alignment vertical="center" wrapText="1"/>
      <protection/>
    </xf>
    <xf numFmtId="176" fontId="12" fillId="0" borderId="19" xfId="20" applyNumberFormat="1" applyFont="1" applyFill="1" applyBorder="1" applyAlignment="1" applyProtection="1">
      <alignment vertical="center" wrapText="1"/>
      <protection/>
    </xf>
    <xf numFmtId="203" fontId="22" fillId="0" borderId="24" xfId="48" applyNumberFormat="1" applyFont="1" applyBorder="1" applyAlignment="1">
      <alignment horizontal="right" vertical="center" wrapText="1"/>
      <protection/>
    </xf>
    <xf numFmtId="176" fontId="14" fillId="0" borderId="16" xfId="20" applyNumberFormat="1" applyFont="1" applyFill="1" applyBorder="1" applyAlignment="1" applyProtection="1">
      <alignment horizontal="right" vertical="center" wrapText="1"/>
      <protection/>
    </xf>
    <xf numFmtId="10" fontId="14" fillId="0" borderId="17" xfId="20" applyNumberFormat="1" applyFont="1" applyFill="1" applyBorder="1" applyAlignment="1" applyProtection="1">
      <alignment horizontal="right" vertical="center" wrapText="1"/>
      <protection/>
    </xf>
    <xf numFmtId="176" fontId="17" fillId="0" borderId="16" xfId="0" applyNumberFormat="1" applyFont="1" applyFill="1" applyBorder="1" applyAlignment="1" applyProtection="1">
      <alignment horizontal="right" vertical="center" wrapText="1"/>
      <protection/>
    </xf>
    <xf numFmtId="176" fontId="14" fillId="0" borderId="16" xfId="20" applyNumberFormat="1" applyFont="1" applyFill="1" applyBorder="1" applyAlignment="1" applyProtection="1">
      <alignment vertical="center" wrapText="1"/>
      <protection/>
    </xf>
    <xf numFmtId="176" fontId="14" fillId="0" borderId="19" xfId="20" applyNumberFormat="1" applyFont="1" applyFill="1" applyBorder="1" applyAlignment="1" applyProtection="1">
      <alignment vertical="center" wrapText="1"/>
      <protection/>
    </xf>
    <xf numFmtId="176" fontId="13" fillId="0" borderId="31" xfId="20" applyNumberFormat="1" applyFont="1" applyFill="1" applyBorder="1" applyAlignment="1" applyProtection="1">
      <alignment horizontal="center" vertical="center" wrapText="1"/>
      <protection/>
    </xf>
    <xf numFmtId="176" fontId="13" fillId="0" borderId="14" xfId="20" applyNumberFormat="1" applyFont="1" applyFill="1" applyBorder="1" applyAlignment="1" applyProtection="1">
      <alignment horizontal="center" vertical="center" wrapText="1"/>
      <protection/>
    </xf>
    <xf numFmtId="176" fontId="15" fillId="0" borderId="14" xfId="0" applyNumberFormat="1" applyFont="1" applyFill="1" applyBorder="1" applyAlignment="1" applyProtection="1">
      <alignment horizontal="center" vertical="center" wrapText="1"/>
      <protection/>
    </xf>
    <xf numFmtId="176" fontId="14" fillId="0" borderId="16" xfId="20" applyNumberFormat="1" applyFont="1" applyFill="1" applyBorder="1" applyAlignment="1" applyProtection="1">
      <alignment horizontal="left" vertical="center" wrapText="1"/>
      <protection/>
    </xf>
    <xf numFmtId="176" fontId="16" fillId="0" borderId="16" xfId="0" applyNumberFormat="1" applyFont="1" applyFill="1" applyBorder="1" applyAlignment="1" applyProtection="1">
      <alignment horizontal="left" vertical="center"/>
      <protection/>
    </xf>
    <xf numFmtId="176" fontId="14" fillId="0" borderId="18" xfId="20" applyNumberFormat="1" applyFont="1" applyFill="1" applyBorder="1" applyAlignment="1" applyProtection="1">
      <alignment vertical="center" wrapText="1"/>
      <protection/>
    </xf>
    <xf numFmtId="176" fontId="14" fillId="0" borderId="14" xfId="20" applyNumberFormat="1" applyFont="1" applyFill="1" applyBorder="1" applyAlignment="1" applyProtection="1">
      <alignment horizontal="right" vertical="center" wrapText="1"/>
      <protection/>
    </xf>
    <xf numFmtId="176" fontId="16" fillId="0" borderId="16" xfId="0" applyNumberFormat="1" applyFont="1" applyFill="1" applyBorder="1" applyAlignment="1" applyProtection="1">
      <alignment horizontal="right" vertical="center" wrapText="1"/>
      <protection/>
    </xf>
    <xf numFmtId="10" fontId="14" fillId="0" borderId="15" xfId="20" applyNumberFormat="1" applyFont="1" applyFill="1" applyBorder="1" applyAlignment="1" applyProtection="1">
      <alignment horizontal="right" vertical="center" wrapText="1"/>
      <protection/>
    </xf>
    <xf numFmtId="10" fontId="16" fillId="0" borderId="17" xfId="0" applyNumberFormat="1" applyFont="1" applyFill="1" applyBorder="1" applyAlignment="1" applyProtection="1">
      <alignment horizontal="right" vertical="center" wrapText="1"/>
      <protection/>
    </xf>
    <xf numFmtId="176" fontId="14" fillId="0" borderId="25" xfId="20" applyNumberFormat="1" applyFont="1" applyFill="1" applyBorder="1" applyAlignment="1" applyProtection="1">
      <alignment vertical="center" wrapText="1"/>
      <protection/>
    </xf>
    <xf numFmtId="176" fontId="16" fillId="0" borderId="18" xfId="0" applyNumberFormat="1" applyFont="1" applyFill="1" applyBorder="1" applyAlignment="1" applyProtection="1">
      <alignment vertical="center" wrapText="1"/>
      <protection/>
    </xf>
    <xf numFmtId="176" fontId="11" fillId="0" borderId="0" xfId="20" applyNumberFormat="1" applyFont="1" applyFill="1" applyBorder="1" applyAlignment="1" applyProtection="1">
      <alignment horizontal="center" vertical="center"/>
      <protection/>
    </xf>
    <xf numFmtId="176" fontId="23" fillId="0" borderId="32" xfId="20" applyNumberFormat="1" applyFont="1" applyFill="1" applyBorder="1" applyAlignment="1" applyProtection="1">
      <alignment vertical="center" wrapText="1"/>
      <protection/>
    </xf>
    <xf numFmtId="176" fontId="24" fillId="0" borderId="32" xfId="0" applyNumberFormat="1" applyFont="1" applyFill="1" applyBorder="1" applyAlignment="1" applyProtection="1">
      <alignment vertical="center" wrapText="1"/>
      <protection/>
    </xf>
    <xf numFmtId="176" fontId="12" fillId="0" borderId="0" xfId="20" applyNumberFormat="1" applyFont="1" applyFill="1" applyBorder="1" applyAlignment="1" applyProtection="1">
      <alignment horizontal="right" vertical="center" wrapText="1"/>
      <protection/>
    </xf>
    <xf numFmtId="176" fontId="9" fillId="0" borderId="31" xfId="20" applyNumberFormat="1" applyFont="1" applyFill="1" applyBorder="1" applyAlignment="1" applyProtection="1">
      <alignment horizontal="center" vertical="center" wrapText="1"/>
      <protection/>
    </xf>
    <xf numFmtId="176" fontId="9" fillId="0" borderId="33" xfId="20" applyNumberFormat="1" applyFont="1" applyFill="1" applyBorder="1" applyAlignment="1" applyProtection="1">
      <alignment horizontal="center" vertical="center" wrapText="1"/>
      <protection/>
    </xf>
    <xf numFmtId="176" fontId="13" fillId="0" borderId="33" xfId="20" applyNumberFormat="1" applyFont="1" applyFill="1" applyBorder="1" applyAlignment="1" applyProtection="1">
      <alignment horizontal="center" vertical="center" wrapText="1"/>
      <protection/>
    </xf>
    <xf numFmtId="176" fontId="13" fillId="0" borderId="34" xfId="20" applyNumberFormat="1" applyFont="1" applyFill="1" applyBorder="1" applyAlignment="1" applyProtection="1">
      <alignment horizontal="center" vertical="center" wrapText="1"/>
      <protection/>
    </xf>
    <xf numFmtId="176" fontId="13" fillId="0" borderId="24" xfId="20" applyNumberFormat="1" applyFont="1" applyFill="1" applyBorder="1" applyAlignment="1" applyProtection="1">
      <alignment horizontal="center" vertical="center" wrapText="1"/>
      <protection/>
    </xf>
    <xf numFmtId="176" fontId="14" fillId="0" borderId="14" xfId="20" applyNumberFormat="1" applyFont="1" applyFill="1" applyBorder="1" applyAlignment="1" applyProtection="1">
      <alignment vertical="center" wrapText="1"/>
      <protection/>
    </xf>
    <xf numFmtId="176" fontId="16" fillId="0" borderId="16" xfId="0" applyNumberFormat="1" applyFont="1" applyFill="1" applyBorder="1" applyAlignment="1" applyProtection="1">
      <alignment vertical="center" wrapText="1"/>
      <protection/>
    </xf>
    <xf numFmtId="176" fontId="14" fillId="0" borderId="4" xfId="20" applyNumberFormat="1" applyFont="1" applyFill="1" applyBorder="1" applyAlignment="1" applyProtection="1">
      <alignment horizontal="center" vertical="center" wrapText="1"/>
      <protection/>
    </xf>
    <xf numFmtId="176" fontId="14" fillId="0" borderId="14" xfId="20" applyNumberFormat="1" applyFont="1" applyFill="1" applyBorder="1" applyAlignment="1" applyProtection="1">
      <alignment horizontal="center" vertical="center" wrapText="1"/>
      <protection/>
    </xf>
    <xf numFmtId="176" fontId="9" fillId="0" borderId="16" xfId="2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176" fontId="14" fillId="0" borderId="29" xfId="20" applyNumberFormat="1" applyFont="1" applyFill="1" applyBorder="1" applyAlignment="1" applyProtection="1">
      <alignment vertical="center" wrapText="1"/>
      <protection/>
    </xf>
    <xf numFmtId="176" fontId="14" fillId="0" borderId="27" xfId="20" applyNumberFormat="1" applyFont="1" applyFill="1" applyBorder="1" applyAlignment="1" applyProtection="1">
      <alignment vertical="center" wrapText="1"/>
      <protection/>
    </xf>
    <xf numFmtId="0" fontId="16" fillId="0" borderId="35" xfId="0" applyNumberFormat="1" applyFont="1" applyFill="1" applyBorder="1" applyAlignment="1" applyProtection="1">
      <alignment vertical="center" wrapText="1"/>
      <protection/>
    </xf>
    <xf numFmtId="176" fontId="3" fillId="0" borderId="4" xfId="20" applyNumberFormat="1" applyFont="1" applyFill="1" applyBorder="1" applyAlignment="1" applyProtection="1">
      <alignment vertical="center"/>
      <protection/>
    </xf>
    <xf numFmtId="176" fontId="3" fillId="0" borderId="14" xfId="20" applyNumberFormat="1" applyFont="1" applyFill="1" applyBorder="1" applyAlignment="1" applyProtection="1">
      <alignment vertical="center"/>
      <protection/>
    </xf>
    <xf numFmtId="176" fontId="3" fillId="0" borderId="11" xfId="20" applyNumberFormat="1" applyFont="1" applyFill="1" applyBorder="1" applyAlignment="1" applyProtection="1">
      <alignment horizontal="center" vertical="center" wrapText="1"/>
      <protection/>
    </xf>
    <xf numFmtId="176" fontId="3" fillId="0" borderId="36" xfId="20" applyNumberFormat="1" applyFont="1" applyFill="1" applyBorder="1" applyAlignment="1" applyProtection="1">
      <alignment horizontal="center" vertical="center" wrapText="1"/>
      <protection/>
    </xf>
    <xf numFmtId="176" fontId="3" fillId="0" borderId="4" xfId="20" applyNumberFormat="1" applyFont="1" applyFill="1" applyBorder="1" applyAlignment="1" applyProtection="1">
      <alignment horizontal="center" vertical="center" wrapText="1"/>
      <protection/>
    </xf>
    <xf numFmtId="176" fontId="3" fillId="0" borderId="37" xfId="2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/>
      <protection/>
    </xf>
    <xf numFmtId="0" fontId="21" fillId="0" borderId="39" xfId="0" applyNumberFormat="1" applyFont="1" applyFill="1" applyBorder="1" applyAlignment="1" applyProtection="1">
      <alignment horizontal="center" vertical="center"/>
      <protection/>
    </xf>
    <xf numFmtId="0" fontId="21" fillId="0" borderId="40" xfId="0" applyNumberFormat="1" applyFont="1" applyFill="1" applyBorder="1" applyAlignment="1" applyProtection="1">
      <alignment horizontal="center" vertical="center"/>
      <protection/>
    </xf>
    <xf numFmtId="176" fontId="21" fillId="0" borderId="28" xfId="20" applyNumberFormat="1" applyFont="1" applyFill="1" applyBorder="1" applyAlignment="1" applyProtection="1">
      <alignment horizontal="center" vertical="center" wrapText="1"/>
      <protection/>
    </xf>
    <xf numFmtId="176" fontId="21" fillId="0" borderId="40" xfId="20" applyNumberFormat="1" applyFont="1" applyFill="1" applyBorder="1" applyAlignment="1" applyProtection="1">
      <alignment horizontal="center" vertical="center" wrapText="1"/>
      <protection/>
    </xf>
    <xf numFmtId="0" fontId="21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41" xfId="0" applyNumberFormat="1" applyFont="1" applyFill="1" applyBorder="1" applyAlignment="1" applyProtection="1">
      <alignment horizontal="center" vertical="center"/>
      <protection/>
    </xf>
    <xf numFmtId="0" fontId="21" fillId="0" borderId="42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176" fontId="22" fillId="0" borderId="21" xfId="20" applyNumberFormat="1" applyFont="1" applyFill="1" applyBorder="1" applyAlignment="1" applyProtection="1">
      <alignment horizontal="center" vertical="center" wrapText="1"/>
      <protection/>
    </xf>
    <xf numFmtId="176" fontId="22" fillId="0" borderId="19" xfId="20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176" fontId="18" fillId="0" borderId="11" xfId="20" applyNumberFormat="1" applyFont="1" applyFill="1" applyBorder="1" applyAlignment="1" applyProtection="1">
      <alignment vertical="center" wrapText="1"/>
      <protection/>
    </xf>
    <xf numFmtId="176" fontId="18" fillId="0" borderId="25" xfId="20" applyNumberFormat="1" applyFont="1" applyFill="1" applyBorder="1" applyAlignment="1" applyProtection="1">
      <alignment vertical="center" wrapText="1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20" fillId="0" borderId="32" xfId="0" applyNumberFormat="1" applyFont="1" applyFill="1" applyBorder="1" applyAlignment="1" applyProtection="1">
      <alignment horizontal="left" vertical="center"/>
      <protection/>
    </xf>
    <xf numFmtId="176" fontId="18" fillId="0" borderId="36" xfId="2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176" fontId="22" fillId="0" borderId="30" xfId="20" applyNumberFormat="1" applyFont="1" applyFill="1" applyBorder="1" applyAlignment="1" applyProtection="1">
      <alignment horizontal="center" vertical="center" wrapText="1"/>
      <protection/>
    </xf>
    <xf numFmtId="176" fontId="22" fillId="0" borderId="43" xfId="20" applyNumberFormat="1" applyFont="1" applyFill="1" applyBorder="1" applyAlignment="1" applyProtection="1">
      <alignment horizontal="center" vertical="center" wrapText="1"/>
      <protection/>
    </xf>
    <xf numFmtId="176" fontId="18" fillId="0" borderId="44" xfId="20" applyNumberFormat="1" applyFont="1" applyFill="1" applyBorder="1" applyAlignment="1" applyProtection="1">
      <alignment vertical="center" wrapText="1"/>
      <protection/>
    </xf>
    <xf numFmtId="176" fontId="18" fillId="0" borderId="36" xfId="2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PageLayoutView="0" workbookViewId="0" topLeftCell="A13">
      <selection activeCell="M5" sqref="M5"/>
    </sheetView>
  </sheetViews>
  <sheetFormatPr defaultColWidth="12.77734375" defaultRowHeight="27.75" customHeight="1"/>
  <cols>
    <col min="1" max="1" width="0.78125" style="4" customWidth="1"/>
    <col min="2" max="4" width="6.99609375" style="6" customWidth="1"/>
    <col min="5" max="7" width="14.88671875" style="4" customWidth="1"/>
    <col min="8" max="8" width="9.10546875" style="7" customWidth="1"/>
    <col min="9" max="11" width="7.10546875" style="4" customWidth="1"/>
    <col min="12" max="14" width="13.99609375" style="4" customWidth="1"/>
    <col min="15" max="15" width="8.77734375" style="4" customWidth="1"/>
    <col min="16" max="16384" width="12.77734375" style="4" customWidth="1"/>
  </cols>
  <sheetData>
    <row r="1" spans="2:15" s="3" customFormat="1" ht="90.75" customHeight="1">
      <c r="B1" s="85" t="s">
        <v>73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2:15" ht="32.25" customHeight="1" thickBot="1">
      <c r="B2" s="86" t="s">
        <v>72</v>
      </c>
      <c r="C2" s="87"/>
      <c r="D2" s="87"/>
      <c r="H2" s="4"/>
      <c r="N2" s="88" t="s">
        <v>0</v>
      </c>
      <c r="O2" s="88"/>
    </row>
    <row r="3" spans="2:15" s="5" customFormat="1" ht="40.5" customHeight="1" thickBot="1">
      <c r="B3" s="89" t="s">
        <v>1</v>
      </c>
      <c r="C3" s="89"/>
      <c r="D3" s="89"/>
      <c r="E3" s="89"/>
      <c r="F3" s="89"/>
      <c r="G3" s="89"/>
      <c r="H3" s="90"/>
      <c r="I3" s="89" t="s">
        <v>2</v>
      </c>
      <c r="J3" s="89"/>
      <c r="K3" s="89"/>
      <c r="L3" s="89"/>
      <c r="M3" s="89"/>
      <c r="N3" s="89"/>
      <c r="O3" s="89"/>
    </row>
    <row r="4" spans="2:15" s="5" customFormat="1" ht="44.25" customHeight="1" thickBot="1">
      <c r="B4" s="63" t="s">
        <v>3</v>
      </c>
      <c r="C4" s="63" t="s">
        <v>4</v>
      </c>
      <c r="D4" s="63" t="s">
        <v>5</v>
      </c>
      <c r="E4" s="63" t="s">
        <v>71</v>
      </c>
      <c r="F4" s="63" t="s">
        <v>70</v>
      </c>
      <c r="G4" s="73" t="s">
        <v>69</v>
      </c>
      <c r="H4" s="91"/>
      <c r="I4" s="63" t="s">
        <v>3</v>
      </c>
      <c r="J4" s="63" t="s">
        <v>4</v>
      </c>
      <c r="K4" s="63" t="s">
        <v>5</v>
      </c>
      <c r="L4" s="63" t="s">
        <v>71</v>
      </c>
      <c r="M4" s="63" t="s">
        <v>70</v>
      </c>
      <c r="N4" s="73" t="s">
        <v>69</v>
      </c>
      <c r="O4" s="73"/>
    </row>
    <row r="5" spans="2:15" s="5" customFormat="1" ht="53.25" customHeight="1" thickBot="1">
      <c r="B5" s="92" t="s">
        <v>6</v>
      </c>
      <c r="C5" s="93"/>
      <c r="D5" s="93"/>
      <c r="E5" s="61">
        <f>SUM(E6:E18)</f>
        <v>1184000000</v>
      </c>
      <c r="F5" s="61">
        <f>SUM(F6:F18)</f>
        <v>1126000000</v>
      </c>
      <c r="G5" s="61">
        <f>SUM(F5-E5)</f>
        <v>-58000000</v>
      </c>
      <c r="H5" s="62">
        <f>G5/E5</f>
        <v>-0.048986486486486486</v>
      </c>
      <c r="I5" s="92" t="s">
        <v>6</v>
      </c>
      <c r="J5" s="93"/>
      <c r="K5" s="93"/>
      <c r="L5" s="61">
        <f>L7+L8+L9+L10+L12+L14+L17+L18</f>
        <v>1184000000</v>
      </c>
      <c r="M5" s="61">
        <f>M7+M8+M9+M10+M12+M14+M17+M18</f>
        <v>1126000000</v>
      </c>
      <c r="N5" s="61">
        <f>M5-L5</f>
        <v>-58000000</v>
      </c>
      <c r="O5" s="62">
        <f>N5/L5</f>
        <v>-0.048986486486486486</v>
      </c>
    </row>
    <row r="6" spans="2:15" s="5" customFormat="1" ht="54.75" customHeight="1">
      <c r="B6" s="83" t="s">
        <v>76</v>
      </c>
      <c r="C6" s="94" t="s">
        <v>77</v>
      </c>
      <c r="D6" s="94" t="s">
        <v>78</v>
      </c>
      <c r="E6" s="79">
        <v>55850000</v>
      </c>
      <c r="F6" s="79">
        <v>55220000</v>
      </c>
      <c r="G6" s="79">
        <f>SUM(F6-E6)</f>
        <v>-630000</v>
      </c>
      <c r="H6" s="81">
        <f>G6/E6</f>
        <v>-0.011280214861235453</v>
      </c>
      <c r="I6" s="83" t="s">
        <v>102</v>
      </c>
      <c r="J6" s="74" t="s">
        <v>7</v>
      </c>
      <c r="K6" s="75"/>
      <c r="L6" s="10">
        <f>SUM(L7:L9)</f>
        <v>968263424</v>
      </c>
      <c r="M6" s="10">
        <f>SUM(M7:M9)</f>
        <v>927774424</v>
      </c>
      <c r="N6" s="10">
        <f>SUM(M6-L6)</f>
        <v>-40489000</v>
      </c>
      <c r="O6" s="11">
        <f>SUM(N6/L6)</f>
        <v>-0.04181609983028751</v>
      </c>
    </row>
    <row r="7" spans="2:15" s="5" customFormat="1" ht="54.75" customHeight="1">
      <c r="B7" s="78"/>
      <c r="C7" s="95"/>
      <c r="D7" s="95"/>
      <c r="E7" s="80"/>
      <c r="F7" s="80"/>
      <c r="G7" s="80"/>
      <c r="H7" s="82"/>
      <c r="I7" s="84"/>
      <c r="J7" s="76" t="s">
        <v>110</v>
      </c>
      <c r="K7" s="77"/>
      <c r="L7" s="12">
        <v>898060950</v>
      </c>
      <c r="M7" s="12">
        <v>865869467</v>
      </c>
      <c r="N7" s="12">
        <f>SUM(M7-L7)</f>
        <v>-32191483</v>
      </c>
      <c r="O7" s="13">
        <f>SUM(N7/L7)</f>
        <v>-0.035845543668277746</v>
      </c>
    </row>
    <row r="8" spans="2:15" s="5" customFormat="1" ht="54.75" customHeight="1">
      <c r="B8" s="78" t="s">
        <v>81</v>
      </c>
      <c r="C8" s="71" t="s">
        <v>80</v>
      </c>
      <c r="D8" s="14" t="s">
        <v>79</v>
      </c>
      <c r="E8" s="12">
        <v>0</v>
      </c>
      <c r="F8" s="12">
        <v>0</v>
      </c>
      <c r="G8" s="12">
        <v>0</v>
      </c>
      <c r="H8" s="13">
        <v>0</v>
      </c>
      <c r="I8" s="84"/>
      <c r="J8" s="76" t="s">
        <v>100</v>
      </c>
      <c r="K8" s="76"/>
      <c r="L8" s="12">
        <v>2000000</v>
      </c>
      <c r="M8" s="12">
        <v>2000000</v>
      </c>
      <c r="N8" s="12">
        <f>SUM(M8-L8)</f>
        <v>0</v>
      </c>
      <c r="O8" s="13">
        <f>N8/L8</f>
        <v>0</v>
      </c>
    </row>
    <row r="9" spans="2:15" s="5" customFormat="1" ht="54.75" customHeight="1">
      <c r="B9" s="78"/>
      <c r="C9" s="71"/>
      <c r="D9" s="14" t="s">
        <v>82</v>
      </c>
      <c r="E9" s="12">
        <v>1012731070</v>
      </c>
      <c r="F9" s="12">
        <v>976894347</v>
      </c>
      <c r="G9" s="15">
        <f>F9-E9</f>
        <v>-35836723</v>
      </c>
      <c r="H9" s="13">
        <f>G9/E9</f>
        <v>-0.035386218574295344</v>
      </c>
      <c r="I9" s="84"/>
      <c r="J9" s="76" t="s">
        <v>64</v>
      </c>
      <c r="K9" s="77"/>
      <c r="L9" s="12">
        <v>68202474</v>
      </c>
      <c r="M9" s="12">
        <v>59904957</v>
      </c>
      <c r="N9" s="12">
        <f>SUM(M9-L9)</f>
        <v>-8297517</v>
      </c>
      <c r="O9" s="13">
        <f>SUM(N9/L9)</f>
        <v>-0.12166005884185374</v>
      </c>
    </row>
    <row r="10" spans="2:15" s="5" customFormat="1" ht="54.75" customHeight="1">
      <c r="B10" s="78" t="s">
        <v>68</v>
      </c>
      <c r="C10" s="96" t="s">
        <v>84</v>
      </c>
      <c r="D10" s="14" t="s">
        <v>83</v>
      </c>
      <c r="E10" s="16">
        <v>3000000</v>
      </c>
      <c r="F10" s="16">
        <v>360000</v>
      </c>
      <c r="G10" s="12">
        <f>F10-E10</f>
        <v>-2640000</v>
      </c>
      <c r="H10" s="13">
        <f>G10/E10</f>
        <v>-0.88</v>
      </c>
      <c r="I10" s="17" t="s">
        <v>8</v>
      </c>
      <c r="J10" s="76" t="s">
        <v>101</v>
      </c>
      <c r="K10" s="77"/>
      <c r="L10" s="12">
        <v>44435000</v>
      </c>
      <c r="M10" s="12">
        <v>43135000</v>
      </c>
      <c r="N10" s="12">
        <f>M10-L10</f>
        <v>-1300000</v>
      </c>
      <c r="O10" s="13">
        <f>SUM(N10/L10)</f>
        <v>-0.029256216946101046</v>
      </c>
    </row>
    <row r="11" spans="2:15" s="5" customFormat="1" ht="54.75" customHeight="1">
      <c r="B11" s="78"/>
      <c r="C11" s="97"/>
      <c r="D11" s="14" t="s">
        <v>67</v>
      </c>
      <c r="E11" s="16">
        <v>33440000</v>
      </c>
      <c r="F11" s="16">
        <v>16648841</v>
      </c>
      <c r="G11" s="12">
        <f>F11-E11</f>
        <v>-16791159</v>
      </c>
      <c r="H11" s="13">
        <f>G11/E11</f>
        <v>-0.5021279605263158</v>
      </c>
      <c r="I11" s="78" t="s">
        <v>55</v>
      </c>
      <c r="J11" s="98" t="s">
        <v>66</v>
      </c>
      <c r="K11" s="99"/>
      <c r="L11" s="12">
        <f>SUM(L12:L15)</f>
        <v>133863210</v>
      </c>
      <c r="M11" s="12">
        <f>SUM(M12:M15)</f>
        <v>117652210</v>
      </c>
      <c r="N11" s="12">
        <f>SUM(M11-L11)</f>
        <v>-16211000</v>
      </c>
      <c r="O11" s="13">
        <f>N11/L11</f>
        <v>-0.12110123461106304</v>
      </c>
    </row>
    <row r="12" spans="2:15" s="5" customFormat="1" ht="54.75" customHeight="1">
      <c r="B12" s="17" t="s">
        <v>85</v>
      </c>
      <c r="C12" s="14" t="s">
        <v>86</v>
      </c>
      <c r="D12" s="14" t="s">
        <v>87</v>
      </c>
      <c r="E12" s="12">
        <v>0</v>
      </c>
      <c r="F12" s="12">
        <v>0</v>
      </c>
      <c r="G12" s="12">
        <v>0</v>
      </c>
      <c r="H12" s="13">
        <v>0</v>
      </c>
      <c r="I12" s="78"/>
      <c r="J12" s="71" t="s">
        <v>56</v>
      </c>
      <c r="K12" s="71"/>
      <c r="L12" s="68">
        <v>100790210</v>
      </c>
      <c r="M12" s="68">
        <v>83691210</v>
      </c>
      <c r="N12" s="68">
        <f>SUM(M12-L12)</f>
        <v>-17099000</v>
      </c>
      <c r="O12" s="69">
        <f>N12/L12</f>
        <v>-0.16964941337060416</v>
      </c>
    </row>
    <row r="13" spans="2:15" s="5" customFormat="1" ht="54.75" customHeight="1">
      <c r="B13" s="17" t="s">
        <v>90</v>
      </c>
      <c r="C13" s="14" t="s">
        <v>89</v>
      </c>
      <c r="D13" s="65" t="s">
        <v>88</v>
      </c>
      <c r="E13" s="12">
        <v>0</v>
      </c>
      <c r="F13" s="12">
        <v>0</v>
      </c>
      <c r="G13" s="12">
        <v>0</v>
      </c>
      <c r="H13" s="13">
        <v>0</v>
      </c>
      <c r="I13" s="78"/>
      <c r="J13" s="71"/>
      <c r="K13" s="71"/>
      <c r="L13" s="68"/>
      <c r="M13" s="68"/>
      <c r="N13" s="68"/>
      <c r="O13" s="69"/>
    </row>
    <row r="14" spans="2:15" s="5" customFormat="1" ht="54.75" customHeight="1">
      <c r="B14" s="78" t="s">
        <v>91</v>
      </c>
      <c r="C14" s="71" t="s">
        <v>92</v>
      </c>
      <c r="D14" s="65" t="s">
        <v>94</v>
      </c>
      <c r="E14" s="12">
        <v>9241005</v>
      </c>
      <c r="F14" s="12">
        <v>9241005</v>
      </c>
      <c r="G14" s="12">
        <v>0</v>
      </c>
      <c r="H14" s="13">
        <f>G14/E14</f>
        <v>0</v>
      </c>
      <c r="I14" s="78"/>
      <c r="J14" s="71" t="s">
        <v>111</v>
      </c>
      <c r="K14" s="71"/>
      <c r="L14" s="68">
        <v>33073000</v>
      </c>
      <c r="M14" s="68">
        <v>33961000</v>
      </c>
      <c r="N14" s="70">
        <f>M14-L14</f>
        <v>888000</v>
      </c>
      <c r="O14" s="69">
        <f>N14/L14</f>
        <v>0.026849696126749915</v>
      </c>
    </row>
    <row r="15" spans="2:15" s="5" customFormat="1" ht="54.75" customHeight="1">
      <c r="B15" s="78"/>
      <c r="C15" s="71"/>
      <c r="D15" s="65" t="s">
        <v>93</v>
      </c>
      <c r="E15" s="12">
        <v>15944016</v>
      </c>
      <c r="F15" s="12">
        <v>15944016</v>
      </c>
      <c r="G15" s="12">
        <v>0</v>
      </c>
      <c r="H15" s="13">
        <f>G15/E15</f>
        <v>0</v>
      </c>
      <c r="I15" s="78"/>
      <c r="J15" s="71"/>
      <c r="K15" s="71"/>
      <c r="L15" s="68"/>
      <c r="M15" s="68"/>
      <c r="N15" s="70"/>
      <c r="O15" s="69"/>
    </row>
    <row r="16" spans="2:15" s="5" customFormat="1" ht="54.75" customHeight="1">
      <c r="B16" s="78"/>
      <c r="C16" s="71"/>
      <c r="D16" s="65" t="s">
        <v>95</v>
      </c>
      <c r="E16" s="12">
        <v>36438366</v>
      </c>
      <c r="F16" s="12">
        <v>36438366</v>
      </c>
      <c r="G16" s="12">
        <v>0</v>
      </c>
      <c r="H16" s="13">
        <f>G16/E16</f>
        <v>0</v>
      </c>
      <c r="I16" s="17" t="s">
        <v>103</v>
      </c>
      <c r="J16" s="101" t="s">
        <v>109</v>
      </c>
      <c r="K16" s="102"/>
      <c r="L16" s="12">
        <v>0</v>
      </c>
      <c r="M16" s="12">
        <v>0</v>
      </c>
      <c r="N16" s="12">
        <v>0</v>
      </c>
      <c r="O16" s="13">
        <v>0</v>
      </c>
    </row>
    <row r="17" spans="2:15" s="5" customFormat="1" ht="54.75" customHeight="1">
      <c r="B17" s="78" t="s">
        <v>99</v>
      </c>
      <c r="C17" s="71" t="s">
        <v>98</v>
      </c>
      <c r="D17" s="65" t="s">
        <v>96</v>
      </c>
      <c r="E17" s="12">
        <v>155543</v>
      </c>
      <c r="F17" s="12">
        <v>118445</v>
      </c>
      <c r="G17" s="12">
        <f>F17-E17</f>
        <v>-37098</v>
      </c>
      <c r="H17" s="13">
        <f>G17/E17</f>
        <v>-0.2385063937303511</v>
      </c>
      <c r="I17" s="78" t="s">
        <v>104</v>
      </c>
      <c r="J17" s="71" t="s">
        <v>108</v>
      </c>
      <c r="K17" s="14" t="s">
        <v>105</v>
      </c>
      <c r="L17" s="12">
        <v>1000000</v>
      </c>
      <c r="M17" s="12">
        <v>1000000</v>
      </c>
      <c r="N17" s="12">
        <v>0</v>
      </c>
      <c r="O17" s="13">
        <v>0</v>
      </c>
    </row>
    <row r="18" spans="2:15" s="5" customFormat="1" ht="54.75" customHeight="1" thickBot="1">
      <c r="B18" s="100"/>
      <c r="C18" s="72"/>
      <c r="D18" s="66" t="s">
        <v>97</v>
      </c>
      <c r="E18" s="18">
        <v>17200000</v>
      </c>
      <c r="F18" s="18">
        <v>15134980</v>
      </c>
      <c r="G18" s="18">
        <f>F18-E18</f>
        <v>-2065020</v>
      </c>
      <c r="H18" s="19">
        <f>G18/E18</f>
        <v>-0.1200593023255814</v>
      </c>
      <c r="I18" s="100"/>
      <c r="J18" s="72"/>
      <c r="K18" s="60" t="s">
        <v>65</v>
      </c>
      <c r="L18" s="18">
        <v>36438366</v>
      </c>
      <c r="M18" s="18">
        <v>36438366</v>
      </c>
      <c r="N18" s="18">
        <v>0</v>
      </c>
      <c r="O18" s="19">
        <v>0</v>
      </c>
    </row>
    <row r="19" spans="2:4" ht="45" customHeight="1">
      <c r="B19" s="20"/>
      <c r="C19" s="20"/>
      <c r="D19" s="21"/>
    </row>
    <row r="20" ht="27.75" customHeight="1">
      <c r="G20" s="8"/>
    </row>
  </sheetData>
  <sheetProtection/>
  <mergeCells count="45">
    <mergeCell ref="B10:B11"/>
    <mergeCell ref="C10:C11"/>
    <mergeCell ref="J10:K10"/>
    <mergeCell ref="J11:K11"/>
    <mergeCell ref="I17:I18"/>
    <mergeCell ref="B17:B18"/>
    <mergeCell ref="J16:K16"/>
    <mergeCell ref="B14:B16"/>
    <mergeCell ref="C14:C16"/>
    <mergeCell ref="C17:C18"/>
    <mergeCell ref="C8:C9"/>
    <mergeCell ref="J8:K8"/>
    <mergeCell ref="J9:K9"/>
    <mergeCell ref="B5:D5"/>
    <mergeCell ref="I5:K5"/>
    <mergeCell ref="B6:B7"/>
    <mergeCell ref="C6:C7"/>
    <mergeCell ref="D6:D7"/>
    <mergeCell ref="B8:B9"/>
    <mergeCell ref="E6:E7"/>
    <mergeCell ref="F6:F7"/>
    <mergeCell ref="G6:G7"/>
    <mergeCell ref="H6:H7"/>
    <mergeCell ref="I6:I9"/>
    <mergeCell ref="B1:O1"/>
    <mergeCell ref="B2:D2"/>
    <mergeCell ref="N2:O2"/>
    <mergeCell ref="B3:H3"/>
    <mergeCell ref="I3:O3"/>
    <mergeCell ref="G4:H4"/>
    <mergeCell ref="I11:I15"/>
    <mergeCell ref="J12:K13"/>
    <mergeCell ref="L12:L13"/>
    <mergeCell ref="J14:K15"/>
    <mergeCell ref="L14:L15"/>
    <mergeCell ref="M12:M13"/>
    <mergeCell ref="M14:M15"/>
    <mergeCell ref="N12:N13"/>
    <mergeCell ref="O12:O13"/>
    <mergeCell ref="N14:N15"/>
    <mergeCell ref="O14:O15"/>
    <mergeCell ref="J17:J18"/>
    <mergeCell ref="N4:O4"/>
    <mergeCell ref="J6:K6"/>
    <mergeCell ref="J7:K7"/>
  </mergeCells>
  <printOptions/>
  <pageMargins left="0.26" right="0" top="0" bottom="0" header="0.31496062992125984" footer="0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B1:I12"/>
  <sheetViews>
    <sheetView zoomScalePageLayoutView="0" workbookViewId="0" topLeftCell="A4">
      <selection activeCell="H6" sqref="H6"/>
    </sheetView>
  </sheetViews>
  <sheetFormatPr defaultColWidth="16.3359375" defaultRowHeight="25.5" customHeight="1"/>
  <cols>
    <col min="1" max="1" width="3.6640625" style="0" customWidth="1"/>
    <col min="2" max="2" width="9.77734375" style="0" customWidth="1"/>
    <col min="3" max="3" width="9.4453125" style="0" customWidth="1"/>
    <col min="4" max="4" width="13.77734375" style="0" customWidth="1"/>
    <col min="5" max="6" width="15.6640625" style="1" customWidth="1"/>
    <col min="7" max="7" width="13.21484375" style="1" customWidth="1"/>
    <col min="8" max="8" width="37.99609375" style="0" customWidth="1"/>
  </cols>
  <sheetData>
    <row r="1" spans="2:8" s="2" customFormat="1" ht="78.75" customHeight="1">
      <c r="B1" s="117" t="s">
        <v>30</v>
      </c>
      <c r="C1" s="117"/>
      <c r="D1" s="117"/>
      <c r="E1" s="117"/>
      <c r="F1" s="117"/>
      <c r="G1" s="117"/>
      <c r="H1" s="117"/>
    </row>
    <row r="2" spans="2:4" ht="30.75" customHeight="1" thickBot="1">
      <c r="B2" s="118" t="s">
        <v>74</v>
      </c>
      <c r="C2" s="118"/>
      <c r="D2" s="118"/>
    </row>
    <row r="3" spans="2:8" ht="41.25" customHeight="1">
      <c r="B3" s="109" t="s">
        <v>29</v>
      </c>
      <c r="C3" s="110"/>
      <c r="D3" s="111"/>
      <c r="E3" s="112" t="s">
        <v>28</v>
      </c>
      <c r="F3" s="113"/>
      <c r="G3" s="119" t="s">
        <v>51</v>
      </c>
      <c r="H3" s="121" t="s">
        <v>27</v>
      </c>
    </row>
    <row r="4" spans="2:8" ht="41.25" customHeight="1" thickBot="1">
      <c r="B4" s="52" t="s">
        <v>3</v>
      </c>
      <c r="C4" s="53" t="s">
        <v>4</v>
      </c>
      <c r="D4" s="53" t="s">
        <v>5</v>
      </c>
      <c r="E4" s="53" t="s">
        <v>26</v>
      </c>
      <c r="F4" s="53" t="s">
        <v>25</v>
      </c>
      <c r="G4" s="120"/>
      <c r="H4" s="122"/>
    </row>
    <row r="5" spans="2:8" ht="150" customHeight="1">
      <c r="B5" s="41" t="s">
        <v>24</v>
      </c>
      <c r="C5" s="38" t="s">
        <v>23</v>
      </c>
      <c r="D5" s="38" t="s">
        <v>22</v>
      </c>
      <c r="E5" s="39">
        <v>55850000</v>
      </c>
      <c r="F5" s="39">
        <v>55220000</v>
      </c>
      <c r="G5" s="58">
        <f aca="true" t="shared" si="0" ref="G5:G10">F5-E5</f>
        <v>-630000</v>
      </c>
      <c r="H5" s="59" t="s">
        <v>107</v>
      </c>
    </row>
    <row r="6" spans="2:8" ht="150" customHeight="1">
      <c r="B6" s="42" t="s">
        <v>21</v>
      </c>
      <c r="C6" s="34" t="s">
        <v>20</v>
      </c>
      <c r="D6" s="34" t="s">
        <v>19</v>
      </c>
      <c r="E6" s="39">
        <v>1012731070</v>
      </c>
      <c r="F6" s="35">
        <v>976894347</v>
      </c>
      <c r="G6" s="56">
        <f t="shared" si="0"/>
        <v>-35836723</v>
      </c>
      <c r="H6" s="23" t="s">
        <v>112</v>
      </c>
    </row>
    <row r="7" spans="2:8" ht="72" customHeight="1">
      <c r="B7" s="123" t="s">
        <v>18</v>
      </c>
      <c r="C7" s="103" t="s">
        <v>17</v>
      </c>
      <c r="D7" s="38" t="s">
        <v>16</v>
      </c>
      <c r="E7" s="39">
        <v>3000000</v>
      </c>
      <c r="F7" s="35">
        <v>360000</v>
      </c>
      <c r="G7" s="56">
        <f t="shared" si="0"/>
        <v>-2640000</v>
      </c>
      <c r="H7" s="23" t="s">
        <v>10</v>
      </c>
    </row>
    <row r="8" spans="2:9" ht="72" customHeight="1">
      <c r="B8" s="124"/>
      <c r="C8" s="104"/>
      <c r="D8" s="36" t="s">
        <v>15</v>
      </c>
      <c r="E8" s="37">
        <v>33440000</v>
      </c>
      <c r="F8" s="32">
        <v>16648841</v>
      </c>
      <c r="G8" s="56">
        <f t="shared" si="0"/>
        <v>-16791159</v>
      </c>
      <c r="H8" s="23" t="s">
        <v>10</v>
      </c>
      <c r="I8" s="29"/>
    </row>
    <row r="9" spans="2:9" ht="72" customHeight="1">
      <c r="B9" s="105" t="s">
        <v>14</v>
      </c>
      <c r="C9" s="107" t="s">
        <v>13</v>
      </c>
      <c r="D9" s="36" t="s">
        <v>12</v>
      </c>
      <c r="E9" s="37">
        <v>155543</v>
      </c>
      <c r="F9" s="32">
        <v>118445</v>
      </c>
      <c r="G9" s="56">
        <f t="shared" si="0"/>
        <v>-37098</v>
      </c>
      <c r="H9" s="23" t="s">
        <v>10</v>
      </c>
      <c r="I9" s="29"/>
    </row>
    <row r="10" spans="2:8" ht="72" customHeight="1" thickBot="1">
      <c r="B10" s="106"/>
      <c r="C10" s="108"/>
      <c r="D10" s="30" t="s">
        <v>11</v>
      </c>
      <c r="E10" s="43">
        <v>17200000</v>
      </c>
      <c r="F10" s="43">
        <v>15134980</v>
      </c>
      <c r="G10" s="56">
        <f t="shared" si="0"/>
        <v>-2065020</v>
      </c>
      <c r="H10" s="44" t="s">
        <v>10</v>
      </c>
    </row>
    <row r="11" spans="2:8" ht="63.75" customHeight="1" thickBot="1">
      <c r="B11" s="114" t="s">
        <v>9</v>
      </c>
      <c r="C11" s="115"/>
      <c r="D11" s="116"/>
      <c r="E11" s="40">
        <f>SUM(E5:E10)</f>
        <v>1122376613</v>
      </c>
      <c r="F11" s="40">
        <f>SUM(F5:F10)</f>
        <v>1064376613</v>
      </c>
      <c r="G11" s="57">
        <f>SUM(G5:G10)</f>
        <v>-58000000</v>
      </c>
      <c r="H11" s="31"/>
    </row>
    <row r="12" ht="22.5" customHeight="1">
      <c r="H12" s="33"/>
    </row>
  </sheetData>
  <sheetProtection/>
  <mergeCells count="11">
    <mergeCell ref="B1:H1"/>
    <mergeCell ref="B2:D2"/>
    <mergeCell ref="G3:G4"/>
    <mergeCell ref="H3:H4"/>
    <mergeCell ref="B7:B8"/>
    <mergeCell ref="C7:C8"/>
    <mergeCell ref="B9:B10"/>
    <mergeCell ref="C9:C10"/>
    <mergeCell ref="B3:D3"/>
    <mergeCell ref="E3:F3"/>
    <mergeCell ref="B11:D11"/>
  </mergeCells>
  <printOptions horizontalCentered="1"/>
  <pageMargins left="0.16" right="0.3937007874015748" top="0.5118110236220472" bottom="0.24" header="0" footer="0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B1:H16"/>
  <sheetViews>
    <sheetView zoomScalePageLayoutView="0" workbookViewId="0" topLeftCell="A7">
      <selection activeCell="K13" sqref="K13"/>
    </sheetView>
  </sheetViews>
  <sheetFormatPr defaultColWidth="16.3359375" defaultRowHeight="25.5" customHeight="1"/>
  <cols>
    <col min="1" max="1" width="3.6640625" style="0" customWidth="1"/>
    <col min="2" max="2" width="9.77734375" style="0" customWidth="1"/>
    <col min="3" max="3" width="9.4453125" style="0" customWidth="1"/>
    <col min="4" max="4" width="13.77734375" style="0" customWidth="1"/>
    <col min="5" max="7" width="13.88671875" style="1" customWidth="1"/>
    <col min="8" max="8" width="36.21484375" style="0" customWidth="1"/>
  </cols>
  <sheetData>
    <row r="1" spans="2:8" s="2" customFormat="1" ht="78" customHeight="1">
      <c r="B1" s="117" t="s">
        <v>46</v>
      </c>
      <c r="C1" s="117"/>
      <c r="D1" s="117"/>
      <c r="E1" s="117"/>
      <c r="F1" s="117"/>
      <c r="G1" s="117"/>
      <c r="H1" s="117"/>
    </row>
    <row r="2" spans="2:4" ht="28.5" customHeight="1" thickBot="1">
      <c r="B2" s="128" t="s">
        <v>75</v>
      </c>
      <c r="C2" s="128"/>
      <c r="D2" s="128"/>
    </row>
    <row r="3" spans="2:8" ht="40.5" customHeight="1">
      <c r="B3" s="109" t="s">
        <v>45</v>
      </c>
      <c r="C3" s="110"/>
      <c r="D3" s="111"/>
      <c r="E3" s="112" t="s">
        <v>44</v>
      </c>
      <c r="F3" s="113"/>
      <c r="G3" s="131" t="s">
        <v>51</v>
      </c>
      <c r="H3" s="121" t="s">
        <v>43</v>
      </c>
    </row>
    <row r="4" spans="2:8" ht="40.5" customHeight="1" thickBot="1">
      <c r="B4" s="52" t="s">
        <v>3</v>
      </c>
      <c r="C4" s="53" t="s">
        <v>4</v>
      </c>
      <c r="D4" s="53" t="s">
        <v>5</v>
      </c>
      <c r="E4" s="53" t="s">
        <v>42</v>
      </c>
      <c r="F4" s="53" t="s">
        <v>41</v>
      </c>
      <c r="G4" s="132"/>
      <c r="H4" s="122"/>
    </row>
    <row r="5" spans="2:8" ht="60.75" customHeight="1">
      <c r="B5" s="133" t="s">
        <v>40</v>
      </c>
      <c r="C5" s="125" t="s">
        <v>39</v>
      </c>
      <c r="D5" s="49" t="s">
        <v>38</v>
      </c>
      <c r="E5" s="24">
        <v>543115000</v>
      </c>
      <c r="F5" s="24">
        <v>531318400</v>
      </c>
      <c r="G5" s="54">
        <f>F5-E5</f>
        <v>-11796600</v>
      </c>
      <c r="H5" s="25" t="s">
        <v>63</v>
      </c>
    </row>
    <row r="6" spans="2:8" ht="60.75" customHeight="1">
      <c r="B6" s="134"/>
      <c r="C6" s="126"/>
      <c r="D6" s="47" t="s">
        <v>37</v>
      </c>
      <c r="E6" s="55">
        <v>223474800</v>
      </c>
      <c r="F6" s="55">
        <v>214256530</v>
      </c>
      <c r="G6" s="51">
        <f aca="true" t="shared" si="0" ref="G6:G14">F6-E6</f>
        <v>-9218270</v>
      </c>
      <c r="H6" s="50" t="s">
        <v>47</v>
      </c>
    </row>
    <row r="7" spans="2:8" ht="60.75" customHeight="1">
      <c r="B7" s="134"/>
      <c r="C7" s="126"/>
      <c r="D7" s="47" t="s">
        <v>36</v>
      </c>
      <c r="E7" s="55">
        <v>61442350</v>
      </c>
      <c r="F7" s="55">
        <v>52945237</v>
      </c>
      <c r="G7" s="51">
        <f t="shared" si="0"/>
        <v>-8497113</v>
      </c>
      <c r="H7" s="26" t="s">
        <v>48</v>
      </c>
    </row>
    <row r="8" spans="2:8" ht="75" customHeight="1">
      <c r="B8" s="134"/>
      <c r="C8" s="127"/>
      <c r="D8" s="47" t="s">
        <v>35</v>
      </c>
      <c r="E8" s="55">
        <v>69408800</v>
      </c>
      <c r="F8" s="55">
        <v>66729300</v>
      </c>
      <c r="G8" s="51">
        <f t="shared" si="0"/>
        <v>-2679500</v>
      </c>
      <c r="H8" s="50" t="s">
        <v>49</v>
      </c>
    </row>
    <row r="9" spans="2:8" ht="60.75" customHeight="1">
      <c r="B9" s="134"/>
      <c r="C9" s="130" t="s">
        <v>64</v>
      </c>
      <c r="D9" s="47" t="s">
        <v>34</v>
      </c>
      <c r="E9" s="55">
        <v>17290000</v>
      </c>
      <c r="F9" s="55">
        <v>16400000</v>
      </c>
      <c r="G9" s="51">
        <f t="shared" si="0"/>
        <v>-890000</v>
      </c>
      <c r="H9" s="64" t="s">
        <v>106</v>
      </c>
    </row>
    <row r="10" spans="2:8" ht="60.75" customHeight="1">
      <c r="B10" s="124"/>
      <c r="C10" s="127"/>
      <c r="D10" s="47" t="s">
        <v>33</v>
      </c>
      <c r="E10" s="55">
        <v>16600000</v>
      </c>
      <c r="F10" s="55">
        <v>9192483</v>
      </c>
      <c r="G10" s="51">
        <f t="shared" si="0"/>
        <v>-7407517</v>
      </c>
      <c r="H10" s="26" t="s">
        <v>59</v>
      </c>
    </row>
    <row r="11" spans="2:8" ht="64.5" customHeight="1">
      <c r="B11" s="42" t="s">
        <v>52</v>
      </c>
      <c r="C11" s="48" t="s">
        <v>53</v>
      </c>
      <c r="D11" s="47" t="s">
        <v>54</v>
      </c>
      <c r="E11" s="55">
        <v>10000000</v>
      </c>
      <c r="F11" s="55">
        <v>8700000</v>
      </c>
      <c r="G11" s="51">
        <f t="shared" si="0"/>
        <v>-1300000</v>
      </c>
      <c r="H11" s="26" t="s">
        <v>61</v>
      </c>
    </row>
    <row r="12" spans="2:8" ht="60.75" customHeight="1">
      <c r="B12" s="129" t="s">
        <v>55</v>
      </c>
      <c r="C12" s="130" t="s">
        <v>56</v>
      </c>
      <c r="D12" s="47" t="s">
        <v>58</v>
      </c>
      <c r="E12" s="55">
        <v>3000000</v>
      </c>
      <c r="F12" s="55">
        <v>300000</v>
      </c>
      <c r="G12" s="51">
        <f t="shared" si="0"/>
        <v>-2700000</v>
      </c>
      <c r="H12" s="50" t="s">
        <v>61</v>
      </c>
    </row>
    <row r="13" spans="2:8" ht="60.75" customHeight="1">
      <c r="B13" s="129"/>
      <c r="C13" s="127"/>
      <c r="D13" s="47" t="s">
        <v>57</v>
      </c>
      <c r="E13" s="55">
        <v>25200000</v>
      </c>
      <c r="F13" s="55">
        <v>10801000</v>
      </c>
      <c r="G13" s="51">
        <f t="shared" si="0"/>
        <v>-14399000</v>
      </c>
      <c r="H13" s="28" t="s">
        <v>62</v>
      </c>
    </row>
    <row r="14" spans="2:8" ht="60.75" customHeight="1" thickBot="1">
      <c r="B14" s="129"/>
      <c r="C14" s="46" t="s">
        <v>32</v>
      </c>
      <c r="D14" s="45" t="s">
        <v>50</v>
      </c>
      <c r="E14" s="22">
        <v>3200000</v>
      </c>
      <c r="F14" s="22">
        <v>4088000</v>
      </c>
      <c r="G14" s="51">
        <f t="shared" si="0"/>
        <v>888000</v>
      </c>
      <c r="H14" s="23" t="s">
        <v>60</v>
      </c>
    </row>
    <row r="15" spans="2:8" ht="60.75" customHeight="1" thickBot="1">
      <c r="B15" s="114" t="s">
        <v>31</v>
      </c>
      <c r="C15" s="115"/>
      <c r="D15" s="116"/>
      <c r="E15" s="40">
        <f>SUM(E5:E14)</f>
        <v>972730950</v>
      </c>
      <c r="F15" s="40">
        <f>SUM(F5:F14)</f>
        <v>914730950</v>
      </c>
      <c r="G15" s="67">
        <f>SUM(G5:G14)</f>
        <v>-58000000</v>
      </c>
      <c r="H15" s="9"/>
    </row>
    <row r="16" ht="44.25" customHeight="1">
      <c r="H16" s="27"/>
    </row>
  </sheetData>
  <sheetProtection/>
  <mergeCells count="12">
    <mergeCell ref="B1:H1"/>
    <mergeCell ref="C9:C10"/>
    <mergeCell ref="G3:G4"/>
    <mergeCell ref="H3:H4"/>
    <mergeCell ref="B5:B10"/>
    <mergeCell ref="C5:C8"/>
    <mergeCell ref="B2:D2"/>
    <mergeCell ref="B15:D15"/>
    <mergeCell ref="B3:D3"/>
    <mergeCell ref="E3:F3"/>
    <mergeCell ref="B12:B14"/>
    <mergeCell ref="C12:C13"/>
  </mergeCells>
  <printOptions horizontalCentered="1"/>
  <pageMargins left="0.16" right="0.3937007874015748" top="0.5118110236220472" bottom="0.24" header="0" footer="0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2015-12-03T23:21:32Z</cp:lastPrinted>
  <dcterms:created xsi:type="dcterms:W3CDTF">2007-10-15T02:52:40Z</dcterms:created>
  <dcterms:modified xsi:type="dcterms:W3CDTF">2015-12-15T06:24:55Z</dcterms:modified>
  <cp:category/>
  <cp:version/>
  <cp:contentType/>
  <cp:contentStatus/>
  <cp:revision>12</cp:revision>
</cp:coreProperties>
</file>