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90" windowWidth="27975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<sst xmlns="http://schemas.openxmlformats.org/spreadsheetml/2006/main" count="30" uniqueCount="21">
  <si>
    <t xml:space="preserve"> 나전복지재단 2016년도 예산 총괄표</t>
  </si>
  <si>
    <t>(금액단위 :천원)</t>
  </si>
  <si>
    <t>예산과목</t>
  </si>
  <si>
    <t>2015년예산
(A)</t>
  </si>
  <si>
    <t>2016년예산
(B)</t>
  </si>
  <si>
    <t>증△감
(C=B-A)</t>
  </si>
  <si>
    <t>산 출 기 초 (단위:원)</t>
  </si>
  <si>
    <t>관</t>
  </si>
  <si>
    <t>항</t>
  </si>
  <si>
    <t>목</t>
  </si>
  <si>
    <t>총계</t>
  </si>
  <si>
    <t>후원금수입</t>
  </si>
  <si>
    <t>계</t>
  </si>
  <si>
    <t>소계</t>
  </si>
  <si>
    <t>후원금</t>
  </si>
  <si>
    <t>법인이사기부금</t>
  </si>
  <si>
    <t>법인이사 기부금</t>
  </si>
  <si>
    <t>이월금</t>
  </si>
  <si>
    <t>전년도이월금</t>
  </si>
  <si>
    <t>잡수입</t>
  </si>
  <si>
    <t>기타예금이자수입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</si>
</sst>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 "/>
    <numFmt numFmtId="177" formatCode="#,##0&quot;원&quot;_);[Red]\(#,##0\)"/>
    <numFmt numFmtId="178" formatCode="#,##0_);[Red]\(#,##0\)"/>
    <numFmt numFmtId="179" formatCode="#,##0&quot;원×&quot;_ "/>
    <numFmt numFmtId="180" formatCode="#,##0&quot;명×&quot;_ "/>
    <numFmt numFmtId="181" formatCode="General&quot;회&quot;\=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double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7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8" fillId="0" borderId="11" xfId="2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180" fontId="10" fillId="0" borderId="30" xfId="0" applyNumberFormat="1" applyFont="1" applyFill="1" applyBorder="1" applyAlignment="1">
      <alignment vertical="center"/>
    </xf>
    <xf numFmtId="181" fontId="10" fillId="0" borderId="30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vertical="center"/>
    </xf>
    <xf numFmtId="180" fontId="10" fillId="0" borderId="37" xfId="0" applyNumberFormat="1" applyFont="1" applyFill="1" applyBorder="1" applyAlignment="1">
      <alignment vertical="center"/>
    </xf>
    <xf numFmtId="181" fontId="10" fillId="0" borderId="37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176" fontId="8" fillId="0" borderId="40" xfId="0" applyNumberFormat="1" applyFont="1" applyFill="1" applyBorder="1" applyAlignment="1">
      <alignment horizontal="right" vertical="center"/>
    </xf>
    <xf numFmtId="178" fontId="8" fillId="0" borderId="42" xfId="2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732;&#48764;&#48120;\&#49688;&#51221;%20-%20&#48373;&#49324;&#48376;\&#48277;&#51064;\2014&#45380;&#48277;&#51064;&#50696;&#49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총칙"/>
      <sheetName val="표지"/>
      <sheetName val="총괄표"/>
      <sheetName val="세입예산서"/>
      <sheetName val="세출예산서"/>
    </sheetNames>
    <sheetDataSet>
      <sheetData sheetId="0" refreshError="1"/>
      <sheetData sheetId="1" refreshError="1"/>
      <sheetData sheetId="2" refreshError="1"/>
      <sheetData sheetId="3" refreshError="1">
        <row r="26">
          <cell r="F26">
            <v>2400</v>
          </cell>
        </row>
        <row r="27">
          <cell r="F27">
            <v>50000</v>
          </cell>
        </row>
        <row r="42">
          <cell r="F42">
            <v>2500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P6" sqref="P6"/>
    </sheetView>
  </sheetViews>
  <sheetFormatPr defaultColWidth="9.140625" defaultRowHeight="15"/>
  <cols>
    <col min="4" max="5" width="14.421875" style="0" customWidth="1"/>
    <col min="10" max="10" width="16.7109375" style="0" customWidth="1"/>
    <col min="11" max="11" width="7.57421875" style="0" customWidth="1"/>
    <col min="12" max="12" width="7.00390625" style="0" customWidth="1"/>
    <col min="13" max="13" width="16.140625" style="0" customWidth="1"/>
  </cols>
  <sheetData>
    <row r="2" spans="1:13" ht="35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thickBot="1">
      <c r="A3" s="2"/>
      <c r="B3" s="2"/>
      <c r="C3" s="2"/>
      <c r="D3" s="3"/>
      <c r="E3" s="4"/>
      <c r="F3" s="5"/>
      <c r="G3" s="5"/>
      <c r="H3" s="5"/>
      <c r="I3" s="5"/>
      <c r="J3" s="5"/>
      <c r="K3" s="4"/>
      <c r="L3" s="4"/>
      <c r="M3" s="6" t="s">
        <v>1</v>
      </c>
    </row>
    <row r="4" spans="1:13" ht="15">
      <c r="A4" s="7" t="s">
        <v>2</v>
      </c>
      <c r="B4" s="8"/>
      <c r="C4" s="9"/>
      <c r="D4" s="10" t="s">
        <v>3</v>
      </c>
      <c r="E4" s="11" t="s">
        <v>4</v>
      </c>
      <c r="F4" s="12" t="s">
        <v>5</v>
      </c>
      <c r="G4" s="13" t="s">
        <v>6</v>
      </c>
      <c r="H4" s="8"/>
      <c r="I4" s="8"/>
      <c r="J4" s="8"/>
      <c r="K4" s="8"/>
      <c r="L4" s="8"/>
      <c r="M4" s="14"/>
    </row>
    <row r="5" spans="1:13" ht="15">
      <c r="A5" s="15" t="s">
        <v>7</v>
      </c>
      <c r="B5" s="16" t="s">
        <v>8</v>
      </c>
      <c r="C5" s="17" t="s">
        <v>9</v>
      </c>
      <c r="D5" s="18"/>
      <c r="E5" s="19"/>
      <c r="F5" s="20"/>
      <c r="G5" s="21"/>
      <c r="H5" s="22"/>
      <c r="I5" s="22"/>
      <c r="J5" s="22"/>
      <c r="K5" s="22"/>
      <c r="L5" s="22"/>
      <c r="M5" s="23"/>
    </row>
    <row r="6" spans="1:13" ht="15">
      <c r="A6" s="24" t="s">
        <v>10</v>
      </c>
      <c r="B6" s="25"/>
      <c r="C6" s="25"/>
      <c r="D6" s="26">
        <f>SUM(D14,D13,D7)</f>
        <v>217500</v>
      </c>
      <c r="E6" s="27">
        <f aca="true" t="shared" si="0" ref="E6:F6">SUM(E14,E13,E7)</f>
        <v>241208</v>
      </c>
      <c r="F6" s="27">
        <f t="shared" si="0"/>
        <v>23708</v>
      </c>
      <c r="G6" s="28"/>
      <c r="H6" s="29"/>
      <c r="I6" s="29"/>
      <c r="J6" s="29"/>
      <c r="K6" s="29"/>
      <c r="L6" s="29"/>
      <c r="M6" s="30">
        <f>SUM(M7,M11,M14)</f>
        <v>241208000</v>
      </c>
    </row>
    <row r="7" spans="1:13" ht="15">
      <c r="A7" s="31" t="s">
        <v>11</v>
      </c>
      <c r="B7" s="32" t="s">
        <v>12</v>
      </c>
      <c r="C7" s="21"/>
      <c r="D7" s="26">
        <f>D8</f>
        <v>53000</v>
      </c>
      <c r="E7" s="26">
        <f>E8</f>
        <v>53240</v>
      </c>
      <c r="F7" s="33">
        <f aca="true" t="shared" si="1" ref="F7:F16">E7-D7</f>
        <v>240</v>
      </c>
      <c r="G7" s="34"/>
      <c r="H7" s="35"/>
      <c r="I7" s="35"/>
      <c r="J7" s="35"/>
      <c r="K7" s="35"/>
      <c r="L7" s="35"/>
      <c r="M7" s="36">
        <f>M8</f>
        <v>53240000</v>
      </c>
    </row>
    <row r="8" spans="1:13" ht="15">
      <c r="A8" s="37"/>
      <c r="B8" s="38" t="s">
        <v>11</v>
      </c>
      <c r="C8" s="39" t="s">
        <v>13</v>
      </c>
      <c r="D8" s="26">
        <f>D9+D10</f>
        <v>53000</v>
      </c>
      <c r="E8" s="26">
        <f>E9+E10</f>
        <v>53240</v>
      </c>
      <c r="F8" s="33">
        <f t="shared" si="1"/>
        <v>240</v>
      </c>
      <c r="G8" s="40"/>
      <c r="H8" s="41" t="s">
        <v>11</v>
      </c>
      <c r="I8" s="41"/>
      <c r="J8" s="41"/>
      <c r="K8" s="41"/>
      <c r="L8" s="41"/>
      <c r="M8" s="42">
        <f>M10+M9</f>
        <v>53240000</v>
      </c>
    </row>
    <row r="9" spans="1:13" ht="15">
      <c r="A9" s="37"/>
      <c r="B9" s="43"/>
      <c r="C9" s="44" t="s">
        <v>14</v>
      </c>
      <c r="D9" s="26">
        <v>3000</v>
      </c>
      <c r="E9" s="26">
        <f>M9/1000</f>
        <v>3240</v>
      </c>
      <c r="F9" s="33">
        <f t="shared" si="1"/>
        <v>240</v>
      </c>
      <c r="G9" s="45"/>
      <c r="H9" s="46" t="s">
        <v>14</v>
      </c>
      <c r="I9" s="47"/>
      <c r="J9" s="48">
        <v>270000</v>
      </c>
      <c r="K9" s="49"/>
      <c r="L9" s="50">
        <v>12</v>
      </c>
      <c r="M9" s="51">
        <f>J9*L9</f>
        <v>3240000</v>
      </c>
    </row>
    <row r="10" spans="1:13" ht="42.75">
      <c r="A10" s="52"/>
      <c r="B10" s="53"/>
      <c r="C10" s="54" t="s">
        <v>15</v>
      </c>
      <c r="D10" s="55">
        <f>'[1]세입예산서'!$F$27</f>
        <v>50000</v>
      </c>
      <c r="E10" s="55">
        <f>M10/1000</f>
        <v>50000</v>
      </c>
      <c r="F10" s="33">
        <f t="shared" si="1"/>
        <v>0</v>
      </c>
      <c r="G10" s="56"/>
      <c r="H10" s="57" t="s">
        <v>16</v>
      </c>
      <c r="I10" s="58"/>
      <c r="J10" s="59">
        <v>50000000</v>
      </c>
      <c r="K10" s="60">
        <v>1</v>
      </c>
      <c r="L10" s="61">
        <v>1</v>
      </c>
      <c r="M10" s="62">
        <f>J10*K10*L10</f>
        <v>50000000</v>
      </c>
    </row>
    <row r="11" spans="1:13" ht="15">
      <c r="A11" s="63" t="s">
        <v>17</v>
      </c>
      <c r="B11" s="64" t="s">
        <v>12</v>
      </c>
      <c r="C11" s="65"/>
      <c r="D11" s="26">
        <f>D13</f>
        <v>162000</v>
      </c>
      <c r="E11" s="26">
        <f>E13</f>
        <v>185468</v>
      </c>
      <c r="F11" s="33">
        <f t="shared" si="1"/>
        <v>23468</v>
      </c>
      <c r="G11" s="66"/>
      <c r="H11" s="67"/>
      <c r="I11" s="67"/>
      <c r="J11" s="67"/>
      <c r="K11" s="67"/>
      <c r="L11" s="67"/>
      <c r="M11" s="36">
        <f>M13</f>
        <v>185468000</v>
      </c>
    </row>
    <row r="12" spans="1:13" ht="15">
      <c r="A12" s="68"/>
      <c r="B12" s="38" t="s">
        <v>17</v>
      </c>
      <c r="C12" s="39" t="s">
        <v>13</v>
      </c>
      <c r="D12" s="26">
        <f>D13</f>
        <v>162000</v>
      </c>
      <c r="E12" s="26">
        <f>E13</f>
        <v>185468</v>
      </c>
      <c r="F12" s="33">
        <f t="shared" si="1"/>
        <v>23468</v>
      </c>
      <c r="G12" s="66"/>
      <c r="H12" s="67"/>
      <c r="I12" s="67"/>
      <c r="J12" s="67"/>
      <c r="K12" s="67"/>
      <c r="L12" s="67"/>
      <c r="M12" s="36">
        <f>M13</f>
        <v>185468000</v>
      </c>
    </row>
    <row r="13" spans="1:13" ht="28.5">
      <c r="A13" s="69"/>
      <c r="B13" s="53"/>
      <c r="C13" s="70" t="s">
        <v>18</v>
      </c>
      <c r="D13" s="26">
        <v>162000</v>
      </c>
      <c r="E13" s="26">
        <v>185468</v>
      </c>
      <c r="F13" s="33">
        <f t="shared" si="1"/>
        <v>23468</v>
      </c>
      <c r="G13" s="66"/>
      <c r="H13" s="35"/>
      <c r="I13" s="67"/>
      <c r="J13" s="67"/>
      <c r="K13" s="67"/>
      <c r="L13" s="67"/>
      <c r="M13" s="36">
        <v>185468000</v>
      </c>
    </row>
    <row r="14" spans="1:13" ht="15">
      <c r="A14" s="63" t="s">
        <v>19</v>
      </c>
      <c r="B14" s="64" t="s">
        <v>12</v>
      </c>
      <c r="C14" s="65"/>
      <c r="D14" s="26">
        <f>D15</f>
        <v>2500</v>
      </c>
      <c r="E14" s="26">
        <f>E15</f>
        <v>2500</v>
      </c>
      <c r="F14" s="33">
        <f t="shared" si="1"/>
        <v>0</v>
      </c>
      <c r="G14" s="34"/>
      <c r="H14" s="35"/>
      <c r="I14" s="35"/>
      <c r="J14" s="35"/>
      <c r="K14" s="35"/>
      <c r="L14" s="35"/>
      <c r="M14" s="36">
        <f>SUM(M15)</f>
        <v>2500000</v>
      </c>
    </row>
    <row r="15" spans="1:13" ht="15">
      <c r="A15" s="68"/>
      <c r="B15" s="38" t="s">
        <v>19</v>
      </c>
      <c r="C15" s="39" t="s">
        <v>13</v>
      </c>
      <c r="D15" s="26">
        <f>SUM(D16:D16)</f>
        <v>2500</v>
      </c>
      <c r="E15" s="26">
        <f>SUM(E16:E16)</f>
        <v>2500</v>
      </c>
      <c r="F15" s="33">
        <f t="shared" si="1"/>
        <v>0</v>
      </c>
      <c r="G15" s="34"/>
      <c r="H15" s="35"/>
      <c r="I15" s="35"/>
      <c r="J15" s="35"/>
      <c r="K15" s="35"/>
      <c r="L15" s="35"/>
      <c r="M15" s="36">
        <f>SUM(M16)</f>
        <v>2500000</v>
      </c>
    </row>
    <row r="16" spans="1:13" ht="43.5" thickBot="1">
      <c r="A16" s="71"/>
      <c r="B16" s="72"/>
      <c r="C16" s="73" t="s">
        <v>20</v>
      </c>
      <c r="D16" s="74">
        <f>'[1]세입예산서'!$F$42</f>
        <v>2500</v>
      </c>
      <c r="E16" s="74">
        <f>M16/1000</f>
        <v>2500</v>
      </c>
      <c r="F16" s="75">
        <f t="shared" si="1"/>
        <v>0</v>
      </c>
      <c r="G16" s="76"/>
      <c r="H16" s="77"/>
      <c r="I16" s="77"/>
      <c r="J16" s="77"/>
      <c r="K16" s="77"/>
      <c r="L16" s="77"/>
      <c r="M16" s="78">
        <v>2500000</v>
      </c>
    </row>
  </sheetData>
  <mergeCells count="17">
    <mergeCell ref="A14:A16"/>
    <mergeCell ref="B14:C14"/>
    <mergeCell ref="B15:B16"/>
    <mergeCell ref="A6:C6"/>
    <mergeCell ref="A7:A10"/>
    <mergeCell ref="B7:C7"/>
    <mergeCell ref="B8:B10"/>
    <mergeCell ref="A11:A13"/>
    <mergeCell ref="B11:C11"/>
    <mergeCell ref="B12:B13"/>
    <mergeCell ref="A2:M2"/>
    <mergeCell ref="A3:C3"/>
    <mergeCell ref="A4:C4"/>
    <mergeCell ref="D4:D5"/>
    <mergeCell ref="E4:E5"/>
    <mergeCell ref="F4:F5"/>
    <mergeCell ref="G4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2015-12-24T08:12:31Z</dcterms:created>
  <dcterms:modified xsi:type="dcterms:W3CDTF">2015-12-24T08:13:21Z</dcterms:modified>
  <cp:category/>
  <cp:version/>
  <cp:contentType/>
  <cp:contentStatus/>
</cp:coreProperties>
</file>