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10" yWindow="345" windowWidth="1980" windowHeight="1200" activeTab="1"/>
  </bookViews>
  <sheets>
    <sheet name="공고" sheetId="26" r:id="rId1"/>
    <sheet name="2016년 중증자립 예산총괄" sheetId="23" r:id="rId2"/>
  </sheets>
  <externalReferences>
    <externalReference r:id="rId5"/>
  </externalReferences>
  <definedNames>
    <definedName name="_xlnm.Print_Area" localSheetId="1">'2016년 중증자립 예산총괄'!$A$1:$N$18</definedName>
  </definedNames>
  <calcPr calcId="145621"/>
</workbook>
</file>

<file path=xl/sharedStrings.xml><?xml version="1.0" encoding="utf-8"?>
<sst xmlns="http://schemas.openxmlformats.org/spreadsheetml/2006/main" count="53" uniqueCount="35">
  <si>
    <t>포항시중증장애인자립지원센터</t>
  </si>
  <si>
    <t>1. 세입 세출 예산 총괄표</t>
  </si>
  <si>
    <t xml:space="preserve">             (단위:천원)</t>
  </si>
  <si>
    <t>2015. 12. 28</t>
  </si>
  <si>
    <t>2016년  '포항시중증장애인자립지원센터' 세입/세출 예산(안)</t>
  </si>
  <si>
    <t>2016년 세입·세출 예산(안)</t>
  </si>
  <si>
    <t>세                           입</t>
  </si>
  <si>
    <t xml:space="preserve">세                      출 </t>
  </si>
  <si>
    <t>관</t>
  </si>
  <si>
    <t>항</t>
  </si>
  <si>
    <t>2015년예산
(A)</t>
  </si>
  <si>
    <t>2016년예산
(B)</t>
  </si>
  <si>
    <t>증감(B)-(A)</t>
  </si>
  <si>
    <t>비 고</t>
  </si>
  <si>
    <t>액수</t>
  </si>
  <si>
    <t>비율(%)</t>
  </si>
  <si>
    <t>총     계</t>
  </si>
  <si>
    <t xml:space="preserve"> 총    계</t>
  </si>
  <si>
    <t>사업수입</t>
  </si>
  <si>
    <t>사무비</t>
  </si>
  <si>
    <t>소계</t>
  </si>
  <si>
    <t>보조금수입</t>
  </si>
  <si>
    <t>인건비</t>
  </si>
  <si>
    <t>후원금수입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</si>
  <si>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</si>
  <si>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</si>
  <si>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</si>
  <si>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</si>
  <si>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</si>
  <si>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</si>
  <si>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</si>
  <si>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 xml:space="preserve"> -</t>
  </si>
  <si>
    <t>사업비</t>
  </si>
  <si>
    <t>과년도지출</t>
  </si>
  <si>
    <t>예비비 및 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</si>
</sst>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#,##0;&quot;△&quot;#,##0"/>
    <numFmt numFmtId="178" formatCode="#,##0.0;&quot;△&quot;#,##0.0"/>
    <numFmt numFmtId="179" formatCode="#,##0_);[Red]\(#,##0\)"/>
    <numFmt numFmtId="180" formatCode="#,##0,"/>
    <numFmt numFmtId="181" formatCode="#,##0;&quot;△&quot;#,##0,"/>
    <numFmt numFmtId="182" formatCode="#,##0,\ 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4"/>
      <name val="돋움"/>
      <family val="3"/>
    </font>
    <font>
      <sz val="9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22"/>
      <name val="굴림"/>
      <family val="3"/>
    </font>
    <font>
      <b/>
      <sz val="12"/>
      <name val="돋움"/>
      <family val="3"/>
    </font>
    <font>
      <sz val="22"/>
      <name val="돋움"/>
      <family val="3"/>
    </font>
    <font>
      <b/>
      <sz val="24"/>
      <name val="Cambria"/>
      <family val="3"/>
      <scheme val="major"/>
    </font>
    <font>
      <b/>
      <sz val="20"/>
      <name val="돋움"/>
      <family val="3"/>
    </font>
    <font>
      <b/>
      <sz val="24"/>
      <name val="돋움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hair"/>
    </border>
    <border>
      <left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/>
      <top style="double"/>
      <bottom style="hair"/>
    </border>
    <border>
      <left style="medium"/>
      <right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/>
      <bottom style="hair"/>
    </border>
    <border>
      <left style="medium"/>
      <right style="hair"/>
      <top style="double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double"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double"/>
    </border>
    <border>
      <left style="hair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/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/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/>
    <xf numFmtId="176" fontId="0" fillId="0" borderId="0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80" fontId="0" fillId="0" borderId="2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0" fontId="0" fillId="0" borderId="2" xfId="0" applyBorder="1"/>
    <xf numFmtId="178" fontId="0" fillId="0" borderId="2" xfId="20" applyNumberFormat="1" applyFont="1" applyBorder="1"/>
    <xf numFmtId="177" fontId="0" fillId="0" borderId="2" xfId="20" applyNumberFormat="1" applyFont="1" applyBorder="1" applyAlignment="1">
      <alignment horizontal="right"/>
    </xf>
    <xf numFmtId="177" fontId="0" fillId="0" borderId="2" xfId="20" applyNumberFormat="1" applyFont="1" applyBorder="1"/>
    <xf numFmtId="177" fontId="3" fillId="0" borderId="2" xfId="2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8" fontId="3" fillId="0" borderId="2" xfId="20" applyNumberFormat="1" applyFont="1" applyBorder="1" applyAlignment="1">
      <alignment horizontal="center" vertical="center" shrinkToFit="1"/>
    </xf>
    <xf numFmtId="177" fontId="3" fillId="0" borderId="2" xfId="2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8" fontId="0" fillId="0" borderId="3" xfId="20" applyNumberFormat="1" applyFont="1" applyBorder="1"/>
    <xf numFmtId="177" fontId="3" fillId="0" borderId="3" xfId="20" applyNumberFormat="1" applyFont="1" applyBorder="1" applyAlignment="1">
      <alignment horizontal="righ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8" fontId="3" fillId="0" borderId="3" xfId="20" applyNumberFormat="1" applyFont="1" applyBorder="1" applyAlignment="1">
      <alignment horizontal="center" vertical="center" shrinkToFit="1"/>
    </xf>
    <xf numFmtId="177" fontId="3" fillId="0" borderId="3" xfId="2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0" fillId="0" borderId="2" xfId="0" applyFont="1" applyBorder="1"/>
    <xf numFmtId="0" fontId="0" fillId="0" borderId="4" xfId="0" applyFont="1" applyBorder="1"/>
    <xf numFmtId="179" fontId="0" fillId="0" borderId="5" xfId="0" applyNumberFormat="1" applyFont="1" applyBorder="1" applyAlignment="1">
      <alignment horizontal="right" vertical="center" shrinkToFit="1"/>
    </xf>
    <xf numFmtId="178" fontId="0" fillId="0" borderId="2" xfId="20" applyNumberFormat="1" applyFont="1" applyBorder="1" applyAlignment="1">
      <alignment horizontal="right" vertical="center" shrinkToFit="1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 shrinkToFit="1"/>
    </xf>
    <xf numFmtId="0" fontId="0" fillId="0" borderId="3" xfId="0" applyFont="1" applyBorder="1"/>
    <xf numFmtId="0" fontId="0" fillId="0" borderId="8" xfId="0" applyFont="1" applyBorder="1"/>
    <xf numFmtId="180" fontId="0" fillId="0" borderId="9" xfId="0" applyNumberFormat="1" applyFont="1" applyBorder="1" applyAlignment="1">
      <alignment horizontal="right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178" fontId="0" fillId="0" borderId="9" xfId="20" applyNumberFormat="1" applyFont="1" applyBorder="1" applyAlignment="1">
      <alignment horizontal="right" vertical="center" shrinkToFit="1"/>
    </xf>
    <xf numFmtId="0" fontId="3" fillId="0" borderId="10" xfId="0" applyFont="1" applyBorder="1"/>
    <xf numFmtId="0" fontId="3" fillId="0" borderId="11" xfId="0" applyFont="1" applyBorder="1"/>
    <xf numFmtId="177" fontId="3" fillId="0" borderId="0" xfId="2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8" fontId="3" fillId="0" borderId="0" xfId="20" applyNumberFormat="1" applyFont="1" applyBorder="1" applyAlignment="1">
      <alignment horizontal="center" vertical="center" shrinkToFit="1"/>
    </xf>
    <xf numFmtId="177" fontId="3" fillId="0" borderId="0" xfId="2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8" fontId="9" fillId="0" borderId="0" xfId="2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7" fontId="9" fillId="0" borderId="0" xfId="20" applyNumberFormat="1" applyFont="1" applyBorder="1" applyAlignment="1">
      <alignment horizontal="right" vertical="center" shrinkToFit="1"/>
    </xf>
    <xf numFmtId="178" fontId="7" fillId="0" borderId="0" xfId="20" applyNumberFormat="1" applyFont="1" applyBorder="1"/>
    <xf numFmtId="179" fontId="7" fillId="0" borderId="0" xfId="0" applyNumberFormat="1" applyFont="1" applyBorder="1"/>
    <xf numFmtId="0" fontId="7" fillId="0" borderId="0" xfId="0" applyFont="1" applyBorder="1"/>
    <xf numFmtId="0" fontId="0" fillId="0" borderId="11" xfId="0" applyFont="1" applyBorder="1"/>
    <xf numFmtId="0" fontId="0" fillId="0" borderId="10" xfId="0" applyFont="1" applyBorder="1"/>
    <xf numFmtId="177" fontId="0" fillId="0" borderId="12" xfId="20" applyNumberFormat="1" applyFont="1" applyBorder="1" applyAlignment="1">
      <alignment horizontal="center" vertical="center" shrinkToFit="1"/>
    </xf>
    <xf numFmtId="178" fontId="0" fillId="0" borderId="12" xfId="20" applyNumberFormat="1" applyFont="1" applyBorder="1" applyAlignment="1">
      <alignment horizontal="center" vertical="center" shrinkToFit="1"/>
    </xf>
    <xf numFmtId="0" fontId="0" fillId="0" borderId="13" xfId="0" applyFont="1" applyBorder="1"/>
    <xf numFmtId="0" fontId="0" fillId="0" borderId="14" xfId="0" applyFont="1" applyBorder="1"/>
    <xf numFmtId="176" fontId="0" fillId="0" borderId="15" xfId="0" applyNumberFormat="1" applyFont="1" applyBorder="1" applyAlignment="1">
      <alignment horizontal="center" vertical="center" shrinkToFit="1"/>
    </xf>
    <xf numFmtId="180" fontId="0" fillId="0" borderId="9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 shrinkToFit="1"/>
    </xf>
    <xf numFmtId="180" fontId="0" fillId="0" borderId="2" xfId="0" applyNumberFormat="1" applyFont="1" applyBorder="1" applyAlignment="1">
      <alignment vertical="center"/>
    </xf>
    <xf numFmtId="180" fontId="0" fillId="0" borderId="2" xfId="2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 shrinkToFit="1"/>
    </xf>
    <xf numFmtId="0" fontId="0" fillId="0" borderId="17" xfId="0" applyFont="1" applyBorder="1"/>
    <xf numFmtId="176" fontId="0" fillId="0" borderId="18" xfId="0" applyNumberFormat="1" applyFont="1" applyBorder="1" applyAlignment="1">
      <alignment horizontal="right" vertical="center" shrinkToFit="1"/>
    </xf>
    <xf numFmtId="179" fontId="0" fillId="0" borderId="3" xfId="0" applyNumberFormat="1" applyFont="1" applyBorder="1"/>
    <xf numFmtId="179" fontId="0" fillId="0" borderId="2" xfId="0" applyNumberFormat="1" applyFont="1" applyBorder="1"/>
    <xf numFmtId="179" fontId="0" fillId="0" borderId="2" xfId="0" applyNumberFormat="1" applyFont="1" applyBorder="1" applyAlignment="1">
      <alignment horizontal="right"/>
    </xf>
    <xf numFmtId="0" fontId="10" fillId="0" borderId="19" xfId="0" applyFont="1" applyBorder="1"/>
    <xf numFmtId="0" fontId="10" fillId="0" borderId="20" xfId="0" applyFont="1" applyBorder="1"/>
    <xf numFmtId="180" fontId="0" fillId="0" borderId="2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horizontal="center" vertical="center" shrinkToFit="1"/>
    </xf>
    <xf numFmtId="182" fontId="0" fillId="0" borderId="2" xfId="20" applyNumberFormat="1" applyFont="1" applyBorder="1" applyAlignment="1">
      <alignment horizontal="right" vertical="center" shrinkToFit="1"/>
    </xf>
    <xf numFmtId="181" fontId="0" fillId="0" borderId="2" xfId="20" applyNumberFormat="1" applyFont="1" applyBorder="1" applyAlignment="1">
      <alignment horizontal="right" vertical="center" shrinkToFit="1"/>
    </xf>
    <xf numFmtId="181" fontId="3" fillId="0" borderId="2" xfId="20" applyNumberFormat="1" applyFont="1" applyBorder="1" applyAlignment="1">
      <alignment horizontal="right" vertical="center" shrinkToFit="1"/>
    </xf>
    <xf numFmtId="0" fontId="0" fillId="0" borderId="5" xfId="0" applyFont="1" applyBorder="1" applyAlignment="1">
      <alignment/>
    </xf>
    <xf numFmtId="176" fontId="0" fillId="0" borderId="17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shrinkToFit="1"/>
    </xf>
    <xf numFmtId="180" fontId="3" fillId="0" borderId="0" xfId="20" applyNumberFormat="1" applyFont="1" applyBorder="1" applyAlignment="1">
      <alignment horizontal="right" vertical="center" shrinkToFit="1"/>
    </xf>
    <xf numFmtId="178" fontId="0" fillId="0" borderId="0" xfId="20" applyNumberFormat="1" applyFont="1" applyBorder="1" applyAlignment="1">
      <alignment horizontal="right" vertical="center" shrinkToFit="1"/>
    </xf>
    <xf numFmtId="0" fontId="0" fillId="0" borderId="18" xfId="0" applyFont="1" applyBorder="1" applyAlignment="1">
      <alignment/>
    </xf>
    <xf numFmtId="179" fontId="3" fillId="0" borderId="23" xfId="0" applyNumberFormat="1" applyFont="1" applyBorder="1" applyAlignment="1">
      <alignment horizontal="center" vertical="center" shrinkToFit="1"/>
    </xf>
    <xf numFmtId="177" fontId="3" fillId="0" borderId="23" xfId="2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178" fontId="3" fillId="0" borderId="23" xfId="20" applyNumberFormat="1" applyFont="1" applyBorder="1" applyAlignment="1">
      <alignment horizontal="center" vertical="center" shrinkToFit="1"/>
    </xf>
    <xf numFmtId="180" fontId="3" fillId="0" borderId="2" xfId="2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80" fontId="0" fillId="0" borderId="2" xfId="20" applyNumberFormat="1" applyFont="1" applyBorder="1" applyAlignment="1">
      <alignment horizontal="right" vertical="center" shrinkToFit="1"/>
    </xf>
    <xf numFmtId="178" fontId="0" fillId="0" borderId="3" xfId="20" applyNumberFormat="1" applyFont="1" applyBorder="1" applyAlignment="1">
      <alignment horizontal="right" vertical="center" shrinkToFit="1"/>
    </xf>
    <xf numFmtId="0" fontId="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0" fontId="0" fillId="0" borderId="26" xfId="0" applyNumberFormat="1" applyFont="1" applyBorder="1" applyAlignment="1">
      <alignment vertical="center"/>
    </xf>
    <xf numFmtId="180" fontId="0" fillId="0" borderId="26" xfId="20" applyNumberFormat="1" applyFont="1" applyBorder="1" applyAlignment="1">
      <alignment vertical="center"/>
    </xf>
    <xf numFmtId="178" fontId="0" fillId="0" borderId="26" xfId="20" applyNumberFormat="1" applyFont="1" applyBorder="1" applyAlignment="1">
      <alignment horizontal="right" vertical="center" shrinkToFit="1"/>
    </xf>
    <xf numFmtId="181" fontId="0" fillId="0" borderId="26" xfId="20" applyNumberFormat="1" applyFont="1" applyBorder="1" applyAlignment="1">
      <alignment horizontal="right" vertical="center" shrinkToFit="1"/>
    </xf>
    <xf numFmtId="179" fontId="0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176" fontId="7" fillId="0" borderId="29" xfId="0" applyNumberFormat="1" applyFont="1" applyBorder="1" applyAlignment="1">
      <alignment horizontal="right" vertical="center" shrinkToFit="1"/>
    </xf>
    <xf numFmtId="179" fontId="7" fillId="0" borderId="30" xfId="0" applyNumberFormat="1" applyFont="1" applyBorder="1" applyAlignment="1">
      <alignment horizontal="right" vertical="center" shrinkToFit="1"/>
    </xf>
    <xf numFmtId="179" fontId="7" fillId="0" borderId="5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wrapText="1" shrinkToFit="1"/>
    </xf>
    <xf numFmtId="179" fontId="0" fillId="0" borderId="12" xfId="0" applyNumberFormat="1" applyFont="1" applyBorder="1" applyAlignment="1">
      <alignment horizontal="center" vertical="center" wrapText="1" shrinkToFit="1"/>
    </xf>
    <xf numFmtId="177" fontId="0" fillId="0" borderId="3" xfId="2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9" fontId="0" fillId="0" borderId="23" xfId="0" applyNumberFormat="1" applyBorder="1" applyAlignment="1">
      <alignment vertical="center" shrinkToFit="1"/>
    </xf>
    <xf numFmtId="0" fontId="0" fillId="0" borderId="23" xfId="0" applyFont="1" applyBorder="1" applyAlignment="1">
      <alignment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9" fontId="0" fillId="0" borderId="38" xfId="0" applyNumberFormat="1" applyFont="1" applyBorder="1" applyAlignment="1">
      <alignment horizontal="center" vertical="center" shrinkToFit="1"/>
    </xf>
    <xf numFmtId="179" fontId="0" fillId="0" borderId="39" xfId="0" applyNumberFormat="1" applyFont="1" applyBorder="1" applyAlignment="1">
      <alignment horizontal="center" vertical="center" shrinkToFit="1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9" fontId="0" fillId="0" borderId="42" xfId="0" applyNumberFormat="1" applyFont="1" applyBorder="1" applyAlignment="1">
      <alignment horizontal="center" vertical="center" wrapText="1" shrinkToFit="1"/>
    </xf>
    <xf numFmtId="182" fontId="3" fillId="0" borderId="9" xfId="20" applyNumberFormat="1" applyFont="1" applyBorder="1" applyAlignment="1">
      <alignment horizontal="right" vertical="center" shrinkToFit="1"/>
    </xf>
    <xf numFmtId="180" fontId="0" fillId="0" borderId="9" xfId="20" applyNumberFormat="1" applyFont="1" applyBorder="1" applyAlignment="1">
      <alignment horizontal="right" vertical="center" shrinkToFit="1"/>
    </xf>
    <xf numFmtId="182" fontId="3" fillId="0" borderId="3" xfId="20" applyNumberFormat="1" applyFont="1" applyBorder="1" applyAlignment="1">
      <alignment horizontal="right" vertical="center" shrinkToFit="1"/>
    </xf>
    <xf numFmtId="182" fontId="3" fillId="0" borderId="2" xfId="20" applyNumberFormat="1" applyFont="1" applyBorder="1" applyAlignment="1">
      <alignment horizontal="righ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45380;&#46020;%20&#50696;&#493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년 중증자립 예산총괄"/>
      <sheetName val="2016년 중증자립 세입"/>
      <sheetName val="2016년 중증자립 세출"/>
      <sheetName val="예산 표지"/>
    </sheetNames>
    <sheetDataSet>
      <sheetData sheetId="0"/>
      <sheetData sheetId="1">
        <row r="6">
          <cell r="D6">
            <v>25920000</v>
          </cell>
          <cell r="E6">
            <v>35240000</v>
          </cell>
        </row>
        <row r="12">
          <cell r="D12">
            <v>173545000</v>
          </cell>
          <cell r="E12">
            <v>173545000</v>
          </cell>
        </row>
        <row r="18">
          <cell r="D18">
            <v>2500000</v>
          </cell>
          <cell r="E18">
            <v>3000000</v>
          </cell>
        </row>
        <row r="24">
          <cell r="D24">
            <v>2482014</v>
          </cell>
          <cell r="E24">
            <v>6000000</v>
          </cell>
        </row>
        <row r="28">
          <cell r="D28">
            <v>10646988</v>
          </cell>
          <cell r="E28">
            <v>8708859</v>
          </cell>
        </row>
        <row r="34">
          <cell r="D34">
            <v>30000</v>
          </cell>
          <cell r="E34">
            <v>130000</v>
          </cell>
        </row>
      </sheetData>
      <sheetData sheetId="2">
        <row r="7">
          <cell r="D7">
            <v>132235563</v>
          </cell>
          <cell r="E7">
            <v>142391070.89279333</v>
          </cell>
        </row>
        <row r="40">
          <cell r="D40">
            <v>1620000</v>
          </cell>
          <cell r="E40">
            <v>1620000</v>
          </cell>
        </row>
        <row r="47">
          <cell r="D47">
            <v>37948994</v>
          </cell>
          <cell r="E47">
            <v>37440000</v>
          </cell>
        </row>
        <row r="63">
          <cell r="D63">
            <v>5903300</v>
          </cell>
          <cell r="E63">
            <v>3400000</v>
          </cell>
        </row>
        <row r="71">
          <cell r="D71">
            <v>28540903</v>
          </cell>
          <cell r="E71">
            <v>41720000</v>
          </cell>
        </row>
        <row r="119">
          <cell r="E119">
            <v>0</v>
          </cell>
        </row>
        <row r="123">
          <cell r="E123">
            <v>52788</v>
          </cell>
        </row>
        <row r="124">
          <cell r="D124">
            <v>8875242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 topLeftCell="A4">
      <selection activeCell="K25" sqref="K25"/>
    </sheetView>
  </sheetViews>
  <sheetFormatPr defaultColWidth="8.88671875" defaultRowHeight="13.5"/>
  <sheetData>
    <row r="2" spans="2:12" ht="13.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3.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2" ht="13.5" customHeight="1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 ht="13.5" customHeigh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13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3.5" customHeight="1">
      <c r="A7" s="109" t="s">
        <v>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3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3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13.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ht="13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3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20" spans="4:9" ht="13.5" customHeight="1">
      <c r="D20" s="110" t="s">
        <v>3</v>
      </c>
      <c r="E20" s="110"/>
      <c r="F20" s="110"/>
      <c r="G20" s="110"/>
      <c r="H20" s="110"/>
      <c r="I20" s="110"/>
    </row>
    <row r="21" spans="4:9" ht="13.5" customHeight="1">
      <c r="D21" s="110"/>
      <c r="E21" s="110"/>
      <c r="F21" s="110"/>
      <c r="G21" s="110"/>
      <c r="H21" s="110"/>
      <c r="I21" s="110"/>
    </row>
    <row r="22" spans="4:9" ht="13.5" customHeight="1">
      <c r="D22" s="110"/>
      <c r="E22" s="110"/>
      <c r="F22" s="110"/>
      <c r="G22" s="110"/>
      <c r="H22" s="110"/>
      <c r="I22" s="110"/>
    </row>
    <row r="28" spans="1:12" ht="13.5">
      <c r="A28" s="109" t="s">
        <v>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13.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3.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3.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</sheetData>
  <mergeCells count="3">
    <mergeCell ref="A28:L31"/>
    <mergeCell ref="A7:L12"/>
    <mergeCell ref="D20:I2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SheetLayoutView="100" workbookViewId="0" topLeftCell="A1">
      <selection activeCell="L23" sqref="L23"/>
    </sheetView>
  </sheetViews>
  <sheetFormatPr defaultColWidth="9.77734375" defaultRowHeight="13.5"/>
  <cols>
    <col min="1" max="1" width="10.21484375" style="28" customWidth="1"/>
    <col min="2" max="2" width="10.88671875" style="28" customWidth="1"/>
    <col min="3" max="3" width="9.99609375" style="70" customWidth="1"/>
    <col min="4" max="4" width="10.4453125" style="70" customWidth="1"/>
    <col min="5" max="5" width="9.5546875" style="12" customWidth="1"/>
    <col min="6" max="6" width="8.6640625" style="10" customWidth="1"/>
    <col min="7" max="7" width="7.3359375" style="28" customWidth="1"/>
    <col min="8" max="8" width="9.88671875" style="28" customWidth="1"/>
    <col min="9" max="9" width="8.88671875" style="28" customWidth="1"/>
    <col min="10" max="10" width="10.21484375" style="71" customWidth="1"/>
    <col min="11" max="11" width="10.5546875" style="71" customWidth="1"/>
    <col min="12" max="12" width="9.99609375" style="11" customWidth="1"/>
    <col min="13" max="13" width="10.6640625" style="10" customWidth="1"/>
    <col min="14" max="14" width="5.3359375" style="70" customWidth="1"/>
    <col min="15" max="16384" width="9.77734375" style="9" customWidth="1"/>
  </cols>
  <sheetData>
    <row r="1" spans="1:15" s="73" customFormat="1" ht="39" customHeight="1">
      <c r="A1" s="118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72"/>
    </row>
    <row r="2" spans="1:14" s="54" customFormat="1" ht="24" customHeight="1">
      <c r="A2" s="121" t="s">
        <v>1</v>
      </c>
      <c r="B2" s="121"/>
      <c r="C2" s="121"/>
      <c r="D2" s="121"/>
      <c r="E2" s="121"/>
      <c r="F2" s="48"/>
      <c r="G2" s="49"/>
      <c r="H2" s="49"/>
      <c r="I2" s="49"/>
      <c r="J2" s="50"/>
      <c r="K2" s="50"/>
      <c r="L2" s="51"/>
      <c r="M2" s="52"/>
      <c r="N2" s="53"/>
    </row>
    <row r="3" spans="1:14" s="2" customFormat="1" ht="24" customHeight="1" thickBot="1">
      <c r="A3" s="47"/>
      <c r="B3" s="1"/>
      <c r="C3" s="46"/>
      <c r="D3" s="46"/>
      <c r="E3" s="45"/>
      <c r="F3" s="44"/>
      <c r="G3" s="43"/>
      <c r="H3" s="43"/>
      <c r="I3" s="43"/>
      <c r="J3" s="42"/>
      <c r="K3" s="42"/>
      <c r="L3" s="41"/>
      <c r="M3" s="122" t="s">
        <v>2</v>
      </c>
      <c r="N3" s="123"/>
    </row>
    <row r="4" spans="1:15" s="39" customFormat="1" ht="26.25" customHeight="1">
      <c r="A4" s="124" t="s">
        <v>6</v>
      </c>
      <c r="B4" s="125"/>
      <c r="C4" s="125"/>
      <c r="D4" s="125"/>
      <c r="E4" s="125"/>
      <c r="F4" s="125"/>
      <c r="G4" s="126"/>
      <c r="H4" s="127" t="s">
        <v>7</v>
      </c>
      <c r="I4" s="128"/>
      <c r="J4" s="128"/>
      <c r="K4" s="128"/>
      <c r="L4" s="128"/>
      <c r="M4" s="128"/>
      <c r="N4" s="129"/>
      <c r="O4" s="40"/>
    </row>
    <row r="5" spans="1:15" s="56" customFormat="1" ht="16.5" customHeight="1">
      <c r="A5" s="111" t="s">
        <v>8</v>
      </c>
      <c r="B5" s="113" t="s">
        <v>9</v>
      </c>
      <c r="C5" s="115" t="s">
        <v>10</v>
      </c>
      <c r="D5" s="115" t="s">
        <v>11</v>
      </c>
      <c r="E5" s="117" t="s">
        <v>12</v>
      </c>
      <c r="F5" s="117"/>
      <c r="G5" s="132" t="s">
        <v>13</v>
      </c>
      <c r="H5" s="134" t="s">
        <v>8</v>
      </c>
      <c r="I5" s="113" t="s">
        <v>9</v>
      </c>
      <c r="J5" s="115" t="s">
        <v>10</v>
      </c>
      <c r="K5" s="115" t="s">
        <v>11</v>
      </c>
      <c r="L5" s="117" t="s">
        <v>12</v>
      </c>
      <c r="M5" s="117"/>
      <c r="N5" s="130" t="s">
        <v>13</v>
      </c>
      <c r="O5" s="55"/>
    </row>
    <row r="6" spans="1:15" s="60" customFormat="1" ht="17.25" customHeight="1" thickBot="1">
      <c r="A6" s="112"/>
      <c r="B6" s="114"/>
      <c r="C6" s="116"/>
      <c r="D6" s="116"/>
      <c r="E6" s="57" t="s">
        <v>14</v>
      </c>
      <c r="F6" s="58" t="s">
        <v>15</v>
      </c>
      <c r="G6" s="133"/>
      <c r="H6" s="135"/>
      <c r="I6" s="136"/>
      <c r="J6" s="137"/>
      <c r="K6" s="116"/>
      <c r="L6" s="57" t="s">
        <v>14</v>
      </c>
      <c r="M6" s="58" t="s">
        <v>15</v>
      </c>
      <c r="N6" s="131"/>
      <c r="O6" s="59"/>
    </row>
    <row r="7" spans="1:15" s="34" customFormat="1" ht="24" customHeight="1" thickTop="1">
      <c r="A7" s="79" t="s">
        <v>16</v>
      </c>
      <c r="B7" s="37"/>
      <c r="C7" s="36">
        <f>C8+C9+C10+C11+C12+C13</f>
        <v>215124002</v>
      </c>
      <c r="D7" s="36">
        <f>D8+D9+D10+D11+D12+D13</f>
        <v>226623859</v>
      </c>
      <c r="E7" s="138">
        <f>D7-C7</f>
        <v>11499857</v>
      </c>
      <c r="F7" s="38">
        <f aca="true" t="shared" si="0" ref="F7:F13">E7/C7%</f>
        <v>5.345687553730057</v>
      </c>
      <c r="G7" s="106">
        <v>100</v>
      </c>
      <c r="H7" s="61" t="s">
        <v>17</v>
      </c>
      <c r="I7" s="37"/>
      <c r="J7" s="62">
        <f>J8+J12+J13+J15+J16+J17</f>
        <v>215124002</v>
      </c>
      <c r="K7" s="36">
        <f>K8+K12+K13+K15+K16+K17</f>
        <v>226623858.89279333</v>
      </c>
      <c r="L7" s="139">
        <f aca="true" t="shared" si="1" ref="L7:L16">K7-J7</f>
        <v>11499856.892793328</v>
      </c>
      <c r="M7" s="38">
        <f aca="true" t="shared" si="2" ref="M7:M16">L7/J7%</f>
        <v>5.345687503895231</v>
      </c>
      <c r="N7" s="107">
        <v>100</v>
      </c>
      <c r="O7" s="35"/>
    </row>
    <row r="8" spans="1:15" s="28" customFormat="1" ht="24" customHeight="1">
      <c r="A8" s="78" t="s">
        <v>18</v>
      </c>
      <c r="B8" s="6" t="s">
        <v>18</v>
      </c>
      <c r="C8" s="7">
        <f>'[1]2016년 중증자립 세입'!D6</f>
        <v>25920000</v>
      </c>
      <c r="D8" s="7">
        <f>'[1]2016년 중증자립 세입'!E6</f>
        <v>35240000</v>
      </c>
      <c r="E8" s="140">
        <f>D8-C8</f>
        <v>9320000</v>
      </c>
      <c r="F8" s="31">
        <f t="shared" si="0"/>
        <v>35.95679012345679</v>
      </c>
      <c r="G8" s="63">
        <f>D8/D7%</f>
        <v>15.549995554528088</v>
      </c>
      <c r="H8" s="3" t="s">
        <v>19</v>
      </c>
      <c r="I8" s="6" t="s">
        <v>20</v>
      </c>
      <c r="J8" s="64">
        <f>J9+J10+J11</f>
        <v>171804557</v>
      </c>
      <c r="K8" s="64">
        <f>K9+K10+K11</f>
        <v>181451070.89279333</v>
      </c>
      <c r="L8" s="95">
        <f t="shared" si="1"/>
        <v>9646513.892793328</v>
      </c>
      <c r="M8" s="31">
        <f t="shared" si="2"/>
        <v>5.614818408334377</v>
      </c>
      <c r="N8" s="108">
        <f>K8/K7%</f>
        <v>80.06706433263523</v>
      </c>
      <c r="O8" s="29"/>
    </row>
    <row r="9" spans="1:15" s="28" customFormat="1" ht="24" customHeight="1">
      <c r="A9" s="33" t="s">
        <v>21</v>
      </c>
      <c r="B9" s="6" t="s">
        <v>21</v>
      </c>
      <c r="C9" s="7">
        <f>'[1]2016년 중증자립 세입'!D12</f>
        <v>173545000</v>
      </c>
      <c r="D9" s="7">
        <f>'[1]2016년 중증자립 세입'!E12</f>
        <v>173545000</v>
      </c>
      <c r="E9" s="93">
        <f aca="true" t="shared" si="3" ref="E9:E13">D9-C9</f>
        <v>0</v>
      </c>
      <c r="F9" s="31">
        <f t="shared" si="0"/>
        <v>0</v>
      </c>
      <c r="G9" s="63">
        <f>D9/D7%</f>
        <v>76.57843298838186</v>
      </c>
      <c r="H9" s="3"/>
      <c r="I9" s="6" t="s">
        <v>22</v>
      </c>
      <c r="J9" s="65">
        <f>'[1]2016년 중증자립 세출'!D7</f>
        <v>132235563</v>
      </c>
      <c r="K9" s="7">
        <f>'[1]2016년 중증자립 세출'!E7</f>
        <v>142391070.89279333</v>
      </c>
      <c r="L9" s="95">
        <f t="shared" si="1"/>
        <v>10155507.892793328</v>
      </c>
      <c r="M9" s="31">
        <f t="shared" si="2"/>
        <v>7.679861349244853</v>
      </c>
      <c r="N9" s="30">
        <f>K9/K7%</f>
        <v>62.83145631199971</v>
      </c>
      <c r="O9" s="29"/>
    </row>
    <row r="10" spans="1:15" s="28" customFormat="1" ht="24" customHeight="1">
      <c r="A10" s="66" t="s">
        <v>23</v>
      </c>
      <c r="B10" s="76" t="s">
        <v>23</v>
      </c>
      <c r="C10" s="7">
        <f>'[1]2016년 중증자립 세입'!D18</f>
        <v>2500000</v>
      </c>
      <c r="D10" s="7">
        <f>'[1]2016년 중증자립 세입'!E18</f>
        <v>3000000</v>
      </c>
      <c r="E10" s="141">
        <f t="shared" si="3"/>
        <v>500000</v>
      </c>
      <c r="F10" s="31">
        <f t="shared" si="0"/>
        <v>20</v>
      </c>
      <c r="G10" s="63">
        <f>D10/D7%</f>
        <v>1.3237794172413242</v>
      </c>
      <c r="H10" s="3"/>
      <c r="I10" s="6" t="s">
        <v>24</v>
      </c>
      <c r="J10" s="65">
        <f>'[1]2016년 중증자립 세출'!D40</f>
        <v>1620000</v>
      </c>
      <c r="K10" s="7">
        <f>'[1]2016년 중증자립 세출'!E40</f>
        <v>1620000</v>
      </c>
      <c r="L10" s="81">
        <f t="shared" si="1"/>
        <v>0</v>
      </c>
      <c r="M10" s="31">
        <f t="shared" si="2"/>
        <v>0</v>
      </c>
      <c r="N10" s="30">
        <f>K10/K7%</f>
        <v>0.7148408856484776</v>
      </c>
      <c r="O10" s="29"/>
    </row>
    <row r="11" spans="1:15" s="28" customFormat="1" ht="24" customHeight="1">
      <c r="A11" s="77" t="s">
        <v>25</v>
      </c>
      <c r="B11" s="76" t="s">
        <v>25</v>
      </c>
      <c r="C11" s="7">
        <f>'[1]2016년 중증자립 세입'!D24</f>
        <v>2482014</v>
      </c>
      <c r="D11" s="7">
        <f>'[1]2016년 중증자립 세입'!E24</f>
        <v>6000000</v>
      </c>
      <c r="E11" s="141">
        <f t="shared" si="3"/>
        <v>3517986</v>
      </c>
      <c r="F11" s="31">
        <f t="shared" si="0"/>
        <v>141.73916827221765</v>
      </c>
      <c r="G11" s="63">
        <f>D11/D7%</f>
        <v>2.6475588344826484</v>
      </c>
      <c r="H11" s="3"/>
      <c r="I11" s="6" t="s">
        <v>26</v>
      </c>
      <c r="J11" s="7">
        <f>'[1]2016년 중증자립 세출'!D47</f>
        <v>37948994</v>
      </c>
      <c r="K11" s="7">
        <f>'[1]2016년 중증자립 세출'!E47</f>
        <v>37440000</v>
      </c>
      <c r="L11" s="81">
        <f t="shared" si="1"/>
        <v>-508994</v>
      </c>
      <c r="M11" s="31">
        <f t="shared" si="2"/>
        <v>-1.3412582162257054</v>
      </c>
      <c r="N11" s="30">
        <f>K11/K7%</f>
        <v>16.520767134987036</v>
      </c>
      <c r="O11" s="29"/>
    </row>
    <row r="12" spans="1:15" s="28" customFormat="1" ht="24" customHeight="1">
      <c r="A12" s="77" t="s">
        <v>27</v>
      </c>
      <c r="B12" s="76" t="s">
        <v>27</v>
      </c>
      <c r="C12" s="7">
        <f>'[1]2016년 중증자립 세입'!D28</f>
        <v>10646988</v>
      </c>
      <c r="D12" s="7">
        <f>'[1]2016년 중증자립 세입'!E28</f>
        <v>8708859</v>
      </c>
      <c r="E12" s="82">
        <f t="shared" si="3"/>
        <v>-1938129</v>
      </c>
      <c r="F12" s="31">
        <f t="shared" si="0"/>
        <v>-18.203542635720073</v>
      </c>
      <c r="G12" s="63">
        <f>D12/D7%</f>
        <v>3.8428694306189537</v>
      </c>
      <c r="H12" s="3" t="s">
        <v>28</v>
      </c>
      <c r="I12" s="76" t="s">
        <v>29</v>
      </c>
      <c r="J12" s="64">
        <f>'[1]2016년 중증자립 세출'!D63</f>
        <v>5903300</v>
      </c>
      <c r="K12" s="7">
        <f>'[1]2016년 중증자립 세출'!E63</f>
        <v>3400000</v>
      </c>
      <c r="L12" s="81">
        <f t="shared" si="1"/>
        <v>-2503300</v>
      </c>
      <c r="M12" s="31">
        <f t="shared" si="2"/>
        <v>-42.40509545508444</v>
      </c>
      <c r="N12" s="108">
        <v>2</v>
      </c>
      <c r="O12" s="29"/>
    </row>
    <row r="13" spans="1:15" s="28" customFormat="1" ht="24" customHeight="1">
      <c r="A13" s="32" t="s">
        <v>30</v>
      </c>
      <c r="B13" s="6" t="s">
        <v>30</v>
      </c>
      <c r="C13" s="74">
        <f>'[1]2016년 중증자립 세입'!D34</f>
        <v>30000</v>
      </c>
      <c r="D13" s="7">
        <f>'[1]2016년 중증자립 세입'!E34</f>
        <v>130000</v>
      </c>
      <c r="E13" s="93">
        <f t="shared" si="3"/>
        <v>100000</v>
      </c>
      <c r="F13" s="31">
        <f t="shared" si="0"/>
        <v>333.3333333333333</v>
      </c>
      <c r="G13" s="83" t="s">
        <v>31</v>
      </c>
      <c r="H13" s="75" t="s">
        <v>32</v>
      </c>
      <c r="I13" s="6" t="s">
        <v>20</v>
      </c>
      <c r="J13" s="64">
        <f>J14</f>
        <v>28540903</v>
      </c>
      <c r="K13" s="64">
        <f aca="true" t="shared" si="4" ref="K13:M13">K14</f>
        <v>41720000</v>
      </c>
      <c r="L13" s="64">
        <f t="shared" si="4"/>
        <v>13179097</v>
      </c>
      <c r="M13" s="64">
        <f t="shared" si="4"/>
        <v>46.17617389330673</v>
      </c>
      <c r="N13" s="108">
        <f>K13/K7%</f>
        <v>18.409359104478074</v>
      </c>
      <c r="O13" s="29"/>
    </row>
    <row r="14" spans="1:15" s="28" customFormat="1" ht="24" customHeight="1">
      <c r="A14" s="84"/>
      <c r="B14" s="5"/>
      <c r="C14" s="85"/>
      <c r="D14" s="8"/>
      <c r="E14" s="86"/>
      <c r="F14" s="87"/>
      <c r="G14" s="88"/>
      <c r="H14" s="75"/>
      <c r="I14" s="6" t="s">
        <v>32</v>
      </c>
      <c r="J14" s="64">
        <f>'[1]2016년 중증자립 세출'!D71</f>
        <v>28540903</v>
      </c>
      <c r="K14" s="7">
        <f>'[1]2016년 중증자립 세출'!E71</f>
        <v>41720000</v>
      </c>
      <c r="L14" s="95">
        <f t="shared" si="1"/>
        <v>13179097</v>
      </c>
      <c r="M14" s="31">
        <f t="shared" si="2"/>
        <v>46.17617389330673</v>
      </c>
      <c r="N14" s="30">
        <f>K14/K7%</f>
        <v>18.409359104478074</v>
      </c>
      <c r="O14" s="29"/>
    </row>
    <row r="15" spans="1:15" s="28" customFormat="1" ht="24" customHeight="1">
      <c r="A15" s="67"/>
      <c r="B15" s="4"/>
      <c r="C15" s="4"/>
      <c r="D15" s="4"/>
      <c r="E15" s="4"/>
      <c r="F15" s="4"/>
      <c r="G15" s="68"/>
      <c r="H15" s="75" t="s">
        <v>33</v>
      </c>
      <c r="I15" s="76" t="s">
        <v>33</v>
      </c>
      <c r="J15" s="64">
        <v>0</v>
      </c>
      <c r="K15" s="7">
        <f>'[1]2016년 중증자립 세출'!E119</f>
        <v>0</v>
      </c>
      <c r="L15" s="80">
        <f t="shared" si="1"/>
        <v>0</v>
      </c>
      <c r="M15" s="31"/>
      <c r="N15" s="30"/>
      <c r="O15" s="29"/>
    </row>
    <row r="16" spans="1:15" s="28" customFormat="1" ht="24" customHeight="1">
      <c r="A16" s="67"/>
      <c r="B16" s="4"/>
      <c r="C16" s="4"/>
      <c r="D16" s="4"/>
      <c r="E16" s="4"/>
      <c r="F16" s="4"/>
      <c r="G16" s="68"/>
      <c r="H16" s="3" t="s">
        <v>34</v>
      </c>
      <c r="I16" s="6" t="s">
        <v>34</v>
      </c>
      <c r="J16" s="64">
        <f>'[1]2016년 중증자립 세출'!D124</f>
        <v>8875242</v>
      </c>
      <c r="K16" s="7">
        <f>'[1]2016년 중증자립 세출'!E123</f>
        <v>52788</v>
      </c>
      <c r="L16" s="81">
        <f t="shared" si="1"/>
        <v>-8822454</v>
      </c>
      <c r="M16" s="96">
        <f t="shared" si="2"/>
        <v>-99.4052218519788</v>
      </c>
      <c r="N16" s="30">
        <f>K16/K7%</f>
        <v>0.023293222636797426</v>
      </c>
      <c r="O16" s="29"/>
    </row>
    <row r="17" spans="1:15" s="28" customFormat="1" ht="24" customHeight="1" thickBot="1">
      <c r="A17" s="104"/>
      <c r="B17" s="94"/>
      <c r="C17" s="89"/>
      <c r="D17" s="89"/>
      <c r="E17" s="90"/>
      <c r="F17" s="92"/>
      <c r="G17" s="91"/>
      <c r="H17" s="97"/>
      <c r="I17" s="98"/>
      <c r="J17" s="99"/>
      <c r="K17" s="100"/>
      <c r="L17" s="102"/>
      <c r="M17" s="101"/>
      <c r="N17" s="103"/>
      <c r="O17" s="29"/>
    </row>
    <row r="18" spans="1:14" ht="29.25" customHeight="1" thickBot="1">
      <c r="A18" s="104"/>
      <c r="B18" s="94"/>
      <c r="C18" s="89"/>
      <c r="D18" s="89"/>
      <c r="E18" s="90"/>
      <c r="F18" s="92"/>
      <c r="G18" s="91"/>
      <c r="H18" s="97"/>
      <c r="I18" s="98"/>
      <c r="J18" s="99"/>
      <c r="K18" s="100"/>
      <c r="L18" s="102"/>
      <c r="M18" s="101"/>
      <c r="N18" s="103"/>
    </row>
    <row r="19" spans="1:14" ht="14.25">
      <c r="A19" s="27"/>
      <c r="B19" s="27"/>
      <c r="C19" s="26"/>
      <c r="D19" s="26"/>
      <c r="E19" s="25"/>
      <c r="F19" s="24"/>
      <c r="G19" s="23"/>
      <c r="H19" s="23"/>
      <c r="I19" s="23"/>
      <c r="J19" s="22"/>
      <c r="K19" s="22"/>
      <c r="L19" s="21"/>
      <c r="M19" s="20"/>
      <c r="N19" s="69"/>
    </row>
    <row r="20" spans="1:12" ht="14.25">
      <c r="A20" s="19"/>
      <c r="B20" s="19"/>
      <c r="C20" s="18"/>
      <c r="D20" s="18"/>
      <c r="E20" s="17"/>
      <c r="F20" s="16"/>
      <c r="G20" s="15"/>
      <c r="H20" s="15"/>
      <c r="I20" s="15"/>
      <c r="J20" s="14"/>
      <c r="K20" s="14"/>
      <c r="L20" s="13"/>
    </row>
    <row r="21" spans="1:12" ht="14.25">
      <c r="A21" s="19"/>
      <c r="B21" s="19"/>
      <c r="C21" s="18"/>
      <c r="D21" s="18"/>
      <c r="E21" s="17"/>
      <c r="F21" s="16"/>
      <c r="G21" s="15"/>
      <c r="H21" s="15"/>
      <c r="I21" s="15"/>
      <c r="J21" s="14"/>
      <c r="K21" s="14"/>
      <c r="L21" s="13"/>
    </row>
    <row r="22" spans="1:12" ht="14.25">
      <c r="A22" s="19"/>
      <c r="B22" s="19"/>
      <c r="C22" s="18"/>
      <c r="D22" s="18"/>
      <c r="E22" s="17"/>
      <c r="F22" s="16"/>
      <c r="G22" s="15"/>
      <c r="H22" s="15"/>
      <c r="I22" s="15"/>
      <c r="J22" s="14"/>
      <c r="K22" s="14"/>
      <c r="L22" s="13"/>
    </row>
    <row r="23" spans="1:12" ht="14.25">
      <c r="A23" s="19"/>
      <c r="B23" s="19"/>
      <c r="C23" s="18"/>
      <c r="D23" s="18"/>
      <c r="E23" s="17"/>
      <c r="F23" s="16"/>
      <c r="G23" s="15"/>
      <c r="H23" s="15"/>
      <c r="I23" s="15"/>
      <c r="J23" s="14"/>
      <c r="K23" s="14"/>
      <c r="L23" s="13"/>
    </row>
    <row r="24" spans="1:12" ht="14.25">
      <c r="A24" s="19"/>
      <c r="B24" s="19"/>
      <c r="C24" s="18"/>
      <c r="D24" s="18"/>
      <c r="E24" s="17"/>
      <c r="F24" s="16"/>
      <c r="G24" s="15"/>
      <c r="H24" s="15"/>
      <c r="I24" s="15"/>
      <c r="J24" s="14"/>
      <c r="K24" s="14"/>
      <c r="L24" s="13"/>
    </row>
    <row r="25" spans="1:12" ht="14.25">
      <c r="A25" s="19"/>
      <c r="B25" s="19"/>
      <c r="C25" s="18"/>
      <c r="D25" s="18"/>
      <c r="E25" s="17"/>
      <c r="F25" s="16"/>
      <c r="G25" s="15"/>
      <c r="H25" s="15"/>
      <c r="I25" s="15"/>
      <c r="J25" s="14"/>
      <c r="K25" s="14"/>
      <c r="L25" s="13"/>
    </row>
    <row r="26" spans="1:12" ht="14.25">
      <c r="A26" s="19"/>
      <c r="B26" s="19"/>
      <c r="C26" s="18"/>
      <c r="D26" s="18"/>
      <c r="E26" s="17"/>
      <c r="F26" s="16"/>
      <c r="G26" s="15"/>
      <c r="I26" s="15"/>
      <c r="J26" s="14"/>
      <c r="K26" s="14"/>
      <c r="L26" s="13"/>
    </row>
    <row r="27" spans="9:12" ht="14.25">
      <c r="I27" s="15"/>
      <c r="J27" s="14"/>
      <c r="K27" s="14"/>
      <c r="L27" s="13"/>
    </row>
    <row r="28" spans="9:12" ht="14.25">
      <c r="I28" s="15"/>
      <c r="J28" s="14"/>
      <c r="K28" s="14"/>
      <c r="L28" s="13"/>
    </row>
  </sheetData>
  <mergeCells count="17">
    <mergeCell ref="N5:N6"/>
    <mergeCell ref="G5:G6"/>
    <mergeCell ref="H5:H6"/>
    <mergeCell ref="I5:I6"/>
    <mergeCell ref="J5:J6"/>
    <mergeCell ref="K5:K6"/>
    <mergeCell ref="L5:M5"/>
    <mergeCell ref="A1:N1"/>
    <mergeCell ref="A2:E2"/>
    <mergeCell ref="M3:N3"/>
    <mergeCell ref="A4:G4"/>
    <mergeCell ref="H4:N4"/>
    <mergeCell ref="A5:A6"/>
    <mergeCell ref="B5:B6"/>
    <mergeCell ref="C5:C6"/>
    <mergeCell ref="D5:D6"/>
    <mergeCell ref="E5:F5"/>
  </mergeCells>
  <printOptions/>
  <pageMargins left="0.35433070866141736" right="0.31496062992125984" top="0.984251968503937" bottom="0.984251968503937" header="0.5118110236220472" footer="0.5118110236220472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월성복지관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배정우</dc:creator>
  <cp:keywords/>
  <dc:description/>
  <cp:lastModifiedBy>Registered User</cp:lastModifiedBy>
  <cp:lastPrinted>2015-03-18T04:21:18Z</cp:lastPrinted>
  <dcterms:created xsi:type="dcterms:W3CDTF">2007-02-14T08:54:00Z</dcterms:created>
  <dcterms:modified xsi:type="dcterms:W3CDTF">2015-12-28T01:01:24Z</dcterms:modified>
  <cp:category/>
  <cp:version/>
  <cp:contentType/>
  <cp:contentStatus/>
</cp:coreProperties>
</file>