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0" windowWidth="19395" windowHeight="783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<sst xmlns="http://schemas.openxmlformats.org/spreadsheetml/2006/main" count="85" uniqueCount="76">
  <si>
    <t>세입</t>
  </si>
  <si>
    <t>세출</t>
  </si>
  <si>
    <t>계</t>
  </si>
  <si>
    <t>계</t>
  </si>
  <si>
    <t>(단위 : 원)</t>
  </si>
  <si>
    <t>소계</t>
  </si>
  <si>
    <t>전년도
이월금</t>
  </si>
  <si>
    <t>전년도
이월금
(후원금)</t>
  </si>
  <si>
    <t xml:space="preserve">소 계 </t>
  </si>
  <si>
    <t>2016년 우함주간보호센터 1차추경 예산안</t>
  </si>
  <si>
    <t>* 총 괄 표</t>
  </si>
  <si>
    <t>03.
보조금
수입</t>
  </si>
  <si>
    <t>04.
후원금
수입</t>
  </si>
  <si>
    <t>06.
전입금</t>
  </si>
  <si>
    <t>07.
이월금</t>
  </si>
  <si>
    <t>08.
잡수입</t>
  </si>
  <si>
    <t>31.
보조금
수입</t>
  </si>
  <si>
    <t>312.
시도
보조금</t>
  </si>
  <si>
    <t>313.
시군구
보조금</t>
  </si>
  <si>
    <t>01. 
입소자
부담금
수입</t>
  </si>
  <si>
    <t>11.
입소자
부담금수입</t>
  </si>
  <si>
    <t>111.
입소비용
수입</t>
  </si>
  <si>
    <t>41.
후원금
수입</t>
  </si>
  <si>
    <t>411.
지정
후원금</t>
  </si>
  <si>
    <t>412.
비지정
후원금</t>
  </si>
  <si>
    <t>61.
전입금</t>
  </si>
  <si>
    <t>611.
법인
전입금</t>
  </si>
  <si>
    <t>71.
이월금</t>
  </si>
  <si>
    <t>82.
잡수입</t>
  </si>
  <si>
    <t>812.
기타예금이자수입</t>
  </si>
  <si>
    <t>813.
기타수입</t>
  </si>
  <si>
    <t>01.
사
무
비</t>
  </si>
  <si>
    <t>11.
인건비</t>
  </si>
  <si>
    <t>02.
재산 
조성
비</t>
  </si>
  <si>
    <t>21.
시설비</t>
  </si>
  <si>
    <t>03.
사
업
비</t>
  </si>
  <si>
    <t>31.
일반
사업비</t>
  </si>
  <si>
    <t>32.
장애인이용료지원금</t>
  </si>
  <si>
    <t>33.
2016년지정기탁사업비</t>
  </si>
  <si>
    <t>관</t>
  </si>
  <si>
    <t>항</t>
  </si>
  <si>
    <t>목</t>
  </si>
  <si>
    <t>2016년도</t>
  </si>
  <si>
    <t>증감(B-A)</t>
  </si>
  <si>
    <t>증감(B-A)</t>
  </si>
  <si>
    <t xml:space="preserve"> 예산(A)</t>
  </si>
  <si>
    <t>1차추경예산(B)</t>
  </si>
  <si>
    <t>금액</t>
  </si>
  <si>
    <t>비율</t>
  </si>
  <si>
    <t>예산(A)</t>
  </si>
  <si>
    <t>금액</t>
  </si>
  <si>
    <t>12.
업무
추진비</t>
  </si>
  <si>
    <t>13.
운영비</t>
  </si>
  <si>
    <t>111.급여</t>
  </si>
  <si>
    <t>115.퇴직
적립금</t>
  </si>
  <si>
    <t>116.사회보험부담비용</t>
  </si>
  <si>
    <t>112.제수당</t>
  </si>
  <si>
    <t>122.직책
보조비</t>
  </si>
  <si>
    <t>123.회의비</t>
  </si>
  <si>
    <t>131.여비</t>
  </si>
  <si>
    <t>132.수용비및 수수료</t>
  </si>
  <si>
    <t>133.공공요금</t>
  </si>
  <si>
    <t>134.제세
공과금</t>
  </si>
  <si>
    <t>135.차량비</t>
  </si>
  <si>
    <t>136.기타
운영비</t>
  </si>
  <si>
    <t>212.자산
취득비</t>
  </si>
  <si>
    <t>213.시설
장비유지비</t>
  </si>
  <si>
    <t>311.생활재활서비스사업비</t>
  </si>
  <si>
    <t>312.사회심리재활서비스사업비</t>
  </si>
  <si>
    <t>313.교육재활서비스
사업비</t>
  </si>
  <si>
    <t>315.영양급식서비스
사업비</t>
  </si>
  <si>
    <t>316.일상생활서비스
사업비</t>
  </si>
  <si>
    <t>317.홍보
사업비</t>
  </si>
  <si>
    <t>321.이용료지원금</t>
  </si>
  <si>
    <t>331.2016년지정기탁사업</t>
  </si>
  <si>
    <t>-</t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</si>
</sst>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13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1" fontId="3" fillId="0" borderId="1" xfId="20" applyFont="1" applyBorder="1" applyAlignment="1">
      <alignment vertical="center"/>
    </xf>
    <xf numFmtId="41" fontId="3" fillId="0" borderId="1" xfId="2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3" fillId="0" borderId="2" xfId="20" applyFont="1" applyBorder="1" applyAlignment="1">
      <alignment vertical="center" wrapText="1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20" applyFont="1" applyBorder="1" applyAlignment="1">
      <alignment vertical="center" wrapText="1"/>
    </xf>
    <xf numFmtId="41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 wrapText="1"/>
    </xf>
    <xf numFmtId="9" fontId="0" fillId="0" borderId="0" xfId="22" applyFont="1" applyAlignment="1">
      <alignment vertical="center"/>
    </xf>
    <xf numFmtId="10" fontId="3" fillId="0" borderId="4" xfId="21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21" applyNumberFormat="1" applyFont="1" applyBorder="1" applyAlignment="1">
      <alignment horizontal="center" vertical="center"/>
    </xf>
    <xf numFmtId="10" fontId="3" fillId="0" borderId="5" xfId="21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1" fontId="3" fillId="0" borderId="10" xfId="20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1" fontId="3" fillId="0" borderId="2" xfId="20" applyFont="1" applyBorder="1" applyAlignment="1">
      <alignment vertical="center"/>
    </xf>
    <xf numFmtId="41" fontId="3" fillId="0" borderId="12" xfId="2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41" fontId="3" fillId="0" borderId="13" xfId="20" applyFont="1" applyBorder="1" applyAlignment="1">
      <alignment vertical="center"/>
    </xf>
    <xf numFmtId="41" fontId="3" fillId="0" borderId="14" xfId="2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0" fontId="3" fillId="0" borderId="15" xfId="21" applyNumberFormat="1" applyFont="1" applyBorder="1" applyAlignment="1">
      <alignment horizontal="center" vertical="center"/>
    </xf>
    <xf numFmtId="41" fontId="3" fillId="0" borderId="10" xfId="20" applyFont="1" applyBorder="1" applyAlignment="1">
      <alignment vertical="center" wrapText="1"/>
    </xf>
    <xf numFmtId="41" fontId="3" fillId="0" borderId="16" xfId="2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10" fontId="3" fillId="0" borderId="18" xfId="21" applyNumberFormat="1" applyFont="1" applyBorder="1" applyAlignment="1">
      <alignment horizontal="center" vertical="center"/>
    </xf>
    <xf numFmtId="10" fontId="3" fillId="0" borderId="19" xfId="21" applyNumberFormat="1" applyFont="1" applyBorder="1" applyAlignment="1">
      <alignment horizontal="center" vertical="center"/>
    </xf>
    <xf numFmtId="10" fontId="3" fillId="0" borderId="1" xfId="21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right" vertical="center"/>
    </xf>
    <xf numFmtId="41" fontId="3" fillId="0" borderId="16" xfId="20" applyFont="1" applyBorder="1" applyAlignment="1">
      <alignment vertical="center"/>
    </xf>
    <xf numFmtId="41" fontId="3" fillId="0" borderId="16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3" fillId="0" borderId="2" xfId="20" applyFont="1" applyBorder="1" applyAlignment="1">
      <alignment horizontal="center" vertical="center" wrapText="1"/>
    </xf>
    <xf numFmtId="41" fontId="3" fillId="0" borderId="1" xfId="20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통화 [0]" xfId="21"/>
    <cellStyle name="백분율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32" sqref="L32"/>
    </sheetView>
  </sheetViews>
  <sheetFormatPr defaultColWidth="9.140625" defaultRowHeight="15"/>
  <cols>
    <col min="1" max="1" width="6.421875" style="0" customWidth="1"/>
    <col min="2" max="2" width="7.00390625" style="0" customWidth="1"/>
    <col min="3" max="3" width="7.421875" style="0" customWidth="1"/>
    <col min="4" max="4" width="13.8515625" style="0" customWidth="1"/>
    <col min="5" max="5" width="14.7109375" style="0" customWidth="1"/>
    <col min="6" max="6" width="13.140625" style="0" customWidth="1"/>
    <col min="7" max="7" width="9.28125" style="0" bestFit="1" customWidth="1"/>
    <col min="8" max="8" width="5.421875" style="0" customWidth="1"/>
    <col min="9" max="9" width="7.8515625" style="0" customWidth="1"/>
    <col min="10" max="10" width="11.421875" style="0" customWidth="1"/>
    <col min="11" max="12" width="14.421875" style="0" customWidth="1"/>
    <col min="13" max="13" width="13.8515625" style="0" bestFit="1" customWidth="1"/>
  </cols>
  <sheetData>
    <row r="1" spans="1:14" ht="29.25" customHeight="1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1" thickBot="1">
      <c r="A2" s="61" t="s">
        <v>10</v>
      </c>
      <c r="B2" s="62"/>
      <c r="N2" t="s">
        <v>4</v>
      </c>
    </row>
    <row r="3" spans="1:14" ht="19.5" customHeight="1" thickBot="1">
      <c r="A3" s="97" t="s">
        <v>0</v>
      </c>
      <c r="B3" s="98"/>
      <c r="C3" s="98"/>
      <c r="D3" s="98"/>
      <c r="E3" s="98"/>
      <c r="F3" s="98"/>
      <c r="G3" s="99"/>
      <c r="H3" s="100" t="s">
        <v>1</v>
      </c>
      <c r="I3" s="101"/>
      <c r="J3" s="101"/>
      <c r="K3" s="101"/>
      <c r="L3" s="101"/>
      <c r="M3" s="101"/>
      <c r="N3" s="102"/>
    </row>
    <row r="4" spans="1:14" ht="25.5" customHeight="1">
      <c r="A4" s="83" t="s">
        <v>39</v>
      </c>
      <c r="B4" s="84" t="s">
        <v>40</v>
      </c>
      <c r="C4" s="84" t="s">
        <v>41</v>
      </c>
      <c r="D4" s="20" t="s">
        <v>42</v>
      </c>
      <c r="E4" s="20" t="s">
        <v>42</v>
      </c>
      <c r="F4" s="84" t="s">
        <v>43</v>
      </c>
      <c r="G4" s="111"/>
      <c r="H4" s="85" t="s">
        <v>39</v>
      </c>
      <c r="I4" s="87" t="s">
        <v>40</v>
      </c>
      <c r="J4" s="87" t="s">
        <v>41</v>
      </c>
      <c r="K4" s="20" t="s">
        <v>42</v>
      </c>
      <c r="L4" s="20" t="s">
        <v>42</v>
      </c>
      <c r="M4" s="109" t="s">
        <v>44</v>
      </c>
      <c r="N4" s="110"/>
    </row>
    <row r="5" spans="1:15" ht="24" customHeight="1">
      <c r="A5" s="76"/>
      <c r="B5" s="77"/>
      <c r="C5" s="77"/>
      <c r="D5" s="21" t="s">
        <v>45</v>
      </c>
      <c r="E5" s="21" t="s">
        <v>46</v>
      </c>
      <c r="F5" s="45" t="s">
        <v>47</v>
      </c>
      <c r="G5" s="29" t="s">
        <v>48</v>
      </c>
      <c r="H5" s="86"/>
      <c r="I5" s="82"/>
      <c r="J5" s="82"/>
      <c r="K5" s="30" t="s">
        <v>49</v>
      </c>
      <c r="L5" s="30" t="s">
        <v>46</v>
      </c>
      <c r="M5" s="22" t="s">
        <v>50</v>
      </c>
      <c r="N5" s="38" t="s">
        <v>48</v>
      </c>
      <c r="O5" s="31"/>
    </row>
    <row r="6" spans="1:14" ht="25.5" customHeight="1" thickBot="1">
      <c r="A6" s="103" t="s">
        <v>2</v>
      </c>
      <c r="B6" s="104"/>
      <c r="C6" s="104"/>
      <c r="D6" s="10">
        <f>SUM(D7:D17)</f>
        <v>159220000</v>
      </c>
      <c r="E6" s="10">
        <f>SUM(E7:E17)</f>
        <v>194949000</v>
      </c>
      <c r="F6" s="11">
        <f>E6-D6</f>
        <v>35729000</v>
      </c>
      <c r="G6" s="15">
        <f>F6/D6</f>
        <v>0.22440020097977642</v>
      </c>
      <c r="H6" s="105" t="s">
        <v>3</v>
      </c>
      <c r="I6" s="105"/>
      <c r="J6" s="106"/>
      <c r="K6" s="12">
        <f>K7+K20+K23</f>
        <v>159220000</v>
      </c>
      <c r="L6" s="12">
        <f>L7+L20+L23</f>
        <v>194949000</v>
      </c>
      <c r="M6" s="11">
        <f>L6-K6</f>
        <v>35729000</v>
      </c>
      <c r="N6" s="14">
        <f>M6/K6</f>
        <v>0.22440020097977642</v>
      </c>
    </row>
    <row r="7" spans="1:15" ht="22.5" customHeight="1" thickTop="1">
      <c r="A7" s="63" t="s">
        <v>19</v>
      </c>
      <c r="B7" s="59" t="s">
        <v>20</v>
      </c>
      <c r="C7" s="59" t="s">
        <v>21</v>
      </c>
      <c r="D7" s="66">
        <v>19200000</v>
      </c>
      <c r="E7" s="66">
        <v>24000000</v>
      </c>
      <c r="F7" s="68">
        <f>E7-D7</f>
        <v>4800000</v>
      </c>
      <c r="G7" s="70">
        <f>F7/D7</f>
        <v>0.25</v>
      </c>
      <c r="H7" s="55" t="s">
        <v>31</v>
      </c>
      <c r="I7" s="112" t="s">
        <v>8</v>
      </c>
      <c r="J7" s="86"/>
      <c r="K7" s="8">
        <f>SUM(K8:K19)</f>
        <v>121170000</v>
      </c>
      <c r="L7" s="8">
        <f>SUM(L8:L19)</f>
        <v>150669000</v>
      </c>
      <c r="M7" s="9">
        <f aca="true" t="shared" si="0" ref="M7:M12">L7-K7</f>
        <v>29499000</v>
      </c>
      <c r="N7" s="47">
        <f>M7/K7</f>
        <v>0.243451349343897</v>
      </c>
      <c r="O7" s="31"/>
    </row>
    <row r="8" spans="1:15" ht="66.75" customHeight="1">
      <c r="A8" s="64"/>
      <c r="B8" s="65"/>
      <c r="C8" s="65"/>
      <c r="D8" s="67"/>
      <c r="E8" s="67"/>
      <c r="F8" s="69"/>
      <c r="G8" s="71"/>
      <c r="H8" s="107"/>
      <c r="I8" s="73" t="s">
        <v>32</v>
      </c>
      <c r="J8" s="22" t="s">
        <v>53</v>
      </c>
      <c r="K8" s="8">
        <v>70685000</v>
      </c>
      <c r="L8" s="8">
        <v>90707000</v>
      </c>
      <c r="M8" s="9">
        <f t="shared" si="0"/>
        <v>20022000</v>
      </c>
      <c r="N8" s="39">
        <f>M8/K8</f>
        <v>0.2832567022706373</v>
      </c>
      <c r="O8" s="31"/>
    </row>
    <row r="9" spans="1:14" ht="50.25" customHeight="1">
      <c r="A9" s="64" t="s">
        <v>11</v>
      </c>
      <c r="B9" s="65" t="s">
        <v>16</v>
      </c>
      <c r="C9" s="21" t="s">
        <v>17</v>
      </c>
      <c r="D9" s="4">
        <v>20608000</v>
      </c>
      <c r="E9" s="4">
        <v>27944000</v>
      </c>
      <c r="F9" s="6">
        <f aca="true" t="shared" si="1" ref="F9:F17">E9-D9</f>
        <v>7336000</v>
      </c>
      <c r="G9" s="16">
        <f>F9/D9</f>
        <v>0.35597826086956524</v>
      </c>
      <c r="H9" s="107"/>
      <c r="I9" s="74"/>
      <c r="J9" s="3" t="s">
        <v>54</v>
      </c>
      <c r="K9" s="32">
        <v>6996000</v>
      </c>
      <c r="L9" s="32">
        <v>8970000</v>
      </c>
      <c r="M9" s="46">
        <f t="shared" si="0"/>
        <v>1974000</v>
      </c>
      <c r="N9" s="48">
        <f>M9/K9</f>
        <v>0.28216123499142365</v>
      </c>
    </row>
    <row r="10" spans="1:14" ht="60" customHeight="1">
      <c r="A10" s="64"/>
      <c r="B10" s="65"/>
      <c r="C10" s="21" t="s">
        <v>18</v>
      </c>
      <c r="D10" s="4">
        <v>89152000</v>
      </c>
      <c r="E10" s="4">
        <v>117816000</v>
      </c>
      <c r="F10" s="6">
        <f t="shared" si="1"/>
        <v>28664000</v>
      </c>
      <c r="G10" s="44">
        <f aca="true" t="shared" si="2" ref="G10:G17">F10/D10</f>
        <v>0.32151830581478824</v>
      </c>
      <c r="H10" s="107"/>
      <c r="I10" s="74"/>
      <c r="J10" s="2" t="s">
        <v>55</v>
      </c>
      <c r="K10" s="4">
        <v>7411000</v>
      </c>
      <c r="L10" s="4">
        <v>9460000</v>
      </c>
      <c r="M10" s="26">
        <f t="shared" si="0"/>
        <v>2049000</v>
      </c>
      <c r="N10" s="49">
        <f aca="true" t="shared" si="3" ref="N10:N31">M10/K10</f>
        <v>0.2764809067602213</v>
      </c>
    </row>
    <row r="11" spans="1:14" ht="57" customHeight="1">
      <c r="A11" s="64" t="s">
        <v>12</v>
      </c>
      <c r="B11" s="65" t="s">
        <v>22</v>
      </c>
      <c r="C11" s="21" t="s">
        <v>23</v>
      </c>
      <c r="D11" s="4">
        <v>5000000</v>
      </c>
      <c r="E11" s="4">
        <v>5000000</v>
      </c>
      <c r="F11" s="6">
        <f t="shared" si="1"/>
        <v>0</v>
      </c>
      <c r="G11" s="44">
        <f t="shared" si="2"/>
        <v>0</v>
      </c>
      <c r="H11" s="107"/>
      <c r="I11" s="75"/>
      <c r="J11" s="1" t="s">
        <v>56</v>
      </c>
      <c r="K11" s="4">
        <v>14278000</v>
      </c>
      <c r="L11" s="4">
        <v>18232000</v>
      </c>
      <c r="M11" s="43">
        <f t="shared" si="0"/>
        <v>3954000</v>
      </c>
      <c r="N11" s="18">
        <f t="shared" si="3"/>
        <v>0.27692954195265446</v>
      </c>
    </row>
    <row r="12" spans="1:14" ht="51.75">
      <c r="A12" s="64"/>
      <c r="B12" s="65"/>
      <c r="C12" s="21" t="s">
        <v>24</v>
      </c>
      <c r="D12" s="4">
        <v>14540000</v>
      </c>
      <c r="E12" s="4">
        <v>8273151</v>
      </c>
      <c r="F12" s="6">
        <f t="shared" si="1"/>
        <v>-6266849</v>
      </c>
      <c r="G12" s="44">
        <f t="shared" si="2"/>
        <v>-0.43100749656121046</v>
      </c>
      <c r="H12" s="107"/>
      <c r="I12" s="57" t="s">
        <v>51</v>
      </c>
      <c r="J12" s="24" t="s">
        <v>57</v>
      </c>
      <c r="K12" s="25">
        <v>2400000</v>
      </c>
      <c r="L12" s="25">
        <v>2400000</v>
      </c>
      <c r="M12" s="46">
        <f t="shared" si="0"/>
        <v>0</v>
      </c>
      <c r="N12" s="18">
        <f t="shared" si="3"/>
        <v>0</v>
      </c>
    </row>
    <row r="13" spans="1:14" ht="56.25" customHeight="1">
      <c r="A13" s="23" t="s">
        <v>13</v>
      </c>
      <c r="B13" s="21" t="s">
        <v>25</v>
      </c>
      <c r="C13" s="21" t="s">
        <v>26</v>
      </c>
      <c r="D13" s="4">
        <v>0</v>
      </c>
      <c r="E13" s="4">
        <v>0</v>
      </c>
      <c r="F13" s="6">
        <f t="shared" si="1"/>
        <v>0</v>
      </c>
      <c r="G13" s="50" t="s">
        <v>75</v>
      </c>
      <c r="H13" s="107"/>
      <c r="I13" s="58"/>
      <c r="J13" s="37" t="s">
        <v>58</v>
      </c>
      <c r="K13" s="34">
        <v>400000</v>
      </c>
      <c r="L13" s="33">
        <v>400000</v>
      </c>
      <c r="M13" s="34">
        <f aca="true" t="shared" si="4" ref="M13:M15">K13-L13</f>
        <v>0</v>
      </c>
      <c r="N13" s="18">
        <f t="shared" si="3"/>
        <v>0</v>
      </c>
    </row>
    <row r="14" spans="1:14" ht="34.5" customHeight="1">
      <c r="A14" s="64" t="s">
        <v>14</v>
      </c>
      <c r="B14" s="65" t="s">
        <v>27</v>
      </c>
      <c r="C14" s="21" t="s">
        <v>6</v>
      </c>
      <c r="D14" s="4">
        <v>8000000</v>
      </c>
      <c r="E14" s="4">
        <v>9628044</v>
      </c>
      <c r="F14" s="6">
        <f t="shared" si="1"/>
        <v>1628044</v>
      </c>
      <c r="G14" s="44">
        <f t="shared" si="2"/>
        <v>0.2035055</v>
      </c>
      <c r="H14" s="107"/>
      <c r="I14" s="57" t="s">
        <v>52</v>
      </c>
      <c r="J14" s="37" t="s">
        <v>59</v>
      </c>
      <c r="K14" s="34">
        <v>500000</v>
      </c>
      <c r="L14" s="36">
        <v>500000</v>
      </c>
      <c r="M14" s="35">
        <f t="shared" si="4"/>
        <v>0</v>
      </c>
      <c r="N14" s="18">
        <f t="shared" si="3"/>
        <v>0</v>
      </c>
    </row>
    <row r="15" spans="1:14" ht="56.25" customHeight="1">
      <c r="A15" s="76"/>
      <c r="B15" s="77"/>
      <c r="C15" s="21" t="s">
        <v>7</v>
      </c>
      <c r="D15" s="4">
        <v>1500000</v>
      </c>
      <c r="E15" s="4">
        <v>1067805</v>
      </c>
      <c r="F15" s="6">
        <f t="shared" si="1"/>
        <v>-432195</v>
      </c>
      <c r="G15" s="44">
        <f t="shared" si="2"/>
        <v>-0.28813</v>
      </c>
      <c r="H15" s="107"/>
      <c r="I15" s="72"/>
      <c r="J15" s="3" t="s">
        <v>60</v>
      </c>
      <c r="K15" s="32">
        <v>3000000</v>
      </c>
      <c r="L15" s="32">
        <v>3000000</v>
      </c>
      <c r="M15" s="34">
        <f t="shared" si="4"/>
        <v>0</v>
      </c>
      <c r="N15" s="48">
        <f t="shared" si="3"/>
        <v>0</v>
      </c>
    </row>
    <row r="16" spans="1:14" ht="69">
      <c r="A16" s="64" t="s">
        <v>15</v>
      </c>
      <c r="B16" s="65" t="s">
        <v>28</v>
      </c>
      <c r="C16" s="21" t="s">
        <v>29</v>
      </c>
      <c r="D16" s="4">
        <v>50000</v>
      </c>
      <c r="E16" s="4">
        <v>50000</v>
      </c>
      <c r="F16" s="6">
        <f t="shared" si="1"/>
        <v>0</v>
      </c>
      <c r="G16" s="44">
        <f t="shared" si="2"/>
        <v>0</v>
      </c>
      <c r="H16" s="107"/>
      <c r="I16" s="72"/>
      <c r="J16" s="2" t="s">
        <v>61</v>
      </c>
      <c r="K16" s="4">
        <v>4500000</v>
      </c>
      <c r="L16" s="4">
        <v>4500000</v>
      </c>
      <c r="M16" s="5">
        <f>L16-K16</f>
        <v>0</v>
      </c>
      <c r="N16" s="18">
        <f t="shared" si="3"/>
        <v>0</v>
      </c>
    </row>
    <row r="17" spans="1:14" ht="52.5" customHeight="1" thickBot="1">
      <c r="A17" s="94"/>
      <c r="B17" s="95"/>
      <c r="C17" s="42" t="s">
        <v>30</v>
      </c>
      <c r="D17" s="51">
        <f>1220000-50000</f>
        <v>1170000</v>
      </c>
      <c r="E17" s="51">
        <v>1170000</v>
      </c>
      <c r="F17" s="52">
        <f t="shared" si="1"/>
        <v>0</v>
      </c>
      <c r="G17" s="53">
        <f t="shared" si="2"/>
        <v>0</v>
      </c>
      <c r="H17" s="107"/>
      <c r="I17" s="72"/>
      <c r="J17" s="2" t="s">
        <v>62</v>
      </c>
      <c r="K17" s="4">
        <v>3000000</v>
      </c>
      <c r="L17" s="4">
        <v>4000000</v>
      </c>
      <c r="M17" s="5">
        <f aca="true" t="shared" si="5" ref="M17:M31">L17-K17</f>
        <v>1000000</v>
      </c>
      <c r="N17" s="48">
        <f t="shared" si="3"/>
        <v>0.3333333333333333</v>
      </c>
    </row>
    <row r="18" spans="1:14" ht="39" customHeight="1">
      <c r="A18" s="88"/>
      <c r="B18" s="89"/>
      <c r="C18" s="89"/>
      <c r="D18" s="89"/>
      <c r="E18" s="89"/>
      <c r="F18" s="89"/>
      <c r="G18" s="90"/>
      <c r="H18" s="107"/>
      <c r="I18" s="72"/>
      <c r="J18" s="2" t="s">
        <v>63</v>
      </c>
      <c r="K18" s="4">
        <v>1500000</v>
      </c>
      <c r="L18" s="4">
        <v>2000000</v>
      </c>
      <c r="M18" s="5">
        <f t="shared" si="5"/>
        <v>500000</v>
      </c>
      <c r="N18" s="18">
        <f t="shared" si="3"/>
        <v>0.3333333333333333</v>
      </c>
    </row>
    <row r="19" spans="1:14" ht="36" customHeight="1">
      <c r="A19" s="88"/>
      <c r="B19" s="89"/>
      <c r="C19" s="89"/>
      <c r="D19" s="89"/>
      <c r="E19" s="89"/>
      <c r="F19" s="89"/>
      <c r="G19" s="90"/>
      <c r="H19" s="108"/>
      <c r="I19" s="72"/>
      <c r="J19" s="2" t="s">
        <v>64</v>
      </c>
      <c r="K19" s="4">
        <v>6500000</v>
      </c>
      <c r="L19" s="4">
        <v>6500000</v>
      </c>
      <c r="M19" s="5">
        <f t="shared" si="5"/>
        <v>0</v>
      </c>
      <c r="N19" s="48">
        <f t="shared" si="3"/>
        <v>0</v>
      </c>
    </row>
    <row r="20" spans="1:14" ht="23.25" customHeight="1">
      <c r="A20" s="88"/>
      <c r="B20" s="89"/>
      <c r="C20" s="89"/>
      <c r="D20" s="89"/>
      <c r="E20" s="89"/>
      <c r="F20" s="89"/>
      <c r="G20" s="90"/>
      <c r="H20" s="55" t="s">
        <v>33</v>
      </c>
      <c r="I20" s="78" t="s">
        <v>8</v>
      </c>
      <c r="J20" s="79"/>
      <c r="K20" s="4">
        <f>SUM(K21:K22)</f>
        <v>5000000</v>
      </c>
      <c r="L20" s="4">
        <f>SUM(L21:L22)</f>
        <v>10000000</v>
      </c>
      <c r="M20" s="5">
        <f t="shared" si="5"/>
        <v>5000000</v>
      </c>
      <c r="N20" s="17">
        <f t="shared" si="3"/>
        <v>1</v>
      </c>
    </row>
    <row r="21" spans="1:14" ht="41.25" customHeight="1">
      <c r="A21" s="88"/>
      <c r="B21" s="89"/>
      <c r="C21" s="89"/>
      <c r="D21" s="89"/>
      <c r="E21" s="89"/>
      <c r="F21" s="89"/>
      <c r="G21" s="90"/>
      <c r="H21" s="80"/>
      <c r="I21" s="57" t="s">
        <v>34</v>
      </c>
      <c r="J21" s="2" t="s">
        <v>65</v>
      </c>
      <c r="K21" s="4">
        <v>3000000</v>
      </c>
      <c r="L21" s="4">
        <v>8000000</v>
      </c>
      <c r="M21" s="5">
        <f t="shared" si="5"/>
        <v>5000000</v>
      </c>
      <c r="N21" s="17">
        <f t="shared" si="3"/>
        <v>1.6666666666666667</v>
      </c>
    </row>
    <row r="22" spans="1:14" ht="36" customHeight="1">
      <c r="A22" s="88"/>
      <c r="B22" s="89"/>
      <c r="C22" s="89"/>
      <c r="D22" s="89"/>
      <c r="E22" s="89"/>
      <c r="F22" s="89"/>
      <c r="G22" s="90"/>
      <c r="H22" s="81"/>
      <c r="I22" s="82"/>
      <c r="J22" s="2" t="s">
        <v>66</v>
      </c>
      <c r="K22" s="4">
        <v>2000000</v>
      </c>
      <c r="L22" s="4">
        <v>2000000</v>
      </c>
      <c r="M22" s="5">
        <f t="shared" si="5"/>
        <v>0</v>
      </c>
      <c r="N22" s="17">
        <f t="shared" si="3"/>
        <v>0</v>
      </c>
    </row>
    <row r="23" spans="1:14" ht="21.75" customHeight="1">
      <c r="A23" s="88"/>
      <c r="B23" s="89"/>
      <c r="C23" s="89"/>
      <c r="D23" s="89"/>
      <c r="E23" s="89"/>
      <c r="F23" s="89"/>
      <c r="G23" s="90"/>
      <c r="H23" s="54" t="s">
        <v>35</v>
      </c>
      <c r="I23" s="60" t="s">
        <v>5</v>
      </c>
      <c r="J23" s="54"/>
      <c r="K23" s="4">
        <f>SUM(K24:K29)+K30+K31</f>
        <v>33050000</v>
      </c>
      <c r="L23" s="4">
        <f>SUM(L24:L29)+L30+L31</f>
        <v>34280000</v>
      </c>
      <c r="M23" s="5">
        <f t="shared" si="5"/>
        <v>1230000</v>
      </c>
      <c r="N23" s="18">
        <f t="shared" si="3"/>
        <v>0.03721633888048412</v>
      </c>
    </row>
    <row r="24" spans="1:14" ht="51.75">
      <c r="A24" s="88"/>
      <c r="B24" s="89"/>
      <c r="C24" s="89"/>
      <c r="D24" s="89"/>
      <c r="E24" s="89"/>
      <c r="F24" s="89"/>
      <c r="G24" s="90"/>
      <c r="H24" s="55"/>
      <c r="I24" s="57" t="s">
        <v>36</v>
      </c>
      <c r="J24" s="2" t="s">
        <v>67</v>
      </c>
      <c r="K24" s="4">
        <v>1700000</v>
      </c>
      <c r="L24" s="4">
        <v>1700000</v>
      </c>
      <c r="M24" s="5">
        <f t="shared" si="5"/>
        <v>0</v>
      </c>
      <c r="N24" s="17">
        <f t="shared" si="3"/>
        <v>0</v>
      </c>
    </row>
    <row r="25" spans="1:14" ht="51.75">
      <c r="A25" s="88"/>
      <c r="B25" s="89"/>
      <c r="C25" s="89"/>
      <c r="D25" s="89"/>
      <c r="E25" s="89"/>
      <c r="F25" s="89"/>
      <c r="G25" s="90"/>
      <c r="H25" s="55"/>
      <c r="I25" s="58"/>
      <c r="J25" s="2" t="s">
        <v>68</v>
      </c>
      <c r="K25" s="4">
        <v>6630000</v>
      </c>
      <c r="L25" s="4">
        <v>6540000</v>
      </c>
      <c r="M25" s="5">
        <f t="shared" si="5"/>
        <v>-90000</v>
      </c>
      <c r="N25" s="17">
        <f t="shared" si="3"/>
        <v>-0.013574660633484163</v>
      </c>
    </row>
    <row r="26" spans="1:14" ht="51.75">
      <c r="A26" s="88"/>
      <c r="B26" s="89"/>
      <c r="C26" s="89"/>
      <c r="D26" s="89"/>
      <c r="E26" s="89"/>
      <c r="F26" s="89"/>
      <c r="G26" s="90"/>
      <c r="H26" s="55"/>
      <c r="I26" s="58"/>
      <c r="J26" s="2" t="s">
        <v>69</v>
      </c>
      <c r="K26" s="4">
        <v>1000000</v>
      </c>
      <c r="L26" s="4">
        <v>1000000</v>
      </c>
      <c r="M26" s="5">
        <f t="shared" si="5"/>
        <v>0</v>
      </c>
      <c r="N26" s="17">
        <f t="shared" si="3"/>
        <v>0</v>
      </c>
    </row>
    <row r="27" spans="1:14" ht="51.75">
      <c r="A27" s="88"/>
      <c r="B27" s="89"/>
      <c r="C27" s="89"/>
      <c r="D27" s="89"/>
      <c r="E27" s="89"/>
      <c r="F27" s="89"/>
      <c r="G27" s="90"/>
      <c r="H27" s="55"/>
      <c r="I27" s="58"/>
      <c r="J27" s="2" t="s">
        <v>70</v>
      </c>
      <c r="K27" s="4">
        <v>6000000</v>
      </c>
      <c r="L27" s="4">
        <v>6000000</v>
      </c>
      <c r="M27" s="5">
        <f t="shared" si="5"/>
        <v>0</v>
      </c>
      <c r="N27" s="18">
        <f t="shared" si="3"/>
        <v>0</v>
      </c>
    </row>
    <row r="28" spans="1:14" ht="51.75">
      <c r="A28" s="88"/>
      <c r="B28" s="89"/>
      <c r="C28" s="89"/>
      <c r="D28" s="89"/>
      <c r="E28" s="89"/>
      <c r="F28" s="89"/>
      <c r="G28" s="90"/>
      <c r="H28" s="55"/>
      <c r="I28" s="58"/>
      <c r="J28" s="2" t="s">
        <v>71</v>
      </c>
      <c r="K28" s="4">
        <v>3600000</v>
      </c>
      <c r="L28" s="4">
        <v>3600000</v>
      </c>
      <c r="M28" s="5">
        <f t="shared" si="5"/>
        <v>0</v>
      </c>
      <c r="N28" s="18">
        <f t="shared" si="3"/>
        <v>0</v>
      </c>
    </row>
    <row r="29" spans="1:14" ht="38.25" customHeight="1">
      <c r="A29" s="88"/>
      <c r="B29" s="89"/>
      <c r="C29" s="89"/>
      <c r="D29" s="89"/>
      <c r="E29" s="89"/>
      <c r="F29" s="89"/>
      <c r="G29" s="90"/>
      <c r="H29" s="55"/>
      <c r="I29" s="59"/>
      <c r="J29" s="2" t="s">
        <v>72</v>
      </c>
      <c r="K29" s="4">
        <v>2400000</v>
      </c>
      <c r="L29" s="4">
        <v>2400000</v>
      </c>
      <c r="M29" s="5">
        <f t="shared" si="5"/>
        <v>0</v>
      </c>
      <c r="N29" s="18">
        <f t="shared" si="3"/>
        <v>0</v>
      </c>
    </row>
    <row r="30" spans="1:14" ht="69">
      <c r="A30" s="88"/>
      <c r="B30" s="89"/>
      <c r="C30" s="89"/>
      <c r="D30" s="89"/>
      <c r="E30" s="89"/>
      <c r="F30" s="89"/>
      <c r="G30" s="90"/>
      <c r="H30" s="55"/>
      <c r="I30" s="21" t="s">
        <v>37</v>
      </c>
      <c r="J30" s="2" t="s">
        <v>73</v>
      </c>
      <c r="K30" s="4">
        <v>6720000</v>
      </c>
      <c r="L30" s="4">
        <v>8040000</v>
      </c>
      <c r="M30" s="5">
        <f t="shared" si="5"/>
        <v>1320000</v>
      </c>
      <c r="N30" s="48">
        <f t="shared" si="3"/>
        <v>0.19642857142857142</v>
      </c>
    </row>
    <row r="31" spans="1:14" ht="87" thickBot="1">
      <c r="A31" s="91"/>
      <c r="B31" s="92"/>
      <c r="C31" s="92"/>
      <c r="D31" s="92"/>
      <c r="E31" s="92"/>
      <c r="F31" s="92"/>
      <c r="G31" s="93"/>
      <c r="H31" s="56"/>
      <c r="I31" s="42" t="s">
        <v>38</v>
      </c>
      <c r="J31" s="24" t="s">
        <v>74</v>
      </c>
      <c r="K31" s="40">
        <v>5000000</v>
      </c>
      <c r="L31" s="25">
        <v>5000000</v>
      </c>
      <c r="M31" s="41">
        <f t="shared" si="5"/>
        <v>0</v>
      </c>
      <c r="N31" s="17">
        <f t="shared" si="3"/>
        <v>0</v>
      </c>
    </row>
    <row r="32" spans="1:14" ht="17.25">
      <c r="A32" s="27"/>
      <c r="B32" s="28"/>
      <c r="C32" s="28"/>
      <c r="D32" s="28"/>
      <c r="E32" s="28"/>
      <c r="F32" s="28"/>
      <c r="G32" s="28"/>
      <c r="H32" s="7"/>
      <c r="J32" s="19"/>
      <c r="K32" s="19"/>
      <c r="L32" s="19"/>
      <c r="N32" s="19"/>
    </row>
    <row r="33" spans="1:8" ht="17.25">
      <c r="A33" s="27"/>
      <c r="B33" s="28"/>
      <c r="C33" s="28"/>
      <c r="D33" s="28"/>
      <c r="E33" s="28"/>
      <c r="F33" s="28"/>
      <c r="G33" s="28"/>
      <c r="H33" s="7"/>
    </row>
    <row r="34" spans="7:8" ht="15">
      <c r="G34" s="7"/>
      <c r="H34" s="7"/>
    </row>
    <row r="35" ht="15">
      <c r="G35" s="7"/>
    </row>
    <row r="36" ht="15">
      <c r="G36" s="7"/>
    </row>
  </sheetData>
  <mergeCells count="41">
    <mergeCell ref="I7:J7"/>
    <mergeCell ref="A1:N1"/>
    <mergeCell ref="A3:G3"/>
    <mergeCell ref="H3:N3"/>
    <mergeCell ref="A6:C6"/>
    <mergeCell ref="H6:J6"/>
    <mergeCell ref="J4:J5"/>
    <mergeCell ref="M4:N4"/>
    <mergeCell ref="F4:G4"/>
    <mergeCell ref="I20:J20"/>
    <mergeCell ref="H20:H22"/>
    <mergeCell ref="I21:I22"/>
    <mergeCell ref="A4:A5"/>
    <mergeCell ref="B4:B5"/>
    <mergeCell ref="C4:C5"/>
    <mergeCell ref="H4:H5"/>
    <mergeCell ref="I4:I5"/>
    <mergeCell ref="A18:G31"/>
    <mergeCell ref="A16:A17"/>
    <mergeCell ref="B16:B17"/>
    <mergeCell ref="H7:H19"/>
    <mergeCell ref="A9:A10"/>
    <mergeCell ref="B9:B10"/>
    <mergeCell ref="A11:A12"/>
    <mergeCell ref="B11:B12"/>
    <mergeCell ref="H23:H31"/>
    <mergeCell ref="I24:I29"/>
    <mergeCell ref="I23:J23"/>
    <mergeCell ref="A2:B2"/>
    <mergeCell ref="A7:A8"/>
    <mergeCell ref="B7:B8"/>
    <mergeCell ref="C7:C8"/>
    <mergeCell ref="D7:D8"/>
    <mergeCell ref="E7:E8"/>
    <mergeCell ref="F7:F8"/>
    <mergeCell ref="G7:G8"/>
    <mergeCell ref="I12:I13"/>
    <mergeCell ref="I14:I19"/>
    <mergeCell ref="I8:I11"/>
    <mergeCell ref="A14:A15"/>
    <mergeCell ref="B14:B1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1" sqref="C1"/>
    </sheetView>
  </sheetViews>
  <sheetFormatPr defaultColWidth="9.140625" defaultRowHeight="15"/>
  <sheetData>
    <row r="1" spans="1:3" ht="15">
      <c r="A1">
        <v>50000</v>
      </c>
      <c r="B1">
        <v>30702</v>
      </c>
      <c r="C1" s="13">
        <f>B1/A1</f>
        <v>0.61404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황은영</dc:creator>
  <cp:keywords/>
  <dc:description/>
  <cp:lastModifiedBy>USER</cp:lastModifiedBy>
  <cp:lastPrinted>2016-02-03T00:48:36Z</cp:lastPrinted>
  <dcterms:created xsi:type="dcterms:W3CDTF">2016-01-21T10:52:56Z</dcterms:created>
  <dcterms:modified xsi:type="dcterms:W3CDTF">2016-02-03T01:24:19Z</dcterms:modified>
  <cp:category/>
  <cp:version/>
  <cp:contentType/>
  <cp:contentStatus/>
</cp:coreProperties>
</file>