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360" windowWidth="15480" windowHeight="11370" activeTab="0"/>
  </bookViews>
  <sheets>
    <sheet name="2015년 결산총괄서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<sst xmlns="http://schemas.openxmlformats.org/spreadsheetml/2006/main" count="66" uniqueCount="51">
  <si>
    <t>단위 : 원</t>
  </si>
  <si>
    <t>세   입</t>
  </si>
  <si>
    <t>세   출</t>
  </si>
  <si>
    <t>관</t>
  </si>
  <si>
    <t>항</t>
  </si>
  <si>
    <t>목</t>
  </si>
  <si>
    <t>증감 (B-A)</t>
  </si>
  <si>
    <t>총   계</t>
  </si>
  <si>
    <t>01사무비</t>
  </si>
  <si>
    <t>11인건비</t>
  </si>
  <si>
    <t>111급여</t>
  </si>
  <si>
    <t>소계</t>
  </si>
  <si>
    <t>114제수당</t>
  </si>
  <si>
    <t>115퇴직금및퇴직적립금</t>
  </si>
  <si>
    <t>116사회보험부담비용</t>
  </si>
  <si>
    <t>17기타후생경비</t>
  </si>
  <si>
    <t>12업무추진비</t>
  </si>
  <si>
    <t>13운영비</t>
  </si>
  <si>
    <t>131여비</t>
  </si>
  <si>
    <t>132수용비및수수료</t>
  </si>
  <si>
    <t>133공공요금</t>
  </si>
  <si>
    <t>134제세공과금</t>
  </si>
  <si>
    <t>135차량비</t>
  </si>
  <si>
    <t>21시설비</t>
  </si>
  <si>
    <t>212자산취득비</t>
  </si>
  <si>
    <t>03사업비</t>
  </si>
  <si>
    <t>31사업비</t>
  </si>
  <si>
    <t>123회의비</t>
  </si>
  <si>
    <t>311독거노인 반찬나누기</t>
  </si>
  <si>
    <t>02재산조정비</t>
  </si>
  <si>
    <t>04전출금</t>
  </si>
  <si>
    <t>41전출금</t>
  </si>
  <si>
    <t>412늘푸른요양원 전출금</t>
  </si>
  <si>
    <t>09잡수입</t>
  </si>
  <si>
    <t>91잡수입</t>
  </si>
  <si>
    <t>08이월금</t>
  </si>
  <si>
    <t>05후원금수입</t>
  </si>
  <si>
    <t>51후원금수입</t>
  </si>
  <si>
    <t>81이월금</t>
  </si>
  <si>
    <t>512비지정후원금</t>
  </si>
  <si>
    <t>511지정후원금</t>
  </si>
  <si>
    <t>2015년 사회복지법인 사랑드림사회복지재단 세입 ㆍ 세출 결산 총괄서</t>
  </si>
  <si>
    <t>2015년예산(A)</t>
  </si>
  <si>
    <t>2015년결산(B)</t>
  </si>
  <si>
    <t>이하여백</t>
  </si>
  <si>
    <t>911 불용품매각대</t>
  </si>
  <si>
    <t>912 기타예금이자수입</t>
  </si>
  <si>
    <t>913 기타잡수입</t>
  </si>
  <si>
    <t>121기관운영비</t>
  </si>
  <si>
    <t>812전년도이월금(후원금)</t>
  </si>
  <si>
    <t>811전년도이월금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</si>
</sst>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\△#,##0\ "/>
    <numFmt numFmtId="177" formatCode="#,##0_);[Red]\(#,##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2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체"/>
      <family val="3"/>
    </font>
    <font>
      <b/>
      <sz val="8"/>
      <name val="돋움"/>
      <family val="3"/>
    </font>
    <font>
      <b/>
      <sz val="9"/>
      <color theme="1"/>
      <name val="돋움체"/>
      <family val="3"/>
    </font>
    <font>
      <sz val="9"/>
      <name val="돋움체"/>
      <family val="3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/>
    </xf>
    <xf numFmtId="176" fontId="11" fillId="3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4" borderId="2" xfId="0" applyNumberFormat="1" applyFont="1" applyFill="1" applyBorder="1" applyAlignment="1">
      <alignment horizontal="right" vertical="center"/>
    </xf>
    <xf numFmtId="176" fontId="11" fillId="4" borderId="3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1" fillId="4" borderId="5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4" borderId="6" xfId="0" applyNumberFormat="1" applyFont="1" applyFill="1" applyBorder="1" applyAlignment="1">
      <alignment horizontal="center" vertical="center"/>
    </xf>
    <xf numFmtId="177" fontId="11" fillId="4" borderId="7" xfId="0" applyNumberFormat="1" applyFont="1" applyFill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4" borderId="11" xfId="0" applyNumberFormat="1" applyFont="1" applyFill="1" applyBorder="1" applyAlignment="1">
      <alignment horizontal="center" vertical="center"/>
    </xf>
    <xf numFmtId="177" fontId="11" fillId="4" borderId="12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3" borderId="8" xfId="20" applyNumberFormat="1" applyFont="1" applyFill="1" applyBorder="1" applyAlignment="1">
      <alignment horizontal="center" vertical="center"/>
    </xf>
    <xf numFmtId="176" fontId="11" fillId="3" borderId="9" xfId="20" applyNumberFormat="1" applyFont="1" applyFill="1" applyBorder="1" applyAlignment="1">
      <alignment horizontal="center" vertical="center"/>
    </xf>
    <xf numFmtId="176" fontId="11" fillId="3" borderId="13" xfId="20" applyNumberFormat="1" applyFont="1" applyFill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D15">
      <selection activeCell="H35" sqref="H35"/>
    </sheetView>
  </sheetViews>
  <sheetFormatPr defaultColWidth="9.140625" defaultRowHeight="15"/>
  <cols>
    <col min="2" max="2" width="10.421875" style="0" bestFit="1" customWidth="1"/>
    <col min="3" max="3" width="18.00390625" style="0" customWidth="1"/>
    <col min="4" max="4" width="12.140625" style="0" bestFit="1" customWidth="1"/>
    <col min="5" max="5" width="12.28125" style="0" bestFit="1" customWidth="1"/>
    <col min="6" max="6" width="11.28125" style="0" bestFit="1" customWidth="1"/>
    <col min="9" max="9" width="21.421875" style="0" bestFit="1" customWidth="1"/>
    <col min="10" max="10" width="12.140625" style="0" bestFit="1" customWidth="1"/>
    <col min="11" max="11" width="12.28125" style="0" bestFit="1" customWidth="1"/>
    <col min="12" max="12" width="11.28125" style="0" bestFit="1" customWidth="1"/>
  </cols>
  <sheetData>
    <row r="1" spans="1:12" ht="20.2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5.5">
      <c r="A2" s="1"/>
      <c r="B2" s="1"/>
      <c r="C2" s="1"/>
      <c r="D2" s="2"/>
      <c r="E2" s="2"/>
      <c r="F2" s="2"/>
      <c r="G2" s="1"/>
      <c r="H2" s="1"/>
      <c r="I2" s="1"/>
      <c r="J2" s="2"/>
      <c r="K2" s="3"/>
      <c r="L2" s="2"/>
    </row>
    <row r="3" spans="1:12" ht="19.5" thickBot="1">
      <c r="A3" s="4"/>
      <c r="B3" s="4"/>
      <c r="C3" s="4"/>
      <c r="D3" s="5"/>
      <c r="E3" s="5"/>
      <c r="F3" s="5"/>
      <c r="G3" s="4"/>
      <c r="H3" s="4"/>
      <c r="I3" s="4"/>
      <c r="J3" s="5"/>
      <c r="K3" s="6"/>
      <c r="L3" s="7" t="s">
        <v>0</v>
      </c>
    </row>
    <row r="4" spans="1:12" ht="15">
      <c r="A4" s="53" t="s">
        <v>1</v>
      </c>
      <c r="B4" s="54"/>
      <c r="C4" s="54"/>
      <c r="D4" s="54"/>
      <c r="E4" s="54"/>
      <c r="F4" s="55"/>
      <c r="G4" s="56" t="s">
        <v>2</v>
      </c>
      <c r="H4" s="56"/>
      <c r="I4" s="56"/>
      <c r="J4" s="56"/>
      <c r="K4" s="56"/>
      <c r="L4" s="57"/>
    </row>
    <row r="5" spans="1:12" ht="15">
      <c r="A5" s="8" t="s">
        <v>3</v>
      </c>
      <c r="B5" s="9" t="s">
        <v>4</v>
      </c>
      <c r="C5" s="9" t="s">
        <v>5</v>
      </c>
      <c r="D5" s="10" t="s">
        <v>42</v>
      </c>
      <c r="E5" s="11" t="s">
        <v>43</v>
      </c>
      <c r="F5" s="10" t="s">
        <v>6</v>
      </c>
      <c r="G5" s="9" t="s">
        <v>3</v>
      </c>
      <c r="H5" s="9" t="s">
        <v>4</v>
      </c>
      <c r="I5" s="9" t="s">
        <v>5</v>
      </c>
      <c r="J5" s="10" t="s">
        <v>42</v>
      </c>
      <c r="K5" s="12" t="s">
        <v>43</v>
      </c>
      <c r="L5" s="13" t="s">
        <v>6</v>
      </c>
    </row>
    <row r="6" spans="1:12" ht="15">
      <c r="A6" s="58" t="s">
        <v>7</v>
      </c>
      <c r="B6" s="59"/>
      <c r="C6" s="60"/>
      <c r="D6" s="14">
        <f>SUM(D10,D13,D17)</f>
        <v>27010000</v>
      </c>
      <c r="E6" s="14">
        <f>SUM(E10,E13,E17)</f>
        <v>29407669</v>
      </c>
      <c r="F6" s="14">
        <f>SUM(F10,F13,F17)</f>
        <v>2397669</v>
      </c>
      <c r="G6" s="61" t="s">
        <v>7</v>
      </c>
      <c r="H6" s="61"/>
      <c r="I6" s="61"/>
      <c r="J6" s="14">
        <f>SUM(J13,J17,J23,J25,J34,J36)</f>
        <v>27010000</v>
      </c>
      <c r="K6" s="14">
        <f>SUM(K13,K17,K23,K25,K34,K36)</f>
        <v>20406444</v>
      </c>
      <c r="L6" s="15">
        <f>K6-J6</f>
        <v>-6603556</v>
      </c>
    </row>
    <row r="7" spans="1:12" ht="15">
      <c r="A7" s="63" t="s">
        <v>36</v>
      </c>
      <c r="B7" s="40" t="s">
        <v>37</v>
      </c>
      <c r="C7" s="77" t="s">
        <v>40</v>
      </c>
      <c r="D7" s="79">
        <v>0</v>
      </c>
      <c r="E7" s="79">
        <v>0</v>
      </c>
      <c r="F7" s="79">
        <f aca="true" t="shared" si="0" ref="F7:F17">E7-D7</f>
        <v>0</v>
      </c>
      <c r="G7" s="35" t="s">
        <v>8</v>
      </c>
      <c r="H7" s="35" t="s">
        <v>9</v>
      </c>
      <c r="I7" s="18" t="s">
        <v>10</v>
      </c>
      <c r="J7" s="19">
        <v>0</v>
      </c>
      <c r="K7" s="19">
        <v>0</v>
      </c>
      <c r="L7" s="20">
        <f>K7-J7</f>
        <v>0</v>
      </c>
    </row>
    <row r="8" spans="1:12" ht="15">
      <c r="A8" s="64"/>
      <c r="B8" s="41"/>
      <c r="C8" s="78"/>
      <c r="D8" s="80"/>
      <c r="E8" s="80"/>
      <c r="F8" s="80"/>
      <c r="G8" s="36"/>
      <c r="H8" s="36"/>
      <c r="I8" s="18" t="s">
        <v>12</v>
      </c>
      <c r="J8" s="19">
        <v>0</v>
      </c>
      <c r="K8" s="19">
        <v>0</v>
      </c>
      <c r="L8" s="20">
        <f aca="true" t="shared" si="1" ref="L8:L11">K8-J8</f>
        <v>0</v>
      </c>
    </row>
    <row r="9" spans="1:12" ht="15">
      <c r="A9" s="64"/>
      <c r="B9" s="42"/>
      <c r="C9" s="18" t="s">
        <v>39</v>
      </c>
      <c r="D9" s="19">
        <v>19000000</v>
      </c>
      <c r="E9" s="19">
        <v>20605730</v>
      </c>
      <c r="F9" s="19">
        <f t="shared" si="0"/>
        <v>1605730</v>
      </c>
      <c r="G9" s="36"/>
      <c r="H9" s="36"/>
      <c r="I9" s="18" t="s">
        <v>13</v>
      </c>
      <c r="J9" s="19">
        <v>0</v>
      </c>
      <c r="K9" s="19">
        <v>0</v>
      </c>
      <c r="L9" s="20">
        <f t="shared" si="1"/>
        <v>0</v>
      </c>
    </row>
    <row r="10" spans="1:12" ht="15">
      <c r="A10" s="65"/>
      <c r="B10" s="66" t="s">
        <v>11</v>
      </c>
      <c r="C10" s="67"/>
      <c r="D10" s="21">
        <f>SUM(D7:D9)</f>
        <v>19000000</v>
      </c>
      <c r="E10" s="21">
        <f>SUM(E7:E9)</f>
        <v>20605730</v>
      </c>
      <c r="F10" s="21">
        <f t="shared" si="0"/>
        <v>1605730</v>
      </c>
      <c r="G10" s="36"/>
      <c r="H10" s="36"/>
      <c r="I10" s="18" t="s">
        <v>14</v>
      </c>
      <c r="J10" s="19">
        <v>0</v>
      </c>
      <c r="K10" s="19">
        <v>0</v>
      </c>
      <c r="L10" s="20">
        <f t="shared" si="1"/>
        <v>0</v>
      </c>
    </row>
    <row r="11" spans="1:12" ht="16.5" customHeight="1">
      <c r="A11" s="63" t="s">
        <v>35</v>
      </c>
      <c r="B11" s="40" t="s">
        <v>38</v>
      </c>
      <c r="C11" s="16" t="s">
        <v>50</v>
      </c>
      <c r="D11" s="17">
        <v>0</v>
      </c>
      <c r="E11" s="17">
        <v>783</v>
      </c>
      <c r="F11" s="17">
        <f>E11-D11</f>
        <v>783</v>
      </c>
      <c r="G11" s="36"/>
      <c r="H11" s="36"/>
      <c r="I11" s="18" t="s">
        <v>15</v>
      </c>
      <c r="J11" s="19">
        <v>0</v>
      </c>
      <c r="K11" s="19">
        <v>0</v>
      </c>
      <c r="L11" s="20">
        <f t="shared" si="1"/>
        <v>0</v>
      </c>
    </row>
    <row r="12" spans="1:12" ht="16.5" customHeight="1">
      <c r="A12" s="64"/>
      <c r="B12" s="42"/>
      <c r="C12" s="16" t="s">
        <v>49</v>
      </c>
      <c r="D12" s="17">
        <v>8000000</v>
      </c>
      <c r="E12" s="17">
        <v>8192989</v>
      </c>
      <c r="F12" s="17">
        <f>E12-D12</f>
        <v>192989</v>
      </c>
      <c r="G12" s="36"/>
      <c r="H12" s="62"/>
      <c r="I12" s="18"/>
      <c r="J12" s="19"/>
      <c r="K12" s="19"/>
      <c r="L12" s="20"/>
    </row>
    <row r="13" spans="1:12" ht="15">
      <c r="A13" s="65"/>
      <c r="B13" s="30" t="s">
        <v>11</v>
      </c>
      <c r="C13" s="30"/>
      <c r="D13" s="21">
        <f>SUM(D11:D12)</f>
        <v>8000000</v>
      </c>
      <c r="E13" s="21">
        <f>SUM(E11:E12)</f>
        <v>8193772</v>
      </c>
      <c r="F13" s="21">
        <f t="shared" si="0"/>
        <v>193772</v>
      </c>
      <c r="G13" s="36"/>
      <c r="H13" s="66" t="s">
        <v>11</v>
      </c>
      <c r="I13" s="67"/>
      <c r="J13" s="21">
        <f>SUM(J7:J11)</f>
        <v>0</v>
      </c>
      <c r="K13" s="21">
        <f>SUM(K7:K11)</f>
        <v>0</v>
      </c>
      <c r="L13" s="22">
        <f>SUM(L7:L11)</f>
        <v>0</v>
      </c>
    </row>
    <row r="14" spans="1:12" ht="15">
      <c r="A14" s="63" t="s">
        <v>33</v>
      </c>
      <c r="B14" s="84" t="s">
        <v>34</v>
      </c>
      <c r="C14" s="31" t="s">
        <v>45</v>
      </c>
      <c r="D14" s="17">
        <v>0</v>
      </c>
      <c r="E14" s="17">
        <v>500000</v>
      </c>
      <c r="F14" s="17">
        <f>E14-D14</f>
        <v>500000</v>
      </c>
      <c r="G14" s="36"/>
      <c r="H14" s="81" t="s">
        <v>16</v>
      </c>
      <c r="I14" s="23" t="s">
        <v>27</v>
      </c>
      <c r="J14" s="24">
        <v>600000</v>
      </c>
      <c r="K14" s="24">
        <v>250000</v>
      </c>
      <c r="L14" s="25">
        <f>K14-J14</f>
        <v>-350000</v>
      </c>
    </row>
    <row r="15" spans="1:12" ht="15">
      <c r="A15" s="64"/>
      <c r="B15" s="85"/>
      <c r="C15" s="31" t="s">
        <v>46</v>
      </c>
      <c r="D15" s="17">
        <v>10000</v>
      </c>
      <c r="E15" s="17">
        <v>567</v>
      </c>
      <c r="F15" s="17">
        <f>E15-D15</f>
        <v>-9433</v>
      </c>
      <c r="G15" s="36"/>
      <c r="H15" s="82"/>
      <c r="I15" s="23" t="s">
        <v>48</v>
      </c>
      <c r="J15" s="24">
        <v>0</v>
      </c>
      <c r="K15" s="24">
        <v>514000</v>
      </c>
      <c r="L15" s="25">
        <f>K15-J15</f>
        <v>514000</v>
      </c>
    </row>
    <row r="16" spans="1:12" ht="15">
      <c r="A16" s="64"/>
      <c r="B16" s="86"/>
      <c r="C16" s="16" t="s">
        <v>47</v>
      </c>
      <c r="D16" s="17">
        <v>0</v>
      </c>
      <c r="E16" s="17">
        <v>107600</v>
      </c>
      <c r="F16" s="17">
        <f>E16-D16</f>
        <v>107600</v>
      </c>
      <c r="G16" s="36"/>
      <c r="H16" s="83"/>
      <c r="I16" s="23"/>
      <c r="J16" s="24"/>
      <c r="K16" s="24"/>
      <c r="L16" s="25"/>
    </row>
    <row r="17" spans="1:12" ht="15">
      <c r="A17" s="65"/>
      <c r="B17" s="66" t="s">
        <v>11</v>
      </c>
      <c r="C17" s="67"/>
      <c r="D17" s="21">
        <f>SUM(D14:D16)</f>
        <v>10000</v>
      </c>
      <c r="E17" s="21">
        <f>SUM(E14:E16)</f>
        <v>608167</v>
      </c>
      <c r="F17" s="21">
        <f t="shared" si="0"/>
        <v>598167</v>
      </c>
      <c r="G17" s="36"/>
      <c r="H17" s="66" t="s">
        <v>11</v>
      </c>
      <c r="I17" s="67"/>
      <c r="J17" s="21">
        <f>J14</f>
        <v>600000</v>
      </c>
      <c r="K17" s="21">
        <f>SUM(K14:K15)</f>
        <v>764000</v>
      </c>
      <c r="L17" s="22">
        <f>SUM(L14:L15)</f>
        <v>164000</v>
      </c>
    </row>
    <row r="18" spans="1:12" ht="15">
      <c r="A18" s="68" t="s">
        <v>44</v>
      </c>
      <c r="B18" s="69"/>
      <c r="C18" s="69"/>
      <c r="D18" s="69"/>
      <c r="E18" s="69"/>
      <c r="F18" s="70"/>
      <c r="G18" s="36"/>
      <c r="H18" s="32" t="s">
        <v>17</v>
      </c>
      <c r="I18" s="18" t="s">
        <v>18</v>
      </c>
      <c r="J18" s="19">
        <v>810000</v>
      </c>
      <c r="K18" s="19">
        <v>0</v>
      </c>
      <c r="L18" s="20">
        <f>K18-J18</f>
        <v>-810000</v>
      </c>
    </row>
    <row r="19" spans="1:12" ht="15">
      <c r="A19" s="71"/>
      <c r="B19" s="72"/>
      <c r="C19" s="72"/>
      <c r="D19" s="72"/>
      <c r="E19" s="72"/>
      <c r="F19" s="73"/>
      <c r="G19" s="36"/>
      <c r="H19" s="32"/>
      <c r="I19" s="18" t="s">
        <v>19</v>
      </c>
      <c r="J19" s="19">
        <v>2000000</v>
      </c>
      <c r="K19" s="19">
        <v>800340</v>
      </c>
      <c r="L19" s="20">
        <f>K19-J19</f>
        <v>-1199660</v>
      </c>
    </row>
    <row r="20" spans="1:12" ht="15">
      <c r="A20" s="71"/>
      <c r="B20" s="72"/>
      <c r="C20" s="72"/>
      <c r="D20" s="72"/>
      <c r="E20" s="72"/>
      <c r="F20" s="73"/>
      <c r="G20" s="36"/>
      <c r="H20" s="32"/>
      <c r="I20" s="18" t="s">
        <v>20</v>
      </c>
      <c r="J20" s="19">
        <v>0</v>
      </c>
      <c r="K20" s="19">
        <v>0</v>
      </c>
      <c r="L20" s="20">
        <f>K20-J20</f>
        <v>0</v>
      </c>
    </row>
    <row r="21" spans="1:12" ht="15">
      <c r="A21" s="71"/>
      <c r="B21" s="72"/>
      <c r="C21" s="72"/>
      <c r="D21" s="72"/>
      <c r="E21" s="72"/>
      <c r="F21" s="73"/>
      <c r="G21" s="36"/>
      <c r="H21" s="32"/>
      <c r="I21" s="18" t="s">
        <v>21</v>
      </c>
      <c r="J21" s="19">
        <v>2000000</v>
      </c>
      <c r="K21" s="19">
        <v>934520</v>
      </c>
      <c r="L21" s="20">
        <f>K21-J21</f>
        <v>-1065480</v>
      </c>
    </row>
    <row r="22" spans="1:12" ht="15">
      <c r="A22" s="71"/>
      <c r="B22" s="72"/>
      <c r="C22" s="72"/>
      <c r="D22" s="72"/>
      <c r="E22" s="72"/>
      <c r="F22" s="73"/>
      <c r="G22" s="36"/>
      <c r="H22" s="32"/>
      <c r="I22" s="18" t="s">
        <v>22</v>
      </c>
      <c r="J22" s="19">
        <v>3360000</v>
      </c>
      <c r="K22" s="19">
        <v>3407584</v>
      </c>
      <c r="L22" s="20">
        <f>K22-J22</f>
        <v>47584</v>
      </c>
    </row>
    <row r="23" spans="1:12" ht="15">
      <c r="A23" s="71"/>
      <c r="B23" s="72"/>
      <c r="C23" s="72"/>
      <c r="D23" s="72"/>
      <c r="E23" s="72"/>
      <c r="F23" s="73"/>
      <c r="G23" s="62"/>
      <c r="H23" s="33" t="s">
        <v>11</v>
      </c>
      <c r="I23" s="34"/>
      <c r="J23" s="21">
        <f>SUM(J18:J22)</f>
        <v>8170000</v>
      </c>
      <c r="K23" s="21">
        <f>SUM(K18:K22)</f>
        <v>5142444</v>
      </c>
      <c r="L23" s="22">
        <f>SUM(L18:L22)</f>
        <v>-3027556</v>
      </c>
    </row>
    <row r="24" spans="1:12" ht="15">
      <c r="A24" s="71"/>
      <c r="B24" s="72"/>
      <c r="C24" s="72"/>
      <c r="D24" s="72"/>
      <c r="E24" s="72"/>
      <c r="F24" s="73"/>
      <c r="G24" s="32" t="s">
        <v>29</v>
      </c>
      <c r="H24" s="26" t="s">
        <v>23</v>
      </c>
      <c r="I24" s="27" t="s">
        <v>24</v>
      </c>
      <c r="J24" s="24">
        <v>1240000</v>
      </c>
      <c r="K24" s="24">
        <v>0</v>
      </c>
      <c r="L24" s="25">
        <f>K24-J24</f>
        <v>-1240000</v>
      </c>
    </row>
    <row r="25" spans="1:12" ht="15">
      <c r="A25" s="71"/>
      <c r="B25" s="72"/>
      <c r="C25" s="72"/>
      <c r="D25" s="72"/>
      <c r="E25" s="72"/>
      <c r="F25" s="73"/>
      <c r="G25" s="32"/>
      <c r="H25" s="33" t="s">
        <v>11</v>
      </c>
      <c r="I25" s="34"/>
      <c r="J25" s="21">
        <f>SUM(J24)</f>
        <v>1240000</v>
      </c>
      <c r="K25" s="21">
        <f>SUM(K24)</f>
        <v>0</v>
      </c>
      <c r="L25" s="22">
        <f>SUM(L24)</f>
        <v>-1240000</v>
      </c>
    </row>
    <row r="26" spans="1:12" ht="15">
      <c r="A26" s="71"/>
      <c r="B26" s="72"/>
      <c r="C26" s="72"/>
      <c r="D26" s="72"/>
      <c r="E26" s="72"/>
      <c r="F26" s="73"/>
      <c r="G26" s="35" t="s">
        <v>25</v>
      </c>
      <c r="H26" s="32" t="s">
        <v>26</v>
      </c>
      <c r="I26" s="40" t="s">
        <v>28</v>
      </c>
      <c r="J26" s="43">
        <v>5000000</v>
      </c>
      <c r="K26" s="46">
        <v>2500000</v>
      </c>
      <c r="L26" s="49">
        <f>K26-J26</f>
        <v>-2500000</v>
      </c>
    </row>
    <row r="27" spans="1:12" ht="15">
      <c r="A27" s="71"/>
      <c r="B27" s="72"/>
      <c r="C27" s="72"/>
      <c r="D27" s="72"/>
      <c r="E27" s="72"/>
      <c r="F27" s="73"/>
      <c r="G27" s="36"/>
      <c r="H27" s="32"/>
      <c r="I27" s="41"/>
      <c r="J27" s="44"/>
      <c r="K27" s="47"/>
      <c r="L27" s="50"/>
    </row>
    <row r="28" spans="1:12" ht="15">
      <c r="A28" s="71"/>
      <c r="B28" s="72"/>
      <c r="C28" s="72"/>
      <c r="D28" s="72"/>
      <c r="E28" s="72"/>
      <c r="F28" s="73"/>
      <c r="G28" s="36"/>
      <c r="H28" s="32"/>
      <c r="I28" s="41"/>
      <c r="J28" s="44"/>
      <c r="K28" s="47"/>
      <c r="L28" s="50"/>
    </row>
    <row r="29" spans="1:12" ht="15">
      <c r="A29" s="71"/>
      <c r="B29" s="72"/>
      <c r="C29" s="72"/>
      <c r="D29" s="72"/>
      <c r="E29" s="72"/>
      <c r="F29" s="73"/>
      <c r="G29" s="36"/>
      <c r="H29" s="32"/>
      <c r="I29" s="41"/>
      <c r="J29" s="44"/>
      <c r="K29" s="47"/>
      <c r="L29" s="50"/>
    </row>
    <row r="30" spans="1:12" ht="15.75" customHeight="1">
      <c r="A30" s="71"/>
      <c r="B30" s="72"/>
      <c r="C30" s="72"/>
      <c r="D30" s="72"/>
      <c r="E30" s="72"/>
      <c r="F30" s="73"/>
      <c r="G30" s="36"/>
      <c r="H30" s="32"/>
      <c r="I30" s="41"/>
      <c r="J30" s="44"/>
      <c r="K30" s="47"/>
      <c r="L30" s="50"/>
    </row>
    <row r="31" spans="1:12" ht="15" hidden="1">
      <c r="A31" s="71"/>
      <c r="B31" s="72"/>
      <c r="C31" s="72"/>
      <c r="D31" s="72"/>
      <c r="E31" s="72"/>
      <c r="F31" s="73"/>
      <c r="G31" s="36"/>
      <c r="H31" s="32"/>
      <c r="I31" s="41"/>
      <c r="J31" s="44"/>
      <c r="K31" s="47"/>
      <c r="L31" s="50"/>
    </row>
    <row r="32" spans="1:12" ht="17.25" hidden="1" thickBot="1">
      <c r="A32" s="74"/>
      <c r="B32" s="75"/>
      <c r="C32" s="75"/>
      <c r="D32" s="75"/>
      <c r="E32" s="75"/>
      <c r="F32" s="76"/>
      <c r="G32" s="36"/>
      <c r="H32" s="32"/>
      <c r="I32" s="41"/>
      <c r="J32" s="44"/>
      <c r="K32" s="47"/>
      <c r="L32" s="50"/>
    </row>
    <row r="33" spans="7:12" ht="9" customHeight="1">
      <c r="G33" s="36"/>
      <c r="H33" s="32"/>
      <c r="I33" s="42"/>
      <c r="J33" s="45"/>
      <c r="K33" s="48"/>
      <c r="L33" s="51"/>
    </row>
    <row r="34" spans="7:12" ht="20.25" customHeight="1" thickBot="1">
      <c r="G34" s="37"/>
      <c r="H34" s="38" t="s">
        <v>11</v>
      </c>
      <c r="I34" s="39"/>
      <c r="J34" s="28">
        <f>SUM(J26:J33)</f>
        <v>5000000</v>
      </c>
      <c r="K34" s="28">
        <f>SUM(K26:K33)</f>
        <v>2500000</v>
      </c>
      <c r="L34" s="29">
        <f>SUM(L26:L33)</f>
        <v>-2500000</v>
      </c>
    </row>
    <row r="35" spans="7:12" ht="15">
      <c r="G35" s="32" t="s">
        <v>30</v>
      </c>
      <c r="H35" s="26" t="s">
        <v>31</v>
      </c>
      <c r="I35" s="27" t="s">
        <v>32</v>
      </c>
      <c r="J35" s="24">
        <v>12000000</v>
      </c>
      <c r="K35" s="24">
        <v>12000000</v>
      </c>
      <c r="L35" s="25">
        <f>K35-J35</f>
        <v>0</v>
      </c>
    </row>
    <row r="36" spans="7:12" ht="18.75" customHeight="1">
      <c r="G36" s="32"/>
      <c r="H36" s="33" t="s">
        <v>11</v>
      </c>
      <c r="I36" s="34"/>
      <c r="J36" s="21">
        <f>SUM(J35)</f>
        <v>12000000</v>
      </c>
      <c r="K36" s="21">
        <f>SUM(K35)</f>
        <v>12000000</v>
      </c>
      <c r="L36" s="22">
        <f>SUM(L35)</f>
        <v>0</v>
      </c>
    </row>
  </sheetData>
  <mergeCells count="36">
    <mergeCell ref="H17:I17"/>
    <mergeCell ref="H14:H16"/>
    <mergeCell ref="B7:B9"/>
    <mergeCell ref="B10:C10"/>
    <mergeCell ref="H13:I13"/>
    <mergeCell ref="B14:B16"/>
    <mergeCell ref="H7:H12"/>
    <mergeCell ref="C7:C8"/>
    <mergeCell ref="D7:D8"/>
    <mergeCell ref="E7:E8"/>
    <mergeCell ref="F7:F8"/>
    <mergeCell ref="B11:B12"/>
    <mergeCell ref="J26:J33"/>
    <mergeCell ref="K26:K33"/>
    <mergeCell ref="L26:L33"/>
    <mergeCell ref="A1:L1"/>
    <mergeCell ref="A4:F4"/>
    <mergeCell ref="G4:L4"/>
    <mergeCell ref="A6:C6"/>
    <mergeCell ref="G6:I6"/>
    <mergeCell ref="G7:G23"/>
    <mergeCell ref="A7:A10"/>
    <mergeCell ref="A14:A17"/>
    <mergeCell ref="H18:H22"/>
    <mergeCell ref="B17:C17"/>
    <mergeCell ref="A18:F32"/>
    <mergeCell ref="H23:I23"/>
    <mergeCell ref="A11:A13"/>
    <mergeCell ref="G35:G36"/>
    <mergeCell ref="H36:I36"/>
    <mergeCell ref="H25:I25"/>
    <mergeCell ref="G26:G34"/>
    <mergeCell ref="H26:H33"/>
    <mergeCell ref="H34:I34"/>
    <mergeCell ref="I26:I33"/>
    <mergeCell ref="G24:G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3층PC</dc:creator>
  <cp:keywords/>
  <dc:description/>
  <cp:lastModifiedBy>HSC</cp:lastModifiedBy>
  <cp:lastPrinted>2016-03-11T04:34:55Z</cp:lastPrinted>
  <dcterms:created xsi:type="dcterms:W3CDTF">2013-04-15T00:33:55Z</dcterms:created>
  <dcterms:modified xsi:type="dcterms:W3CDTF">2016-03-11T04:34:56Z</dcterms:modified>
  <cp:category/>
  <cp:version/>
  <cp:contentType/>
  <cp:contentStatus/>
</cp:coreProperties>
</file>