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60" windowWidth="19395" windowHeight="783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<sst xmlns="http://schemas.openxmlformats.org/spreadsheetml/2006/main" count="84" uniqueCount="72">
  <si>
    <t>증감(A-B)</t>
  </si>
  <si>
    <t>입소자
부담금수입</t>
  </si>
  <si>
    <t>입소비용
수입</t>
  </si>
  <si>
    <t>관</t>
  </si>
  <si>
    <t>항</t>
  </si>
  <si>
    <t>목</t>
  </si>
  <si>
    <t>2015년
결산(B)</t>
  </si>
  <si>
    <t>증감(A-B)</t>
  </si>
  <si>
    <t>급여</t>
  </si>
  <si>
    <t>인건비</t>
  </si>
  <si>
    <t>보조금반환</t>
  </si>
  <si>
    <t>예비비</t>
  </si>
  <si>
    <t>전입금</t>
  </si>
  <si>
    <t>이월금</t>
  </si>
  <si>
    <t>잡수입</t>
  </si>
  <si>
    <t>세입</t>
  </si>
  <si>
    <t>세출</t>
  </si>
  <si>
    <t>2015년 2차
추경예산(A)</t>
  </si>
  <si>
    <t>퇴직적립금</t>
  </si>
  <si>
    <t>사회보험</t>
  </si>
  <si>
    <t>제수당</t>
  </si>
  <si>
    <t>후생경비</t>
  </si>
  <si>
    <t>기관운영비</t>
  </si>
  <si>
    <t>직잭보조비</t>
  </si>
  <si>
    <t>회의비</t>
  </si>
  <si>
    <t>운영비</t>
  </si>
  <si>
    <t>여비</t>
  </si>
  <si>
    <t>공공요금</t>
  </si>
  <si>
    <t>제세공과금</t>
  </si>
  <si>
    <t>차량비</t>
  </si>
  <si>
    <t>기타운영비</t>
  </si>
  <si>
    <t>시설비</t>
  </si>
  <si>
    <t>자산취득비</t>
  </si>
  <si>
    <t>홍보사업비</t>
  </si>
  <si>
    <t>차년도이월금</t>
  </si>
  <si>
    <t>보조금
수입</t>
  </si>
  <si>
    <t>시도
보조금</t>
  </si>
  <si>
    <t>시군구
보조금</t>
  </si>
  <si>
    <t>지정
후원금</t>
  </si>
  <si>
    <t>비지정
후원금</t>
  </si>
  <si>
    <t>법인
전입금</t>
  </si>
  <si>
    <t>사
무
비</t>
  </si>
  <si>
    <t>업무
추진비</t>
  </si>
  <si>
    <t>재산 
조성
비</t>
  </si>
  <si>
    <t>사
업
비</t>
  </si>
  <si>
    <t>보조
금
반환</t>
  </si>
  <si>
    <t>예비
비</t>
  </si>
  <si>
    <t>생활재활
서비스사업비</t>
  </si>
  <si>
    <t>수용비및
수수료</t>
  </si>
  <si>
    <t>시설장비
유지비</t>
  </si>
  <si>
    <t>사회심리
재활서비스
사업비</t>
  </si>
  <si>
    <t>교육재활
서비스
사업비</t>
  </si>
  <si>
    <t>영양급식
서비스
사업비</t>
  </si>
  <si>
    <t>일상생활
서비스
사업비</t>
  </si>
  <si>
    <t>2015년
지정기탁
사업비</t>
  </si>
  <si>
    <t>일반
사업비</t>
  </si>
  <si>
    <t>지정
기탁
사업</t>
  </si>
  <si>
    <t>포스코
나눔
재단
사업</t>
  </si>
  <si>
    <t>2015년
포스코
나눔재단
사업비</t>
  </si>
  <si>
    <t>장애인
이용료
지원금
사업</t>
  </si>
  <si>
    <t>장애인
이용료
지원금
사업비</t>
  </si>
  <si>
    <t>보조금
반환</t>
  </si>
  <si>
    <t>계</t>
  </si>
  <si>
    <t>계</t>
  </si>
  <si>
    <t>후원금
수입</t>
  </si>
  <si>
    <t>전년도
이월금</t>
  </si>
  <si>
    <t>잡수입</t>
  </si>
  <si>
    <t>기타예금이자수입</t>
  </si>
  <si>
    <t>기타수입</t>
  </si>
  <si>
    <t xml:space="preserve">직업재활
사업비
</t>
  </si>
  <si>
    <t>(단위 : 원)</t>
  </si>
  <si>
    <t>2015년 우함주간보호센터 결산보고서</t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</si>
</sst>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3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double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69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1" fontId="3" fillId="0" borderId="1" xfId="20" applyFont="1" applyBorder="1" applyAlignment="1">
      <alignment vertical="center" wrapText="1"/>
    </xf>
    <xf numFmtId="41" fontId="3" fillId="0" borderId="1" xfId="20" applyFont="1" applyBorder="1" applyAlignment="1">
      <alignment vertical="center"/>
    </xf>
    <xf numFmtId="41" fontId="3" fillId="0" borderId="1" xfId="2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1" fontId="3" fillId="0" borderId="8" xfId="2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1" fontId="3" fillId="0" borderId="2" xfId="20" applyFont="1" applyBorder="1" applyAlignment="1">
      <alignment vertical="center" wrapText="1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20" applyFont="1" applyBorder="1" applyAlignment="1">
      <alignment horizontal="center" vertical="center"/>
    </xf>
    <xf numFmtId="41" fontId="3" fillId="0" borderId="10" xfId="20" applyFont="1" applyBorder="1" applyAlignment="1">
      <alignment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 wrapText="1"/>
    </xf>
    <xf numFmtId="9" fontId="0" fillId="0" borderId="0" xfId="22" applyFont="1" applyAlignment="1">
      <alignment vertical="center"/>
    </xf>
    <xf numFmtId="10" fontId="3" fillId="0" borderId="11" xfId="21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3" fillId="0" borderId="31" xfId="0" applyNumberFormat="1" applyFont="1" applyBorder="1" applyAlignment="1">
      <alignment horizontal="center" vertical="center"/>
    </xf>
    <xf numFmtId="10" fontId="3" fillId="0" borderId="32" xfId="0" applyNumberFormat="1" applyFont="1" applyBorder="1" applyAlignment="1">
      <alignment horizontal="center" vertical="center"/>
    </xf>
    <xf numFmtId="10" fontId="3" fillId="0" borderId="33" xfId="0" applyNumberFormat="1" applyFont="1" applyBorder="1" applyAlignment="1">
      <alignment horizontal="center" vertical="center"/>
    </xf>
    <xf numFmtId="10" fontId="3" fillId="0" borderId="34" xfId="0" applyNumberFormat="1" applyFont="1" applyBorder="1" applyAlignment="1">
      <alignment horizontal="center" vertical="center"/>
    </xf>
    <xf numFmtId="10" fontId="3" fillId="0" borderId="32" xfId="21" applyNumberFormat="1" applyFont="1" applyBorder="1" applyAlignment="1">
      <alignment horizontal="center" vertical="center"/>
    </xf>
    <xf numFmtId="10" fontId="3" fillId="0" borderId="33" xfId="21" applyNumberFormat="1" applyFont="1" applyBorder="1" applyAlignment="1">
      <alignment horizontal="center" vertical="center"/>
    </xf>
    <xf numFmtId="10" fontId="3" fillId="0" borderId="31" xfId="21" applyNumberFormat="1" applyFont="1" applyBorder="1" applyAlignment="1">
      <alignment horizontal="center" vertical="center"/>
    </xf>
    <xf numFmtId="10" fontId="3" fillId="0" borderId="34" xfId="21" applyNumberFormat="1" applyFont="1" applyBorder="1" applyAlignment="1">
      <alignment horizontal="center" vertical="center"/>
    </xf>
    <xf numFmtId="10" fontId="3" fillId="0" borderId="35" xfId="21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통화 [0]" xfId="21"/>
    <cellStyle name="백분율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B1">
      <selection activeCell="Q34" sqref="Q34"/>
    </sheetView>
  </sheetViews>
  <sheetFormatPr defaultColWidth="9.140625" defaultRowHeight="15"/>
  <cols>
    <col min="1" max="1" width="7.00390625" style="0" customWidth="1"/>
    <col min="2" max="2" width="7.7109375" style="0" customWidth="1"/>
    <col min="3" max="3" width="9.00390625" style="0" customWidth="1"/>
    <col min="4" max="4" width="13.8515625" style="0" customWidth="1"/>
    <col min="5" max="5" width="13.57421875" style="0" customWidth="1"/>
    <col min="6" max="6" width="12.421875" style="0" customWidth="1"/>
    <col min="7" max="7" width="9.28125" style="0" bestFit="1" customWidth="1"/>
    <col min="8" max="8" width="5.421875" style="0" customWidth="1"/>
    <col min="9" max="9" width="7.8515625" style="0" customWidth="1"/>
    <col min="10" max="10" width="11.421875" style="0" customWidth="1"/>
    <col min="11" max="11" width="14.421875" style="0" customWidth="1"/>
    <col min="12" max="12" width="13.8515625" style="0" customWidth="1"/>
    <col min="13" max="13" width="13.8515625" style="0" bestFit="1" customWidth="1"/>
  </cols>
  <sheetData>
    <row r="1" spans="1:14" ht="38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ht="17.25" thickBot="1">
      <c r="N2" t="s">
        <v>70</v>
      </c>
    </row>
    <row r="3" spans="1:14" ht="29.25" customHeight="1" thickBot="1">
      <c r="A3" s="46" t="s">
        <v>15</v>
      </c>
      <c r="B3" s="47"/>
      <c r="C3" s="47"/>
      <c r="D3" s="47"/>
      <c r="E3" s="47"/>
      <c r="F3" s="47"/>
      <c r="G3" s="48"/>
      <c r="H3" s="49" t="s">
        <v>16</v>
      </c>
      <c r="I3" s="47"/>
      <c r="J3" s="47"/>
      <c r="K3" s="47"/>
      <c r="L3" s="47"/>
      <c r="M3" s="47"/>
      <c r="N3" s="48"/>
    </row>
    <row r="4" spans="1:14" ht="34.5">
      <c r="A4" s="11" t="s">
        <v>3</v>
      </c>
      <c r="B4" s="12" t="s">
        <v>4</v>
      </c>
      <c r="C4" s="12" t="s">
        <v>5</v>
      </c>
      <c r="D4" s="13" t="s">
        <v>17</v>
      </c>
      <c r="E4" s="13" t="s">
        <v>6</v>
      </c>
      <c r="F4" s="31" t="s">
        <v>7</v>
      </c>
      <c r="G4" s="32"/>
      <c r="H4" s="14" t="s">
        <v>3</v>
      </c>
      <c r="I4" s="12" t="s">
        <v>4</v>
      </c>
      <c r="J4" s="12" t="s">
        <v>5</v>
      </c>
      <c r="K4" s="13" t="s">
        <v>17</v>
      </c>
      <c r="L4" s="13" t="s">
        <v>6</v>
      </c>
      <c r="M4" s="31" t="s">
        <v>0</v>
      </c>
      <c r="N4" s="32"/>
    </row>
    <row r="5" spans="1:14" ht="33.75" customHeight="1" thickBot="1">
      <c r="A5" s="50" t="s">
        <v>62</v>
      </c>
      <c r="B5" s="51"/>
      <c r="C5" s="52"/>
      <c r="D5" s="23">
        <f>SUM(D6:D14)</f>
        <v>155121000</v>
      </c>
      <c r="E5" s="23">
        <f>SUM(E6:E14)</f>
        <v>153178604</v>
      </c>
      <c r="F5" s="24">
        <f>D5-E5</f>
        <v>1942396</v>
      </c>
      <c r="G5" s="28">
        <f>E5/D5</f>
        <v>0.987478187995178</v>
      </c>
      <c r="H5" s="51" t="s">
        <v>63</v>
      </c>
      <c r="I5" s="51"/>
      <c r="J5" s="52"/>
      <c r="K5" s="25">
        <f>SUM(K6:K32)</f>
        <v>155121000</v>
      </c>
      <c r="L5" s="25">
        <f>SUM(L6:L35)</f>
        <v>153178604</v>
      </c>
      <c r="M5" s="24">
        <f>K5-L5</f>
        <v>1942396</v>
      </c>
      <c r="N5" s="27">
        <f>L5/K5</f>
        <v>0.987478187995178</v>
      </c>
    </row>
    <row r="6" spans="1:14" ht="33.75" customHeight="1" thickTop="1">
      <c r="A6" s="18" t="s">
        <v>1</v>
      </c>
      <c r="B6" s="3" t="s">
        <v>1</v>
      </c>
      <c r="C6" s="3" t="s">
        <v>2</v>
      </c>
      <c r="D6" s="19">
        <v>19200000</v>
      </c>
      <c r="E6" s="19">
        <v>17150000</v>
      </c>
      <c r="F6" s="20">
        <f>D6-E6</f>
        <v>2050000</v>
      </c>
      <c r="G6" s="61">
        <f aca="true" t="shared" si="0" ref="G6:G14">E6/D6</f>
        <v>0.8932291666666666</v>
      </c>
      <c r="H6" s="54" t="s">
        <v>41</v>
      </c>
      <c r="I6" s="53" t="s">
        <v>9</v>
      </c>
      <c r="J6" s="21" t="s">
        <v>8</v>
      </c>
      <c r="K6" s="19">
        <v>68925000</v>
      </c>
      <c r="L6" s="19">
        <v>68924680</v>
      </c>
      <c r="M6" s="22">
        <f>K6-L6</f>
        <v>320</v>
      </c>
      <c r="N6" s="64">
        <f aca="true" t="shared" si="1" ref="N6:N32">L6/K6</f>
        <v>0.9999953572723975</v>
      </c>
    </row>
    <row r="7" spans="1:14" ht="37.5" customHeight="1">
      <c r="A7" s="57" t="s">
        <v>35</v>
      </c>
      <c r="B7" s="33" t="s">
        <v>35</v>
      </c>
      <c r="C7" s="2" t="s">
        <v>36</v>
      </c>
      <c r="D7" s="6">
        <v>20608000</v>
      </c>
      <c r="E7" s="6">
        <v>21837600</v>
      </c>
      <c r="F7" s="8">
        <f aca="true" t="shared" si="2" ref="F7:F14">D7-E7</f>
        <v>-1229600</v>
      </c>
      <c r="G7" s="62">
        <f t="shared" si="0"/>
        <v>1.059666149068323</v>
      </c>
      <c r="H7" s="55"/>
      <c r="I7" s="53"/>
      <c r="J7" s="1" t="s">
        <v>18</v>
      </c>
      <c r="K7" s="6">
        <v>6810000</v>
      </c>
      <c r="L7" s="6">
        <v>6065810</v>
      </c>
      <c r="M7" s="7">
        <f aca="true" t="shared" si="3" ref="M7:M34">K7-L7</f>
        <v>744190</v>
      </c>
      <c r="N7" s="65">
        <f t="shared" si="1"/>
        <v>0.8907209985315713</v>
      </c>
    </row>
    <row r="8" spans="1:14" ht="34.5">
      <c r="A8" s="57"/>
      <c r="B8" s="33"/>
      <c r="C8" s="2" t="s">
        <v>37</v>
      </c>
      <c r="D8" s="6">
        <v>89152000</v>
      </c>
      <c r="E8" s="6">
        <v>87350400</v>
      </c>
      <c r="F8" s="8">
        <f t="shared" si="2"/>
        <v>1801600</v>
      </c>
      <c r="G8" s="60">
        <f t="shared" si="0"/>
        <v>0.979791816223977</v>
      </c>
      <c r="H8" s="55"/>
      <c r="I8" s="53"/>
      <c r="J8" s="1" t="s">
        <v>19</v>
      </c>
      <c r="K8" s="6">
        <v>7207000</v>
      </c>
      <c r="L8" s="6">
        <v>6810770</v>
      </c>
      <c r="M8" s="7">
        <f t="shared" si="3"/>
        <v>396230</v>
      </c>
      <c r="N8" s="66">
        <f t="shared" si="1"/>
        <v>0.9450215068683224</v>
      </c>
    </row>
    <row r="9" spans="1:14" ht="34.5" customHeight="1">
      <c r="A9" s="57" t="s">
        <v>64</v>
      </c>
      <c r="B9" s="33" t="s">
        <v>64</v>
      </c>
      <c r="C9" s="2" t="s">
        <v>38</v>
      </c>
      <c r="D9" s="6">
        <v>7000000</v>
      </c>
      <c r="E9" s="6">
        <v>7000000</v>
      </c>
      <c r="F9" s="8">
        <f t="shared" si="2"/>
        <v>0</v>
      </c>
      <c r="G9" s="63">
        <f t="shared" si="0"/>
        <v>1</v>
      </c>
      <c r="H9" s="55"/>
      <c r="I9" s="53"/>
      <c r="J9" s="1" t="s">
        <v>20</v>
      </c>
      <c r="K9" s="6">
        <f>6996000+5800000+1003000</f>
        <v>13799000</v>
      </c>
      <c r="L9" s="6">
        <v>13621160</v>
      </c>
      <c r="M9" s="7">
        <f t="shared" si="3"/>
        <v>177840</v>
      </c>
      <c r="N9" s="66">
        <f t="shared" si="1"/>
        <v>0.9871121095731574</v>
      </c>
    </row>
    <row r="10" spans="1:14" ht="34.5">
      <c r="A10" s="57"/>
      <c r="B10" s="33"/>
      <c r="C10" s="2" t="s">
        <v>39</v>
      </c>
      <c r="D10" s="6">
        <v>9483200</v>
      </c>
      <c r="E10" s="6">
        <f>7000000+3305756</f>
        <v>10305756</v>
      </c>
      <c r="F10" s="8">
        <f t="shared" si="2"/>
        <v>-822556</v>
      </c>
      <c r="G10" s="63">
        <f t="shared" si="0"/>
        <v>1.0867382318204826</v>
      </c>
      <c r="H10" s="55"/>
      <c r="I10" s="38"/>
      <c r="J10" s="1" t="s">
        <v>21</v>
      </c>
      <c r="K10" s="6">
        <v>0</v>
      </c>
      <c r="L10" s="6">
        <v>0</v>
      </c>
      <c r="M10" s="7">
        <f t="shared" si="3"/>
        <v>0</v>
      </c>
      <c r="N10" s="66">
        <v>0</v>
      </c>
    </row>
    <row r="11" spans="1:14" ht="34.5">
      <c r="A11" s="15" t="s">
        <v>12</v>
      </c>
      <c r="B11" s="4" t="s">
        <v>12</v>
      </c>
      <c r="C11" s="2" t="s">
        <v>40</v>
      </c>
      <c r="D11" s="6">
        <v>0</v>
      </c>
      <c r="E11" s="6">
        <v>0</v>
      </c>
      <c r="F11" s="8">
        <f t="shared" si="2"/>
        <v>0</v>
      </c>
      <c r="G11" s="63">
        <v>0</v>
      </c>
      <c r="H11" s="55"/>
      <c r="I11" s="33" t="s">
        <v>42</v>
      </c>
      <c r="J11" s="1" t="s">
        <v>22</v>
      </c>
      <c r="K11" s="6">
        <v>0</v>
      </c>
      <c r="L11" s="6">
        <v>0</v>
      </c>
      <c r="M11" s="7">
        <f t="shared" si="3"/>
        <v>0</v>
      </c>
      <c r="N11" s="66">
        <v>0</v>
      </c>
    </row>
    <row r="12" spans="1:14" ht="36" customHeight="1">
      <c r="A12" s="16" t="s">
        <v>13</v>
      </c>
      <c r="B12" s="1" t="s">
        <v>13</v>
      </c>
      <c r="C12" s="2" t="s">
        <v>65</v>
      </c>
      <c r="D12" s="6">
        <f>3955595+4502205</f>
        <v>8457800</v>
      </c>
      <c r="E12" s="6">
        <v>8457800</v>
      </c>
      <c r="F12" s="8">
        <f t="shared" si="2"/>
        <v>0</v>
      </c>
      <c r="G12" s="62">
        <f t="shared" si="0"/>
        <v>1</v>
      </c>
      <c r="H12" s="55"/>
      <c r="I12" s="34"/>
      <c r="J12" s="1" t="s">
        <v>23</v>
      </c>
      <c r="K12" s="6">
        <v>2400000</v>
      </c>
      <c r="L12" s="6">
        <v>2400000</v>
      </c>
      <c r="M12" s="7">
        <f t="shared" si="3"/>
        <v>0</v>
      </c>
      <c r="N12" s="67">
        <f t="shared" si="1"/>
        <v>1</v>
      </c>
    </row>
    <row r="13" spans="1:14" ht="34.5">
      <c r="A13" s="35" t="s">
        <v>14</v>
      </c>
      <c r="B13" s="37" t="s">
        <v>66</v>
      </c>
      <c r="C13" s="2" t="s">
        <v>67</v>
      </c>
      <c r="D13" s="6">
        <v>50000</v>
      </c>
      <c r="E13" s="6">
        <v>27048</v>
      </c>
      <c r="F13" s="8">
        <f t="shared" si="2"/>
        <v>22952</v>
      </c>
      <c r="G13" s="60">
        <f t="shared" si="0"/>
        <v>0.54096</v>
      </c>
      <c r="H13" s="55"/>
      <c r="I13" s="34"/>
      <c r="J13" s="1" t="s">
        <v>24</v>
      </c>
      <c r="K13" s="6">
        <v>400000</v>
      </c>
      <c r="L13" s="6">
        <v>235000</v>
      </c>
      <c r="M13" s="7">
        <f t="shared" si="3"/>
        <v>165000</v>
      </c>
      <c r="N13" s="65">
        <f t="shared" si="1"/>
        <v>0.5875</v>
      </c>
    </row>
    <row r="14" spans="1:14" ht="29.25" customHeight="1">
      <c r="A14" s="36"/>
      <c r="B14" s="38"/>
      <c r="C14" s="2" t="s">
        <v>68</v>
      </c>
      <c r="D14" s="6">
        <v>1170000</v>
      </c>
      <c r="E14" s="6">
        <v>1050000</v>
      </c>
      <c r="F14" s="8">
        <f t="shared" si="2"/>
        <v>120000</v>
      </c>
      <c r="G14" s="63">
        <f t="shared" si="0"/>
        <v>0.8974358974358975</v>
      </c>
      <c r="H14" s="55"/>
      <c r="I14" s="34" t="s">
        <v>25</v>
      </c>
      <c r="J14" s="1" t="s">
        <v>26</v>
      </c>
      <c r="K14" s="6">
        <v>500000</v>
      </c>
      <c r="L14" s="6">
        <v>75300</v>
      </c>
      <c r="M14" s="7">
        <f t="shared" si="3"/>
        <v>424700</v>
      </c>
      <c r="N14" s="66">
        <f t="shared" si="1"/>
        <v>0.1506</v>
      </c>
    </row>
    <row r="15" spans="1:14" ht="39" customHeight="1">
      <c r="A15" s="40"/>
      <c r="B15" s="41"/>
      <c r="C15" s="41"/>
      <c r="D15" s="41"/>
      <c r="E15" s="41"/>
      <c r="F15" s="41"/>
      <c r="G15" s="42"/>
      <c r="H15" s="55"/>
      <c r="I15" s="34"/>
      <c r="J15" s="2" t="s">
        <v>48</v>
      </c>
      <c r="K15" s="6">
        <v>3600000</v>
      </c>
      <c r="L15" s="6">
        <v>2929160</v>
      </c>
      <c r="M15" s="7">
        <f t="shared" si="3"/>
        <v>670840</v>
      </c>
      <c r="N15" s="66">
        <f t="shared" si="1"/>
        <v>0.8136555555555556</v>
      </c>
    </row>
    <row r="16" spans="1:14" ht="28.5" customHeight="1">
      <c r="A16" s="40"/>
      <c r="B16" s="41"/>
      <c r="C16" s="41"/>
      <c r="D16" s="41"/>
      <c r="E16" s="41"/>
      <c r="F16" s="41"/>
      <c r="G16" s="42"/>
      <c r="H16" s="55"/>
      <c r="I16" s="34"/>
      <c r="J16" s="1" t="s">
        <v>27</v>
      </c>
      <c r="K16" s="6">
        <v>4500000</v>
      </c>
      <c r="L16" s="6">
        <v>3631670</v>
      </c>
      <c r="M16" s="7">
        <f t="shared" si="3"/>
        <v>868330</v>
      </c>
      <c r="N16" s="66">
        <f t="shared" si="1"/>
        <v>0.8070377777777777</v>
      </c>
    </row>
    <row r="17" spans="1:14" ht="28.5" customHeight="1">
      <c r="A17" s="40"/>
      <c r="B17" s="41"/>
      <c r="C17" s="41"/>
      <c r="D17" s="41"/>
      <c r="E17" s="41"/>
      <c r="F17" s="41"/>
      <c r="G17" s="42"/>
      <c r="H17" s="55"/>
      <c r="I17" s="34"/>
      <c r="J17" s="1" t="s">
        <v>28</v>
      </c>
      <c r="K17" s="6">
        <v>2960000</v>
      </c>
      <c r="L17" s="6">
        <v>2590660</v>
      </c>
      <c r="M17" s="7">
        <f t="shared" si="3"/>
        <v>369340</v>
      </c>
      <c r="N17" s="66">
        <f t="shared" si="1"/>
        <v>0.875222972972973</v>
      </c>
    </row>
    <row r="18" spans="1:14" ht="28.5" customHeight="1">
      <c r="A18" s="40"/>
      <c r="B18" s="41"/>
      <c r="C18" s="41"/>
      <c r="D18" s="41"/>
      <c r="E18" s="41"/>
      <c r="F18" s="41"/>
      <c r="G18" s="42"/>
      <c r="H18" s="55"/>
      <c r="I18" s="34"/>
      <c r="J18" s="1" t="s">
        <v>29</v>
      </c>
      <c r="K18" s="6">
        <v>1500000</v>
      </c>
      <c r="L18" s="6">
        <v>1258000</v>
      </c>
      <c r="M18" s="7">
        <f t="shared" si="3"/>
        <v>242000</v>
      </c>
      <c r="N18" s="67">
        <f t="shared" si="1"/>
        <v>0.8386666666666667</v>
      </c>
    </row>
    <row r="19" spans="1:14" ht="28.5" customHeight="1">
      <c r="A19" s="40"/>
      <c r="B19" s="41"/>
      <c r="C19" s="41"/>
      <c r="D19" s="41"/>
      <c r="E19" s="41"/>
      <c r="F19" s="41"/>
      <c r="G19" s="42"/>
      <c r="H19" s="56"/>
      <c r="I19" s="34"/>
      <c r="J19" s="1" t="s">
        <v>30</v>
      </c>
      <c r="K19" s="6">
        <v>6500000</v>
      </c>
      <c r="L19" s="6">
        <v>5526664</v>
      </c>
      <c r="M19" s="7">
        <f t="shared" si="3"/>
        <v>973336</v>
      </c>
      <c r="N19" s="67">
        <f t="shared" si="1"/>
        <v>0.850256</v>
      </c>
    </row>
    <row r="20" spans="1:14" ht="27" customHeight="1">
      <c r="A20" s="40"/>
      <c r="B20" s="41"/>
      <c r="C20" s="41"/>
      <c r="D20" s="41"/>
      <c r="E20" s="41"/>
      <c r="F20" s="41"/>
      <c r="G20" s="42"/>
      <c r="H20" s="29" t="s">
        <v>43</v>
      </c>
      <c r="I20" s="34" t="s">
        <v>31</v>
      </c>
      <c r="J20" s="1" t="s">
        <v>31</v>
      </c>
      <c r="K20" s="6">
        <v>0</v>
      </c>
      <c r="L20" s="6">
        <v>0</v>
      </c>
      <c r="M20" s="7">
        <f t="shared" si="3"/>
        <v>0</v>
      </c>
      <c r="N20" s="67">
        <v>0</v>
      </c>
    </row>
    <row r="21" spans="1:14" ht="27" customHeight="1">
      <c r="A21" s="40"/>
      <c r="B21" s="41"/>
      <c r="C21" s="41"/>
      <c r="D21" s="41"/>
      <c r="E21" s="41"/>
      <c r="F21" s="41"/>
      <c r="G21" s="42"/>
      <c r="H21" s="30"/>
      <c r="I21" s="34"/>
      <c r="J21" s="1" t="s">
        <v>32</v>
      </c>
      <c r="K21" s="6">
        <v>3000000</v>
      </c>
      <c r="L21" s="6">
        <v>1232900</v>
      </c>
      <c r="M21" s="7">
        <f t="shared" si="3"/>
        <v>1767100</v>
      </c>
      <c r="N21" s="65">
        <f t="shared" si="1"/>
        <v>0.41096666666666665</v>
      </c>
    </row>
    <row r="22" spans="1:14" ht="34.5">
      <c r="A22" s="40"/>
      <c r="B22" s="41"/>
      <c r="C22" s="41"/>
      <c r="D22" s="41"/>
      <c r="E22" s="41"/>
      <c r="F22" s="41"/>
      <c r="G22" s="42"/>
      <c r="H22" s="30"/>
      <c r="I22" s="34"/>
      <c r="J22" s="2" t="s">
        <v>49</v>
      </c>
      <c r="K22" s="6">
        <v>2000000</v>
      </c>
      <c r="L22" s="6">
        <v>784660</v>
      </c>
      <c r="M22" s="7">
        <f t="shared" si="3"/>
        <v>1215340</v>
      </c>
      <c r="N22" s="67">
        <f t="shared" si="1"/>
        <v>0.39233</v>
      </c>
    </row>
    <row r="23" spans="1:14" ht="51.75">
      <c r="A23" s="40"/>
      <c r="B23" s="41"/>
      <c r="C23" s="41"/>
      <c r="D23" s="41"/>
      <c r="E23" s="41"/>
      <c r="F23" s="41"/>
      <c r="G23" s="42"/>
      <c r="H23" s="29" t="s">
        <v>44</v>
      </c>
      <c r="I23" s="33" t="s">
        <v>55</v>
      </c>
      <c r="J23" s="2" t="s">
        <v>47</v>
      </c>
      <c r="K23" s="6">
        <v>1700000</v>
      </c>
      <c r="L23" s="6">
        <v>1058310</v>
      </c>
      <c r="M23" s="7">
        <f t="shared" si="3"/>
        <v>641690</v>
      </c>
      <c r="N23" s="67">
        <f t="shared" si="1"/>
        <v>0.6225352941176471</v>
      </c>
    </row>
    <row r="24" spans="1:14" ht="51.75">
      <c r="A24" s="40"/>
      <c r="B24" s="41"/>
      <c r="C24" s="41"/>
      <c r="D24" s="41"/>
      <c r="E24" s="41"/>
      <c r="F24" s="41"/>
      <c r="G24" s="42"/>
      <c r="H24" s="30"/>
      <c r="I24" s="34"/>
      <c r="J24" s="2" t="s">
        <v>50</v>
      </c>
      <c r="K24" s="6">
        <v>4000000</v>
      </c>
      <c r="L24" s="6">
        <v>3052050</v>
      </c>
      <c r="M24" s="7">
        <f t="shared" si="3"/>
        <v>947950</v>
      </c>
      <c r="N24" s="65">
        <f t="shared" si="1"/>
        <v>0.7630125</v>
      </c>
    </row>
    <row r="25" spans="1:14" ht="51.75">
      <c r="A25" s="40"/>
      <c r="B25" s="41"/>
      <c r="C25" s="41"/>
      <c r="D25" s="41"/>
      <c r="E25" s="41"/>
      <c r="F25" s="41"/>
      <c r="G25" s="42"/>
      <c r="H25" s="30"/>
      <c r="I25" s="34"/>
      <c r="J25" s="2" t="s">
        <v>51</v>
      </c>
      <c r="K25" s="6">
        <v>1000000</v>
      </c>
      <c r="L25" s="6">
        <v>446330</v>
      </c>
      <c r="M25" s="7">
        <f t="shared" si="3"/>
        <v>553670</v>
      </c>
      <c r="N25" s="67">
        <f t="shared" si="1"/>
        <v>0.44633</v>
      </c>
    </row>
    <row r="26" spans="1:14" ht="35.25" customHeight="1">
      <c r="A26" s="40"/>
      <c r="B26" s="41"/>
      <c r="C26" s="41"/>
      <c r="D26" s="41"/>
      <c r="E26" s="41"/>
      <c r="F26" s="41"/>
      <c r="G26" s="42"/>
      <c r="H26" s="30"/>
      <c r="I26" s="34"/>
      <c r="J26" s="2" t="s">
        <v>69</v>
      </c>
      <c r="K26" s="6">
        <v>200000</v>
      </c>
      <c r="L26" s="6">
        <v>200000</v>
      </c>
      <c r="M26" s="7">
        <f t="shared" si="3"/>
        <v>0</v>
      </c>
      <c r="N26" s="67">
        <f t="shared" si="1"/>
        <v>1</v>
      </c>
    </row>
    <row r="27" spans="1:14" ht="51.75">
      <c r="A27" s="40"/>
      <c r="B27" s="41"/>
      <c r="C27" s="41"/>
      <c r="D27" s="41"/>
      <c r="E27" s="41"/>
      <c r="F27" s="41"/>
      <c r="G27" s="42"/>
      <c r="H27" s="30"/>
      <c r="I27" s="34"/>
      <c r="J27" s="2" t="s">
        <v>52</v>
      </c>
      <c r="K27" s="6">
        <v>5000000</v>
      </c>
      <c r="L27" s="6">
        <v>4927991</v>
      </c>
      <c r="M27" s="7">
        <f t="shared" si="3"/>
        <v>72009</v>
      </c>
      <c r="N27" s="67">
        <f t="shared" si="1"/>
        <v>0.9855982</v>
      </c>
    </row>
    <row r="28" spans="1:14" ht="51.75">
      <c r="A28" s="40"/>
      <c r="B28" s="41"/>
      <c r="C28" s="41"/>
      <c r="D28" s="41"/>
      <c r="E28" s="41"/>
      <c r="F28" s="41"/>
      <c r="G28" s="42"/>
      <c r="H28" s="30"/>
      <c r="I28" s="34"/>
      <c r="J28" s="2" t="s">
        <v>53</v>
      </c>
      <c r="K28" s="6">
        <v>3000000</v>
      </c>
      <c r="L28" s="6">
        <v>2151620</v>
      </c>
      <c r="M28" s="7">
        <f t="shared" si="3"/>
        <v>848380</v>
      </c>
      <c r="N28" s="65">
        <f t="shared" si="1"/>
        <v>0.7172066666666667</v>
      </c>
    </row>
    <row r="29" spans="1:14" ht="28.5" customHeight="1">
      <c r="A29" s="40"/>
      <c r="B29" s="41"/>
      <c r="C29" s="41"/>
      <c r="D29" s="41"/>
      <c r="E29" s="41"/>
      <c r="F29" s="41"/>
      <c r="G29" s="42"/>
      <c r="H29" s="30"/>
      <c r="I29" s="34"/>
      <c r="J29" s="1" t="s">
        <v>33</v>
      </c>
      <c r="K29" s="6">
        <v>2400000</v>
      </c>
      <c r="L29" s="6">
        <v>1272020</v>
      </c>
      <c r="M29" s="7">
        <f t="shared" si="3"/>
        <v>1127980</v>
      </c>
      <c r="N29" s="66">
        <f t="shared" si="1"/>
        <v>0.5300083333333333</v>
      </c>
    </row>
    <row r="30" spans="1:14" ht="51.75">
      <c r="A30" s="40"/>
      <c r="B30" s="41"/>
      <c r="C30" s="41"/>
      <c r="D30" s="41"/>
      <c r="E30" s="41"/>
      <c r="F30" s="41"/>
      <c r="G30" s="42"/>
      <c r="H30" s="30"/>
      <c r="I30" s="2" t="s">
        <v>56</v>
      </c>
      <c r="J30" s="2" t="s">
        <v>54</v>
      </c>
      <c r="K30" s="6">
        <v>6000000</v>
      </c>
      <c r="L30" s="6">
        <v>6000000</v>
      </c>
      <c r="M30" s="7">
        <f t="shared" si="3"/>
        <v>0</v>
      </c>
      <c r="N30" s="66">
        <f t="shared" si="1"/>
        <v>1</v>
      </c>
    </row>
    <row r="31" spans="1:14" ht="69">
      <c r="A31" s="40"/>
      <c r="B31" s="41"/>
      <c r="C31" s="41"/>
      <c r="D31" s="41"/>
      <c r="E31" s="41"/>
      <c r="F31" s="41"/>
      <c r="G31" s="42"/>
      <c r="H31" s="30"/>
      <c r="I31" s="2" t="s">
        <v>57</v>
      </c>
      <c r="J31" s="2" t="s">
        <v>58</v>
      </c>
      <c r="K31" s="5">
        <v>1000000</v>
      </c>
      <c r="L31" s="6">
        <v>1000000</v>
      </c>
      <c r="M31" s="7">
        <f t="shared" si="3"/>
        <v>0</v>
      </c>
      <c r="N31" s="67">
        <f t="shared" si="1"/>
        <v>1</v>
      </c>
    </row>
    <row r="32" spans="1:14" ht="69">
      <c r="A32" s="40"/>
      <c r="B32" s="41"/>
      <c r="C32" s="41"/>
      <c r="D32" s="41"/>
      <c r="E32" s="41"/>
      <c r="F32" s="41"/>
      <c r="G32" s="42"/>
      <c r="H32" s="30"/>
      <c r="I32" s="2" t="s">
        <v>59</v>
      </c>
      <c r="J32" s="2" t="s">
        <v>60</v>
      </c>
      <c r="K32" s="5">
        <v>6720000</v>
      </c>
      <c r="L32" s="6">
        <v>6288000</v>
      </c>
      <c r="M32" s="7">
        <f t="shared" si="3"/>
        <v>432000</v>
      </c>
      <c r="N32" s="65">
        <f t="shared" si="1"/>
        <v>0.9357142857142857</v>
      </c>
    </row>
    <row r="33" spans="1:14" ht="51.75">
      <c r="A33" s="40"/>
      <c r="B33" s="41"/>
      <c r="C33" s="41"/>
      <c r="D33" s="41"/>
      <c r="E33" s="41"/>
      <c r="F33" s="41"/>
      <c r="G33" s="42"/>
      <c r="H33" s="9" t="s">
        <v>45</v>
      </c>
      <c r="I33" s="2" t="s">
        <v>61</v>
      </c>
      <c r="J33" s="1" t="s">
        <v>10</v>
      </c>
      <c r="K33" s="6">
        <v>0</v>
      </c>
      <c r="L33" s="6">
        <v>0</v>
      </c>
      <c r="M33" s="7">
        <f t="shared" si="3"/>
        <v>0</v>
      </c>
      <c r="N33" s="66">
        <v>0</v>
      </c>
    </row>
    <row r="34" spans="1:14" ht="34.5">
      <c r="A34" s="40"/>
      <c r="B34" s="41"/>
      <c r="C34" s="41"/>
      <c r="D34" s="41"/>
      <c r="E34" s="41"/>
      <c r="F34" s="41"/>
      <c r="G34" s="42"/>
      <c r="H34" s="9" t="s">
        <v>46</v>
      </c>
      <c r="I34" s="1" t="s">
        <v>11</v>
      </c>
      <c r="J34" s="1" t="s">
        <v>11</v>
      </c>
      <c r="K34" s="6">
        <v>0</v>
      </c>
      <c r="L34" s="6">
        <v>0</v>
      </c>
      <c r="M34" s="7">
        <f t="shared" si="3"/>
        <v>0</v>
      </c>
      <c r="N34" s="67">
        <v>0</v>
      </c>
    </row>
    <row r="35" spans="1:14" ht="25.5" customHeight="1" thickBot="1">
      <c r="A35" s="43"/>
      <c r="B35" s="44"/>
      <c r="C35" s="44"/>
      <c r="D35" s="44"/>
      <c r="E35" s="44"/>
      <c r="F35" s="44"/>
      <c r="G35" s="45"/>
      <c r="H35" s="58" t="s">
        <v>34</v>
      </c>
      <c r="I35" s="59"/>
      <c r="J35" s="59"/>
      <c r="K35" s="17"/>
      <c r="L35" s="17">
        <v>10695849</v>
      </c>
      <c r="M35" s="17"/>
      <c r="N35" s="68">
        <v>0</v>
      </c>
    </row>
    <row r="36" spans="7:14" ht="15">
      <c r="G36" s="10"/>
      <c r="H36" s="10"/>
      <c r="N36" s="10"/>
    </row>
    <row r="37" spans="7:8" ht="15">
      <c r="G37" s="10"/>
      <c r="H37" s="10"/>
    </row>
    <row r="38" spans="7:8" ht="15">
      <c r="G38" s="10"/>
      <c r="H38" s="10"/>
    </row>
  </sheetData>
  <mergeCells count="23">
    <mergeCell ref="A13:A14"/>
    <mergeCell ref="B13:B14"/>
    <mergeCell ref="A1:N1"/>
    <mergeCell ref="A15:G35"/>
    <mergeCell ref="A3:G3"/>
    <mergeCell ref="H3:N3"/>
    <mergeCell ref="A5:C5"/>
    <mergeCell ref="H5:J5"/>
    <mergeCell ref="I6:I10"/>
    <mergeCell ref="H6:H19"/>
    <mergeCell ref="A7:A8"/>
    <mergeCell ref="B7:B8"/>
    <mergeCell ref="A9:A10"/>
    <mergeCell ref="B9:B10"/>
    <mergeCell ref="H35:J35"/>
    <mergeCell ref="F4:G4"/>
    <mergeCell ref="H20:H22"/>
    <mergeCell ref="H23:H32"/>
    <mergeCell ref="M4:N4"/>
    <mergeCell ref="I11:I13"/>
    <mergeCell ref="I14:I19"/>
    <mergeCell ref="I20:I22"/>
    <mergeCell ref="I23:I2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C1" sqref="C1"/>
    </sheetView>
  </sheetViews>
  <sheetFormatPr defaultColWidth="9.140625" defaultRowHeight="15"/>
  <sheetData>
    <row r="1" spans="1:3" ht="15">
      <c r="A1">
        <v>50000</v>
      </c>
      <c r="B1">
        <v>30702</v>
      </c>
      <c r="C1" s="26">
        <f>B1/A1</f>
        <v>0.61404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황은영</dc:creator>
  <cp:keywords/>
  <dc:description/>
  <cp:lastModifiedBy>USER</cp:lastModifiedBy>
  <cp:lastPrinted>2016-02-23T05:37:22Z</cp:lastPrinted>
  <dcterms:created xsi:type="dcterms:W3CDTF">2016-01-21T10:52:56Z</dcterms:created>
  <dcterms:modified xsi:type="dcterms:W3CDTF">2016-02-23T05:37:25Z</dcterms:modified>
  <cp:category/>
  <cp:version/>
  <cp:contentType/>
  <cp:contentStatus/>
</cp:coreProperties>
</file>