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92" yWindow="36" windowWidth="19944" windowHeight="10536" activeTab="0"/>
  </bookViews>
  <sheets>
    <sheet name="2015년 결산서(세츨)" sheetId="4" r:id="rId1"/>
  </sheets>
  <definedNames/>
  <calcPr calcId="125725"/>
</workbook>
</file>

<file path=xl/sharedStrings.xml><?xml version="1.0" encoding="utf-8"?>
<sst xmlns="http://schemas.openxmlformats.org/spreadsheetml/2006/main" count="108" uniqueCount="92">
  <si>
    <t>과        목</t>
  </si>
  <si>
    <t>예산액</t>
  </si>
  <si>
    <t>집행액</t>
  </si>
  <si>
    <t>비교증감</t>
  </si>
  <si>
    <t>산    출    기    초</t>
  </si>
  <si>
    <t>관</t>
  </si>
  <si>
    <t xml:space="preserve">항 </t>
  </si>
  <si>
    <t>목</t>
  </si>
  <si>
    <t>경 상 경 비</t>
  </si>
  <si>
    <t>기 밀 비</t>
  </si>
  <si>
    <t>＊ 기밀비 - 이사장 1명 × 100,000원 × 12</t>
  </si>
  <si>
    <t>여직원(연봉제)</t>
  </si>
  <si>
    <t>4대보험</t>
  </si>
  <si>
    <t>퇴직금적립</t>
  </si>
  <si>
    <t>소    계</t>
  </si>
  <si>
    <t>회 의 비</t>
  </si>
  <si>
    <t>연 료 비</t>
  </si>
  <si>
    <t>보 험 료</t>
  </si>
  <si>
    <t xml:space="preserve">＊ 소멸식화재보험(LIG) </t>
  </si>
  <si>
    <t>법인결산조정료</t>
  </si>
  <si>
    <t>임원등기</t>
  </si>
  <si>
    <t>공공요금</t>
  </si>
  <si>
    <t>＊ 전기료(1월~12월)</t>
  </si>
  <si>
    <t>＊ 전화료 ,FAX,인터넷 (1월~12월)</t>
  </si>
  <si>
    <t>＊ 상·하수도(1월~12월) =&gt;2층다방에서 부담</t>
  </si>
  <si>
    <t>＊ 정화조 청소 × 1회</t>
  </si>
  <si>
    <t>＊ 환경개선부담금 × 2회</t>
  </si>
  <si>
    <t>＊ 재산세 - 건물세</t>
  </si>
  <si>
    <t>＊ 지방세 - 주민세</t>
  </si>
  <si>
    <t>접 대 비</t>
  </si>
  <si>
    <t>＊ 총회내빈접대비  * 식수 및 차대 1월 ∼ 12월</t>
  </si>
  <si>
    <t>(단위:원)</t>
  </si>
  <si>
    <t>항</t>
  </si>
  <si>
    <t>수용비</t>
  </si>
  <si>
    <t>사무용품</t>
  </si>
  <si>
    <t>홍  보</t>
  </si>
  <si>
    <t>신문구독료</t>
  </si>
  <si>
    <t>행정장비유지비</t>
  </si>
  <si>
    <t>소        계</t>
  </si>
  <si>
    <t>건   물
유지비</t>
  </si>
  <si>
    <t>건물수선비</t>
  </si>
  <si>
    <t>제 사 업 비</t>
  </si>
  <si>
    <t>경로당지원</t>
  </si>
  <si>
    <t>경로  잔치</t>
  </si>
  <si>
    <t>장애인분회</t>
  </si>
  <si>
    <t>주민공익사업</t>
  </si>
  <si>
    <t>보  조  금</t>
  </si>
  <si>
    <t>예비비</t>
  </si>
  <si>
    <t>지정후원금</t>
  </si>
  <si>
    <t>(경상경비세출내역2015.01.01~ 2015.12.31)</t>
  </si>
  <si>
    <t>＊ 급여 -  여직원(김종미) 700,000×12개월  보너스200,000×2회</t>
  </si>
  <si>
    <t xml:space="preserve"> *  4대보험료</t>
  </si>
  <si>
    <t>＊ 퇴직금 적립 (58,340×12회)</t>
  </si>
  <si>
    <t>＊ 총회 참석수당 10,000원 ×61명</t>
  </si>
  <si>
    <t>＊ 정기이사회 참석자식대 1월-30,000, 2월-45,000, 3월-35,000</t>
  </si>
  <si>
    <t xml:space="preserve">    4월-35,000,  5월-30,000, 6월-35,000, 7월-45,000 8월-40,000</t>
  </si>
  <si>
    <t xml:space="preserve"> * 임시이사회 1,4월 -80,000원</t>
  </si>
  <si>
    <t xml:space="preserve"> * 감사비 (회계연도 2014년-강옥연감사,김외식감사)</t>
  </si>
  <si>
    <t xml:space="preserve"> </t>
  </si>
  <si>
    <t>＊ 법인결산조정료( 회계연도-2014년)</t>
  </si>
  <si>
    <t xml:space="preserve"> *  임원등기</t>
  </si>
  <si>
    <t xml:space="preserve">＊ 우편료 </t>
  </si>
  <si>
    <t xml:space="preserve"> * 감정평가수수료</t>
  </si>
  <si>
    <t xml:space="preserve"> * 1월 ~12월</t>
  </si>
  <si>
    <t xml:space="preserve"> </t>
  </si>
  <si>
    <t>＊경로당지원 6개 경로당 × 100,000원 × 1회</t>
  </si>
  <si>
    <t>총                        계</t>
  </si>
  <si>
    <t xml:space="preserve">    9월-30,000, 10월-35,000, 11월-35,000, 12월-45,000</t>
  </si>
  <si>
    <t xml:space="preserve">              - 토지세</t>
  </si>
  <si>
    <t>＊ 용도품 (문구外) :225,550원
＊ 인쇄비- 결산.세입.세출 예산서 100부, 투표용지:228,000원</t>
  </si>
  <si>
    <t>＊ 홍보물 제작비 (현수막)-총회 ;235,000원
＊ 프렌카드 제작(3장)-무료진료사업:150,000원</t>
  </si>
  <si>
    <t>인건비</t>
  </si>
  <si>
    <t>운영비</t>
  </si>
  <si>
    <t>노약자
복   지</t>
  </si>
  <si>
    <t>주민복지</t>
  </si>
  <si>
    <t>예   비   비</t>
  </si>
  <si>
    <t>재   산
조성비</t>
  </si>
  <si>
    <t>소        계</t>
  </si>
  <si>
    <t xml:space="preserve"> * 경로잔치 사용금액(현금) 11,754,400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</si>
  <si>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* 후원금(현금) 12,100,000  찬조금 2,800,000</t>
  </si>
  <si>
    <t>＊ 청림동장애인분회 100,000원 × 1회</t>
  </si>
  <si>
    <t xml:space="preserve"> * 청림동 세대주별 종량제봉투지원 10ℓ×10장씩×2900세대=6,133,500원</t>
  </si>
  <si>
    <t xml:space="preserve"> </t>
  </si>
  <si>
    <t xml:space="preserve">    (경로잔치후 잔액분으로 지출)</t>
  </si>
  <si>
    <t xml:space="preserve"> * 부가가치세</t>
  </si>
  <si>
    <t>(경상경비세출내역2015.01.01~ 2015.12.31)</t>
  </si>
  <si>
    <r>
      <t>＜사회복지법인 재무 ．회계규칙 의거＞</t>
    </r>
    <r>
      <rPr>
        <sz val="12"/>
        <rFont val="굴림"/>
        <family val="3"/>
      </rPr>
      <t xml:space="preserve">                             </t>
    </r>
    <r>
      <rPr>
        <b/>
        <sz val="24"/>
        <rFont val="굴림"/>
        <family val="3"/>
      </rPr>
      <t>2015년  결산서 (세출)</t>
    </r>
  </si>
  <si>
    <t>경
상
경
비</t>
  </si>
  <si>
    <r>
      <t xml:space="preserve">* 별지-2015년도 후원금현황내역서 참조.
 </t>
    </r>
    <r>
      <rPr>
        <sz val="8"/>
        <rFont val="굴림"/>
        <family val="3"/>
      </rPr>
      <t xml:space="preserve"> (전년도 이월금 :3,146,589원 포함, 2016년 이월금:76,549제외)</t>
    </r>
  </si>
  <si>
    <r>
      <t>＜사회복지법인 재무 ．회계규칙 의거＞</t>
    </r>
    <r>
      <rPr>
        <sz val="12"/>
        <rFont val="굴림"/>
        <family val="3"/>
      </rPr>
      <t xml:space="preserve">                             </t>
    </r>
    <r>
      <rPr>
        <b/>
        <sz val="24"/>
        <rFont val="굴림"/>
        <family val="3"/>
      </rPr>
      <t>2015년  결산서 (세출)</t>
    </r>
  </si>
  <si>
    <t xml:space="preserve"> *등기부등본외 발급수수료=11,400원                      * 재직기념패(오용구전이사장)=75,000원
 * 향약윳대회 기관단체부담금=30,000원                  *군부대및 청림동기업체 위문방문시 물품구입비=50,000원
 * 현수막제작(소각장반대운동, 종량제봉투실시)=195,000원  *종량제봉투 구입 2,200원</t>
  </si>
  <si>
    <t xml:space="preserve"> * 청림초등학교-졸업생장학금 100,00원*3명=300,000원
 * RDF소각장설치 반대운동 대책위원회 지원=2,000,000원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</si>
</sst>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1"/>
      <name val="-2002"/>
      <family val="1"/>
    </font>
    <font>
      <sz val="10"/>
      <name val="굴림"/>
      <family val="3"/>
    </font>
    <font>
      <sz val="12"/>
      <name val="굴림"/>
      <family val="3"/>
    </font>
    <font>
      <sz val="9"/>
      <name val="굴림"/>
      <family val="3"/>
    </font>
    <font>
      <sz val="11"/>
      <color theme="1"/>
      <name val="굴림"/>
      <family val="3"/>
    </font>
    <font>
      <b/>
      <sz val="24"/>
      <name val="굴림"/>
      <family val="3"/>
    </font>
    <font>
      <sz val="8"/>
      <name val="굴림"/>
      <family val="3"/>
    </font>
    <font>
      <sz val="5"/>
      <name val="굴림"/>
      <family val="3"/>
    </font>
    <font>
      <sz val="10"/>
      <color theme="1"/>
      <name val="굴림"/>
      <family val="3"/>
    </font>
    <font>
      <sz val="11"/>
      <name val="굴림"/>
      <family val="3"/>
    </font>
    <font>
      <b/>
      <sz val="10"/>
      <name val="굴림"/>
      <family val="3"/>
    </font>
    <font>
      <b/>
      <sz val="9"/>
      <name val="굴림"/>
      <family val="3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02">
    <xf numFmtId="0" fontId="0" fillId="0" borderId="0" xfId="0" applyAlignment="1">
      <alignment vertical="center"/>
    </xf>
    <xf numFmtId="41" fontId="4" fillId="0" borderId="1" xfId="2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41" fontId="5" fillId="0" borderId="3" xfId="20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1" fontId="5" fillId="0" borderId="6" xfId="20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41" fontId="5" fillId="0" borderId="8" xfId="20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41" fontId="5" fillId="0" borderId="10" xfId="20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41" fontId="5" fillId="0" borderId="11" xfId="20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2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1" fontId="5" fillId="0" borderId="10" xfId="2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1" fontId="5" fillId="0" borderId="15" xfId="20" applyFont="1" applyFill="1" applyBorder="1" applyAlignment="1">
      <alignment vertical="center"/>
    </xf>
    <xf numFmtId="41" fontId="5" fillId="0" borderId="16" xfId="2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1" fontId="5" fillId="0" borderId="17" xfId="2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/>
    </xf>
    <xf numFmtId="41" fontId="5" fillId="0" borderId="8" xfId="20" applyFont="1" applyFill="1" applyBorder="1" applyAlignment="1">
      <alignment vertical="center"/>
    </xf>
    <xf numFmtId="41" fontId="5" fillId="0" borderId="11" xfId="2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41" fontId="5" fillId="0" borderId="15" xfId="2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41" fontId="5" fillId="0" borderId="22" xfId="20" applyFont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41" fontId="5" fillId="0" borderId="13" xfId="20" applyFont="1" applyFill="1" applyBorder="1" applyAlignment="1">
      <alignment vertical="center"/>
    </xf>
    <xf numFmtId="41" fontId="5" fillId="0" borderId="12" xfId="20" applyFont="1" applyBorder="1" applyAlignment="1">
      <alignment vertical="center"/>
    </xf>
    <xf numFmtId="41" fontId="5" fillId="0" borderId="12" xfId="20" applyFont="1" applyBorder="1" applyAlignment="1">
      <alignment horizontal="right" vertical="center"/>
    </xf>
    <xf numFmtId="41" fontId="5" fillId="2" borderId="11" xfId="2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41" fontId="5" fillId="2" borderId="12" xfId="2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41" fontId="5" fillId="2" borderId="13" xfId="20" applyFont="1" applyFill="1" applyBorder="1" applyAlignment="1">
      <alignment vertical="center"/>
    </xf>
    <xf numFmtId="41" fontId="12" fillId="0" borderId="11" xfId="20" applyFont="1" applyFill="1" applyBorder="1" applyAlignment="1">
      <alignment vertical="center"/>
    </xf>
    <xf numFmtId="41" fontId="12" fillId="0" borderId="12" xfId="20" applyFont="1" applyFill="1" applyBorder="1" applyAlignment="1">
      <alignment vertical="center"/>
    </xf>
    <xf numFmtId="41" fontId="5" fillId="0" borderId="12" xfId="2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vertical="center"/>
    </xf>
    <xf numFmtId="41" fontId="12" fillId="0" borderId="13" xfId="2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41" fontId="5" fillId="0" borderId="24" xfId="20" applyFont="1" applyBorder="1" applyAlignment="1">
      <alignment horizontal="right" vertical="center"/>
    </xf>
    <xf numFmtId="41" fontId="5" fillId="2" borderId="24" xfId="20" applyFont="1" applyFill="1" applyBorder="1" applyAlignment="1">
      <alignment vertical="center"/>
    </xf>
    <xf numFmtId="41" fontId="5" fillId="0" borderId="25" xfId="20" applyFont="1" applyBorder="1" applyAlignment="1">
      <alignment horizontal="right" vertical="center"/>
    </xf>
    <xf numFmtId="41" fontId="5" fillId="0" borderId="1" xfId="20" applyFont="1" applyBorder="1" applyAlignment="1">
      <alignment vertical="center"/>
    </xf>
    <xf numFmtId="41" fontId="5" fillId="0" borderId="4" xfId="20" applyFont="1" applyBorder="1" applyAlignment="1">
      <alignment horizontal="right" vertical="center"/>
    </xf>
    <xf numFmtId="41" fontId="5" fillId="0" borderId="22" xfId="20" applyFont="1" applyBorder="1" applyAlignment="1">
      <alignment horizontal="right" vertical="center"/>
    </xf>
    <xf numFmtId="41" fontId="5" fillId="0" borderId="3" xfId="20" applyFont="1" applyBorder="1" applyAlignment="1">
      <alignment horizontal="center" vertical="center"/>
    </xf>
    <xf numFmtId="41" fontId="5" fillId="2" borderId="3" xfId="20" applyFont="1" applyFill="1" applyBorder="1" applyAlignment="1">
      <alignment horizontal="center" vertical="center"/>
    </xf>
    <xf numFmtId="41" fontId="5" fillId="2" borderId="16" xfId="2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1" fontId="5" fillId="0" borderId="16" xfId="2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1" fontId="13" fillId="0" borderId="25" xfId="20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41" fontId="14" fillId="0" borderId="24" xfId="20" applyFont="1" applyFill="1" applyBorder="1" applyAlignment="1">
      <alignment horizontal="right" vertical="center"/>
    </xf>
    <xf numFmtId="41" fontId="14" fillId="0" borderId="18" xfId="0" applyNumberFormat="1" applyFont="1" applyBorder="1" applyAlignment="1">
      <alignment vertical="center"/>
    </xf>
    <xf numFmtId="41" fontId="14" fillId="0" borderId="11" xfId="20" applyFont="1" applyBorder="1" applyAlignment="1">
      <alignment vertical="center"/>
    </xf>
    <xf numFmtId="41" fontId="14" fillId="0" borderId="12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41" fontId="14" fillId="0" borderId="13" xfId="20" applyFont="1" applyBorder="1" applyAlignment="1">
      <alignment vertical="center"/>
    </xf>
    <xf numFmtId="41" fontId="14" fillId="2" borderId="11" xfId="0" applyNumberFormat="1" applyFont="1" applyFill="1" applyBorder="1" applyAlignment="1">
      <alignment vertical="center"/>
    </xf>
    <xf numFmtId="41" fontId="14" fillId="0" borderId="12" xfId="20" applyFont="1" applyBorder="1" applyAlignment="1">
      <alignment horizontal="right" vertical="center"/>
    </xf>
    <xf numFmtId="0" fontId="15" fillId="0" borderId="18" xfId="0" applyFont="1" applyBorder="1" applyAlignment="1">
      <alignment vertical="center"/>
    </xf>
    <xf numFmtId="41" fontId="14" fillId="0" borderId="16" xfId="20" applyFont="1" applyBorder="1" applyAlignment="1">
      <alignment vertical="center"/>
    </xf>
    <xf numFmtId="41" fontId="14" fillId="2" borderId="11" xfId="20" applyFont="1" applyFill="1" applyBorder="1" applyAlignment="1">
      <alignment vertical="center"/>
    </xf>
    <xf numFmtId="41" fontId="14" fillId="2" borderId="22" xfId="0" applyNumberFormat="1" applyFont="1" applyFill="1" applyBorder="1" applyAlignment="1">
      <alignment vertical="center"/>
    </xf>
    <xf numFmtId="0" fontId="15" fillId="0" borderId="23" xfId="0" applyFont="1" applyBorder="1" applyAlignment="1">
      <alignment vertical="center"/>
    </xf>
    <xf numFmtId="41" fontId="14" fillId="0" borderId="17" xfId="20" applyFont="1" applyBorder="1" applyAlignment="1">
      <alignment vertical="center"/>
    </xf>
    <xf numFmtId="41" fontId="14" fillId="2" borderId="12" xfId="20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vertical="center"/>
    </xf>
    <xf numFmtId="41" fontId="14" fillId="2" borderId="13" xfId="20" applyFont="1" applyFill="1" applyBorder="1" applyAlignment="1">
      <alignment vertical="center"/>
    </xf>
    <xf numFmtId="0" fontId="10" fillId="2" borderId="1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10" fillId="2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8" xfId="2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5" fillId="0" borderId="10" xfId="2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1" fontId="5" fillId="0" borderId="22" xfId="20" applyFont="1" applyBorder="1" applyAlignment="1">
      <alignment vertical="center"/>
    </xf>
    <xf numFmtId="41" fontId="14" fillId="0" borderId="27" xfId="20" applyFont="1" applyBorder="1" applyAlignment="1">
      <alignment vertical="center"/>
    </xf>
    <xf numFmtId="41" fontId="14" fillId="0" borderId="27" xfId="0" applyNumberFormat="1" applyFont="1" applyBorder="1" applyAlignment="1">
      <alignment horizontal="center" vertical="center"/>
    </xf>
    <xf numFmtId="0" fontId="15" fillId="0" borderId="29" xfId="0" applyFont="1" applyBorder="1" applyAlignment="1">
      <alignment vertical="center"/>
    </xf>
    <xf numFmtId="41" fontId="14" fillId="0" borderId="30" xfId="2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41" fontId="5" fillId="2" borderId="16" xfId="20" applyFont="1" applyFill="1" applyBorder="1" applyAlignment="1">
      <alignment horizontal="center" vertical="center"/>
    </xf>
    <xf numFmtId="41" fontId="5" fillId="2" borderId="40" xfId="2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41" fontId="5" fillId="0" borderId="8" xfId="20" applyFont="1" applyBorder="1" applyAlignment="1">
      <alignment horizontal="center" vertical="center"/>
    </xf>
    <xf numFmtId="41" fontId="5" fillId="0" borderId="40" xfId="2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41" fontId="5" fillId="2" borderId="8" xfId="2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41" fontId="5" fillId="0" borderId="16" xfId="20" applyFont="1" applyBorder="1" applyAlignment="1">
      <alignment horizontal="center" vertical="center"/>
    </xf>
    <xf numFmtId="41" fontId="5" fillId="0" borderId="31" xfId="20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1" fontId="5" fillId="2" borderId="17" xfId="20" applyFont="1" applyFill="1" applyBorder="1" applyAlignment="1">
      <alignment horizontal="center" vertical="center"/>
    </xf>
    <xf numFmtId="41" fontId="5" fillId="2" borderId="10" xfId="20" applyFont="1" applyFill="1" applyBorder="1" applyAlignment="1">
      <alignment horizontal="center" vertical="center"/>
    </xf>
    <xf numFmtId="41" fontId="5" fillId="2" borderId="15" xfId="20" applyFont="1" applyFill="1" applyBorder="1" applyAlignment="1">
      <alignment horizontal="center" vertical="center"/>
    </xf>
    <xf numFmtId="41" fontId="5" fillId="2" borderId="22" xfId="20" applyNumberFormat="1" applyFont="1" applyFill="1" applyBorder="1" applyAlignment="1">
      <alignment horizontal="right" vertical="center"/>
    </xf>
    <xf numFmtId="0" fontId="8" fillId="0" borderId="46" xfId="0" applyFont="1" applyBorder="1" applyAlignment="1">
      <alignment vertical="center"/>
    </xf>
    <xf numFmtId="0" fontId="10" fillId="2" borderId="21" xfId="0" applyFont="1" applyFill="1" applyBorder="1" applyAlignment="1">
      <alignment horizontal="left" vertical="center" wrapText="1"/>
    </xf>
    <xf numFmtId="0" fontId="10" fillId="2" borderId="14" xfId="0" applyFont="1" applyFill="1" applyBorder="1" applyAlignment="1">
      <alignment horizontal="left" vertical="center"/>
    </xf>
    <xf numFmtId="41" fontId="5" fillId="2" borderId="31" xfId="20" applyFont="1" applyFill="1" applyBorder="1" applyAlignment="1">
      <alignment horizontal="center" vertical="center"/>
    </xf>
    <xf numFmtId="41" fontId="5" fillId="0" borderId="17" xfId="20" applyFont="1" applyBorder="1" applyAlignment="1">
      <alignment horizontal="center" vertical="center"/>
    </xf>
    <xf numFmtId="41" fontId="5" fillId="0" borderId="34" xfId="20" applyFont="1" applyBorder="1" applyAlignment="1">
      <alignment horizontal="center" vertical="center"/>
    </xf>
    <xf numFmtId="41" fontId="5" fillId="0" borderId="22" xfId="20" applyFont="1" applyBorder="1" applyAlignment="1">
      <alignment horizontal="center" vertical="center"/>
    </xf>
    <xf numFmtId="41" fontId="5" fillId="0" borderId="32" xfId="2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/>
    </xf>
    <xf numFmtId="0" fontId="8" fillId="0" borderId="40" xfId="0" applyFont="1" applyBorder="1" applyAlignment="1">
      <alignment vertical="center"/>
    </xf>
    <xf numFmtId="41" fontId="5" fillId="0" borderId="10" xfId="20" applyFont="1" applyBorder="1" applyAlignment="1">
      <alignment horizontal="center" vertical="center"/>
    </xf>
    <xf numFmtId="41" fontId="5" fillId="0" borderId="15" xfId="2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14" fillId="0" borderId="3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41" fontId="5" fillId="2" borderId="11" xfId="2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41" fontId="5" fillId="2" borderId="9" xfId="0" applyNumberFormat="1" applyFont="1" applyFill="1" applyBorder="1" applyAlignment="1">
      <alignment horizontal="center" vertical="center"/>
    </xf>
    <xf numFmtId="41" fontId="5" fillId="2" borderId="46" xfId="0" applyNumberFormat="1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1" fontId="5" fillId="0" borderId="8" xfId="20" applyFont="1" applyFill="1" applyBorder="1" applyAlignment="1">
      <alignment horizontal="center" vertical="center"/>
    </xf>
    <xf numFmtId="41" fontId="5" fillId="0" borderId="40" xfId="2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37">
      <selection activeCell="G44" sqref="G44:G45"/>
    </sheetView>
  </sheetViews>
  <sheetFormatPr defaultColWidth="9.140625" defaultRowHeight="15"/>
  <cols>
    <col min="1" max="1" width="5.8515625" style="0" customWidth="1"/>
    <col min="2" max="2" width="7.7109375" style="0" customWidth="1"/>
    <col min="3" max="3" width="12.00390625" style="0" customWidth="1"/>
    <col min="4" max="6" width="12.7109375" style="0" customWidth="1"/>
    <col min="7" max="7" width="45.140625" style="0" customWidth="1"/>
    <col min="8" max="8" width="11.7109375" style="0" customWidth="1"/>
  </cols>
  <sheetData>
    <row r="1" spans="1:8" s="6" customFormat="1" ht="30.6">
      <c r="A1" s="111" t="s">
        <v>86</v>
      </c>
      <c r="B1" s="111"/>
      <c r="C1" s="111"/>
      <c r="D1" s="111"/>
      <c r="E1" s="111"/>
      <c r="F1" s="111"/>
      <c r="G1" s="111"/>
      <c r="H1" s="111"/>
    </row>
    <row r="2" spans="1:8" s="6" customFormat="1" ht="4.2" customHeight="1">
      <c r="A2" s="4"/>
      <c r="B2" s="3"/>
      <c r="C2" s="4"/>
      <c r="D2" s="4"/>
      <c r="E2" s="4"/>
      <c r="F2" s="4"/>
      <c r="G2" s="5"/>
      <c r="H2" s="4"/>
    </row>
    <row r="3" spans="1:8" s="6" customFormat="1" ht="16.2" thickBot="1">
      <c r="A3" s="2" t="s">
        <v>49</v>
      </c>
      <c r="B3" s="3"/>
      <c r="C3" s="4"/>
      <c r="D3" s="4"/>
      <c r="E3" s="4"/>
      <c r="F3" s="4"/>
      <c r="G3" s="5"/>
      <c r="H3" s="7" t="s">
        <v>31</v>
      </c>
    </row>
    <row r="4" spans="1:8" ht="15" customHeight="1">
      <c r="A4" s="189" t="s">
        <v>0</v>
      </c>
      <c r="B4" s="190"/>
      <c r="C4" s="180"/>
      <c r="D4" s="113" t="s">
        <v>1</v>
      </c>
      <c r="E4" s="113" t="s">
        <v>2</v>
      </c>
      <c r="F4" s="112"/>
      <c r="G4" s="116" t="s">
        <v>4</v>
      </c>
      <c r="H4" s="117"/>
    </row>
    <row r="5" spans="1:8" ht="15" customHeight="1" thickBot="1">
      <c r="A5" s="8" t="s">
        <v>5</v>
      </c>
      <c r="B5" s="70" t="s">
        <v>6</v>
      </c>
      <c r="C5" s="70" t="s">
        <v>7</v>
      </c>
      <c r="D5" s="114"/>
      <c r="E5" s="114"/>
      <c r="F5" s="115"/>
      <c r="G5" s="118"/>
      <c r="H5" s="119"/>
    </row>
    <row r="6" spans="1:8" ht="15" customHeight="1">
      <c r="A6" s="186" t="s">
        <v>8</v>
      </c>
      <c r="B6" s="112" t="s">
        <v>71</v>
      </c>
      <c r="C6" s="97" t="s">
        <v>9</v>
      </c>
      <c r="D6" s="9">
        <v>1200000</v>
      </c>
      <c r="E6" s="9">
        <v>1200000</v>
      </c>
      <c r="F6" s="10">
        <f>D6-E6</f>
        <v>0</v>
      </c>
      <c r="G6" s="11" t="s">
        <v>10</v>
      </c>
      <c r="H6" s="12">
        <f>E6</f>
        <v>1200000</v>
      </c>
    </row>
    <row r="7" spans="1:8" ht="15" customHeight="1">
      <c r="A7" s="187"/>
      <c r="B7" s="198"/>
      <c r="C7" s="98" t="s">
        <v>11</v>
      </c>
      <c r="D7" s="99">
        <v>8800000</v>
      </c>
      <c r="E7" s="99">
        <v>8800000</v>
      </c>
      <c r="F7" s="104">
        <f>D7-E7</f>
        <v>0</v>
      </c>
      <c r="G7" s="13" t="s">
        <v>50</v>
      </c>
      <c r="H7" s="102">
        <v>8800000</v>
      </c>
    </row>
    <row r="8" spans="1:8" ht="15" customHeight="1">
      <c r="A8" s="187"/>
      <c r="B8" s="199"/>
      <c r="C8" s="98" t="s">
        <v>12</v>
      </c>
      <c r="D8" s="14">
        <v>1080000</v>
      </c>
      <c r="E8" s="14">
        <v>1053040</v>
      </c>
      <c r="F8" s="15">
        <f aca="true" t="shared" si="0" ref="F8:F10">D8-E8</f>
        <v>26960</v>
      </c>
      <c r="G8" s="16" t="s">
        <v>51</v>
      </c>
      <c r="H8" s="17">
        <f>E8</f>
        <v>1053040</v>
      </c>
    </row>
    <row r="9" spans="1:8" ht="15" customHeight="1">
      <c r="A9" s="187"/>
      <c r="B9" s="199"/>
      <c r="C9" s="98" t="s">
        <v>13</v>
      </c>
      <c r="D9" s="18">
        <v>700080</v>
      </c>
      <c r="E9" s="14">
        <v>700080</v>
      </c>
      <c r="F9" s="15">
        <f t="shared" si="0"/>
        <v>0</v>
      </c>
      <c r="G9" s="16" t="s">
        <v>52</v>
      </c>
      <c r="H9" s="17">
        <f aca="true" t="shared" si="1" ref="H9:H10">E9</f>
        <v>700080</v>
      </c>
    </row>
    <row r="10" spans="1:8" ht="15" customHeight="1">
      <c r="A10" s="187"/>
      <c r="B10" s="191" t="s">
        <v>14</v>
      </c>
      <c r="C10" s="138"/>
      <c r="D10" s="77">
        <f>SUM(D6:D9)</f>
        <v>11780080</v>
      </c>
      <c r="E10" s="78">
        <f>SUM(E6:E9)</f>
        <v>11753120</v>
      </c>
      <c r="F10" s="79">
        <f t="shared" si="0"/>
        <v>26960</v>
      </c>
      <c r="G10" s="80"/>
      <c r="H10" s="81">
        <f t="shared" si="1"/>
        <v>11753120</v>
      </c>
    </row>
    <row r="11" spans="1:8" ht="15" customHeight="1">
      <c r="A11" s="187"/>
      <c r="B11" s="195" t="s">
        <v>72</v>
      </c>
      <c r="C11" s="130" t="s">
        <v>15</v>
      </c>
      <c r="D11" s="135">
        <v>1895000</v>
      </c>
      <c r="E11" s="200">
        <f>SUM(H11:H16)</f>
        <v>1210000</v>
      </c>
      <c r="F11" s="193">
        <f>D11-E11</f>
        <v>685000</v>
      </c>
      <c r="G11" s="22" t="s">
        <v>53</v>
      </c>
      <c r="H11" s="17">
        <v>610000</v>
      </c>
    </row>
    <row r="12" spans="1:8" ht="15" customHeight="1">
      <c r="A12" s="187"/>
      <c r="B12" s="196"/>
      <c r="C12" s="130"/>
      <c r="D12" s="135"/>
      <c r="E12" s="200"/>
      <c r="F12" s="193"/>
      <c r="G12" s="23" t="s">
        <v>54</v>
      </c>
      <c r="H12" s="17"/>
    </row>
    <row r="13" spans="1:8" ht="15" customHeight="1">
      <c r="A13" s="187"/>
      <c r="B13" s="196"/>
      <c r="C13" s="130"/>
      <c r="D13" s="135"/>
      <c r="E13" s="200"/>
      <c r="F13" s="193"/>
      <c r="G13" s="23" t="s">
        <v>55</v>
      </c>
      <c r="H13" s="24">
        <v>440000</v>
      </c>
    </row>
    <row r="14" spans="1:8" ht="15" customHeight="1">
      <c r="A14" s="187"/>
      <c r="B14" s="196"/>
      <c r="C14" s="130"/>
      <c r="D14" s="135"/>
      <c r="E14" s="200"/>
      <c r="F14" s="193"/>
      <c r="G14" s="22" t="s">
        <v>67</v>
      </c>
      <c r="H14" s="17"/>
    </row>
    <row r="15" spans="1:8" ht="15" customHeight="1">
      <c r="A15" s="187"/>
      <c r="B15" s="196"/>
      <c r="C15" s="130"/>
      <c r="D15" s="135"/>
      <c r="E15" s="200"/>
      <c r="F15" s="193"/>
      <c r="G15" s="22" t="s">
        <v>56</v>
      </c>
      <c r="H15" s="17">
        <v>80000</v>
      </c>
    </row>
    <row r="16" spans="1:8" ht="15" customHeight="1">
      <c r="A16" s="187"/>
      <c r="B16" s="196"/>
      <c r="C16" s="134"/>
      <c r="D16" s="136"/>
      <c r="E16" s="201"/>
      <c r="F16" s="194"/>
      <c r="G16" s="25" t="s">
        <v>57</v>
      </c>
      <c r="H16" s="26">
        <v>80000</v>
      </c>
    </row>
    <row r="17" spans="1:8" ht="15" customHeight="1">
      <c r="A17" s="187"/>
      <c r="B17" s="197"/>
      <c r="C17" s="100" t="s">
        <v>16</v>
      </c>
      <c r="D17" s="27">
        <v>600000</v>
      </c>
      <c r="E17" s="27">
        <v>0</v>
      </c>
      <c r="F17" s="103">
        <f>D17-E17</f>
        <v>600000</v>
      </c>
      <c r="G17" s="28" t="s">
        <v>58</v>
      </c>
      <c r="H17" s="29" t="s">
        <v>58</v>
      </c>
    </row>
    <row r="18" spans="1:8" ht="15" customHeight="1">
      <c r="A18" s="187"/>
      <c r="B18" s="197"/>
      <c r="C18" s="101" t="s">
        <v>17</v>
      </c>
      <c r="D18" s="19">
        <v>150000</v>
      </c>
      <c r="E18" s="19">
        <v>76000</v>
      </c>
      <c r="F18" s="103">
        <f aca="true" t="shared" si="2" ref="F18:F20">D18-E18</f>
        <v>74000</v>
      </c>
      <c r="G18" s="30" t="s">
        <v>18</v>
      </c>
      <c r="H18" s="21">
        <v>76000</v>
      </c>
    </row>
    <row r="19" spans="1:8" ht="15" customHeight="1">
      <c r="A19" s="187"/>
      <c r="B19" s="197"/>
      <c r="C19" s="31" t="s">
        <v>19</v>
      </c>
      <c r="D19" s="32">
        <v>500000</v>
      </c>
      <c r="E19" s="33">
        <v>501000</v>
      </c>
      <c r="F19" s="103">
        <f t="shared" si="2"/>
        <v>-1000</v>
      </c>
      <c r="G19" s="34" t="s">
        <v>59</v>
      </c>
      <c r="H19" s="24">
        <v>501000</v>
      </c>
    </row>
    <row r="20" spans="1:8" ht="15" customHeight="1">
      <c r="A20" s="187"/>
      <c r="B20" s="197"/>
      <c r="C20" s="35" t="s">
        <v>20</v>
      </c>
      <c r="D20" s="33">
        <v>300000</v>
      </c>
      <c r="E20" s="15">
        <v>257640</v>
      </c>
      <c r="F20" s="103">
        <f t="shared" si="2"/>
        <v>42360</v>
      </c>
      <c r="G20" s="36" t="s">
        <v>60</v>
      </c>
      <c r="H20" s="21">
        <v>257640</v>
      </c>
    </row>
    <row r="21" spans="1:8" ht="15" customHeight="1">
      <c r="A21" s="187"/>
      <c r="B21" s="197"/>
      <c r="C21" s="147" t="s">
        <v>21</v>
      </c>
      <c r="D21" s="148">
        <v>5117000</v>
      </c>
      <c r="E21" s="148">
        <f>SUM(H21:H31)</f>
        <v>3852252</v>
      </c>
      <c r="F21" s="192">
        <f>D21-E21</f>
        <v>1264748</v>
      </c>
      <c r="G21" s="37" t="s">
        <v>22</v>
      </c>
      <c r="H21" s="29">
        <v>259030</v>
      </c>
    </row>
    <row r="22" spans="1:8" ht="15" customHeight="1">
      <c r="A22" s="187"/>
      <c r="B22" s="197"/>
      <c r="C22" s="130"/>
      <c r="D22" s="135"/>
      <c r="E22" s="135"/>
      <c r="F22" s="193"/>
      <c r="G22" s="28" t="s">
        <v>23</v>
      </c>
      <c r="H22" s="17">
        <v>539500</v>
      </c>
    </row>
    <row r="23" spans="1:8" ht="15" customHeight="1">
      <c r="A23" s="187"/>
      <c r="B23" s="197"/>
      <c r="C23" s="130"/>
      <c r="D23" s="135"/>
      <c r="E23" s="135"/>
      <c r="F23" s="193"/>
      <c r="G23" s="28" t="s">
        <v>24</v>
      </c>
      <c r="H23" s="17">
        <v>0</v>
      </c>
    </row>
    <row r="24" spans="1:8" ht="15" customHeight="1">
      <c r="A24" s="187"/>
      <c r="B24" s="197"/>
      <c r="C24" s="130"/>
      <c r="D24" s="135"/>
      <c r="E24" s="135"/>
      <c r="F24" s="193"/>
      <c r="G24" s="28" t="s">
        <v>25</v>
      </c>
      <c r="H24" s="17">
        <v>153832</v>
      </c>
    </row>
    <row r="25" spans="1:8" ht="15" customHeight="1">
      <c r="A25" s="187"/>
      <c r="B25" s="197"/>
      <c r="C25" s="130"/>
      <c r="D25" s="135"/>
      <c r="E25" s="135"/>
      <c r="F25" s="193"/>
      <c r="G25" s="28" t="s">
        <v>26</v>
      </c>
      <c r="H25" s="17">
        <v>46320</v>
      </c>
    </row>
    <row r="26" spans="1:8" ht="15" customHeight="1">
      <c r="A26" s="187"/>
      <c r="B26" s="197"/>
      <c r="C26" s="130"/>
      <c r="D26" s="135"/>
      <c r="E26" s="135"/>
      <c r="F26" s="193"/>
      <c r="G26" s="28" t="s">
        <v>61</v>
      </c>
      <c r="H26" s="17">
        <v>165550</v>
      </c>
    </row>
    <row r="27" spans="1:8" ht="15" customHeight="1">
      <c r="A27" s="187"/>
      <c r="B27" s="197"/>
      <c r="C27" s="130"/>
      <c r="D27" s="135"/>
      <c r="E27" s="135"/>
      <c r="F27" s="193"/>
      <c r="G27" s="28" t="s">
        <v>27</v>
      </c>
      <c r="H27" s="17">
        <v>600490</v>
      </c>
    </row>
    <row r="28" spans="1:8" ht="15" customHeight="1">
      <c r="A28" s="187"/>
      <c r="B28" s="197"/>
      <c r="C28" s="130"/>
      <c r="D28" s="135"/>
      <c r="E28" s="135"/>
      <c r="F28" s="193"/>
      <c r="G28" s="28" t="s">
        <v>68</v>
      </c>
      <c r="H28" s="17">
        <v>485240</v>
      </c>
    </row>
    <row r="29" spans="1:8" ht="15" customHeight="1">
      <c r="A29" s="187"/>
      <c r="B29" s="197"/>
      <c r="C29" s="130"/>
      <c r="D29" s="135"/>
      <c r="E29" s="135"/>
      <c r="F29" s="193"/>
      <c r="G29" s="28" t="s">
        <v>28</v>
      </c>
      <c r="H29" s="17">
        <v>55000</v>
      </c>
    </row>
    <row r="30" spans="1:8" ht="15" customHeight="1">
      <c r="A30" s="187"/>
      <c r="B30" s="197"/>
      <c r="C30" s="130"/>
      <c r="D30" s="135"/>
      <c r="E30" s="135"/>
      <c r="F30" s="193"/>
      <c r="G30" s="22" t="s">
        <v>84</v>
      </c>
      <c r="H30" s="17">
        <v>601290</v>
      </c>
    </row>
    <row r="31" spans="1:8" ht="15" customHeight="1">
      <c r="A31" s="187"/>
      <c r="B31" s="197"/>
      <c r="C31" s="134"/>
      <c r="D31" s="136"/>
      <c r="E31" s="136"/>
      <c r="F31" s="194"/>
      <c r="G31" s="38" t="s">
        <v>62</v>
      </c>
      <c r="H31" s="39">
        <v>946000</v>
      </c>
    </row>
    <row r="32" spans="1:8" ht="15" customHeight="1">
      <c r="A32" s="187"/>
      <c r="B32" s="196"/>
      <c r="C32" s="98" t="s">
        <v>29</v>
      </c>
      <c r="D32" s="14">
        <v>500000</v>
      </c>
      <c r="E32" s="106">
        <v>298400</v>
      </c>
      <c r="F32" s="103">
        <f>D32-E32</f>
        <v>201600</v>
      </c>
      <c r="G32" s="40" t="s">
        <v>30</v>
      </c>
      <c r="H32" s="29">
        <v>298400</v>
      </c>
    </row>
    <row r="33" spans="1:8" ht="15" customHeight="1" thickBot="1">
      <c r="A33" s="188"/>
      <c r="B33" s="172" t="s">
        <v>14</v>
      </c>
      <c r="C33" s="173"/>
      <c r="D33" s="107">
        <f>SUM(D11:D32)</f>
        <v>9062000</v>
      </c>
      <c r="E33" s="107">
        <f>SUM(E11:E32)</f>
        <v>6195292</v>
      </c>
      <c r="F33" s="108">
        <f>SUM(F11:F32)</f>
        <v>2866708</v>
      </c>
      <c r="G33" s="109"/>
      <c r="H33" s="110">
        <f>SUM(H11:H32)</f>
        <v>6195292</v>
      </c>
    </row>
    <row r="34" spans="1:8" s="6" customFormat="1" ht="30.6">
      <c r="A34" s="111" t="s">
        <v>89</v>
      </c>
      <c r="B34" s="111"/>
      <c r="C34" s="111"/>
      <c r="D34" s="111"/>
      <c r="E34" s="111"/>
      <c r="F34" s="111"/>
      <c r="G34" s="111"/>
      <c r="H34" s="111"/>
    </row>
    <row r="35" spans="1:8" s="6" customFormat="1" ht="4.8" customHeight="1">
      <c r="A35" s="4"/>
      <c r="B35" s="3"/>
      <c r="C35" s="4"/>
      <c r="D35" s="4"/>
      <c r="E35" s="4"/>
      <c r="F35" s="4"/>
      <c r="G35" s="5"/>
      <c r="H35" s="4"/>
    </row>
    <row r="36" spans="1:8" s="6" customFormat="1" ht="16.2" thickBot="1">
      <c r="A36" s="2" t="s">
        <v>85</v>
      </c>
      <c r="B36" s="3"/>
      <c r="C36" s="4"/>
      <c r="D36" s="4"/>
      <c r="E36" s="4"/>
      <c r="F36" s="4"/>
      <c r="G36" s="5"/>
      <c r="H36" s="7" t="s">
        <v>31</v>
      </c>
    </row>
    <row r="37" spans="1:8" ht="15" customHeight="1">
      <c r="A37" s="175" t="s">
        <v>0</v>
      </c>
      <c r="B37" s="176"/>
      <c r="C37" s="176"/>
      <c r="D37" s="176" t="s">
        <v>1</v>
      </c>
      <c r="E37" s="178" t="s">
        <v>2</v>
      </c>
      <c r="F37" s="180" t="s">
        <v>3</v>
      </c>
      <c r="G37" s="116" t="s">
        <v>4</v>
      </c>
      <c r="H37" s="117"/>
    </row>
    <row r="38" spans="1:8" ht="15" customHeight="1" thickBot="1">
      <c r="A38" s="8" t="s">
        <v>5</v>
      </c>
      <c r="B38" s="70" t="s">
        <v>32</v>
      </c>
      <c r="C38" s="70" t="s">
        <v>7</v>
      </c>
      <c r="D38" s="177"/>
      <c r="E38" s="179"/>
      <c r="F38" s="120"/>
      <c r="G38" s="118"/>
      <c r="H38" s="119"/>
    </row>
    <row r="39" spans="1:8" ht="30" customHeight="1">
      <c r="A39" s="183" t="s">
        <v>87</v>
      </c>
      <c r="B39" s="113" t="s">
        <v>33</v>
      </c>
      <c r="C39" s="69" t="s">
        <v>34</v>
      </c>
      <c r="D39" s="63">
        <v>800000</v>
      </c>
      <c r="E39" s="64">
        <f>SUM(H39:H39)</f>
        <v>453550</v>
      </c>
      <c r="F39" s="61">
        <f>SUM(D39-E39)</f>
        <v>346450</v>
      </c>
      <c r="G39" s="73" t="s">
        <v>69</v>
      </c>
      <c r="H39" s="12">
        <v>453550</v>
      </c>
    </row>
    <row r="40" spans="1:8" ht="30" customHeight="1">
      <c r="A40" s="184"/>
      <c r="B40" s="130"/>
      <c r="C40" s="68" t="s">
        <v>35</v>
      </c>
      <c r="D40" s="67">
        <v>422000</v>
      </c>
      <c r="E40" s="65">
        <f>SUM(H40:H40)</f>
        <v>385000</v>
      </c>
      <c r="F40" s="62">
        <f>D40-E40</f>
        <v>37000</v>
      </c>
      <c r="G40" s="74" t="s">
        <v>70</v>
      </c>
      <c r="H40" s="29">
        <v>385000</v>
      </c>
    </row>
    <row r="41" spans="1:8" ht="15" customHeight="1">
      <c r="A41" s="184"/>
      <c r="B41" s="130"/>
      <c r="C41" s="68" t="s">
        <v>36</v>
      </c>
      <c r="D41" s="19">
        <v>144000</v>
      </c>
      <c r="E41" s="33">
        <v>120000</v>
      </c>
      <c r="F41" s="41">
        <f>D41-E41</f>
        <v>24000</v>
      </c>
      <c r="G41" s="42" t="s">
        <v>63</v>
      </c>
      <c r="H41" s="43">
        <v>120000</v>
      </c>
    </row>
    <row r="42" spans="1:8" ht="15" customHeight="1">
      <c r="A42" s="184"/>
      <c r="B42" s="130"/>
      <c r="C42" s="66" t="s">
        <v>37</v>
      </c>
      <c r="D42" s="27">
        <v>480000</v>
      </c>
      <c r="E42" s="27">
        <v>0</v>
      </c>
      <c r="F42" s="41">
        <f>D42-E42</f>
        <v>480000</v>
      </c>
      <c r="G42" s="40" t="s">
        <v>64</v>
      </c>
      <c r="H42" s="29" t="s">
        <v>64</v>
      </c>
    </row>
    <row r="43" spans="1:8" ht="15" customHeight="1">
      <c r="A43" s="121"/>
      <c r="B43" s="185" t="s">
        <v>77</v>
      </c>
      <c r="C43" s="185"/>
      <c r="D43" s="78">
        <f>SUM(D39:D42)</f>
        <v>1846000</v>
      </c>
      <c r="E43" s="82">
        <f>SUM(E39:E42)</f>
        <v>958550</v>
      </c>
      <c r="F43" s="83">
        <f>SUM(F39:F42)</f>
        <v>887450</v>
      </c>
      <c r="G43" s="84"/>
      <c r="H43" s="81">
        <f>SUM(H39:H42)</f>
        <v>958550</v>
      </c>
    </row>
    <row r="44" spans="1:8" ht="15" customHeight="1">
      <c r="A44" s="122" t="s">
        <v>76</v>
      </c>
      <c r="B44" s="132" t="s">
        <v>39</v>
      </c>
      <c r="C44" s="130" t="s">
        <v>40</v>
      </c>
      <c r="D44" s="135">
        <v>3000000</v>
      </c>
      <c r="E44" s="129">
        <v>2750000</v>
      </c>
      <c r="F44" s="181">
        <f>D44-E44</f>
        <v>250000</v>
      </c>
      <c r="G44" s="170" t="s">
        <v>64</v>
      </c>
      <c r="H44" s="168">
        <v>0</v>
      </c>
    </row>
    <row r="45" spans="1:8" ht="15" customHeight="1">
      <c r="A45" s="122"/>
      <c r="B45" s="133"/>
      <c r="C45" s="134"/>
      <c r="D45" s="136"/>
      <c r="E45" s="174"/>
      <c r="F45" s="182"/>
      <c r="G45" s="171"/>
      <c r="H45" s="169"/>
    </row>
    <row r="46" spans="1:8" ht="15" customHeight="1">
      <c r="A46" s="131"/>
      <c r="B46" s="137" t="s">
        <v>38</v>
      </c>
      <c r="C46" s="138"/>
      <c r="D46" s="85">
        <f>SUM(D44)</f>
        <v>3000000</v>
      </c>
      <c r="E46" s="86">
        <f>SUM(E44)</f>
        <v>2750000</v>
      </c>
      <c r="F46" s="87">
        <f>D46-E46</f>
        <v>250000</v>
      </c>
      <c r="G46" s="88"/>
      <c r="H46" s="89">
        <v>0</v>
      </c>
    </row>
    <row r="47" spans="1:8" ht="15" customHeight="1">
      <c r="A47" s="150" t="s">
        <v>41</v>
      </c>
      <c r="B47" s="151" t="s">
        <v>73</v>
      </c>
      <c r="C47" s="68" t="s">
        <v>42</v>
      </c>
      <c r="D47" s="19">
        <v>600000</v>
      </c>
      <c r="E47" s="44">
        <v>600000</v>
      </c>
      <c r="F47" s="20">
        <v>0</v>
      </c>
      <c r="G47" s="95" t="s">
        <v>65</v>
      </c>
      <c r="H47" s="21">
        <v>600000</v>
      </c>
    </row>
    <row r="48" spans="1:8" ht="15" customHeight="1">
      <c r="A48" s="150"/>
      <c r="B48" s="152"/>
      <c r="C48" s="139" t="s">
        <v>43</v>
      </c>
      <c r="D48" s="128">
        <v>3000000</v>
      </c>
      <c r="E48" s="128">
        <v>5787900</v>
      </c>
      <c r="F48" s="148">
        <f>D48-E48</f>
        <v>-2787900</v>
      </c>
      <c r="G48" s="40" t="s">
        <v>79</v>
      </c>
      <c r="H48" s="153">
        <v>5787900</v>
      </c>
    </row>
    <row r="49" spans="1:8" ht="15" customHeight="1">
      <c r="A49" s="150"/>
      <c r="B49" s="152"/>
      <c r="C49" s="140"/>
      <c r="D49" s="142"/>
      <c r="E49" s="142"/>
      <c r="F49" s="135"/>
      <c r="G49" s="94" t="s">
        <v>78</v>
      </c>
      <c r="H49" s="154"/>
    </row>
    <row r="50" spans="1:8" ht="15" customHeight="1">
      <c r="A50" s="150"/>
      <c r="B50" s="152"/>
      <c r="C50" s="140"/>
      <c r="D50" s="142"/>
      <c r="E50" s="142"/>
      <c r="F50" s="135"/>
      <c r="G50" s="96" t="s">
        <v>81</v>
      </c>
      <c r="H50" s="154"/>
    </row>
    <row r="51" spans="1:8" ht="15" customHeight="1">
      <c r="A51" s="150"/>
      <c r="B51" s="152"/>
      <c r="C51" s="141"/>
      <c r="D51" s="129"/>
      <c r="E51" s="129"/>
      <c r="F51" s="136"/>
      <c r="G51" s="93" t="s">
        <v>83</v>
      </c>
      <c r="H51" s="155"/>
    </row>
    <row r="52" spans="1:8" ht="15" customHeight="1">
      <c r="A52" s="150"/>
      <c r="B52" s="152"/>
      <c r="C52" s="47" t="s">
        <v>44</v>
      </c>
      <c r="D52" s="46">
        <v>100000</v>
      </c>
      <c r="E52" s="48">
        <v>100000</v>
      </c>
      <c r="F52" s="45">
        <v>0</v>
      </c>
      <c r="G52" s="49" t="s">
        <v>80</v>
      </c>
      <c r="H52" s="50">
        <v>100000</v>
      </c>
    </row>
    <row r="53" spans="1:8" ht="15" customHeight="1">
      <c r="A53" s="150"/>
      <c r="B53" s="137" t="s">
        <v>38</v>
      </c>
      <c r="C53" s="138"/>
      <c r="D53" s="86">
        <f>SUM(D47:D52)</f>
        <v>3700000</v>
      </c>
      <c r="E53" s="86">
        <f>SUM(E47:E52)</f>
        <v>6487900</v>
      </c>
      <c r="F53" s="90">
        <f>SUM(F47:F52)</f>
        <v>-2787900</v>
      </c>
      <c r="G53" s="91"/>
      <c r="H53" s="92">
        <f>SUM(H47:H52)</f>
        <v>6487900</v>
      </c>
    </row>
    <row r="54" spans="1:8" ht="15" customHeight="1">
      <c r="A54" s="150"/>
      <c r="B54" s="152" t="s">
        <v>74</v>
      </c>
      <c r="C54" s="139" t="s">
        <v>45</v>
      </c>
      <c r="D54" s="128">
        <v>3000000</v>
      </c>
      <c r="E54" s="128">
        <v>2300000</v>
      </c>
      <c r="F54" s="156">
        <f>D54-E54</f>
        <v>700000</v>
      </c>
      <c r="G54" s="158" t="s">
        <v>91</v>
      </c>
      <c r="H54" s="153">
        <v>2300000</v>
      </c>
    </row>
    <row r="55" spans="1:8" ht="15" customHeight="1">
      <c r="A55" s="150"/>
      <c r="B55" s="152"/>
      <c r="C55" s="141"/>
      <c r="D55" s="129"/>
      <c r="E55" s="167"/>
      <c r="F55" s="157"/>
      <c r="G55" s="159"/>
      <c r="H55" s="155"/>
    </row>
    <row r="56" spans="1:8" ht="15" customHeight="1">
      <c r="A56" s="150"/>
      <c r="B56" s="152"/>
      <c r="C56" s="35" t="s">
        <v>46</v>
      </c>
      <c r="D56" s="51">
        <v>1200000</v>
      </c>
      <c r="E56" s="52">
        <v>0</v>
      </c>
      <c r="F56" s="53">
        <f>D56-E56</f>
        <v>1200000</v>
      </c>
      <c r="G56" s="54" t="s">
        <v>64</v>
      </c>
      <c r="H56" s="55">
        <v>0</v>
      </c>
    </row>
    <row r="57" spans="1:8" ht="15" customHeight="1">
      <c r="A57" s="150"/>
      <c r="B57" s="137" t="s">
        <v>38</v>
      </c>
      <c r="C57" s="138"/>
      <c r="D57" s="78">
        <f>SUM(D54:D56)</f>
        <v>4200000</v>
      </c>
      <c r="E57" s="86">
        <f>SUM(E54:E56)</f>
        <v>2300000</v>
      </c>
      <c r="F57" s="90">
        <f>SUM(F54:F56)</f>
        <v>1900000</v>
      </c>
      <c r="G57" s="80"/>
      <c r="H57" s="81">
        <f>SUM(H54:H56)</f>
        <v>2300000</v>
      </c>
    </row>
    <row r="58" spans="1:8" ht="15" customHeight="1">
      <c r="A58" s="143" t="s">
        <v>75</v>
      </c>
      <c r="B58" s="144"/>
      <c r="C58" s="147" t="s">
        <v>47</v>
      </c>
      <c r="D58" s="148">
        <v>5915985</v>
      </c>
      <c r="E58" s="128">
        <v>497100</v>
      </c>
      <c r="F58" s="163">
        <f>D58-E58</f>
        <v>5418885</v>
      </c>
      <c r="G58" s="165" t="s">
        <v>90</v>
      </c>
      <c r="H58" s="161">
        <v>497100</v>
      </c>
    </row>
    <row r="59" spans="1:8" ht="15" customHeight="1" thickBot="1">
      <c r="A59" s="145"/>
      <c r="B59" s="146"/>
      <c r="C59" s="114"/>
      <c r="D59" s="149"/>
      <c r="E59" s="160"/>
      <c r="F59" s="164"/>
      <c r="G59" s="166"/>
      <c r="H59" s="162"/>
    </row>
    <row r="60" spans="1:8" ht="30" customHeight="1" thickBot="1">
      <c r="A60" s="123" t="s">
        <v>48</v>
      </c>
      <c r="B60" s="124"/>
      <c r="C60" s="56" t="s">
        <v>48</v>
      </c>
      <c r="D60" s="57">
        <v>3146589</v>
      </c>
      <c r="E60" s="58">
        <v>61398470</v>
      </c>
      <c r="F60" s="59" t="s">
        <v>64</v>
      </c>
      <c r="G60" s="75" t="s">
        <v>88</v>
      </c>
      <c r="H60" s="60">
        <f>E60</f>
        <v>61398470</v>
      </c>
    </row>
    <row r="61" spans="1:8" ht="30" customHeight="1" thickBot="1">
      <c r="A61" s="125" t="s">
        <v>66</v>
      </c>
      <c r="B61" s="126"/>
      <c r="C61" s="127"/>
      <c r="D61" s="76">
        <f>D10+D33+D43+D46+D53+D57+D58+D60</f>
        <v>42650654</v>
      </c>
      <c r="E61" s="76">
        <f>E10+E33+E43+E46+E53+E57+E58+E60</f>
        <v>92340432</v>
      </c>
      <c r="F61" s="71" t="s">
        <v>82</v>
      </c>
      <c r="G61" s="72"/>
      <c r="H61" s="1"/>
    </row>
    <row r="62" ht="15">
      <c r="G62" s="105"/>
    </row>
  </sheetData>
  <mergeCells count="62">
    <mergeCell ref="A1:H1"/>
    <mergeCell ref="A34:H34"/>
    <mergeCell ref="G4:H5"/>
    <mergeCell ref="A4:C4"/>
    <mergeCell ref="D4:D5"/>
    <mergeCell ref="E4:E5"/>
    <mergeCell ref="F4:F5"/>
    <mergeCell ref="B10:C10"/>
    <mergeCell ref="E21:E31"/>
    <mergeCell ref="F21:F31"/>
    <mergeCell ref="F11:F16"/>
    <mergeCell ref="B11:B32"/>
    <mergeCell ref="C11:C16"/>
    <mergeCell ref="B6:B9"/>
    <mergeCell ref="D11:D16"/>
    <mergeCell ref="E11:E16"/>
    <mergeCell ref="C21:C31"/>
    <mergeCell ref="D21:D31"/>
    <mergeCell ref="G37:H38"/>
    <mergeCell ref="H44:H45"/>
    <mergeCell ref="G44:G45"/>
    <mergeCell ref="B33:C33"/>
    <mergeCell ref="E44:E45"/>
    <mergeCell ref="A37:C37"/>
    <mergeCell ref="D37:D38"/>
    <mergeCell ref="E37:E38"/>
    <mergeCell ref="F37:F38"/>
    <mergeCell ref="F44:F45"/>
    <mergeCell ref="A39:A43"/>
    <mergeCell ref="B43:C43"/>
    <mergeCell ref="A6:A33"/>
    <mergeCell ref="E58:E59"/>
    <mergeCell ref="E48:E51"/>
    <mergeCell ref="H58:H59"/>
    <mergeCell ref="F58:F59"/>
    <mergeCell ref="G58:G59"/>
    <mergeCell ref="E54:E55"/>
    <mergeCell ref="F48:F51"/>
    <mergeCell ref="B57:C57"/>
    <mergeCell ref="H48:H51"/>
    <mergeCell ref="F54:F55"/>
    <mergeCell ref="H54:H55"/>
    <mergeCell ref="G54:G55"/>
    <mergeCell ref="B54:B56"/>
    <mergeCell ref="C54:C55"/>
    <mergeCell ref="B53:C53"/>
    <mergeCell ref="A60:B60"/>
    <mergeCell ref="A61:C61"/>
    <mergeCell ref="D54:D55"/>
    <mergeCell ref="B39:B42"/>
    <mergeCell ref="A44:A46"/>
    <mergeCell ref="B44:B45"/>
    <mergeCell ref="C44:C45"/>
    <mergeCell ref="D44:D45"/>
    <mergeCell ref="B46:C46"/>
    <mergeCell ref="C48:C51"/>
    <mergeCell ref="D48:D51"/>
    <mergeCell ref="A58:B59"/>
    <mergeCell ref="C58:C59"/>
    <mergeCell ref="D58:D59"/>
    <mergeCell ref="A47:A57"/>
    <mergeCell ref="B47:B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cp:lastPrinted>2016-01-04T05:07:43Z</cp:lastPrinted>
  <dcterms:created xsi:type="dcterms:W3CDTF">2014-03-31T00:26:31Z</dcterms:created>
  <dcterms:modified xsi:type="dcterms:W3CDTF">2016-01-04T06:41:00Z</dcterms:modified>
  <cp:category/>
  <cp:version/>
  <cp:contentType/>
  <cp:contentStatus/>
</cp:coreProperties>
</file>