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880" yWindow="1470" windowWidth="13875" windowHeight="10320" activeTab="0"/>
  </bookViews>
  <sheets>
    <sheet name="토지조서" sheetId="13" r:id="rId1"/>
    <sheet name="Sheet1" sheetId="14" r:id="rId2"/>
  </sheets>
  <definedNames>
    <definedName name="_xlnm._FilterDatabase" localSheetId="0" hidden="1">'토지조서'!$I$1:$I$45</definedName>
    <definedName name="_xlnm.Print_Area" localSheetId="0">'토지조서'!$A$1:$J$26</definedName>
    <definedName name="_xlnm.Print_Titles" localSheetId="0">'토지조서'!$2:$3</definedName>
  </definedNames>
  <calcPr calcId="145621"/>
</workbook>
</file>

<file path=xl/sharedStrings.xml><?xml version="1.0" encoding="utf-8"?>
<sst xmlns="http://schemas.openxmlformats.org/spreadsheetml/2006/main" count="179" uniqueCount="78">
  <si>
    <t>답</t>
  </si>
  <si>
    <t>주소</t>
  </si>
  <si>
    <t>성명</t>
  </si>
  <si>
    <t>지목</t>
  </si>
  <si>
    <t>지번</t>
  </si>
  <si>
    <t>행정구역</t>
  </si>
  <si>
    <t>번호</t>
  </si>
  <si>
    <t>소유자</t>
  </si>
  <si>
    <t>전</t>
  </si>
  <si>
    <t>ㅇ</t>
  </si>
  <si>
    <t>비  고</t>
  </si>
  <si>
    <t>용도구역별</t>
  </si>
  <si>
    <t>합 계</t>
  </si>
  <si>
    <t>비농지</t>
  </si>
  <si>
    <t>계</t>
  </si>
  <si>
    <t>농업진흥지역</t>
  </si>
  <si>
    <t>진흥구역</t>
  </si>
  <si>
    <t>보호구역</t>
  </si>
  <si>
    <t>농업진흥지역밖</t>
  </si>
  <si>
    <t>구분</t>
  </si>
  <si>
    <t>답</t>
  </si>
  <si>
    <t>면적</t>
  </si>
  <si>
    <t>필지수</t>
  </si>
  <si>
    <t>합계</t>
  </si>
  <si>
    <t>사유지</t>
  </si>
  <si>
    <t>국유지</t>
  </si>
  <si>
    <t>공유지</t>
  </si>
  <si>
    <t>한국농어촌공사</t>
  </si>
  <si>
    <t>미등기</t>
  </si>
  <si>
    <t>필지</t>
  </si>
  <si>
    <t>평천리</t>
  </si>
  <si>
    <t>태안군</t>
  </si>
  <si>
    <t>태안군</t>
  </si>
  <si>
    <t>전체편입</t>
  </si>
  <si>
    <t>면   적 (㎡)</t>
  </si>
  <si>
    <t>공부</t>
  </si>
  <si>
    <t>■ 토지조서(추가부지)</t>
  </si>
  <si>
    <t>농림지역</t>
  </si>
  <si>
    <t>농림지역</t>
  </si>
  <si>
    <t>대</t>
  </si>
  <si>
    <t>1205-1</t>
  </si>
  <si>
    <t>대</t>
  </si>
  <si>
    <t>1206-1</t>
  </si>
  <si>
    <t>대</t>
  </si>
  <si>
    <t>1206-2</t>
  </si>
  <si>
    <t>1206-3</t>
  </si>
  <si>
    <t>1206-4</t>
  </si>
  <si>
    <t>1206-5</t>
  </si>
  <si>
    <t>서정환</t>
  </si>
  <si>
    <t>농림지역</t>
  </si>
  <si>
    <t>1426-21</t>
  </si>
  <si>
    <t>천</t>
  </si>
  <si>
    <t>1426-13</t>
  </si>
  <si>
    <t>1426-20</t>
  </si>
  <si>
    <t>태안군</t>
  </si>
  <si>
    <t>1207-1</t>
  </si>
  <si>
    <t>태안군</t>
  </si>
  <si>
    <t>구</t>
  </si>
  <si>
    <t>반곡리</t>
  </si>
  <si>
    <t>20-3</t>
  </si>
  <si>
    <t>국(재정경제부)</t>
  </si>
  <si>
    <t>24-1</t>
  </si>
  <si>
    <t>23-1</t>
  </si>
  <si>
    <t>23-2</t>
  </si>
  <si>
    <t>도</t>
  </si>
  <si>
    <t>총 면적 (21필지)</t>
  </si>
  <si>
    <t>농지(㎡)</t>
  </si>
  <si>
    <t>(㎡)</t>
  </si>
  <si>
    <t>기타농지</t>
  </si>
  <si>
    <t>농업진흥구역</t>
  </si>
  <si>
    <t>농업진흥지역 밖</t>
  </si>
  <si>
    <t>평천리</t>
  </si>
  <si>
    <t>1426-26</t>
  </si>
  <si>
    <t>천</t>
  </si>
  <si>
    <t>태안군</t>
  </si>
  <si>
    <t>국(국토교통부)</t>
  </si>
  <si>
    <t>태안군</t>
  </si>
  <si>
    <t>전라남도 목포시       영산로 610,104동 1508호
(석현동, 대성사랑으로)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</si>
</sst>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_-* #,##0.0_-;\-* #,##0.0_-;_-* &quot;-&quot;_-;_-@_-"/>
    <numFmt numFmtId="177" formatCode="#,##0.0"/>
    <numFmt numFmtId="178" formatCode="_-* #,##0.0_-;\-* #,##0.0_-;_-* &quot;-&quot;?_-;_-@_-"/>
    <numFmt numFmtId="179" formatCode="mm&quot;월&quot;\ dd&quot;일&quot;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HY중고딕"/>
      <family val="1"/>
    </font>
    <font>
      <sz val="8"/>
      <color rgb="FF000000"/>
      <name val="Calibri"/>
      <family val="3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3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3"/>
      <scheme val="minor"/>
    </font>
    <font>
      <sz val="8"/>
      <color rgb="FF000000"/>
      <name val="한양중고딕"/>
      <family val="3"/>
    </font>
    <font>
      <b/>
      <sz val="10"/>
      <color theme="0"/>
      <name val="Calibri"/>
      <family val="3"/>
      <scheme val="minor"/>
    </font>
    <font>
      <b/>
      <sz val="8"/>
      <color theme="0"/>
      <name val="Calibri"/>
      <family val="3"/>
      <scheme val="minor"/>
    </font>
    <font>
      <b/>
      <sz val="11"/>
      <name val="Calibri"/>
      <family val="3"/>
      <scheme val="minor"/>
    </font>
    <font>
      <sz val="11"/>
      <color rgb="FFFF0000"/>
      <name val="Calibri"/>
      <family val="2"/>
      <scheme val="minor"/>
    </font>
    <font>
      <sz val="9"/>
      <color rgb="FFFF0000"/>
      <name val="HY중고딕"/>
      <family val="1"/>
    </font>
    <font>
      <sz val="8"/>
      <color rgb="FFFF0000"/>
      <name val="Calibri"/>
      <family val="3"/>
      <scheme val="minor"/>
    </font>
    <font>
      <sz val="9"/>
      <name val="HY중고딕"/>
      <family val="1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0070C0"/>
      <name val="HY중고딕"/>
      <family val="1"/>
    </font>
    <font>
      <sz val="11"/>
      <color rgb="FF0070C0"/>
      <name val="Calibri"/>
      <family val="2"/>
      <scheme val="minor"/>
    </font>
    <font>
      <sz val="8"/>
      <color rgb="FF0070C0"/>
      <name val="Calibri"/>
      <family val="3"/>
      <scheme val="minor"/>
    </font>
    <font>
      <sz val="11"/>
      <name val="HY중고딕"/>
      <family val="1"/>
    </font>
    <font>
      <b/>
      <sz val="14"/>
      <color rgb="FF000000"/>
      <name val="나눔고딕OTF ExtraBold"/>
      <family val="2"/>
    </font>
    <font>
      <b/>
      <sz val="14"/>
      <color rgb="FF282828"/>
      <name val="나눔고딕OTF ExtraBold"/>
      <family val="2"/>
    </font>
    <font>
      <sz val="14"/>
      <color rgb="FF282828"/>
      <name val="나눔고딕OTF ExtraBold"/>
      <family val="2"/>
    </font>
    <font>
      <sz val="10"/>
      <name val="Calibri"/>
      <family val="3"/>
      <scheme val="minor"/>
    </font>
  </fonts>
  <fills count="11">
    <fill>
      <patternFill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7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>
        <color rgb="FF000000"/>
      </top>
      <bottom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 style="hair"/>
      <top style="hair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>
        <color rgb="FF000000"/>
      </left>
      <right/>
      <top style="thick">
        <color rgb="FF000000"/>
      </top>
      <bottom/>
    </border>
    <border>
      <left style="thin">
        <color rgb="FF000000"/>
      </left>
      <right/>
      <top/>
      <bottom style="double">
        <color rgb="FF000000"/>
      </bottom>
    </border>
    <border>
      <left/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/>
      <top style="double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n">
        <color rgb="FF000000"/>
      </right>
      <top/>
      <bottom style="thick">
        <color rgb="FF000000"/>
      </bottom>
    </border>
    <border>
      <left style="thin">
        <color rgb="FF000000"/>
      </left>
      <right/>
      <top/>
      <bottom style="thick">
        <color rgb="FF000000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hair"/>
      <bottom style="medium"/>
    </border>
    <border>
      <left style="medium"/>
      <right/>
      <top style="hair"/>
      <bottom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 style="hair"/>
      <right style="medium"/>
      <top style="hair"/>
      <bottom style="medium"/>
    </border>
    <border>
      <left style="medium"/>
      <right style="thin"/>
      <top style="medium"/>
      <bottom style="thin"/>
    </border>
    <border>
      <left/>
      <right/>
      <top style="thick">
        <color rgb="FF000000"/>
      </top>
      <bottom/>
    </border>
    <border>
      <left/>
      <right style="thin">
        <color rgb="FF000000"/>
      </right>
      <top style="thick">
        <color rgb="FF000000"/>
      </top>
      <bottom/>
    </border>
    <border>
      <left/>
      <right/>
      <top/>
      <bottom style="double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/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/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97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7" fontId="8" fillId="0" borderId="4" xfId="0" applyNumberFormat="1" applyFont="1" applyBorder="1" applyAlignment="1">
      <alignment horizontal="right" vertical="center" wrapText="1"/>
    </xf>
    <xf numFmtId="177" fontId="8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41" fontId="10" fillId="3" borderId="12" xfId="20" applyFont="1" applyFill="1" applyBorder="1" applyAlignment="1">
      <alignment horizontal="center" vertical="center"/>
    </xf>
    <xf numFmtId="41" fontId="6" fillId="0" borderId="0" xfId="20" applyFont="1" applyAlignment="1">
      <alignment horizontal="center" vertical="center"/>
    </xf>
    <xf numFmtId="41" fontId="6" fillId="0" borderId="0" xfId="2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3" borderId="15" xfId="0" applyFon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11" fillId="0" borderId="16" xfId="2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41" fontId="0" fillId="0" borderId="0" xfId="0" applyNumberFormat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16" fillId="0" borderId="0" xfId="0" applyNumberFormat="1" applyFont="1" applyAlignment="1">
      <alignment vertical="center"/>
    </xf>
    <xf numFmtId="0" fontId="17" fillId="3" borderId="0" xfId="0" applyFont="1" applyFill="1" applyAlignment="1">
      <alignment horizontal="center" vertical="center"/>
    </xf>
    <xf numFmtId="41" fontId="16" fillId="0" borderId="0" xfId="20" applyFont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8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9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41" fontId="19" fillId="0" borderId="0" xfId="0" applyNumberFormat="1" applyFont="1" applyAlignment="1">
      <alignment vertical="center"/>
    </xf>
    <xf numFmtId="0" fontId="18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41" fontId="19" fillId="0" borderId="0" xfId="0" applyNumberFormat="1" applyFont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41" fontId="12" fillId="0" borderId="0" xfId="0" applyNumberFormat="1" applyFont="1" applyFill="1" applyAlignment="1">
      <alignment vertical="center"/>
    </xf>
    <xf numFmtId="0" fontId="21" fillId="0" borderId="2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41" fontId="21" fillId="0" borderId="21" xfId="20" applyFont="1" applyBorder="1" applyAlignment="1">
      <alignment horizontal="right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176" fontId="4" fillId="5" borderId="10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41" fontId="16" fillId="5" borderId="0" xfId="0" applyNumberFormat="1" applyFont="1" applyFill="1" applyAlignment="1">
      <alignment vertical="center"/>
    </xf>
    <xf numFmtId="0" fontId="12" fillId="5" borderId="0" xfId="0" applyFont="1" applyFill="1" applyAlignment="1">
      <alignment horizontal="center" vertical="center"/>
    </xf>
    <xf numFmtId="41" fontId="0" fillId="5" borderId="0" xfId="0" applyNumberFormat="1" applyFill="1" applyAlignment="1">
      <alignment horizontal="center" vertical="center"/>
    </xf>
    <xf numFmtId="41" fontId="16" fillId="5" borderId="0" xfId="20" applyFont="1" applyFill="1" applyAlignment="1">
      <alignment horizontal="center" vertical="center"/>
    </xf>
    <xf numFmtId="0" fontId="22" fillId="6" borderId="27" xfId="0" applyFont="1" applyFill="1" applyBorder="1" applyAlignment="1">
      <alignment horizontal="center" vertical="center" wrapText="1" readingOrder="1"/>
    </xf>
    <xf numFmtId="0" fontId="22" fillId="6" borderId="28" xfId="0" applyFont="1" applyFill="1" applyBorder="1" applyAlignment="1">
      <alignment horizontal="center" vertical="center" wrapText="1" readingOrder="1"/>
    </xf>
    <xf numFmtId="0" fontId="22" fillId="6" borderId="2" xfId="0" applyFont="1" applyFill="1" applyBorder="1" applyAlignment="1">
      <alignment horizontal="center" vertical="center" wrapText="1" readingOrder="1"/>
    </xf>
    <xf numFmtId="0" fontId="22" fillId="0" borderId="29" xfId="0" applyFont="1" applyBorder="1" applyAlignment="1">
      <alignment horizontal="center" vertical="center" wrapText="1" readingOrder="1"/>
    </xf>
    <xf numFmtId="3" fontId="0" fillId="0" borderId="0" xfId="0" applyNumberFormat="1" applyAlignment="1">
      <alignment vertical="center"/>
    </xf>
    <xf numFmtId="3" fontId="23" fillId="0" borderId="30" xfId="0" applyNumberFormat="1" applyFont="1" applyBorder="1" applyAlignment="1">
      <alignment horizontal="right" vertical="center" wrapText="1" readingOrder="1"/>
    </xf>
    <xf numFmtId="3" fontId="23" fillId="0" borderId="31" xfId="0" applyNumberFormat="1" applyFont="1" applyBorder="1" applyAlignment="1">
      <alignment horizontal="right" vertical="center" wrapText="1" readingOrder="1"/>
    </xf>
    <xf numFmtId="0" fontId="22" fillId="0" borderId="32" xfId="0" applyFont="1" applyBorder="1" applyAlignment="1">
      <alignment horizontal="center" vertical="center" wrapText="1" readingOrder="1"/>
    </xf>
    <xf numFmtId="3" fontId="24" fillId="0" borderId="22" xfId="0" applyNumberFormat="1" applyFont="1" applyBorder="1" applyAlignment="1">
      <alignment horizontal="right" vertical="center" wrapText="1" readingOrder="1"/>
    </xf>
    <xf numFmtId="0" fontId="24" fillId="0" borderId="22" xfId="0" applyFont="1" applyBorder="1" applyAlignment="1">
      <alignment horizontal="right" vertical="center" wrapText="1" readingOrder="1"/>
    </xf>
    <xf numFmtId="3" fontId="24" fillId="0" borderId="33" xfId="0" applyNumberFormat="1" applyFont="1" applyBorder="1" applyAlignment="1">
      <alignment horizontal="right" vertical="center" wrapText="1" readingOrder="1"/>
    </xf>
    <xf numFmtId="0" fontId="22" fillId="0" borderId="34" xfId="0" applyFont="1" applyBorder="1" applyAlignment="1">
      <alignment horizontal="center" vertical="center" wrapText="1" readingOrder="1"/>
    </xf>
    <xf numFmtId="3" fontId="24" fillId="0" borderId="35" xfId="0" applyNumberFormat="1" applyFont="1" applyBorder="1" applyAlignment="1">
      <alignment horizontal="right" vertical="center" wrapText="1" readingOrder="1"/>
    </xf>
    <xf numFmtId="0" fontId="24" fillId="0" borderId="35" xfId="0" applyFont="1" applyBorder="1" applyAlignment="1">
      <alignment horizontal="right" vertical="center" wrapText="1" readingOrder="1"/>
    </xf>
    <xf numFmtId="3" fontId="24" fillId="0" borderId="36" xfId="0" applyNumberFormat="1" applyFont="1" applyBorder="1" applyAlignment="1">
      <alignment horizontal="right" vertical="center" wrapText="1" readingOrder="1"/>
    </xf>
    <xf numFmtId="0" fontId="16" fillId="0" borderId="21" xfId="0" applyFont="1" applyFill="1" applyBorder="1" applyAlignment="1">
      <alignment horizontal="center" vertical="center" wrapText="1"/>
    </xf>
    <xf numFmtId="41" fontId="21" fillId="0" borderId="21" xfId="20" applyFont="1" applyFill="1" applyBorder="1" applyAlignment="1">
      <alignment horizontal="right" vertical="center" wrapText="1"/>
    </xf>
    <xf numFmtId="0" fontId="21" fillId="7" borderId="25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21" fillId="7" borderId="21" xfId="0" applyFont="1" applyFill="1" applyBorder="1" applyAlignment="1">
      <alignment horizontal="center" vertical="center" wrapText="1"/>
    </xf>
    <xf numFmtId="41" fontId="21" fillId="7" borderId="21" xfId="20" applyFont="1" applyFill="1" applyBorder="1" applyAlignment="1">
      <alignment horizontal="right" vertical="center" wrapText="1"/>
    </xf>
    <xf numFmtId="0" fontId="16" fillId="7" borderId="26" xfId="0" applyFont="1" applyFill="1" applyBorder="1" applyAlignment="1">
      <alignment horizontal="center" vertical="center" wrapText="1"/>
    </xf>
    <xf numFmtId="179" fontId="21" fillId="7" borderId="21" xfId="0" applyNumberFormat="1" applyFont="1" applyFill="1" applyBorder="1" applyAlignment="1" quotePrefix="1">
      <alignment horizontal="center" vertical="center" wrapText="1"/>
    </xf>
    <xf numFmtId="0" fontId="25" fillId="7" borderId="21" xfId="0" applyFont="1" applyFill="1" applyBorder="1" applyAlignment="1">
      <alignment horizontal="center" vertical="center" wrapText="1"/>
    </xf>
    <xf numFmtId="0" fontId="21" fillId="8" borderId="37" xfId="0" applyFont="1" applyFill="1" applyBorder="1" applyAlignment="1">
      <alignment horizontal="center" vertical="center" wrapText="1"/>
    </xf>
    <xf numFmtId="0" fontId="16" fillId="8" borderId="38" xfId="0" applyFont="1" applyFill="1" applyBorder="1" applyAlignment="1">
      <alignment horizontal="center" vertical="center" wrapText="1"/>
    </xf>
    <xf numFmtId="0" fontId="21" fillId="8" borderId="38" xfId="0" applyFont="1" applyFill="1" applyBorder="1" applyAlignment="1">
      <alignment horizontal="center" vertical="center" wrapText="1"/>
    </xf>
    <xf numFmtId="41" fontId="21" fillId="8" borderId="38" xfId="20" applyFont="1" applyFill="1" applyBorder="1" applyAlignment="1">
      <alignment horizontal="right" vertical="center" wrapText="1"/>
    </xf>
    <xf numFmtId="0" fontId="16" fillId="8" borderId="39" xfId="0" applyFont="1" applyFill="1" applyBorder="1" applyAlignment="1">
      <alignment horizontal="center" vertical="center" wrapText="1"/>
    </xf>
    <xf numFmtId="0" fontId="21" fillId="8" borderId="25" xfId="0" applyFont="1" applyFill="1" applyBorder="1" applyAlignment="1">
      <alignment horizontal="center" vertical="center" wrapText="1"/>
    </xf>
    <xf numFmtId="0" fontId="16" fillId="8" borderId="21" xfId="0" applyFont="1" applyFill="1" applyBorder="1" applyAlignment="1">
      <alignment horizontal="center" vertical="center" wrapText="1"/>
    </xf>
    <xf numFmtId="0" fontId="21" fillId="8" borderId="21" xfId="0" applyFont="1" applyFill="1" applyBorder="1" applyAlignment="1">
      <alignment horizontal="center" vertical="center" wrapText="1"/>
    </xf>
    <xf numFmtId="41" fontId="21" fillId="8" borderId="21" xfId="20" applyFont="1" applyFill="1" applyBorder="1" applyAlignment="1">
      <alignment horizontal="right" vertical="center" wrapText="1"/>
    </xf>
    <xf numFmtId="0" fontId="16" fillId="8" borderId="26" xfId="0" applyFont="1" applyFill="1" applyBorder="1" applyAlignment="1">
      <alignment horizontal="center" vertical="center" wrapText="1"/>
    </xf>
    <xf numFmtId="0" fontId="21" fillId="8" borderId="40" xfId="0" applyFont="1" applyFill="1" applyBorder="1" applyAlignment="1">
      <alignment horizontal="center" vertical="center" wrapText="1"/>
    </xf>
    <xf numFmtId="0" fontId="16" fillId="8" borderId="40" xfId="0" applyFont="1" applyFill="1" applyBorder="1" applyAlignment="1">
      <alignment horizontal="center" vertical="center" wrapText="1"/>
    </xf>
    <xf numFmtId="41" fontId="21" fillId="8" borderId="40" xfId="20" applyFont="1" applyFill="1" applyBorder="1" applyAlignment="1">
      <alignment horizontal="right" vertical="center" wrapText="1"/>
    </xf>
    <xf numFmtId="0" fontId="16" fillId="8" borderId="41" xfId="0" applyFont="1" applyFill="1" applyBorder="1" applyAlignment="1">
      <alignment horizontal="center" vertical="center" wrapText="1"/>
    </xf>
    <xf numFmtId="179" fontId="21" fillId="8" borderId="21" xfId="0" applyNumberFormat="1" applyFont="1" applyFill="1" applyBorder="1" applyAlignment="1" quotePrefix="1">
      <alignment horizontal="center" vertical="center" wrapText="1"/>
    </xf>
    <xf numFmtId="0" fontId="21" fillId="9" borderId="25" xfId="0" applyFont="1" applyFill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21" fillId="9" borderId="40" xfId="0" applyFont="1" applyFill="1" applyBorder="1" applyAlignment="1">
      <alignment horizontal="center" vertical="center" wrapText="1"/>
    </xf>
    <xf numFmtId="0" fontId="16" fillId="9" borderId="40" xfId="0" applyFont="1" applyFill="1" applyBorder="1" applyAlignment="1">
      <alignment horizontal="center" vertical="center" wrapText="1"/>
    </xf>
    <xf numFmtId="41" fontId="21" fillId="9" borderId="40" xfId="20" applyFont="1" applyFill="1" applyBorder="1" applyAlignment="1">
      <alignment horizontal="right" vertical="center" wrapText="1"/>
    </xf>
    <xf numFmtId="0" fontId="16" fillId="9" borderId="41" xfId="0" applyFont="1" applyFill="1" applyBorder="1" applyAlignment="1">
      <alignment horizontal="center" vertical="center" wrapText="1"/>
    </xf>
    <xf numFmtId="41" fontId="21" fillId="9" borderId="21" xfId="20" applyFont="1" applyFill="1" applyBorder="1" applyAlignment="1">
      <alignment horizontal="right" vertical="center" wrapText="1"/>
    </xf>
    <xf numFmtId="0" fontId="16" fillId="9" borderId="26" xfId="0" applyFont="1" applyFill="1" applyBorder="1" applyAlignment="1">
      <alignment horizontal="center" vertical="center" wrapText="1"/>
    </xf>
    <xf numFmtId="0" fontId="16" fillId="8" borderId="38" xfId="0" applyFont="1" applyFill="1" applyBorder="1" applyAlignment="1">
      <alignment horizontal="center" vertical="center" shrinkToFit="1"/>
    </xf>
    <xf numFmtId="0" fontId="16" fillId="8" borderId="21" xfId="0" applyFont="1" applyFill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21" fillId="8" borderId="21" xfId="0" applyFont="1" applyFill="1" applyBorder="1" applyAlignment="1">
      <alignment horizontal="center" vertical="center" shrinkToFit="1"/>
    </xf>
    <xf numFmtId="0" fontId="16" fillId="7" borderId="21" xfId="0" applyFont="1" applyFill="1" applyBorder="1" applyAlignment="1">
      <alignment horizontal="center" vertical="center" shrinkToFit="1"/>
    </xf>
    <xf numFmtId="0" fontId="16" fillId="9" borderId="40" xfId="0" applyFont="1" applyFill="1" applyBorder="1" applyAlignment="1">
      <alignment horizontal="center" vertical="center" shrinkToFit="1"/>
    </xf>
    <xf numFmtId="0" fontId="16" fillId="8" borderId="40" xfId="0" applyFont="1" applyFill="1" applyBorder="1" applyAlignment="1">
      <alignment horizontal="center" vertical="center" shrinkToFit="1"/>
    </xf>
    <xf numFmtId="0" fontId="16" fillId="9" borderId="21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vertical="center" shrinkToFit="1"/>
    </xf>
    <xf numFmtId="0" fontId="21" fillId="7" borderId="21" xfId="0" applyFont="1" applyFill="1" applyBorder="1" applyAlignment="1">
      <alignment horizontal="center" vertical="center" wrapText="1" shrinkToFi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10" borderId="24" xfId="0" applyFill="1" applyBorder="1" applyAlignment="1">
      <alignment horizontal="center" vertical="center"/>
    </xf>
    <xf numFmtId="0" fontId="0" fillId="10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2" fillId="6" borderId="53" xfId="0" applyFont="1" applyFill="1" applyBorder="1" applyAlignment="1">
      <alignment horizontal="center" vertical="center" wrapText="1" readingOrder="1"/>
    </xf>
    <xf numFmtId="0" fontId="22" fillId="6" borderId="55" xfId="0" applyFont="1" applyFill="1" applyBorder="1" applyAlignment="1">
      <alignment horizontal="center" vertical="center" wrapText="1" readingOrder="1"/>
    </xf>
    <xf numFmtId="0" fontId="22" fillId="6" borderId="56" xfId="0" applyFont="1" applyFill="1" applyBorder="1" applyAlignment="1">
      <alignment horizontal="center" vertical="center" wrapText="1" readingOrder="1"/>
    </xf>
    <xf numFmtId="0" fontId="22" fillId="6" borderId="57" xfId="0" applyFont="1" applyFill="1" applyBorder="1" applyAlignment="1">
      <alignment horizontal="center" vertical="center" wrapText="1" readingOrder="1"/>
    </xf>
    <xf numFmtId="0" fontId="22" fillId="6" borderId="58" xfId="0" applyFont="1" applyFill="1" applyBorder="1" applyAlignment="1">
      <alignment horizontal="center" vertical="center" wrapText="1" readingOrder="1"/>
    </xf>
    <xf numFmtId="0" fontId="22" fillId="6" borderId="59" xfId="0" applyFont="1" applyFill="1" applyBorder="1" applyAlignment="1">
      <alignment horizontal="center" vertical="center" wrapText="1" readingOrder="1"/>
    </xf>
    <xf numFmtId="0" fontId="22" fillId="6" borderId="60" xfId="0" applyFont="1" applyFill="1" applyBorder="1" applyAlignment="1">
      <alignment horizontal="center" vertical="center" wrapText="1" readingOrder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tabSelected="1" view="pageBreakPreview" zoomScale="130" zoomScaleSheetLayoutView="130" workbookViewId="0" topLeftCell="B1">
      <pane ySplit="3" topLeftCell="A19" activePane="bottomLeft" state="frozen"/>
      <selection pane="topLeft" activeCell="F37" sqref="F37"/>
      <selection pane="bottomLeft" activeCell="G49" sqref="G49"/>
    </sheetView>
  </sheetViews>
  <sheetFormatPr defaultColWidth="9.140625" defaultRowHeight="15"/>
  <cols>
    <col min="1" max="1" width="5.28125" style="0" hidden="1" customWidth="1"/>
    <col min="2" max="2" width="5.28125" style="0" customWidth="1"/>
    <col min="4" max="4" width="10.57421875" style="0" bestFit="1" customWidth="1"/>
    <col min="5" max="5" width="7.421875" style="0" bestFit="1" customWidth="1"/>
    <col min="6" max="6" width="9.8515625" style="0" customWidth="1"/>
    <col min="7" max="7" width="8.8515625" style="0" customWidth="1"/>
    <col min="8" max="8" width="17.57421875" style="0" customWidth="1"/>
    <col min="9" max="9" width="12.8515625" style="0" customWidth="1"/>
    <col min="11" max="11" width="3.28125" style="34" hidden="1" customWidth="1"/>
    <col min="12" max="12" width="9.140625" style="34" hidden="1" customWidth="1"/>
    <col min="13" max="13" width="13.00390625" style="0" hidden="1" customWidth="1"/>
    <col min="14" max="22" width="6.421875" style="16" hidden="1" customWidth="1"/>
    <col min="23" max="23" width="6.421875" style="17" hidden="1" customWidth="1"/>
    <col min="27" max="27" width="9.00390625" style="41" customWidth="1"/>
  </cols>
  <sheetData>
    <row r="1" spans="1:10" ht="27.75" customHeight="1" thickBot="1">
      <c r="A1" s="149" t="s">
        <v>36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23" ht="24" customHeight="1">
      <c r="A2" s="150" t="s">
        <v>6</v>
      </c>
      <c r="B2" s="152" t="s">
        <v>6</v>
      </c>
      <c r="C2" s="154" t="s">
        <v>5</v>
      </c>
      <c r="D2" s="154" t="s">
        <v>4</v>
      </c>
      <c r="E2" s="154" t="s">
        <v>3</v>
      </c>
      <c r="F2" s="156" t="s">
        <v>34</v>
      </c>
      <c r="G2" s="157"/>
      <c r="H2" s="154" t="s">
        <v>7</v>
      </c>
      <c r="I2" s="154"/>
      <c r="J2" s="158" t="s">
        <v>10</v>
      </c>
      <c r="N2" s="162" t="s">
        <v>24</v>
      </c>
      <c r="O2" s="145"/>
      <c r="P2" s="145" t="s">
        <v>27</v>
      </c>
      <c r="Q2" s="145"/>
      <c r="R2" s="145" t="s">
        <v>25</v>
      </c>
      <c r="S2" s="145"/>
      <c r="T2" s="145" t="s">
        <v>26</v>
      </c>
      <c r="U2" s="145"/>
      <c r="V2" s="145" t="s">
        <v>28</v>
      </c>
      <c r="W2" s="146"/>
    </row>
    <row r="3" spans="1:23" ht="24" customHeight="1" thickBot="1">
      <c r="A3" s="151"/>
      <c r="B3" s="153"/>
      <c r="C3" s="155"/>
      <c r="D3" s="155"/>
      <c r="E3" s="155"/>
      <c r="F3" s="32" t="s">
        <v>35</v>
      </c>
      <c r="G3" s="32" t="s">
        <v>33</v>
      </c>
      <c r="H3" s="32" t="s">
        <v>1</v>
      </c>
      <c r="I3" s="32" t="s">
        <v>2</v>
      </c>
      <c r="J3" s="159"/>
      <c r="N3" s="18" t="s">
        <v>29</v>
      </c>
      <c r="O3" s="19" t="s">
        <v>21</v>
      </c>
      <c r="P3" s="19" t="s">
        <v>29</v>
      </c>
      <c r="Q3" s="19" t="s">
        <v>21</v>
      </c>
      <c r="R3" s="19" t="s">
        <v>29</v>
      </c>
      <c r="S3" s="19" t="s">
        <v>21</v>
      </c>
      <c r="T3" s="19" t="s">
        <v>29</v>
      </c>
      <c r="U3" s="19" t="s">
        <v>21</v>
      </c>
      <c r="V3" s="19" t="s">
        <v>29</v>
      </c>
      <c r="W3" s="20" t="s">
        <v>21</v>
      </c>
    </row>
    <row r="4" spans="1:26" s="55" customFormat="1" ht="24" customHeight="1">
      <c r="A4" s="53">
        <v>1</v>
      </c>
      <c r="B4" s="111"/>
      <c r="C4" s="112" t="s">
        <v>30</v>
      </c>
      <c r="D4" s="113">
        <v>1205</v>
      </c>
      <c r="E4" s="112" t="s">
        <v>39</v>
      </c>
      <c r="F4" s="114">
        <v>753</v>
      </c>
      <c r="G4" s="114">
        <v>753</v>
      </c>
      <c r="H4" s="134"/>
      <c r="I4" s="112" t="s">
        <v>31</v>
      </c>
      <c r="J4" s="115" t="s">
        <v>37</v>
      </c>
      <c r="K4" s="54" t="s">
        <v>9</v>
      </c>
      <c r="L4" s="54"/>
      <c r="N4" s="56">
        <v>1</v>
      </c>
      <c r="O4" s="57">
        <f aca="true" t="shared" si="0" ref="O4:O25">G4</f>
        <v>753</v>
      </c>
      <c r="P4" s="58"/>
      <c r="Q4" s="58"/>
      <c r="R4" s="58"/>
      <c r="S4" s="58"/>
      <c r="T4" s="58"/>
      <c r="U4" s="58"/>
      <c r="V4" s="58"/>
      <c r="W4" s="59"/>
      <c r="X4" s="60"/>
      <c r="Z4" s="60"/>
    </row>
    <row r="5" spans="1:26" s="54" customFormat="1" ht="24" customHeight="1">
      <c r="A5" s="61">
        <f>A4+1</f>
        <v>2</v>
      </c>
      <c r="B5" s="116">
        <f>B4+1</f>
        <v>1</v>
      </c>
      <c r="C5" s="117" t="s">
        <v>30</v>
      </c>
      <c r="D5" s="118" t="s">
        <v>40</v>
      </c>
      <c r="E5" s="117" t="s">
        <v>41</v>
      </c>
      <c r="F5" s="119">
        <v>1925</v>
      </c>
      <c r="G5" s="119">
        <v>1925</v>
      </c>
      <c r="H5" s="135"/>
      <c r="I5" s="117" t="s">
        <v>31</v>
      </c>
      <c r="J5" s="120" t="s">
        <v>38</v>
      </c>
      <c r="K5" s="54" t="s">
        <v>9</v>
      </c>
      <c r="M5" s="55"/>
      <c r="N5" s="56">
        <v>1</v>
      </c>
      <c r="O5" s="57">
        <f t="shared" si="0"/>
        <v>1925</v>
      </c>
      <c r="P5" s="58"/>
      <c r="Q5" s="58"/>
      <c r="R5" s="58"/>
      <c r="S5" s="58"/>
      <c r="T5" s="58"/>
      <c r="U5" s="58"/>
      <c r="V5" s="58"/>
      <c r="W5" s="62"/>
      <c r="X5" s="60"/>
      <c r="Y5" s="63"/>
      <c r="Z5" s="63"/>
    </row>
    <row r="6" spans="1:27" s="34" customFormat="1" ht="24" customHeight="1">
      <c r="A6" s="26">
        <f aca="true" t="shared" si="1" ref="A6:B22">A5+1</f>
        <v>3</v>
      </c>
      <c r="B6" s="116">
        <f t="shared" si="1"/>
        <v>2</v>
      </c>
      <c r="C6" s="117" t="s">
        <v>30</v>
      </c>
      <c r="D6" s="118" t="s">
        <v>42</v>
      </c>
      <c r="E6" s="117" t="s">
        <v>43</v>
      </c>
      <c r="F6" s="119">
        <v>411</v>
      </c>
      <c r="G6" s="119">
        <v>411</v>
      </c>
      <c r="H6" s="135"/>
      <c r="I6" s="117" t="s">
        <v>31</v>
      </c>
      <c r="J6" s="120" t="s">
        <v>38</v>
      </c>
      <c r="K6" s="34" t="s">
        <v>9</v>
      </c>
      <c r="M6"/>
      <c r="N6" s="18">
        <v>1</v>
      </c>
      <c r="O6" s="21">
        <f t="shared" si="0"/>
        <v>411</v>
      </c>
      <c r="P6" s="19"/>
      <c r="Q6" s="19"/>
      <c r="R6" s="19"/>
      <c r="S6" s="19"/>
      <c r="T6" s="19"/>
      <c r="U6" s="19"/>
      <c r="V6" s="19"/>
      <c r="W6" s="20"/>
      <c r="X6" s="28"/>
      <c r="Y6" s="31"/>
      <c r="Z6" s="31"/>
      <c r="AA6" s="40"/>
    </row>
    <row r="7" spans="1:27" s="34" customFormat="1" ht="24" customHeight="1">
      <c r="A7" s="26">
        <f t="shared" si="1"/>
        <v>4</v>
      </c>
      <c r="B7" s="72">
        <f t="shared" si="1"/>
        <v>3</v>
      </c>
      <c r="C7" s="105" t="s">
        <v>30</v>
      </c>
      <c r="D7" s="106" t="s">
        <v>44</v>
      </c>
      <c r="E7" s="105" t="s">
        <v>43</v>
      </c>
      <c r="F7" s="74">
        <v>919</v>
      </c>
      <c r="G7" s="74">
        <v>919</v>
      </c>
      <c r="H7" s="136"/>
      <c r="I7" s="73" t="s">
        <v>74</v>
      </c>
      <c r="J7" s="75" t="s">
        <v>38</v>
      </c>
      <c r="K7" s="34" t="s">
        <v>9</v>
      </c>
      <c r="M7"/>
      <c r="N7" s="18">
        <v>1</v>
      </c>
      <c r="O7" s="21">
        <f t="shared" si="0"/>
        <v>919</v>
      </c>
      <c r="P7" s="19"/>
      <c r="Q7" s="19"/>
      <c r="R7" s="19"/>
      <c r="S7" s="19"/>
      <c r="T7" s="19"/>
      <c r="U7" s="19"/>
      <c r="V7" s="19"/>
      <c r="W7" s="20"/>
      <c r="X7" s="28"/>
      <c r="Y7" s="31"/>
      <c r="Z7" s="31"/>
      <c r="AA7" s="40"/>
    </row>
    <row r="8" spans="1:27" s="34" customFormat="1" ht="24" customHeight="1">
      <c r="A8" s="26">
        <f t="shared" si="1"/>
        <v>5</v>
      </c>
      <c r="B8" s="72">
        <f aca="true" t="shared" si="2" ref="B8">B7+1</f>
        <v>4</v>
      </c>
      <c r="C8" s="105" t="s">
        <v>30</v>
      </c>
      <c r="D8" s="106" t="s">
        <v>45</v>
      </c>
      <c r="E8" s="105" t="s">
        <v>43</v>
      </c>
      <c r="F8" s="74">
        <v>820</v>
      </c>
      <c r="G8" s="74">
        <v>820</v>
      </c>
      <c r="H8" s="136"/>
      <c r="I8" s="73" t="s">
        <v>74</v>
      </c>
      <c r="J8" s="75" t="s">
        <v>38</v>
      </c>
      <c r="K8" s="34" t="s">
        <v>9</v>
      </c>
      <c r="M8"/>
      <c r="N8" s="18">
        <v>1</v>
      </c>
      <c r="O8" s="21">
        <f t="shared" si="0"/>
        <v>820</v>
      </c>
      <c r="P8" s="19"/>
      <c r="Q8" s="19"/>
      <c r="R8" s="19"/>
      <c r="S8" s="19"/>
      <c r="T8" s="19"/>
      <c r="U8" s="19"/>
      <c r="V8" s="19"/>
      <c r="W8" s="20"/>
      <c r="X8" s="28"/>
      <c r="Y8" s="31"/>
      <c r="AA8" s="40"/>
    </row>
    <row r="9" spans="1:27" s="34" customFormat="1" ht="24" customHeight="1">
      <c r="A9" s="26">
        <f t="shared" si="1"/>
        <v>6</v>
      </c>
      <c r="B9" s="72">
        <f aca="true" t="shared" si="3" ref="B9">B8+1</f>
        <v>5</v>
      </c>
      <c r="C9" s="105" t="s">
        <v>30</v>
      </c>
      <c r="D9" s="106" t="s">
        <v>46</v>
      </c>
      <c r="E9" s="105" t="s">
        <v>43</v>
      </c>
      <c r="F9" s="74">
        <v>175</v>
      </c>
      <c r="G9" s="74">
        <v>175</v>
      </c>
      <c r="H9" s="136"/>
      <c r="I9" s="73" t="s">
        <v>76</v>
      </c>
      <c r="J9" s="75" t="s">
        <v>38</v>
      </c>
      <c r="K9" s="34" t="s">
        <v>9</v>
      </c>
      <c r="M9"/>
      <c r="N9" s="18">
        <v>1</v>
      </c>
      <c r="O9" s="21">
        <f t="shared" si="0"/>
        <v>175</v>
      </c>
      <c r="P9" s="19"/>
      <c r="Q9" s="19"/>
      <c r="R9" s="19"/>
      <c r="S9" s="19"/>
      <c r="T9" s="19"/>
      <c r="U9" s="19"/>
      <c r="V9" s="19"/>
      <c r="W9" s="20"/>
      <c r="X9" s="28"/>
      <c r="AA9" s="40"/>
    </row>
    <row r="10" spans="1:27" s="34" customFormat="1" ht="24" customHeight="1">
      <c r="A10" s="26">
        <f t="shared" si="1"/>
        <v>7</v>
      </c>
      <c r="B10" s="72">
        <f aca="true" t="shared" si="4" ref="B10">B9+1</f>
        <v>6</v>
      </c>
      <c r="C10" s="105" t="s">
        <v>30</v>
      </c>
      <c r="D10" s="106" t="s">
        <v>47</v>
      </c>
      <c r="E10" s="105" t="s">
        <v>43</v>
      </c>
      <c r="F10" s="74">
        <v>383</v>
      </c>
      <c r="G10" s="74">
        <v>383</v>
      </c>
      <c r="H10" s="136"/>
      <c r="I10" s="73" t="s">
        <v>74</v>
      </c>
      <c r="J10" s="75" t="s">
        <v>38</v>
      </c>
      <c r="K10" s="34" t="s">
        <v>9</v>
      </c>
      <c r="M10"/>
      <c r="N10" s="18">
        <v>1</v>
      </c>
      <c r="O10" s="21">
        <f t="shared" si="0"/>
        <v>383</v>
      </c>
      <c r="P10" s="19"/>
      <c r="Q10" s="19"/>
      <c r="R10" s="19"/>
      <c r="S10" s="19"/>
      <c r="T10" s="19"/>
      <c r="U10" s="19"/>
      <c r="V10" s="19"/>
      <c r="W10" s="20"/>
      <c r="X10" s="28"/>
      <c r="AA10" s="40"/>
    </row>
    <row r="11" spans="1:27" s="34" customFormat="1" ht="24" customHeight="1">
      <c r="A11" s="26">
        <f t="shared" si="1"/>
        <v>8</v>
      </c>
      <c r="B11" s="104">
        <f aca="true" t="shared" si="5" ref="B11">B10+1</f>
        <v>7</v>
      </c>
      <c r="C11" s="105" t="s">
        <v>30</v>
      </c>
      <c r="D11" s="106">
        <v>1207</v>
      </c>
      <c r="E11" s="105" t="s">
        <v>0</v>
      </c>
      <c r="F11" s="107">
        <v>3326</v>
      </c>
      <c r="G11" s="107">
        <v>3326</v>
      </c>
      <c r="H11" s="144" t="s">
        <v>77</v>
      </c>
      <c r="I11" s="105" t="s">
        <v>48</v>
      </c>
      <c r="J11" s="108" t="s">
        <v>38</v>
      </c>
      <c r="K11" s="2" t="s">
        <v>9</v>
      </c>
      <c r="M11"/>
      <c r="N11" s="18">
        <v>1</v>
      </c>
      <c r="O11" s="21">
        <f t="shared" si="0"/>
        <v>3326</v>
      </c>
      <c r="P11" s="19"/>
      <c r="Q11" s="19"/>
      <c r="R11" s="19"/>
      <c r="S11" s="19"/>
      <c r="T11" s="19"/>
      <c r="U11" s="19"/>
      <c r="V11" s="19"/>
      <c r="W11" s="20"/>
      <c r="X11" s="28"/>
      <c r="AA11" s="40"/>
    </row>
    <row r="12" spans="1:30" s="39" customFormat="1" ht="24" customHeight="1">
      <c r="A12" s="26">
        <f t="shared" si="1"/>
        <v>9</v>
      </c>
      <c r="B12" s="116">
        <f aca="true" t="shared" si="6" ref="B12">B11+1</f>
        <v>8</v>
      </c>
      <c r="C12" s="117" t="s">
        <v>30</v>
      </c>
      <c r="D12" s="118" t="s">
        <v>55</v>
      </c>
      <c r="E12" s="117" t="s">
        <v>0</v>
      </c>
      <c r="F12" s="119">
        <v>56</v>
      </c>
      <c r="G12" s="119">
        <v>24</v>
      </c>
      <c r="H12" s="137"/>
      <c r="I12" s="117" t="s">
        <v>56</v>
      </c>
      <c r="J12" s="120" t="s">
        <v>38</v>
      </c>
      <c r="K12" s="2" t="s">
        <v>9</v>
      </c>
      <c r="M12"/>
      <c r="N12" s="18">
        <v>1</v>
      </c>
      <c r="O12" s="21">
        <f t="shared" si="0"/>
        <v>24</v>
      </c>
      <c r="P12" s="19"/>
      <c r="Q12" s="19"/>
      <c r="R12" s="19"/>
      <c r="S12" s="19"/>
      <c r="T12" s="19"/>
      <c r="U12" s="19"/>
      <c r="V12" s="19"/>
      <c r="W12" s="20"/>
      <c r="X12" s="28"/>
      <c r="AA12" s="40"/>
      <c r="AB12" s="31"/>
      <c r="AD12" s="31">
        <f>AA12+AB12</f>
        <v>0</v>
      </c>
    </row>
    <row r="13" spans="1:27" s="34" customFormat="1" ht="24" customHeight="1">
      <c r="A13" s="26">
        <f>A11+1</f>
        <v>9</v>
      </c>
      <c r="B13" s="104">
        <f aca="true" t="shared" si="7" ref="B13">B12+1</f>
        <v>9</v>
      </c>
      <c r="C13" s="105" t="s">
        <v>30</v>
      </c>
      <c r="D13" s="106">
        <v>1208</v>
      </c>
      <c r="E13" s="105" t="s">
        <v>0</v>
      </c>
      <c r="F13" s="107">
        <v>2083</v>
      </c>
      <c r="G13" s="107">
        <v>2083</v>
      </c>
      <c r="H13" s="138"/>
      <c r="I13" s="105" t="s">
        <v>74</v>
      </c>
      <c r="J13" s="108" t="s">
        <v>49</v>
      </c>
      <c r="K13" s="34" t="s">
        <v>9</v>
      </c>
      <c r="M13"/>
      <c r="N13" s="18">
        <v>1</v>
      </c>
      <c r="O13" s="21">
        <f t="shared" si="0"/>
        <v>2083</v>
      </c>
      <c r="P13" s="19"/>
      <c r="Q13" s="19"/>
      <c r="R13" s="19"/>
      <c r="S13" s="19"/>
      <c r="T13" s="19"/>
      <c r="U13" s="19"/>
      <c r="V13" s="19"/>
      <c r="W13" s="20"/>
      <c r="X13" s="28"/>
      <c r="AA13" s="40"/>
    </row>
    <row r="14" spans="1:27" s="34" customFormat="1" ht="24" customHeight="1">
      <c r="A14" s="26">
        <f t="shared" si="1"/>
        <v>10</v>
      </c>
      <c r="B14" s="104">
        <f aca="true" t="shared" si="8" ref="B14">B13+1</f>
        <v>10</v>
      </c>
      <c r="C14" s="105" t="s">
        <v>30</v>
      </c>
      <c r="D14" s="106">
        <v>1209</v>
      </c>
      <c r="E14" s="105" t="s">
        <v>0</v>
      </c>
      <c r="F14" s="107">
        <v>1974</v>
      </c>
      <c r="G14" s="107">
        <v>1974</v>
      </c>
      <c r="H14" s="138"/>
      <c r="I14" s="105" t="s">
        <v>74</v>
      </c>
      <c r="J14" s="108" t="s">
        <v>49</v>
      </c>
      <c r="K14" s="34" t="s">
        <v>9</v>
      </c>
      <c r="M14"/>
      <c r="N14" s="18">
        <v>1</v>
      </c>
      <c r="O14" s="21">
        <f t="shared" si="0"/>
        <v>1974</v>
      </c>
      <c r="P14" s="19"/>
      <c r="Q14" s="19"/>
      <c r="R14" s="19"/>
      <c r="S14" s="19"/>
      <c r="T14" s="19"/>
      <c r="U14" s="19"/>
      <c r="V14" s="19"/>
      <c r="W14" s="20"/>
      <c r="X14" s="28"/>
      <c r="AA14" s="40"/>
    </row>
    <row r="15" spans="1:27" s="34" customFormat="1" ht="24" customHeight="1">
      <c r="A15" s="26">
        <f t="shared" si="1"/>
        <v>11</v>
      </c>
      <c r="B15" s="116">
        <f aca="true" t="shared" si="9" ref="B15">B14+1</f>
        <v>11</v>
      </c>
      <c r="C15" s="117" t="s">
        <v>30</v>
      </c>
      <c r="D15" s="118">
        <v>1210</v>
      </c>
      <c r="E15" s="117" t="s">
        <v>0</v>
      </c>
      <c r="F15" s="119">
        <v>1934</v>
      </c>
      <c r="G15" s="119">
        <v>1934</v>
      </c>
      <c r="H15" s="135"/>
      <c r="I15" s="117" t="s">
        <v>31</v>
      </c>
      <c r="J15" s="120" t="s">
        <v>49</v>
      </c>
      <c r="K15" s="34" t="s">
        <v>9</v>
      </c>
      <c r="M15"/>
      <c r="N15" s="18">
        <v>1</v>
      </c>
      <c r="O15" s="21">
        <f t="shared" si="0"/>
        <v>1934</v>
      </c>
      <c r="P15" s="19"/>
      <c r="Q15" s="19"/>
      <c r="R15" s="19"/>
      <c r="S15" s="19"/>
      <c r="T15" s="19"/>
      <c r="U15" s="19"/>
      <c r="V15" s="19"/>
      <c r="W15" s="20"/>
      <c r="X15" s="28"/>
      <c r="AA15" s="40"/>
    </row>
    <row r="16" spans="1:28" s="39" customFormat="1" ht="24" customHeight="1">
      <c r="A16" s="26"/>
      <c r="B16" s="126">
        <f aca="true" t="shared" si="10" ref="B16">B15+1</f>
        <v>12</v>
      </c>
      <c r="C16" s="127" t="s">
        <v>30</v>
      </c>
      <c r="D16" s="128" t="s">
        <v>52</v>
      </c>
      <c r="E16" s="129" t="s">
        <v>51</v>
      </c>
      <c r="F16" s="130">
        <v>2217</v>
      </c>
      <c r="G16" s="130">
        <v>2217</v>
      </c>
      <c r="H16" s="139"/>
      <c r="I16" s="129" t="s">
        <v>32</v>
      </c>
      <c r="J16" s="131" t="s">
        <v>38</v>
      </c>
      <c r="M16"/>
      <c r="N16" s="18"/>
      <c r="O16" s="21">
        <f t="shared" si="0"/>
        <v>2217</v>
      </c>
      <c r="P16" s="19"/>
      <c r="Q16" s="19"/>
      <c r="R16" s="19"/>
      <c r="S16" s="19"/>
      <c r="T16" s="19"/>
      <c r="U16" s="19"/>
      <c r="V16" s="19"/>
      <c r="W16" s="20"/>
      <c r="X16" s="28"/>
      <c r="AA16" s="40"/>
      <c r="AB16" s="31"/>
    </row>
    <row r="17" spans="1:30" s="39" customFormat="1" ht="24" customHeight="1">
      <c r="A17" s="26"/>
      <c r="B17" s="116">
        <f aca="true" t="shared" si="11" ref="B17">B16+1</f>
        <v>13</v>
      </c>
      <c r="C17" s="117" t="s">
        <v>30</v>
      </c>
      <c r="D17" s="121" t="s">
        <v>53</v>
      </c>
      <c r="E17" s="122" t="s">
        <v>51</v>
      </c>
      <c r="F17" s="123">
        <v>355</v>
      </c>
      <c r="G17" s="123">
        <v>61</v>
      </c>
      <c r="H17" s="140"/>
      <c r="I17" s="122" t="s">
        <v>54</v>
      </c>
      <c r="J17" s="124" t="s">
        <v>38</v>
      </c>
      <c r="M17"/>
      <c r="N17" s="18"/>
      <c r="O17" s="21">
        <f t="shared" si="0"/>
        <v>61</v>
      </c>
      <c r="P17" s="19"/>
      <c r="Q17" s="19"/>
      <c r="R17" s="19"/>
      <c r="S17" s="19"/>
      <c r="T17" s="19"/>
      <c r="U17" s="19"/>
      <c r="V17" s="19"/>
      <c r="W17" s="20"/>
      <c r="X17" s="28"/>
      <c r="AA17" s="40"/>
      <c r="AB17" s="31"/>
      <c r="AD17" s="31"/>
    </row>
    <row r="18" spans="1:30" s="43" customFormat="1" ht="24" customHeight="1">
      <c r="A18" s="42">
        <f>A15+1</f>
        <v>12</v>
      </c>
      <c r="B18" s="126">
        <f aca="true" t="shared" si="12" ref="B18:B25">B17+1</f>
        <v>14</v>
      </c>
      <c r="C18" s="129" t="s">
        <v>30</v>
      </c>
      <c r="D18" s="128" t="s">
        <v>50</v>
      </c>
      <c r="E18" s="129" t="s">
        <v>51</v>
      </c>
      <c r="F18" s="130">
        <v>1497</v>
      </c>
      <c r="G18" s="130">
        <v>678</v>
      </c>
      <c r="H18" s="139"/>
      <c r="I18" s="129" t="s">
        <v>31</v>
      </c>
      <c r="J18" s="131" t="s">
        <v>49</v>
      </c>
      <c r="K18" s="43" t="s">
        <v>9</v>
      </c>
      <c r="M18" s="44"/>
      <c r="N18" s="45">
        <v>1</v>
      </c>
      <c r="O18" s="46">
        <f t="shared" si="0"/>
        <v>678</v>
      </c>
      <c r="P18" s="47"/>
      <c r="Q18" s="47"/>
      <c r="R18" s="47"/>
      <c r="S18" s="47"/>
      <c r="T18" s="47"/>
      <c r="U18" s="47"/>
      <c r="V18" s="47"/>
      <c r="W18" s="48"/>
      <c r="X18" s="49"/>
      <c r="AA18" s="40"/>
      <c r="AB18" s="31"/>
      <c r="AD18" s="31"/>
    </row>
    <row r="19" spans="1:30" s="43" customFormat="1" ht="24" customHeight="1">
      <c r="A19" s="42"/>
      <c r="B19" s="126">
        <f t="shared" si="12"/>
        <v>15</v>
      </c>
      <c r="C19" s="127" t="s">
        <v>71</v>
      </c>
      <c r="D19" s="128" t="s">
        <v>72</v>
      </c>
      <c r="E19" s="127" t="s">
        <v>73</v>
      </c>
      <c r="F19" s="132">
        <v>58</v>
      </c>
      <c r="G19" s="132">
        <v>10</v>
      </c>
      <c r="H19" s="141"/>
      <c r="I19" s="129" t="s">
        <v>31</v>
      </c>
      <c r="J19" s="133" t="s">
        <v>37</v>
      </c>
      <c r="M19" s="44"/>
      <c r="N19" s="45"/>
      <c r="O19" s="46"/>
      <c r="P19" s="47"/>
      <c r="Q19" s="47"/>
      <c r="R19" s="47"/>
      <c r="S19" s="47"/>
      <c r="T19" s="47"/>
      <c r="U19" s="47"/>
      <c r="V19" s="47"/>
      <c r="W19" s="48"/>
      <c r="X19" s="49"/>
      <c r="Y19" s="77"/>
      <c r="Z19" s="77"/>
      <c r="AA19" s="84"/>
      <c r="AB19" s="85"/>
      <c r="AC19" s="77"/>
      <c r="AD19" s="85"/>
    </row>
    <row r="20" spans="1:30" s="54" customFormat="1" ht="24" customHeight="1">
      <c r="A20" s="61">
        <f>A16+1</f>
        <v>1</v>
      </c>
      <c r="B20" s="116">
        <f t="shared" si="12"/>
        <v>16</v>
      </c>
      <c r="C20" s="122" t="s">
        <v>30</v>
      </c>
      <c r="D20" s="121">
        <v>1436</v>
      </c>
      <c r="E20" s="122" t="s">
        <v>57</v>
      </c>
      <c r="F20" s="123">
        <v>277</v>
      </c>
      <c r="G20" s="123">
        <v>277</v>
      </c>
      <c r="H20" s="140"/>
      <c r="I20" s="122" t="s">
        <v>31</v>
      </c>
      <c r="J20" s="124" t="s">
        <v>49</v>
      </c>
      <c r="K20" s="54" t="s">
        <v>9</v>
      </c>
      <c r="M20" s="55"/>
      <c r="N20" s="56">
        <v>1</v>
      </c>
      <c r="O20" s="57">
        <f t="shared" si="0"/>
        <v>277</v>
      </c>
      <c r="P20" s="58"/>
      <c r="Q20" s="58"/>
      <c r="R20" s="58"/>
      <c r="S20" s="58"/>
      <c r="T20" s="58"/>
      <c r="U20" s="58"/>
      <c r="V20" s="58"/>
      <c r="W20" s="62"/>
      <c r="X20" s="60"/>
      <c r="AB20" s="63"/>
      <c r="AD20" s="63"/>
    </row>
    <row r="21" spans="1:30" s="65" customFormat="1" ht="24" customHeight="1">
      <c r="A21" s="64">
        <f>A18+1</f>
        <v>13</v>
      </c>
      <c r="B21" s="104">
        <f t="shared" si="12"/>
        <v>17</v>
      </c>
      <c r="C21" s="102" t="s">
        <v>30</v>
      </c>
      <c r="D21" s="106">
        <v>1439</v>
      </c>
      <c r="E21" s="105" t="s">
        <v>57</v>
      </c>
      <c r="F21" s="103">
        <v>151</v>
      </c>
      <c r="G21" s="103">
        <v>119</v>
      </c>
      <c r="H21" s="142"/>
      <c r="I21" s="102" t="s">
        <v>76</v>
      </c>
      <c r="J21" s="75" t="s">
        <v>38</v>
      </c>
      <c r="K21" s="65" t="s">
        <v>9</v>
      </c>
      <c r="M21" s="66"/>
      <c r="N21" s="67">
        <v>1</v>
      </c>
      <c r="O21" s="68">
        <f t="shared" si="0"/>
        <v>119</v>
      </c>
      <c r="P21" s="69"/>
      <c r="Q21" s="69"/>
      <c r="R21" s="69"/>
      <c r="S21" s="69"/>
      <c r="T21" s="69"/>
      <c r="U21" s="69"/>
      <c r="V21" s="69"/>
      <c r="W21" s="70"/>
      <c r="X21" s="71"/>
      <c r="AA21" s="40"/>
      <c r="AB21" s="31"/>
      <c r="AD21" s="31"/>
    </row>
    <row r="22" spans="1:30" s="77" customFormat="1" ht="24" customHeight="1">
      <c r="A22" s="76">
        <f t="shared" si="1"/>
        <v>14</v>
      </c>
      <c r="B22" s="104">
        <f t="shared" si="12"/>
        <v>18</v>
      </c>
      <c r="C22" s="105" t="s">
        <v>58</v>
      </c>
      <c r="D22" s="109" t="s">
        <v>59</v>
      </c>
      <c r="E22" s="105" t="s">
        <v>0</v>
      </c>
      <c r="F22" s="107">
        <v>1667</v>
      </c>
      <c r="G22" s="107">
        <v>118</v>
      </c>
      <c r="H22" s="138"/>
      <c r="I22" s="110" t="s">
        <v>60</v>
      </c>
      <c r="J22" s="108" t="s">
        <v>38</v>
      </c>
      <c r="K22" s="77" t="s">
        <v>9</v>
      </c>
      <c r="M22" s="78"/>
      <c r="N22" s="79">
        <v>1</v>
      </c>
      <c r="O22" s="80">
        <f t="shared" si="0"/>
        <v>118</v>
      </c>
      <c r="P22" s="81"/>
      <c r="Q22" s="81"/>
      <c r="R22" s="81"/>
      <c r="S22" s="81"/>
      <c r="T22" s="81"/>
      <c r="U22" s="81"/>
      <c r="V22" s="81"/>
      <c r="W22" s="82"/>
      <c r="X22" s="83"/>
      <c r="AA22" s="84"/>
      <c r="AB22" s="85"/>
      <c r="AD22" s="85"/>
    </row>
    <row r="23" spans="1:30" s="77" customFormat="1" ht="24" customHeight="1">
      <c r="A23" s="76">
        <f>A21+1</f>
        <v>14</v>
      </c>
      <c r="B23" s="116">
        <f t="shared" si="12"/>
        <v>19</v>
      </c>
      <c r="C23" s="117" t="s">
        <v>58</v>
      </c>
      <c r="D23" s="125" t="s">
        <v>62</v>
      </c>
      <c r="E23" s="117" t="s">
        <v>0</v>
      </c>
      <c r="F23" s="119">
        <v>544</v>
      </c>
      <c r="G23" s="119">
        <v>13</v>
      </c>
      <c r="H23" s="135"/>
      <c r="I23" s="122" t="s">
        <v>31</v>
      </c>
      <c r="J23" s="120" t="s">
        <v>38</v>
      </c>
      <c r="K23" s="77" t="s">
        <v>9</v>
      </c>
      <c r="M23" s="78"/>
      <c r="N23" s="79">
        <v>1</v>
      </c>
      <c r="O23" s="80">
        <f t="shared" si="0"/>
        <v>13</v>
      </c>
      <c r="P23" s="81"/>
      <c r="Q23" s="81"/>
      <c r="R23" s="81"/>
      <c r="S23" s="81"/>
      <c r="T23" s="81"/>
      <c r="U23" s="81"/>
      <c r="V23" s="81"/>
      <c r="W23" s="82"/>
      <c r="X23" s="83"/>
      <c r="AA23" s="84"/>
      <c r="AB23" s="85"/>
      <c r="AD23" s="85"/>
    </row>
    <row r="24" spans="1:30" s="43" customFormat="1" ht="24" customHeight="1">
      <c r="A24" s="42">
        <f>A22+1</f>
        <v>15</v>
      </c>
      <c r="B24" s="104">
        <f t="shared" si="12"/>
        <v>20</v>
      </c>
      <c r="C24" s="105" t="s">
        <v>58</v>
      </c>
      <c r="D24" s="109" t="s">
        <v>63</v>
      </c>
      <c r="E24" s="105" t="s">
        <v>64</v>
      </c>
      <c r="F24" s="107">
        <v>603</v>
      </c>
      <c r="G24" s="107">
        <v>56</v>
      </c>
      <c r="H24" s="138"/>
      <c r="I24" s="110" t="s">
        <v>75</v>
      </c>
      <c r="J24" s="108" t="s">
        <v>38</v>
      </c>
      <c r="K24" s="43" t="s">
        <v>9</v>
      </c>
      <c r="M24" s="44"/>
      <c r="N24" s="45">
        <v>1</v>
      </c>
      <c r="O24" s="46">
        <f t="shared" si="0"/>
        <v>56</v>
      </c>
      <c r="P24" s="47"/>
      <c r="Q24" s="47"/>
      <c r="R24" s="47"/>
      <c r="S24" s="47"/>
      <c r="T24" s="47"/>
      <c r="U24" s="47"/>
      <c r="V24" s="47"/>
      <c r="W24" s="48"/>
      <c r="X24" s="49"/>
      <c r="AA24" s="40"/>
      <c r="AB24" s="51"/>
      <c r="AD24" s="51"/>
    </row>
    <row r="25" spans="1:30" s="77" customFormat="1" ht="24" customHeight="1">
      <c r="A25" s="76">
        <f>A22+1</f>
        <v>15</v>
      </c>
      <c r="B25" s="116">
        <f t="shared" si="12"/>
        <v>21</v>
      </c>
      <c r="C25" s="117" t="s">
        <v>58</v>
      </c>
      <c r="D25" s="125" t="s">
        <v>61</v>
      </c>
      <c r="E25" s="117" t="s">
        <v>0</v>
      </c>
      <c r="F25" s="119">
        <v>344</v>
      </c>
      <c r="G25" s="119">
        <v>68</v>
      </c>
      <c r="H25" s="135"/>
      <c r="I25" s="122" t="s">
        <v>31</v>
      </c>
      <c r="J25" s="120" t="s">
        <v>38</v>
      </c>
      <c r="K25" s="77" t="s">
        <v>9</v>
      </c>
      <c r="M25" s="78"/>
      <c r="N25" s="79">
        <v>1</v>
      </c>
      <c r="O25" s="80">
        <f t="shared" si="0"/>
        <v>68</v>
      </c>
      <c r="P25" s="81"/>
      <c r="Q25" s="81"/>
      <c r="R25" s="81"/>
      <c r="S25" s="81"/>
      <c r="T25" s="81"/>
      <c r="U25" s="81"/>
      <c r="V25" s="81"/>
      <c r="W25" s="82"/>
      <c r="X25" s="83"/>
      <c r="AA25" s="84"/>
      <c r="AB25" s="86"/>
      <c r="AC25" s="86"/>
      <c r="AD25" s="86"/>
    </row>
    <row r="26" spans="1:27" s="8" customFormat="1" ht="24" customHeight="1" thickBot="1">
      <c r="A26" s="27"/>
      <c r="B26" s="147" t="s">
        <v>65</v>
      </c>
      <c r="C26" s="148"/>
      <c r="D26" s="148"/>
      <c r="E26" s="148"/>
      <c r="F26" s="29">
        <f>SUM(F4:F25)</f>
        <v>22472</v>
      </c>
      <c r="G26" s="29">
        <f>SUM(G4:G25)</f>
        <v>18344</v>
      </c>
      <c r="H26" s="143"/>
      <c r="I26" s="52"/>
      <c r="J26" s="30"/>
      <c r="M26" s="9"/>
      <c r="N26" s="22">
        <f aca="true" t="shared" si="13" ref="N26:W26">SUBTOTAL(9,N4:N25)</f>
        <v>19</v>
      </c>
      <c r="O26" s="22">
        <f t="shared" si="13"/>
        <v>18334</v>
      </c>
      <c r="P26" s="22">
        <f t="shared" si="13"/>
        <v>0</v>
      </c>
      <c r="Q26" s="22">
        <f t="shared" si="13"/>
        <v>0</v>
      </c>
      <c r="R26" s="22">
        <f t="shared" si="13"/>
        <v>0</v>
      </c>
      <c r="S26" s="22">
        <f t="shared" si="13"/>
        <v>0</v>
      </c>
      <c r="T26" s="22">
        <f t="shared" si="13"/>
        <v>0</v>
      </c>
      <c r="U26" s="22">
        <f t="shared" si="13"/>
        <v>0</v>
      </c>
      <c r="V26" s="22">
        <f t="shared" si="13"/>
        <v>0</v>
      </c>
      <c r="W26" s="22">
        <f t="shared" si="13"/>
        <v>0</v>
      </c>
      <c r="X26" s="28"/>
      <c r="AA26" s="50"/>
    </row>
    <row r="27" spans="14:23" ht="15">
      <c r="N27" s="23">
        <f>N26+P26+R26+T26+V26</f>
        <v>19</v>
      </c>
      <c r="O27" s="23"/>
      <c r="P27" s="23"/>
      <c r="Q27" s="23"/>
      <c r="R27" s="23"/>
      <c r="S27" s="23"/>
      <c r="T27" s="23"/>
      <c r="U27" s="23"/>
      <c r="V27" s="23"/>
      <c r="W27" s="24"/>
    </row>
    <row r="28" spans="10:25" ht="15">
      <c r="J28" s="28"/>
      <c r="N28" s="23"/>
      <c r="O28" s="23"/>
      <c r="P28" s="23"/>
      <c r="Q28" s="23"/>
      <c r="R28" s="23"/>
      <c r="S28" s="23"/>
      <c r="T28" s="23"/>
      <c r="U28" s="23"/>
      <c r="V28" s="23"/>
      <c r="W28" s="24"/>
      <c r="Y28" s="28"/>
    </row>
    <row r="29" spans="1:8" ht="17.25" hidden="1" thickTop="1">
      <c r="A29" s="163" t="s">
        <v>11</v>
      </c>
      <c r="B29" s="164"/>
      <c r="C29" s="165"/>
      <c r="D29" s="169" t="s">
        <v>12</v>
      </c>
      <c r="E29" s="171"/>
      <c r="F29" s="172"/>
      <c r="G29" s="173"/>
      <c r="H29" s="169"/>
    </row>
    <row r="30" spans="1:8" ht="17.25" hidden="1" thickBot="1">
      <c r="A30" s="166"/>
      <c r="B30" s="167"/>
      <c r="C30" s="168"/>
      <c r="D30" s="170"/>
      <c r="E30" s="3"/>
      <c r="F30" s="3"/>
      <c r="G30" s="3"/>
      <c r="H30" s="170"/>
    </row>
    <row r="31" spans="1:8" ht="33.75" customHeight="1" hidden="1" thickTop="1">
      <c r="A31" s="174" t="s">
        <v>12</v>
      </c>
      <c r="B31" s="175"/>
      <c r="C31" s="176"/>
      <c r="D31" s="5">
        <f>D32+D35</f>
        <v>0</v>
      </c>
      <c r="E31" s="5"/>
      <c r="F31" s="5"/>
      <c r="G31" s="5"/>
      <c r="H31" s="5"/>
    </row>
    <row r="32" spans="1:8" ht="33.75" customHeight="1" hidden="1">
      <c r="A32" s="4"/>
      <c r="B32" s="25"/>
      <c r="C32" s="33" t="s">
        <v>15</v>
      </c>
      <c r="D32" s="6">
        <f>SUM(D33:D34)</f>
        <v>0</v>
      </c>
      <c r="E32" s="6"/>
      <c r="F32" s="6"/>
      <c r="G32" s="6"/>
      <c r="H32" s="6"/>
    </row>
    <row r="33" spans="1:8" ht="33.75" customHeight="1" hidden="1">
      <c r="A33" s="160"/>
      <c r="B33" s="37"/>
      <c r="C33" s="1" t="s">
        <v>16</v>
      </c>
      <c r="D33" s="6">
        <f>E33+H33</f>
        <v>0</v>
      </c>
      <c r="E33" s="6"/>
      <c r="F33" s="6"/>
      <c r="G33" s="6"/>
      <c r="H33" s="6"/>
    </row>
    <row r="34" spans="1:8" ht="33.75" customHeight="1" hidden="1">
      <c r="A34" s="161"/>
      <c r="B34" s="38"/>
      <c r="C34" s="1" t="s">
        <v>17</v>
      </c>
      <c r="D34" s="7"/>
      <c r="E34" s="7"/>
      <c r="F34" s="7"/>
      <c r="G34" s="7"/>
      <c r="H34" s="7"/>
    </row>
    <row r="35" spans="1:8" ht="33.75" customHeight="1" hidden="1">
      <c r="A35" s="178" t="s">
        <v>18</v>
      </c>
      <c r="B35" s="179"/>
      <c r="C35" s="180"/>
      <c r="D35" s="6">
        <f>E35+H35</f>
        <v>0</v>
      </c>
      <c r="E35" s="6"/>
      <c r="F35" s="6"/>
      <c r="G35" s="6"/>
      <c r="H35" s="6"/>
    </row>
    <row r="36" ht="15" hidden="1"/>
    <row r="37" spans="1:8" ht="15" hidden="1">
      <c r="A37" s="181" t="s">
        <v>19</v>
      </c>
      <c r="B37" s="182"/>
      <c r="C37" s="183"/>
      <c r="D37" s="35" t="s">
        <v>20</v>
      </c>
      <c r="E37" s="35"/>
      <c r="F37" s="35"/>
      <c r="G37" s="35"/>
      <c r="H37" s="10"/>
    </row>
    <row r="38" spans="1:8" ht="15" hidden="1">
      <c r="A38" s="184" t="s">
        <v>22</v>
      </c>
      <c r="B38" s="185"/>
      <c r="C38" s="186"/>
      <c r="D38" s="36" t="e">
        <f>#REF!</f>
        <v>#REF!</v>
      </c>
      <c r="E38" s="36"/>
      <c r="F38" s="36"/>
      <c r="G38" s="36"/>
      <c r="H38" s="11"/>
    </row>
    <row r="39" spans="1:10" ht="15" hidden="1">
      <c r="A39" s="187" t="s">
        <v>21</v>
      </c>
      <c r="B39" s="188"/>
      <c r="C39" s="189"/>
      <c r="D39" s="12" t="e">
        <f>#REF!</f>
        <v>#REF!</v>
      </c>
      <c r="E39" s="12"/>
      <c r="F39" s="12"/>
      <c r="G39" s="12"/>
      <c r="H39" s="13"/>
      <c r="I39" s="14"/>
      <c r="J39" s="15"/>
    </row>
    <row r="40" ht="15" hidden="1"/>
    <row r="41" spans="1:4" ht="15" hidden="1">
      <c r="A41" s="177" t="s">
        <v>19</v>
      </c>
      <c r="B41" s="177"/>
      <c r="C41" s="177"/>
      <c r="D41" t="s">
        <v>23</v>
      </c>
    </row>
    <row r="42" spans="1:3" ht="15" hidden="1">
      <c r="A42" s="177" t="s">
        <v>22</v>
      </c>
      <c r="B42" s="177"/>
      <c r="C42" s="177"/>
    </row>
    <row r="43" spans="1:3" ht="15" hidden="1">
      <c r="A43" s="177" t="s">
        <v>21</v>
      </c>
      <c r="B43" s="177"/>
      <c r="C43" s="177"/>
    </row>
    <row r="44" spans="1:3" ht="15" hidden="1">
      <c r="A44" s="177"/>
      <c r="B44" s="177"/>
      <c r="C44" s="177"/>
    </row>
    <row r="45" spans="1:3" ht="15" hidden="1">
      <c r="A45" s="177"/>
      <c r="B45" s="177"/>
      <c r="C45" s="177"/>
    </row>
    <row r="46" ht="15" hidden="1"/>
    <row r="47" spans="6:10" ht="15">
      <c r="F47" s="28"/>
      <c r="G47" s="28"/>
      <c r="J47" s="28"/>
    </row>
    <row r="48" ht="15">
      <c r="J48" s="28"/>
    </row>
    <row r="49" spans="7:10" ht="15">
      <c r="G49" s="28"/>
      <c r="H49" s="28"/>
      <c r="J49" s="28"/>
    </row>
    <row r="50" ht="15">
      <c r="J50" s="28"/>
    </row>
    <row r="51" spans="7:25" ht="15">
      <c r="G51" s="28"/>
      <c r="X51" s="28"/>
      <c r="Y51" s="28"/>
    </row>
    <row r="52" spans="7:9" ht="15">
      <c r="G52" s="28"/>
      <c r="H52" s="28"/>
      <c r="I52" s="28"/>
    </row>
    <row r="53" ht="15">
      <c r="G53" s="28"/>
    </row>
    <row r="54" spans="7:8" ht="15">
      <c r="G54" s="28"/>
      <c r="H54" s="28"/>
    </row>
    <row r="55" spans="7:8" ht="15">
      <c r="G55" s="28"/>
      <c r="H55" s="28"/>
    </row>
  </sheetData>
  <autoFilter ref="I1:I45"/>
  <mergeCells count="30">
    <mergeCell ref="A43:C43"/>
    <mergeCell ref="A44:C44"/>
    <mergeCell ref="A45:C45"/>
    <mergeCell ref="A35:C35"/>
    <mergeCell ref="A37:C37"/>
    <mergeCell ref="A38:C38"/>
    <mergeCell ref="A39:C39"/>
    <mergeCell ref="A41:C41"/>
    <mergeCell ref="A42:C42"/>
    <mergeCell ref="A33:A34"/>
    <mergeCell ref="N2:O2"/>
    <mergeCell ref="P2:Q2"/>
    <mergeCell ref="R2:S2"/>
    <mergeCell ref="T2:U2"/>
    <mergeCell ref="A29:C30"/>
    <mergeCell ref="D29:D30"/>
    <mergeCell ref="E29:G29"/>
    <mergeCell ref="H29:H30"/>
    <mergeCell ref="A31:C31"/>
    <mergeCell ref="V2:W2"/>
    <mergeCell ref="B26:E26"/>
    <mergeCell ref="A1:J1"/>
    <mergeCell ref="A2:A3"/>
    <mergeCell ref="B2:B3"/>
    <mergeCell ref="C2:C3"/>
    <mergeCell ref="D2:D3"/>
    <mergeCell ref="E2:E3"/>
    <mergeCell ref="F2:G2"/>
    <mergeCell ref="H2:I2"/>
    <mergeCell ref="J2:J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ignoredErrors>
    <ignoredError sqref="D24:D25 D22:D2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"/>
  <sheetViews>
    <sheetView workbookViewId="0" topLeftCell="A1">
      <selection activeCell="E15" sqref="E15"/>
    </sheetView>
  </sheetViews>
  <sheetFormatPr defaultColWidth="9.140625" defaultRowHeight="15"/>
  <cols>
    <col min="3" max="3" width="11.57421875" style="0" bestFit="1" customWidth="1"/>
    <col min="4" max="4" width="12.00390625" style="0" bestFit="1" customWidth="1"/>
    <col min="5" max="5" width="11.57421875" style="0" bestFit="1" customWidth="1"/>
    <col min="6" max="6" width="10.00390625" style="0" bestFit="1" customWidth="1"/>
    <col min="7" max="7" width="8.421875" style="0" bestFit="1" customWidth="1"/>
    <col min="8" max="8" width="11.57421875" style="0" bestFit="1" customWidth="1"/>
  </cols>
  <sheetData>
    <row r="1" ht="17.25" thickBot="1"/>
    <row r="2" spans="2:8" ht="19.5" thickTop="1">
      <c r="B2" s="190" t="s">
        <v>11</v>
      </c>
      <c r="C2" s="192" t="s">
        <v>12</v>
      </c>
      <c r="D2" s="194" t="s">
        <v>66</v>
      </c>
      <c r="E2" s="195"/>
      <c r="F2" s="195"/>
      <c r="G2" s="196"/>
      <c r="H2" s="87" t="s">
        <v>13</v>
      </c>
    </row>
    <row r="3" spans="2:8" ht="38.25" thickBot="1">
      <c r="B3" s="191"/>
      <c r="C3" s="193"/>
      <c r="D3" s="89" t="s">
        <v>14</v>
      </c>
      <c r="E3" s="89" t="s">
        <v>0</v>
      </c>
      <c r="F3" s="89" t="s">
        <v>8</v>
      </c>
      <c r="G3" s="89" t="s">
        <v>68</v>
      </c>
      <c r="H3" s="88" t="s">
        <v>67</v>
      </c>
    </row>
    <row r="4" spans="2:10" ht="42.75" customHeight="1" thickTop="1">
      <c r="B4" s="90" t="s">
        <v>12</v>
      </c>
      <c r="C4" s="92">
        <v>112758</v>
      </c>
      <c r="D4" s="92">
        <f>D5+D6</f>
        <v>51241</v>
      </c>
      <c r="E4" s="92">
        <f>E5+E6</f>
        <v>46772</v>
      </c>
      <c r="F4" s="92">
        <f>F5+F6</f>
        <v>0</v>
      </c>
      <c r="G4" s="92">
        <f>G5+G6</f>
        <v>4469</v>
      </c>
      <c r="H4" s="93">
        <f>H5+H6</f>
        <v>61517</v>
      </c>
      <c r="I4" s="91">
        <f>E4+G4</f>
        <v>51241</v>
      </c>
      <c r="J4" s="91">
        <f>D4+H4</f>
        <v>112758</v>
      </c>
    </row>
    <row r="5" spans="2:8" ht="37.5">
      <c r="B5" s="94" t="s">
        <v>69</v>
      </c>
      <c r="C5" s="95">
        <f>D5+H5</f>
        <v>18288</v>
      </c>
      <c r="D5" s="95">
        <f>E5+F5+G5</f>
        <v>12846</v>
      </c>
      <c r="E5" s="95">
        <v>9540</v>
      </c>
      <c r="F5" s="96">
        <v>0</v>
      </c>
      <c r="G5" s="95">
        <v>3306</v>
      </c>
      <c r="H5" s="97">
        <v>5442</v>
      </c>
    </row>
    <row r="6" spans="2:8" ht="57" thickBot="1">
      <c r="B6" s="98" t="s">
        <v>70</v>
      </c>
      <c r="C6" s="99">
        <f>D6+H6</f>
        <v>94470</v>
      </c>
      <c r="D6" s="99">
        <f>E6+F6+G6</f>
        <v>38395</v>
      </c>
      <c r="E6" s="99">
        <v>37232</v>
      </c>
      <c r="F6" s="100">
        <v>0</v>
      </c>
      <c r="G6" s="99">
        <v>1163</v>
      </c>
      <c r="H6" s="101">
        <v>56075</v>
      </c>
    </row>
    <row r="7" ht="17.25" thickTop="1"/>
  </sheetData>
  <mergeCells count="3">
    <mergeCell ref="B2:B3"/>
    <mergeCell ref="C2:C3"/>
    <mergeCell ref="D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조경부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최세영</dc:creator>
  <cp:keywords/>
  <dc:description/>
  <cp:lastModifiedBy>Taean</cp:lastModifiedBy>
  <cp:lastPrinted>2016-01-31T06:31:30Z</cp:lastPrinted>
  <dcterms:created xsi:type="dcterms:W3CDTF">2013-06-04T07:47:05Z</dcterms:created>
  <dcterms:modified xsi:type="dcterms:W3CDTF">2017-02-13T08:54:22Z</dcterms:modified>
  <cp:category/>
  <cp:version/>
  <cp:contentType/>
  <cp:contentStatus/>
</cp:coreProperties>
</file>