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" yWindow="5625" windowWidth="28980" windowHeight="6765" firstSheet="1" activeTab="1"/>
  </bookViews>
  <sheets>
    <sheet name="공종별내역서" sheetId="8" state="hidden" r:id="rId1"/>
    <sheet name="자동문" sheetId="9" r:id="rId2"/>
    <sheet name="일위대가목록" sheetId="7" state="hidden" r:id="rId3"/>
    <sheet name="일위대가" sheetId="6" state="hidden" r:id="rId4"/>
    <sheet name="중기단가목록" sheetId="5" state="hidden" r:id="rId5"/>
    <sheet name="중기단가산출서" sheetId="4" state="hidden" r:id="rId6"/>
    <sheet name="단가대비표" sheetId="3" state="hidden" r:id="rId7"/>
    <sheet name=" 공사설정 " sheetId="2" state="hidden" r:id="rId8"/>
    <sheet name="Sheet1" sheetId="1" state="hidden" r:id="rId9"/>
  </sheets>
  <externalReferences>
    <externalReference r:id="rId12"/>
  </externalReferences>
  <definedNames>
    <definedName name="_xlnm.Print_Area" localSheetId="0">'공종별내역서'!$A$1:$M$53</definedName>
    <definedName name="_xlnm.Print_Area" localSheetId="6">'단가대비표'!$A$1:$X$403</definedName>
    <definedName name="_xlnm.Print_Area" localSheetId="3">'일위대가'!$A$1:$M$2303</definedName>
    <definedName name="_xlnm.Print_Area" localSheetId="2">'일위대가목록'!$A$1:$J$373</definedName>
    <definedName name="_xlnm.Print_Area" localSheetId="1">'자동문'!$A$1:$M$77</definedName>
    <definedName name="_xlnm.Print_Area" localSheetId="4">'중기단가목록'!$A$1:$J$14</definedName>
    <definedName name="_xlnm.Print_Area" localSheetId="5">'중기단가산출서'!$A$1:$F$511</definedName>
    <definedName name="_xlnm.Print_Titles" localSheetId="0">'공종별내역서'!$1:$4</definedName>
    <definedName name="_xlnm.Print_Titles" localSheetId="1">'자동문'!$1:$4</definedName>
    <definedName name="_xlnm.Print_Titles" localSheetId="2">'일위대가목록'!$1:$3</definedName>
    <definedName name="_xlnm.Print_Titles" localSheetId="3">'일위대가'!$1:$3</definedName>
    <definedName name="_xlnm.Print_Titles" localSheetId="4">'중기단가목록'!$1:$3</definedName>
    <definedName name="_xlnm.Print_Titles" localSheetId="5">'중기단가산출서'!$1:$3</definedName>
    <definedName name="_xlnm.Print_Titles" localSheetId="6">'단가대비표'!$1:$4</definedName>
  </definedNames>
  <calcPr calcId="145621"/>
</workbook>
</file>

<file path=xl/sharedStrings.xml><?xml version="1.0" encoding="utf-8"?>
<sst xmlns="http://schemas.openxmlformats.org/spreadsheetml/2006/main" count="34116" uniqueCount="5223">
  <si>
    <t>[ 형산강 수상레저타운조성사업 수상레포츠센터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</si>
  <si>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</si>
  <si>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</si>
  <si>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</si>
  <si>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</si>
  <si>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</si>
  <si>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</si>
  <si>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</si>
  <si>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</si>
  <si>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</si>
  <si>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</si>
  <si>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</si>
  <si>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</si>
  <si>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</si>
  <si>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</si>
  <si>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</si>
  <si>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</si>
  <si>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</si>
  <si>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</si>
  <si>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</si>
  <si>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</si>
  <si>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</si>
  <si>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</si>
  <si>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</si>
  <si>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</si>
  <si>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</si>
  <si>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</si>
  <si>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</si>
  <si>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</si>
  <si>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</si>
  <si>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</si>
  <si>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</si>
  <si>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</si>
  <si>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</si>
  <si>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</si>
  <si>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</si>
  <si>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</si>
  <si>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</si>
  <si>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</si>
  <si>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</si>
  <si>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</si>
  <si>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/>
  </si>
  <si>
    <t>컨테이너형 가설건축물 - 사무실</t>
  </si>
  <si>
    <t>2.4*3.0*2.6m, 12개월</t>
  </si>
  <si>
    <t>개소</t>
  </si>
  <si>
    <t>호표 1</t>
  </si>
  <si>
    <t>597A65001E46908A74FF9D8A0352A8</t>
  </si>
  <si>
    <t>T</t>
  </si>
  <si>
    <t>F</t>
  </si>
  <si>
    <t>컨테이너형 가설건축물 - 창고</t>
  </si>
  <si>
    <t>호표 2</t>
  </si>
  <si>
    <t>597A65001E46A184390EBF883114C8</t>
  </si>
  <si>
    <t>이동식화장실(대소변겸용)</t>
  </si>
  <si>
    <t>12개월</t>
  </si>
  <si>
    <t>대</t>
  </si>
  <si>
    <t>호표 3</t>
  </si>
  <si>
    <t>597A65001E46018292F74F8D46B3D8</t>
  </si>
  <si>
    <t>조립식가설울타리/E.G.I철판</t>
  </si>
  <si>
    <t>H=2.4, 12개월</t>
  </si>
  <si>
    <t>M</t>
  </si>
  <si>
    <t>호표 4</t>
  </si>
  <si>
    <t>597A6503D14C1A8C5EDBEB8181EFD8</t>
  </si>
  <si>
    <t>가설통용문</t>
  </si>
  <si>
    <t>8m*6m</t>
  </si>
  <si>
    <t>EA</t>
  </si>
  <si>
    <t>호표 5</t>
  </si>
  <si>
    <t>597A6503D14C1A8C54D6F08828FA58</t>
  </si>
  <si>
    <t>TOTAL</t>
  </si>
  <si>
    <t>수평규준틀</t>
  </si>
  <si>
    <t>귀</t>
  </si>
  <si>
    <t>호표 6</t>
  </si>
  <si>
    <t>597A6503D34F428A364AAD85EE6CD8</t>
  </si>
  <si>
    <t>강관비계(쌍줄) 설치 및 해체</t>
  </si>
  <si>
    <t>10m이하</t>
  </si>
  <si>
    <t>M2</t>
  </si>
  <si>
    <t>호표 7</t>
  </si>
  <si>
    <t>597A6503D34F428BDCECF8893D6198</t>
  </si>
  <si>
    <t>10m초과~20m이하</t>
  </si>
  <si>
    <t>호표 8</t>
  </si>
  <si>
    <t>597A6503D34F428BDCECF8893D5738</t>
  </si>
  <si>
    <t>강관 비계다리(계단식)</t>
  </si>
  <si>
    <t>3개월</t>
  </si>
  <si>
    <t>호표 9</t>
  </si>
  <si>
    <t>597A6503D34F428BDDF6BE8CB0FC58</t>
  </si>
  <si>
    <t>강관동바리 설치 및 해체</t>
  </si>
  <si>
    <t>3.5m초과 ~ 4.2m이하</t>
  </si>
  <si>
    <t>호표 10</t>
  </si>
  <si>
    <t>597A6503D34F7F8E5494C0821926B8</t>
  </si>
  <si>
    <t>6.0m이하, 3개월, 3단보강</t>
  </si>
  <si>
    <t>호표 11</t>
  </si>
  <si>
    <t>597A6503D34F7F8D4F53BC80871268</t>
  </si>
  <si>
    <t>시스템동바리 설치 및 해체(자재비포함)</t>
  </si>
  <si>
    <t>10공M3</t>
  </si>
  <si>
    <t>호표 12</t>
  </si>
  <si>
    <t>597A6503D34F7F8CAF15A28B1FC738</t>
  </si>
  <si>
    <t>10m초과∼20m이하</t>
  </si>
  <si>
    <t>호표 13</t>
  </si>
  <si>
    <t>597A6503D34F7F8CAF15A28B1FC708</t>
  </si>
  <si>
    <t>강관 조립말비계(이동식)</t>
  </si>
  <si>
    <t>높이 2m, 3개월</t>
  </si>
  <si>
    <t>호표 14</t>
  </si>
  <si>
    <t>597A6503D34F428BDA3B8881C23A28</t>
  </si>
  <si>
    <t>높이 4m, 3개월</t>
  </si>
  <si>
    <t>호표 15</t>
  </si>
  <si>
    <t>597A6503D34F428BDA3B8B8D0A91A8</t>
  </si>
  <si>
    <t>거푸집 먹매김</t>
  </si>
  <si>
    <t>일반</t>
  </si>
  <si>
    <t>호표 16</t>
  </si>
  <si>
    <t>597A6506A644D481412D2D8E053B48</t>
  </si>
  <si>
    <t>구조부 먹매김</t>
  </si>
  <si>
    <t>호표 17</t>
  </si>
  <si>
    <t>597A6506A644D481412D2D8E055628</t>
  </si>
  <si>
    <t>건축물 보양 - 콘크리트</t>
  </si>
  <si>
    <t>살수</t>
  </si>
  <si>
    <t>호표 18</t>
  </si>
  <si>
    <t>597A6506A644D482660BA981284878</t>
  </si>
  <si>
    <t>건축물 보양 - 석재면, 테라조면</t>
  </si>
  <si>
    <t>하드롱지</t>
  </si>
  <si>
    <t>호표 19</t>
  </si>
  <si>
    <t>597A6506A644D482660BA981285AE8</t>
  </si>
  <si>
    <t>건축물 보양 - 타일</t>
  </si>
  <si>
    <t>톱밥</t>
  </si>
  <si>
    <t>호표 20</t>
  </si>
  <si>
    <t>597A6506A644D482660BA981286B58</t>
  </si>
  <si>
    <t>건축물현장정리</t>
  </si>
  <si>
    <t>철근콘크리트조</t>
  </si>
  <si>
    <t>호표 21</t>
  </si>
  <si>
    <t>597A6506A54A048D7C3440892BC818</t>
  </si>
  <si>
    <t>터파기(기계)</t>
  </si>
  <si>
    <t>보통토사, 백호0.7m3</t>
  </si>
  <si>
    <t>M3</t>
  </si>
  <si>
    <t>호표 22</t>
  </si>
  <si>
    <t>597A5519C343C880B57B168B498648</t>
  </si>
  <si>
    <t>되메우고 다지기(백호+래머)</t>
  </si>
  <si>
    <t>토사, T=15cm</t>
  </si>
  <si>
    <t>호표 23</t>
  </si>
  <si>
    <t>597A551F6B479D886B3D3583970318</t>
  </si>
  <si>
    <t>토사 운반/단지외 5km</t>
  </si>
  <si>
    <t>보통, 덤프 24톤+백호0.7(고르기 별도)</t>
  </si>
  <si>
    <t>산근 1</t>
  </si>
  <si>
    <t>5955E591124C72879853AE8017F618</t>
  </si>
  <si>
    <t>방습필름 - 바닥</t>
  </si>
  <si>
    <t>폴리에틸렌필름, 두께, 0.1mm, 1겹</t>
  </si>
  <si>
    <t>호표 24</t>
  </si>
  <si>
    <t>597A854B7844D18D27E4198892A758</t>
  </si>
  <si>
    <t>PHC 파일(A종)/관급</t>
  </si>
  <si>
    <t>Φ500</t>
  </si>
  <si>
    <t>자재 103</t>
  </si>
  <si>
    <t>5E50657F6F40AD845E7ACD8A8C716F87855863</t>
  </si>
  <si>
    <t>용접조인트(A종)/관급</t>
  </si>
  <si>
    <t>개</t>
  </si>
  <si>
    <t>자재 105</t>
  </si>
  <si>
    <t>5E50657F6F40AD8457C0F78B4477368D81E23E</t>
  </si>
  <si>
    <t>기성말뚝 기초,점질토(오거비트)</t>
  </si>
  <si>
    <t>Φ=500</t>
  </si>
  <si>
    <t>산근 2</t>
  </si>
  <si>
    <t>5955057E6F42908FBF24558E9125E8</t>
  </si>
  <si>
    <t>말뚝시멘트그라우팅</t>
  </si>
  <si>
    <t>Φ500MM.시멘트별도</t>
  </si>
  <si>
    <t>산근 3</t>
  </si>
  <si>
    <t>597B35B8D34B1888AB0D7A8703D168</t>
  </si>
  <si>
    <t>콘크리트말뚝 머리정리</t>
  </si>
  <si>
    <t>D500</t>
  </si>
  <si>
    <t>본</t>
  </si>
  <si>
    <t>호표 25</t>
  </si>
  <si>
    <t>597A4530D946048C0437FB8A773708</t>
  </si>
  <si>
    <t>PHC PILE 두부보강</t>
  </si>
  <si>
    <t>호표 26</t>
  </si>
  <si>
    <t>597A4531E342E384B7D24A834663D8</t>
  </si>
  <si>
    <t>기성말뚝 장비 조립,해체</t>
  </si>
  <si>
    <t>D=400~800mm이하</t>
  </si>
  <si>
    <t>회</t>
  </si>
  <si>
    <t>호표 27</t>
  </si>
  <si>
    <t>5955057E6F42908FBF22A780C05AF8</t>
  </si>
  <si>
    <t>토사 운반/단지외 5km(파일)</t>
  </si>
  <si>
    <t>산근 4</t>
  </si>
  <si>
    <t>5955E591124C72879853AE8017F638</t>
  </si>
  <si>
    <t>트럭트랙터 평판트레일러</t>
  </si>
  <si>
    <t>40ton(왕복), 운반거리 L=10km</t>
  </si>
  <si>
    <t>산근 5</t>
  </si>
  <si>
    <t>5955E593AA44D9851DF8DC84DD52C8</t>
  </si>
  <si>
    <t>파일하차비</t>
  </si>
  <si>
    <t>지게차(5ton)+인력</t>
  </si>
  <si>
    <t>호표 28</t>
  </si>
  <si>
    <t>597A6501204D988D0E9C2A81039848</t>
  </si>
  <si>
    <t>동재하시험</t>
  </si>
  <si>
    <t>회당</t>
  </si>
  <si>
    <t>호표 29</t>
  </si>
  <si>
    <t>59554594094C7A891D8DFA8A9C0BC8</t>
  </si>
  <si>
    <t>정재하시험</t>
  </si>
  <si>
    <t>호표 30</t>
  </si>
  <si>
    <t>59554594094C7A891D8DFB8B032D28</t>
  </si>
  <si>
    <t>레미콘(관급)</t>
  </si>
  <si>
    <t>25-18-8</t>
  </si>
  <si>
    <t>자재 114</t>
  </si>
  <si>
    <t>5E50657F6E4609889C089581A6AD6988869C5F</t>
  </si>
  <si>
    <t>25-18-12</t>
  </si>
  <si>
    <t>자재 113</t>
  </si>
  <si>
    <t>5E50657F6E4609889C089581A6AD6988869C5E</t>
  </si>
  <si>
    <t>25-24-15</t>
  </si>
  <si>
    <t>자재 118</t>
  </si>
  <si>
    <t>5E50657F6E4609889C089581A6AD698F3C7636</t>
  </si>
  <si>
    <t>버림콘크리트 타설 / 펌프차(21m)</t>
  </si>
  <si>
    <t>슬럼프=8∼12, 1일 타설량=50m3 미만, 붐타설</t>
  </si>
  <si>
    <t>호표 31</t>
  </si>
  <si>
    <t>597A35CBEF4DAC86AAC34681F3DF58</t>
  </si>
  <si>
    <t>무근콘크리트 타설 / 펌프차(21m)</t>
  </si>
  <si>
    <t>호표 32</t>
  </si>
  <si>
    <t>597A35CBEF4DAC86AAC34681E2DAE8</t>
  </si>
  <si>
    <t>철근콘크리트 타설 / 펌프차(21m)</t>
  </si>
  <si>
    <t>슬럼프=15, 1일 타설량=100∼300m3 미만, 붐타설</t>
  </si>
  <si>
    <t>호표 33</t>
  </si>
  <si>
    <t>597A35CBEC40598DF03EB789F344F8</t>
  </si>
  <si>
    <t>진동기손료(엔진식, 인력 무), 100~300m3 미만</t>
  </si>
  <si>
    <t>Ø45mm(2.61kw), 철근구조물, S=15cm</t>
  </si>
  <si>
    <t>호표 34</t>
  </si>
  <si>
    <t>597A35CBEA459D80B925DE802E4DD8</t>
  </si>
  <si>
    <t>철근콘크리트용봉강(관급)</t>
  </si>
  <si>
    <t>철근콘크리트용봉강, 이형봉강(SD350/400), HD-10</t>
  </si>
  <si>
    <t>TON</t>
  </si>
  <si>
    <t>자재 81</t>
  </si>
  <si>
    <t>5E50657F6F409383BC92A9819433B28E482757</t>
  </si>
  <si>
    <t>철근콘크리트용봉강, 이형봉강(SD350/400), HD-13</t>
  </si>
  <si>
    <t>자재 82</t>
  </si>
  <si>
    <t>5E50657F6F409383BC92A9819433B28E482754</t>
  </si>
  <si>
    <t>철근콘크리트용봉강, 이형봉강(SD350/400), HD-19</t>
  </si>
  <si>
    <t>자재 84</t>
  </si>
  <si>
    <t>5E50657F6F409383BC92A9819433B28E482752</t>
  </si>
  <si>
    <t>철근콘크리트용봉강, 이형봉강(SD350/400), HD-22</t>
  </si>
  <si>
    <t>자재 85</t>
  </si>
  <si>
    <t>5E50657F6F409383BC92A9819433B28E482753</t>
  </si>
  <si>
    <t>철근 공장 가공 및 현장 조립</t>
  </si>
  <si>
    <t>간단(미할증)</t>
  </si>
  <si>
    <t>호표 35</t>
  </si>
  <si>
    <t>597A35CF49464B889BAEE4880410C8</t>
  </si>
  <si>
    <t>합판 거푸집 설치 및 해체</t>
  </si>
  <si>
    <t>4회 사용시, 0~7m까지</t>
  </si>
  <si>
    <t>호표 36</t>
  </si>
  <si>
    <t>597A35CCF542718FC4388F82E86548</t>
  </si>
  <si>
    <t>종이원형 거푸집 설치 및 해체</t>
  </si>
  <si>
    <t>D:550, 0~7m까지</t>
  </si>
  <si>
    <t>호표 37</t>
  </si>
  <si>
    <t>597A35CCF64CF68F887A1184028B78</t>
  </si>
  <si>
    <t>합판 거푸집 설치 및 해체 / 경사 슬래브</t>
  </si>
  <si>
    <t>3회 사용시, 0~7m까지</t>
  </si>
  <si>
    <t>호표 38</t>
  </si>
  <si>
    <t>597A35CCF74D1D8E7F61378F2B14D8</t>
  </si>
  <si>
    <t>유로폼 설치 및 해체</t>
  </si>
  <si>
    <t>벽, 0~7m까지</t>
  </si>
  <si>
    <t>호표 39</t>
  </si>
  <si>
    <t>597A35CCF04A3186C183D98367BB78</t>
  </si>
  <si>
    <t>건축용스페이서</t>
  </si>
  <si>
    <t>자재 236</t>
  </si>
  <si>
    <t>5E50657F6642288E5543C6851D2AC28B3C4940</t>
  </si>
  <si>
    <t>ㄱ형강</t>
  </si>
  <si>
    <t>ㄱ형강, 등변, 100*100*9mm</t>
  </si>
  <si>
    <t>자재 71</t>
  </si>
  <si>
    <t>5E50657F6F409380E9C7B784CD88F08B22848C</t>
  </si>
  <si>
    <t>경량형강</t>
  </si>
  <si>
    <t>경량형강, 블랙C형강, 100*50*20, t3.2</t>
  </si>
  <si>
    <t>자재 86</t>
  </si>
  <si>
    <t>5E50657F6F40938297BB5D85C5954B834BAA9D</t>
  </si>
  <si>
    <t>일반구조용압연강판</t>
  </si>
  <si>
    <t>일반구조용압연강판, 9.0mm</t>
  </si>
  <si>
    <t>자재 95</t>
  </si>
  <si>
    <t>5E50657F6F40AD8E4291AC8BF7D9F5872E33C0</t>
  </si>
  <si>
    <t>일반구조용각형강관</t>
  </si>
  <si>
    <t>일반구조용각형강관, 각형강관, 100*100*6.0mm</t>
  </si>
  <si>
    <t>자재 320</t>
  </si>
  <si>
    <t>5E2B15197A41BE8AA9DBC08C54A7FC886A4DBC</t>
  </si>
  <si>
    <t>C-BOLT</t>
  </si>
  <si>
    <t>M12</t>
  </si>
  <si>
    <t>자재 242</t>
  </si>
  <si>
    <t>5E5075051D490183D924478956345A84E3476E</t>
  </si>
  <si>
    <t>스트롱앵커</t>
  </si>
  <si>
    <t>M16</t>
  </si>
  <si>
    <t>자재 245</t>
  </si>
  <si>
    <t>5E5075051D493E8BD3E7BD8DEC5E3088D53BBF</t>
  </si>
  <si>
    <t>앵커 볼트 설치</t>
  </si>
  <si>
    <t>Ø13∼16mm, 경미</t>
  </si>
  <si>
    <t>호표 40</t>
  </si>
  <si>
    <t>597A25E5BB4F8185138EB684827E98</t>
  </si>
  <si>
    <t>기둥밑무수축고름모르타르</t>
  </si>
  <si>
    <t>무수축그라우트</t>
  </si>
  <si>
    <t>호표 41</t>
  </si>
  <si>
    <t>597A25E2EF46E0882E7946869D3078</t>
  </si>
  <si>
    <t>부대철골가공조립(현장)</t>
  </si>
  <si>
    <t>중도리. 띠장, 캐노피</t>
  </si>
  <si>
    <t>호표 42</t>
  </si>
  <si>
    <t>597A25E38D4FCF84EE4AF78E1ABC08</t>
  </si>
  <si>
    <t>바탕처리</t>
  </si>
  <si>
    <t>SHOT BLASTER</t>
  </si>
  <si>
    <t>호표 43</t>
  </si>
  <si>
    <t>597A95A51D4EB885B337FB8709B938</t>
  </si>
  <si>
    <t>방청페인트</t>
  </si>
  <si>
    <t>철재면</t>
  </si>
  <si>
    <t>호표 44</t>
  </si>
  <si>
    <t>597A95A51D4EB885B337FB8709B908</t>
  </si>
  <si>
    <t>크레인(타이어)</t>
  </si>
  <si>
    <t>15ton</t>
  </si>
  <si>
    <t>HR</t>
  </si>
  <si>
    <t>호표 45</t>
  </si>
  <si>
    <t>5E62C56061440A803A8D928526B1628B50C88DEC</t>
  </si>
  <si>
    <t>콘크리트벽돌(관급)</t>
  </si>
  <si>
    <t>콘크리트벽돌, 190*57*90mm, C종2급</t>
  </si>
  <si>
    <t>매</t>
  </si>
  <si>
    <t>자재 129</t>
  </si>
  <si>
    <t>5E50657F6C4B22845313B683B74D4F8AE40B7C</t>
  </si>
  <si>
    <t>0.5B 벽돌쌓기</t>
  </si>
  <si>
    <t>3.6m 이하</t>
  </si>
  <si>
    <t>천매</t>
  </si>
  <si>
    <t>호표 46</t>
  </si>
  <si>
    <t>597A15819449338DC74A2D8920E258</t>
  </si>
  <si>
    <t>1.0B 벽돌쌓기</t>
  </si>
  <si>
    <t>호표 47</t>
  </si>
  <si>
    <t>597A15819449338FF4A1F189F89F48</t>
  </si>
  <si>
    <t>3.6m 초과</t>
  </si>
  <si>
    <t>호표 48</t>
  </si>
  <si>
    <t>597A15819449338FF4A1F189F8A9B8</t>
  </si>
  <si>
    <t>벽돌 운반</t>
  </si>
  <si>
    <t>인력, 1층</t>
  </si>
  <si>
    <t>호표 49</t>
  </si>
  <si>
    <t>597A15819644198889DACC82B8A6C8</t>
  </si>
  <si>
    <t>리프트 사용</t>
  </si>
  <si>
    <t>호표 50</t>
  </si>
  <si>
    <t>597A15819644198889DBEE8B318748</t>
  </si>
  <si>
    <t>철근콘크리트인방</t>
  </si>
  <si>
    <t>200*200</t>
  </si>
  <si>
    <t>호표 51</t>
  </si>
  <si>
    <t>597A1592C94636865945318EA10BB8</t>
  </si>
  <si>
    <t>콘크리트방수턱</t>
  </si>
  <si>
    <t>100*100</t>
  </si>
  <si>
    <t>호표 52</t>
  </si>
  <si>
    <t>597A1592CC43638D6127518D09E608</t>
  </si>
  <si>
    <t>200*100</t>
  </si>
  <si>
    <t>호표 53</t>
  </si>
  <si>
    <t>597A1592CC43638D61249D82B97AB8</t>
  </si>
  <si>
    <t>화강석붙임(습식, 무광택연마)</t>
  </si>
  <si>
    <t>바닥, 지정석 30mm, 모르타르 30mm</t>
  </si>
  <si>
    <t>호표 54</t>
  </si>
  <si>
    <t>597AA59FB5460A8389646481FD2AA8</t>
  </si>
  <si>
    <t>바닥, 지정석 30mm, 모르타르 70mm</t>
  </si>
  <si>
    <t>호표 55</t>
  </si>
  <si>
    <t>597AA59FB5460A8389646481FD2A98</t>
  </si>
  <si>
    <t>디딤판, 지정석 280*30mm, 모르타르 30mm</t>
  </si>
  <si>
    <t>호표 56</t>
  </si>
  <si>
    <t>597AA59FB34B598CC428AC8C43BD38</t>
  </si>
  <si>
    <t>챌판, 지정석 30mm, 모르타르 25mm</t>
  </si>
  <si>
    <t>호표 57</t>
  </si>
  <si>
    <t>597AA59FB34B598CC429B48C417678</t>
  </si>
  <si>
    <t>화강석붙임(습식, 물갈기)</t>
  </si>
  <si>
    <t>벽, 지정석 30mm, 모르타르 30mm</t>
  </si>
  <si>
    <t>호표 58</t>
  </si>
  <si>
    <t>597AA59FB742D180B300028B9F4128</t>
  </si>
  <si>
    <t>걸레받이, 지정석 100*10mm, 모르타르 30mm</t>
  </si>
  <si>
    <t>호표 59</t>
  </si>
  <si>
    <t>597AA59FB1483286A517BA8079D3B8</t>
  </si>
  <si>
    <t>걸레받이, 지정석 100*10mm, 모르타르 5mm</t>
  </si>
  <si>
    <t>호표 60</t>
  </si>
  <si>
    <t>597AA59FB1483286A517BA8079D3F8</t>
  </si>
  <si>
    <t>걸레받이, 지정석 100*10mm, 모르타르 10mm</t>
  </si>
  <si>
    <t>호표 61</t>
  </si>
  <si>
    <t>597AA59FB1483286A517BA8079D3C8</t>
  </si>
  <si>
    <t>걸레받이, 지정석 150*10mm, 모르타르 10mm</t>
  </si>
  <si>
    <t>호표 62</t>
  </si>
  <si>
    <t>597AA59FB1483286A517BA8079D3D8</t>
  </si>
  <si>
    <t>인조대리석 마루귀틀</t>
  </si>
  <si>
    <t>50*80mm, 모르타르 40mm</t>
  </si>
  <si>
    <t>호표 63</t>
  </si>
  <si>
    <t>597A8548A0473F842BB8B9807E0398</t>
  </si>
  <si>
    <t>카운터-마블</t>
  </si>
  <si>
    <t>W:600*120 L=1000</t>
  </si>
  <si>
    <t>자재 196</t>
  </si>
  <si>
    <t>5E50657F67433F89FC61AC8EE33AD68B7400A3</t>
  </si>
  <si>
    <t>자기질타일(관급)</t>
  </si>
  <si>
    <t>자기질타일, 무유, 300*600*9mm</t>
  </si>
  <si>
    <t>자재 135</t>
  </si>
  <si>
    <t>5E50657F6C4B22857917318A8979D587ED3AA8</t>
  </si>
  <si>
    <t>자기질타일, 무유, 300*300</t>
  </si>
  <si>
    <t>자재 133</t>
  </si>
  <si>
    <t>5E50657F6C4B22857917318A9A7ECF8DBA8473</t>
  </si>
  <si>
    <t>타일압착붙임(바탕 23mm+압 6mm)</t>
  </si>
  <si>
    <t>벽, 300*600(타일C, 백색줄눈)</t>
  </si>
  <si>
    <t>호표 64</t>
  </si>
  <si>
    <t>597AA59CE34B0A85F2A84C8D7F92F8</t>
  </si>
  <si>
    <t>타일압착붙임(바탕 75mm+압 5mm)</t>
  </si>
  <si>
    <t>바닥, 300*300(타일C, 백색줄눈)</t>
  </si>
  <si>
    <t>호표 65</t>
  </si>
  <si>
    <t>597AA59CE1482A895213B3866F7A78</t>
  </si>
  <si>
    <t>시멘트 액체방수</t>
  </si>
  <si>
    <t>바닥</t>
  </si>
  <si>
    <t>호표 66</t>
  </si>
  <si>
    <t>597AF5178C42EC839712468B149308</t>
  </si>
  <si>
    <t>벽</t>
  </si>
  <si>
    <t>호표 67</t>
  </si>
  <si>
    <t>597AF5178F4E24894FE6CC82827978</t>
  </si>
  <si>
    <t>복합시트방수</t>
  </si>
  <si>
    <t>바닥, 비노출</t>
  </si>
  <si>
    <t>호표 68</t>
  </si>
  <si>
    <t>597AF51D17409F8F7EE09D82EA4D28</t>
  </si>
  <si>
    <t>벽, 비노출</t>
  </si>
  <si>
    <t>호표 69</t>
  </si>
  <si>
    <t>597AF51D17409F8F7EE09D82EA4D78</t>
  </si>
  <si>
    <t>무기질탄성도막방수</t>
  </si>
  <si>
    <t>호표 70</t>
  </si>
  <si>
    <t>597AF51D17409F8F7EE09D82EA4D68</t>
  </si>
  <si>
    <t>호표 71</t>
  </si>
  <si>
    <t>597AF51D17409F8F7EE09D82EA4D58</t>
  </si>
  <si>
    <t>우레탄코너보강</t>
  </si>
  <si>
    <t>W:300</t>
  </si>
  <si>
    <t>호표 72</t>
  </si>
  <si>
    <t>597AF51D17409F8F7EE09D82EA6818</t>
  </si>
  <si>
    <t>보호모르타르 / 벽</t>
  </si>
  <si>
    <t>콘크리트면, 18mm</t>
  </si>
  <si>
    <t>호표 73</t>
  </si>
  <si>
    <t>597AF51438411C812E04BE80903BD8</t>
  </si>
  <si>
    <t>보호모르타르 / 바닥</t>
  </si>
  <si>
    <t>콘크리트면, 30mm</t>
  </si>
  <si>
    <t>호표 74</t>
  </si>
  <si>
    <t>597AF51438411C8237236A8CBA0D38</t>
  </si>
  <si>
    <t>수밀코킹(실리콘)</t>
  </si>
  <si>
    <t>삼각, 5mm이하, 방균용</t>
  </si>
  <si>
    <t>호표 75</t>
  </si>
  <si>
    <t>597AF518954CC089C6ABBC8E60B638</t>
  </si>
  <si>
    <t>삼각, 10mm, 창호주위</t>
  </si>
  <si>
    <t>호표 76</t>
  </si>
  <si>
    <t>597AF518974F978FBB912A8EB78158</t>
  </si>
  <si>
    <t>지수판설치</t>
  </si>
  <si>
    <t>수팽창성, 시공조인트</t>
  </si>
  <si>
    <t>호표 77</t>
  </si>
  <si>
    <t>597A35C5414B458679EF1F8EE52ED8</t>
  </si>
  <si>
    <t>루프드레인설치</t>
  </si>
  <si>
    <t>수직형, D100㎜</t>
  </si>
  <si>
    <t>호표 78</t>
  </si>
  <si>
    <t>597AC5E98E45FF8FC4893B8C584E48</t>
  </si>
  <si>
    <t>와이어메시 바닥깔기</t>
  </si>
  <si>
    <t>#8-150*150</t>
  </si>
  <si>
    <t>호표 79</t>
  </si>
  <si>
    <t>597AD5D54A4C4A8E3B404C8D0802A8</t>
  </si>
  <si>
    <t>경량 천장 철골틀</t>
  </si>
  <si>
    <t>T-BAR(ST'L)</t>
  </si>
  <si>
    <t>호표 80</t>
  </si>
  <si>
    <t>597AD5D81F44A3894D7D4C812E05F8</t>
  </si>
  <si>
    <t>경량철골천장 보강틀</t>
  </si>
  <si>
    <t>호표 81</t>
  </si>
  <si>
    <t>597AD5DCFD4AED88BFD2038E72FB28</t>
  </si>
  <si>
    <t>철재커텐박스(ㄱ자형)</t>
  </si>
  <si>
    <t>150*150*1.2t, STL(도장 유)</t>
  </si>
  <si>
    <t>호표 82</t>
  </si>
  <si>
    <t>597A8547814BF882E0AE758062E4B8</t>
  </si>
  <si>
    <t>150*210*1.2t, STL(도장 유)</t>
  </si>
  <si>
    <t>호표 83</t>
  </si>
  <si>
    <t>597A8547814BF882E0AE758062E4A8</t>
  </si>
  <si>
    <t>150*490*1.2t, STL(도장 유)</t>
  </si>
  <si>
    <t>호표 84</t>
  </si>
  <si>
    <t>597A8547814BF882E0AE758062E498</t>
  </si>
  <si>
    <t>150*520*1.2t, STL(도장 유)</t>
  </si>
  <si>
    <t>호표 85</t>
  </si>
  <si>
    <t>597A8547814BF882E0AE758062E488</t>
  </si>
  <si>
    <t>150*580*1.2t, STL(도장 유)</t>
  </si>
  <si>
    <t>호표 86</t>
  </si>
  <si>
    <t>597A8547814BF882E0AE758062E4F8</t>
  </si>
  <si>
    <t>150*1100*1.2t, STL(도장 유)</t>
  </si>
  <si>
    <t>호표 87</t>
  </si>
  <si>
    <t>597A8547814BF882E0AE758062E4E8</t>
  </si>
  <si>
    <t>AL몰딩설치(W형)</t>
  </si>
  <si>
    <t>15*15*15*15*1.0mm</t>
  </si>
  <si>
    <t>호표 88</t>
  </si>
  <si>
    <t>597A8546FB4F308FDD555F8156B8C8</t>
  </si>
  <si>
    <t>AL몰딩설(ㄷ형)</t>
  </si>
  <si>
    <t>15*30*15*1.0mm</t>
  </si>
  <si>
    <t>호표 89</t>
  </si>
  <si>
    <t>597A8546FB4F308FD3510B80AEC6C8</t>
  </si>
  <si>
    <t>스테인리스재료분리대</t>
  </si>
  <si>
    <t>바닥, W40*H20*1.5t</t>
  </si>
  <si>
    <t>호표 90</t>
  </si>
  <si>
    <t>597A8548A74A24824D106480128E48</t>
  </si>
  <si>
    <t>미장용 코너비드 설치</t>
  </si>
  <si>
    <t>아연도, 50*50mm</t>
  </si>
  <si>
    <t>호표 91</t>
  </si>
  <si>
    <t>597A05932C4BD58A70AA98879AAB48</t>
  </si>
  <si>
    <t>미장용 인코너비드 설치</t>
  </si>
  <si>
    <t>아연도. 높이 10mm</t>
  </si>
  <si>
    <t>호표 92</t>
  </si>
  <si>
    <t>597A05932C4BD58A70AA9887AB1A68</t>
  </si>
  <si>
    <t>조인트비드 설치</t>
  </si>
  <si>
    <t>아연도, H=10mm</t>
  </si>
  <si>
    <t>호표 93</t>
  </si>
  <si>
    <t>597A05932C4BD58A71B2938D02F848</t>
  </si>
  <si>
    <t>스톱비드 설치</t>
  </si>
  <si>
    <t>호표 94</t>
  </si>
  <si>
    <t>597A05932C4BD58FF349E8887AD048</t>
  </si>
  <si>
    <t>타일벽코너가드</t>
  </si>
  <si>
    <t>스테인리스 1.2t*30*30(코킹 5*5)</t>
  </si>
  <si>
    <t>호표 95</t>
  </si>
  <si>
    <t>597A05932C4BD58FF0F5AB86E770D8</t>
  </si>
  <si>
    <t>벽코너가드</t>
  </si>
  <si>
    <t>스테인리스 1.5t*60*60(코킹 5*5)</t>
  </si>
  <si>
    <t>호표 96</t>
  </si>
  <si>
    <t>597A05932C4BD58FF0F5AB86E770C8</t>
  </si>
  <si>
    <t>스틸사다리(ELEV PIT)</t>
  </si>
  <si>
    <t>400*1300, D38.1+25.4*1.4</t>
  </si>
  <si>
    <t>호표 97</t>
  </si>
  <si>
    <t>597AD5D39C468C86A88DBD8FA8A8B8</t>
  </si>
  <si>
    <t>스테인리스핸드레일(계단)</t>
  </si>
  <si>
    <t>D38.1+27.2*1.5t, H:900</t>
  </si>
  <si>
    <t>호표 98</t>
  </si>
  <si>
    <t>597AD5D2F44D6C86EF546881170EB8</t>
  </si>
  <si>
    <t>D38.1+27.2*1.5t, H:1200</t>
  </si>
  <si>
    <t>호표 99</t>
  </si>
  <si>
    <t>597AD5D2F44D6C86EF546881170E88</t>
  </si>
  <si>
    <t>강화유리난간</t>
  </si>
  <si>
    <t>강화유리12T, H:1250</t>
  </si>
  <si>
    <t>호표 100</t>
  </si>
  <si>
    <t>597AD5D2F44D6C86E9CDE980D3FAD8</t>
  </si>
  <si>
    <t>오픈트랜치</t>
  </si>
  <si>
    <t>양면, L-25*25*3t 아연도금</t>
  </si>
  <si>
    <t>호표 101</t>
  </si>
  <si>
    <t>597AD5D65549028D035D968509F2E8</t>
  </si>
  <si>
    <t>트랜치(스텐그레이팅)</t>
  </si>
  <si>
    <t>스테인리스, W150. I-25*5</t>
  </si>
  <si>
    <t>호표 102</t>
  </si>
  <si>
    <t>597AD5D655492D8D6E906F8C315078</t>
  </si>
  <si>
    <t>엘리베이터후크</t>
  </si>
  <si>
    <t>Ø100*22t STL</t>
  </si>
  <si>
    <t>호표 103</t>
  </si>
  <si>
    <t>597AD5DCFD4AED88BB771086A8D6A8</t>
  </si>
  <si>
    <t>C형강 하지틀(티타늄아연판)</t>
  </si>
  <si>
    <t>C-150*50*20*2.3@1200</t>
  </si>
  <si>
    <t>호표 104</t>
  </si>
  <si>
    <t>597AD5DCFD4AED88BB771383D46028</t>
  </si>
  <si>
    <t>C-100*50*20*3.2@900</t>
  </si>
  <si>
    <t>호표 105</t>
  </si>
  <si>
    <t>597AD5DCFD4AED88BB771383D460F8</t>
  </si>
  <si>
    <t>브이엠징크 지붕 스탠딩심</t>
  </si>
  <si>
    <t>0.7T 아젠가 @430</t>
  </si>
  <si>
    <t>호표 106</t>
  </si>
  <si>
    <t>597AD5DCFD4AED88BB771383E6C0A8</t>
  </si>
  <si>
    <t>브이엠징크 외벽 스탠딩심</t>
  </si>
  <si>
    <t>호표 107</t>
  </si>
  <si>
    <t>597AD5DCFD4AED88BB771383E6C0B8</t>
  </si>
  <si>
    <t>0.7T 아젠가</t>
  </si>
  <si>
    <t>호표 108</t>
  </si>
  <si>
    <t>597AD5DCFD4AED88BB771383E6D108</t>
  </si>
  <si>
    <t>보호필름</t>
  </si>
  <si>
    <t>100㎛,Polyolefin</t>
  </si>
  <si>
    <t>호표 109</t>
  </si>
  <si>
    <t>597AD5DCFD4AED88BB771383E6D168</t>
  </si>
  <si>
    <t>지붕 스탠딩심용 클립</t>
  </si>
  <si>
    <t>0.6T 스테인레스, 슬라이딩</t>
  </si>
  <si>
    <t>호표 110</t>
  </si>
  <si>
    <t>597AD5DCFD4AED88BB771383E6D178</t>
  </si>
  <si>
    <t>외벽 스탠딩심용 클립</t>
  </si>
  <si>
    <t>0.5T 스테인레스</t>
  </si>
  <si>
    <t>호표 111</t>
  </si>
  <si>
    <t>597AD5DCFD4AED88BB771383E6D188</t>
  </si>
  <si>
    <t>평이음용 클립</t>
  </si>
  <si>
    <t>호표 112</t>
  </si>
  <si>
    <t>597AD5DCFD4AED88BB771383E6D198</t>
  </si>
  <si>
    <t>델타멤브레인</t>
  </si>
  <si>
    <t>8HD HDPE</t>
  </si>
  <si>
    <t>호표 113</t>
  </si>
  <si>
    <t>597AD5DCFD4AED88BB771383E6E368</t>
  </si>
  <si>
    <t>투습방수지</t>
  </si>
  <si>
    <t>Toples 95, Sd=0.02</t>
  </si>
  <si>
    <t>호표 114</t>
  </si>
  <si>
    <t>597AD5DCFD4AED88BB771383E6FDE8</t>
  </si>
  <si>
    <t>바탕널</t>
  </si>
  <si>
    <t>12T 내수합판</t>
  </si>
  <si>
    <t>호표 115</t>
  </si>
  <si>
    <t>597AD5DCFD4AED88BB771383E6FDF8</t>
  </si>
  <si>
    <t>각파이프틀</t>
  </si>
  <si>
    <t>40*40*1.6T, 칼라@610</t>
  </si>
  <si>
    <t>호표 116</t>
  </si>
  <si>
    <t>597AD5DCFD4AED88BB771383F72558</t>
  </si>
  <si>
    <t>40*40*1.6T, 칼라@1200</t>
  </si>
  <si>
    <t>호표 117</t>
  </si>
  <si>
    <t>597AD5DCFD4AED88BB771383F72548</t>
  </si>
  <si>
    <t>브이엠징크 지붕용 후레싱</t>
  </si>
  <si>
    <t>호표 118</t>
  </si>
  <si>
    <t>597AD5DCFD4AED88BB771383F737A8</t>
  </si>
  <si>
    <t>브이엠징크 외벽용 후레싱</t>
  </si>
  <si>
    <t>호표 119</t>
  </si>
  <si>
    <t>597AD5DCFD4AED88BB771383F73798</t>
  </si>
  <si>
    <t>멤브레인 거터</t>
  </si>
  <si>
    <t>1.2t 멤브레인/합판/각파이프</t>
  </si>
  <si>
    <t>호표 120</t>
  </si>
  <si>
    <t>597AD5DCFD4AED88BB771383F70A68</t>
  </si>
  <si>
    <t>선홈통</t>
  </si>
  <si>
    <t>호표 121</t>
  </si>
  <si>
    <t>597AD5DCFD4AED88BB771383F70A58</t>
  </si>
  <si>
    <t>드레인</t>
  </si>
  <si>
    <t>S-DRAIN, D95</t>
  </si>
  <si>
    <t>호표 122</t>
  </si>
  <si>
    <t>597AD5DCFD4AED88BB771383F70A48</t>
  </si>
  <si>
    <t>모르타르 바름</t>
  </si>
  <si>
    <t>바닥, 27mm</t>
  </si>
  <si>
    <t>호표 123</t>
  </si>
  <si>
    <t>597A0598AF45DB83A489818B36DB08</t>
  </si>
  <si>
    <t>내벽, 9mm(초벌), 3.6m 이하</t>
  </si>
  <si>
    <t>호표 124</t>
  </si>
  <si>
    <t>597A0598AF45F78CB2A6288C4EE728</t>
  </si>
  <si>
    <t>내벽, 20mm, 3.6m 이하</t>
  </si>
  <si>
    <t>호표 125</t>
  </si>
  <si>
    <t>597A0598AF45F78CB2A6298DC73948</t>
  </si>
  <si>
    <t>기계휘니셔</t>
  </si>
  <si>
    <t>방수바탕</t>
  </si>
  <si>
    <t>호표 126</t>
  </si>
  <si>
    <t>597A0598AA4DEC8A08D17F811B8DE8</t>
  </si>
  <si>
    <t>호표 127</t>
  </si>
  <si>
    <t>597A0598AA4DEC8A08D17F811B8D98</t>
  </si>
  <si>
    <t>쇠흙손마감</t>
  </si>
  <si>
    <t>호표 128</t>
  </si>
  <si>
    <t>597A0598AA4DEC8A08D17F811BB908</t>
  </si>
  <si>
    <t>콘크리트 면처리</t>
  </si>
  <si>
    <t>호표 129</t>
  </si>
  <si>
    <t>597A0598AC488C8BE168138A926C18</t>
  </si>
  <si>
    <t>콘크리트면정리</t>
  </si>
  <si>
    <t>내벽</t>
  </si>
  <si>
    <t>호표 130</t>
  </si>
  <si>
    <t>597A0598AC48AF89FC9A358E612428</t>
  </si>
  <si>
    <t>내천정</t>
  </si>
  <si>
    <t>호표 131</t>
  </si>
  <si>
    <t>597A0598AC48AF89FC9A358E50C788</t>
  </si>
  <si>
    <t>노출콘크리트면정리</t>
  </si>
  <si>
    <t>면정리+발수제도포</t>
  </si>
  <si>
    <t>호표 132</t>
  </si>
  <si>
    <t>597A0598AC48AF89FC9A358E50D1D8</t>
  </si>
  <si>
    <t>판넬히팅</t>
  </si>
  <si>
    <t>T=180mm(비드법110mm+경량기포40mm+몰27mm)</t>
  </si>
  <si>
    <t>호표 133</t>
  </si>
  <si>
    <t>597A059FDF432685F6F4A6845F9938</t>
  </si>
  <si>
    <t>창문틀 주위 충전</t>
  </si>
  <si>
    <t>모르타르 충전</t>
  </si>
  <si>
    <t>호표 134</t>
  </si>
  <si>
    <t>597AB585ED43F8882E49138B9A5BF8</t>
  </si>
  <si>
    <t>발포우레탄 충전</t>
  </si>
  <si>
    <t>호표 135</t>
  </si>
  <si>
    <t>597AB585ED43F88935BB0A8DA94268</t>
  </si>
  <si>
    <t>AF01[2*50AL시트접기공틀]</t>
  </si>
  <si>
    <t>1.060 x 1.200 = 1.272</t>
  </si>
  <si>
    <t>호표 136</t>
  </si>
  <si>
    <t>597AB582154263855B81F884F9F7E8</t>
  </si>
  <si>
    <t>AF02[2*50AL시트접기공틀]</t>
  </si>
  <si>
    <t>1.025 x 1.500 = 1.537</t>
  </si>
  <si>
    <t>호표 137</t>
  </si>
  <si>
    <t>597AB582154263855B81F884F9F788</t>
  </si>
  <si>
    <t>AF03[2*50AL시트접기공틀]</t>
  </si>
  <si>
    <t>1.825 x 1.500 = 2.737</t>
  </si>
  <si>
    <t>호표 138</t>
  </si>
  <si>
    <t>597AB582154263855B81F884F9F7A8</t>
  </si>
  <si>
    <t>AF04[2*50AL시트접기공틀]</t>
  </si>
  <si>
    <t>1.050 x 1.500 = 1.575</t>
  </si>
  <si>
    <t>호표 139</t>
  </si>
  <si>
    <t>597AB582154263855B81F884F9F748</t>
  </si>
  <si>
    <t>AF05[2*50AL시트접기공틀]</t>
  </si>
  <si>
    <t>호표 140</t>
  </si>
  <si>
    <t>597AB582154263855B81F884F9CA88</t>
  </si>
  <si>
    <t>AF06[2*50AL시트접기공틀]</t>
  </si>
  <si>
    <t>호표 141</t>
  </si>
  <si>
    <t>597AB582154263855B81F884F9CAA8</t>
  </si>
  <si>
    <t>AF07[2*50AL시트접기공틀]</t>
  </si>
  <si>
    <t>0.970 x 3.600 = 3.492</t>
  </si>
  <si>
    <t>호표 142</t>
  </si>
  <si>
    <t>597AB582154263855B81F884F99D48</t>
  </si>
  <si>
    <t>AF08[2*50AL시트접기공틀]</t>
  </si>
  <si>
    <t>1.065 x 2.400 = 2.556</t>
  </si>
  <si>
    <t>호표 143</t>
  </si>
  <si>
    <t>597AB582154263855B81F884F99D78</t>
  </si>
  <si>
    <t>AF09[2*50AL시트접기공틀]</t>
  </si>
  <si>
    <t>1.235 x 2.400 = 2.964</t>
  </si>
  <si>
    <t>호표 144</t>
  </si>
  <si>
    <t>597AB582154263855B81F884F99D68</t>
  </si>
  <si>
    <t>AF10[2*50AL시트접기공틀]</t>
  </si>
  <si>
    <t>1.050 x 3.200 = 3.360</t>
  </si>
  <si>
    <t>호표 145</t>
  </si>
  <si>
    <t>597AB582154263855B81F884F99D18</t>
  </si>
  <si>
    <t>AF11[2*50AL시트접기공틀]</t>
  </si>
  <si>
    <t>1.050 x 3.800 = 3.990</t>
  </si>
  <si>
    <t>호표 146</t>
  </si>
  <si>
    <t>597AB582154263855B81F884F99D08</t>
  </si>
  <si>
    <t>AF12[2*50AL시트접기공틀]</t>
  </si>
  <si>
    <t>2.000 x 3.600 = 7.200</t>
  </si>
  <si>
    <t>호표 147</t>
  </si>
  <si>
    <t>597AB582154263855B81F884F99D38</t>
  </si>
  <si>
    <t>AL01[100*50 AL루바]</t>
  </si>
  <si>
    <t>0.990 x 1.200 = 1.188</t>
  </si>
  <si>
    <t>호표 148</t>
  </si>
  <si>
    <t>597AB582154263855B81F884F9CAC8</t>
  </si>
  <si>
    <t>AW01[1.2*45*240 H/R자동문]/관급</t>
  </si>
  <si>
    <t>3.920 x 2.500 = 9.800</t>
  </si>
  <si>
    <t>호표 149</t>
  </si>
  <si>
    <t>597AB582154263855B81F884F96078</t>
  </si>
  <si>
    <t>AW02[1.2*45*240 H/R자동문]/관급</t>
  </si>
  <si>
    <t>4.120 x 3.000 = 12.360</t>
  </si>
  <si>
    <t>호표 150</t>
  </si>
  <si>
    <t>597AB582154263855B81F884F96068</t>
  </si>
  <si>
    <t>AL 단열 커튼월 고정창 , C03(10)/관급</t>
  </si>
  <si>
    <t>불소수지코팅(2회)</t>
  </si>
  <si>
    <t>kg</t>
  </si>
  <si>
    <t>자재 295</t>
  </si>
  <si>
    <t>5E507506214CE280A419F18DE12F98856CBCBA</t>
  </si>
  <si>
    <t>AL 단열 커튼월 고정창, C03(11)/관급</t>
  </si>
  <si>
    <t>자재 296</t>
  </si>
  <si>
    <t>5E507506214CE280A419F18DE12F98856CBCBB</t>
  </si>
  <si>
    <t>AL 프로젝트창 (단열), CPJ03(18)/관급</t>
  </si>
  <si>
    <t>자재 297</t>
  </si>
  <si>
    <t>5E507506214CE280A419F18DE12F98856CBCB8</t>
  </si>
  <si>
    <t>FSD01[1.6*45 갑종방화문]</t>
  </si>
  <si>
    <t>1.050 x 2.200 = 2.310</t>
  </si>
  <si>
    <t>호표 151</t>
  </si>
  <si>
    <t>597AB582154263855B81F884F9AFB8</t>
  </si>
  <si>
    <t>FSD02[1.6*45 갑종방화문]</t>
  </si>
  <si>
    <t>호표 152</t>
  </si>
  <si>
    <t>597AB582154263855B81F884F9AF58</t>
  </si>
  <si>
    <t>GD01[50*100*1.5 SST H/R]</t>
  </si>
  <si>
    <t>0.800 x 2.200 = 1.760</t>
  </si>
  <si>
    <t>호표 153</t>
  </si>
  <si>
    <t>597AB582154263855B81F884F9B838</t>
  </si>
  <si>
    <t>SD01[1.6*45 철재문]</t>
  </si>
  <si>
    <t>2.000 x 2.200 = 4.400</t>
  </si>
  <si>
    <t>호표 154</t>
  </si>
  <si>
    <t>597AB582154263855B81F884F9B818</t>
  </si>
  <si>
    <t>SD02[1.6*45 철재문]</t>
  </si>
  <si>
    <t>1.800 x 2.000 = 3.600</t>
  </si>
  <si>
    <t>호표 155</t>
  </si>
  <si>
    <t>597AB582154263855B81F884F9B878</t>
  </si>
  <si>
    <t>SD03[1.6*45 철재문]</t>
  </si>
  <si>
    <t>1.000 x 2.200 = 2.200</t>
  </si>
  <si>
    <t>호표 156</t>
  </si>
  <si>
    <t>597AB582154263855B81F884F9B858</t>
  </si>
  <si>
    <t>SD04[1.6*45 철재문]</t>
  </si>
  <si>
    <t>호표 157</t>
  </si>
  <si>
    <t>597AB582154263855B81F884F9B8B8</t>
  </si>
  <si>
    <t>SD05[1.6*45 철재문]</t>
  </si>
  <si>
    <t>0.700 x 2.000 = 1.400</t>
  </si>
  <si>
    <t>호표 158</t>
  </si>
  <si>
    <t>597AB582154263855B81F884F98CE8</t>
  </si>
  <si>
    <t>SLD01[1.6*30*140반자동문]/관급</t>
  </si>
  <si>
    <t>2.000 x 2.400 = 4.800</t>
  </si>
  <si>
    <t>호표 159</t>
  </si>
  <si>
    <t>597AB582154263855B81F884F97238</t>
  </si>
  <si>
    <t>도어핸들</t>
  </si>
  <si>
    <t>도어핸들, R60, 스테인리스</t>
  </si>
  <si>
    <t>조</t>
  </si>
  <si>
    <t>자재 249</t>
  </si>
  <si>
    <t>5E5075051D493E82F7400E8CBECADB801BD546</t>
  </si>
  <si>
    <t>도어핸들, 공정</t>
  </si>
  <si>
    <t>자재 255</t>
  </si>
  <si>
    <t>5E5075051D493E82F7400E8CACF8558D978FF4</t>
  </si>
  <si>
    <t>도어핸들, KNOB 9000 스텐, (현관, 방화문)</t>
  </si>
  <si>
    <t>자재 256</t>
  </si>
  <si>
    <t>5E5075051D493E82F7400E8C9212858511B0A5</t>
  </si>
  <si>
    <t>도어핸들, FLUSH RING</t>
  </si>
  <si>
    <t>자재 257</t>
  </si>
  <si>
    <t>5E5075051D493E82F7400E8C9212858511B0A8</t>
  </si>
  <si>
    <t>도아록설치</t>
  </si>
  <si>
    <t>강재문, 재료비 별도</t>
  </si>
  <si>
    <t>호표 160</t>
  </si>
  <si>
    <t>597AB585E84BE585BF9CA88D73DF18</t>
  </si>
  <si>
    <t>도어클로저</t>
  </si>
  <si>
    <t>도어클로저, K-840, KS4호, 고급형, 60∼85kg</t>
  </si>
  <si>
    <t>자재 189</t>
  </si>
  <si>
    <t>5E50657F684D918AC10A7F83895477826361AE</t>
  </si>
  <si>
    <t>도어클로저, K-2840, KS4호, 고급방화, 60∼85kg</t>
  </si>
  <si>
    <t>자재 190</t>
  </si>
  <si>
    <t>5E50657F684D918AC10A7F8389547782636F01</t>
  </si>
  <si>
    <t>도아체크달기</t>
  </si>
  <si>
    <t>재료비 별도</t>
  </si>
  <si>
    <t>호표 161</t>
  </si>
  <si>
    <t>597AB585E84BB8803B625E853132D8</t>
  </si>
  <si>
    <t>도어힌지</t>
  </si>
  <si>
    <t>도어힌지, 스테인리스강, 베어링2개, 101.6*3.0mm</t>
  </si>
  <si>
    <t>자재 246</t>
  </si>
  <si>
    <t>5E5075051D493E8EA868458EFBC23B8DFAB7C4</t>
  </si>
  <si>
    <t>자동경첩</t>
  </si>
  <si>
    <t>자동경첩, 오토힌지, 100kg이하, 방화문용</t>
  </si>
  <si>
    <t>자재 247</t>
  </si>
  <si>
    <t>5E5075051D493E8EA868458EFBC26089E21E16</t>
  </si>
  <si>
    <t>마그네틱릴리즈</t>
  </si>
  <si>
    <t>K100 전자식</t>
  </si>
  <si>
    <t>자재 188</t>
  </si>
  <si>
    <t>5E50657F684D918AC10C28813013ED8D61AD9F</t>
  </si>
  <si>
    <t>도어스톱</t>
  </si>
  <si>
    <t>말굽형</t>
  </si>
  <si>
    <t>자재 254</t>
  </si>
  <si>
    <t>5E5075051D493E82F7400E8CBE454082B5E94A</t>
  </si>
  <si>
    <t>걸쇠</t>
  </si>
  <si>
    <t>걸쇠, 오르내리꽂이쇠, 황동, 100mm</t>
  </si>
  <si>
    <t>자재 248</t>
  </si>
  <si>
    <t>5E5075051D493E8EA86C208A07CE4A8935C7D7</t>
  </si>
  <si>
    <t>강화유리</t>
  </si>
  <si>
    <t>강화유리, 투명, 12mm</t>
  </si>
  <si>
    <t>자재 192</t>
  </si>
  <si>
    <t>5E50657F684D918812CB7682D9986286C9A8A5</t>
  </si>
  <si>
    <t>유리끼우기 - 판유리</t>
  </si>
  <si>
    <t>10mm 이상</t>
  </si>
  <si>
    <t>호표 162</t>
  </si>
  <si>
    <t>597AB584C24BAD86543E2884765388</t>
  </si>
  <si>
    <t>복층유리</t>
  </si>
  <si>
    <t>복층유리, 로이, 투명, 24mm</t>
  </si>
  <si>
    <t>자재 193</t>
  </si>
  <si>
    <t>5E50657F684D91881B2D838DF76C098EE86A77</t>
  </si>
  <si>
    <t>복층유리, 로이, 투명 일면반강화, 24mm</t>
  </si>
  <si>
    <t>자재 194</t>
  </si>
  <si>
    <t>5E50657F684D91881B2D838DD49E95878CFB8B</t>
  </si>
  <si>
    <t>유리끼우기 - 복층유리, 커튼월</t>
  </si>
  <si>
    <t>24mm(6+12A+6)</t>
  </si>
  <si>
    <t>호표 163</t>
  </si>
  <si>
    <t>597AB58B724F0D8752B41B8D459C48</t>
  </si>
  <si>
    <t>삼중유리(끼우기포함)</t>
  </si>
  <si>
    <t>삼중유리, 로이, 투명 일면반강화, 52mm</t>
  </si>
  <si>
    <t>자재 195</t>
  </si>
  <si>
    <t>5E50657F684D91881B2D838DD49E95878CFDB1</t>
  </si>
  <si>
    <t>유리주위코킹</t>
  </si>
  <si>
    <t>5*5, 실리콘</t>
  </si>
  <si>
    <t>호표 164</t>
  </si>
  <si>
    <t>597AF518964D5286C6BFE88CBCD988</t>
  </si>
  <si>
    <t>복층유리주위코킹</t>
  </si>
  <si>
    <t>호표 165</t>
  </si>
  <si>
    <t>597AB58B7B4E4D8DE2A9478D1019A8</t>
  </si>
  <si>
    <t>웨더코킹</t>
  </si>
  <si>
    <t>호표 166</t>
  </si>
  <si>
    <t>597AF518964D0A875F953E8CE6CE58</t>
  </si>
  <si>
    <t>구조용코킹</t>
  </si>
  <si>
    <t>5*16, 실리콘</t>
  </si>
  <si>
    <t>호표 167</t>
  </si>
  <si>
    <t>597AF518964D0A875F953E8CE1EB78</t>
  </si>
  <si>
    <t>노턴테이프</t>
  </si>
  <si>
    <t>호표 168</t>
  </si>
  <si>
    <t>597AF518964D0A875F953E8CE6FB98</t>
  </si>
  <si>
    <t>유리문</t>
  </si>
  <si>
    <t>유리문, 12*900*2100mm, 손보호, 투명, 강화유리문</t>
  </si>
  <si>
    <t>자재 187</t>
  </si>
  <si>
    <t>5E50657F684D918AC069198716D0B38AF493FC</t>
  </si>
  <si>
    <t>불투명시트 붙임</t>
  </si>
  <si>
    <t>유리면</t>
  </si>
  <si>
    <t>호표 169</t>
  </si>
  <si>
    <t>597AB58B7B4E4D8DE2A9478D101EB8</t>
  </si>
  <si>
    <t>방습거울설치 - 합판 12mm+STS 1.5mm</t>
  </si>
  <si>
    <t>5mm, 틀 포함</t>
  </si>
  <si>
    <t>호표 170</t>
  </si>
  <si>
    <t>597AB58A6F478483CDF1118C787608</t>
  </si>
  <si>
    <t>U-GLASS</t>
  </si>
  <si>
    <t>호표 171</t>
  </si>
  <si>
    <t>597AB58A6F478483CDF1128EE90238</t>
  </si>
  <si>
    <t>에폭시 코팅</t>
  </si>
  <si>
    <t>바닥, 악세스후로아하부</t>
  </si>
  <si>
    <t>호표 172</t>
  </si>
  <si>
    <t>597A95BCD84D2983DE00468809CD98</t>
  </si>
  <si>
    <t>바탕만들기+에폭시 라이닝</t>
  </si>
  <si>
    <t>바닥, 3mm</t>
  </si>
  <si>
    <t>호표 173</t>
  </si>
  <si>
    <t>597A95BCD84D2983DD79F4843127A8</t>
  </si>
  <si>
    <t>걸레받이, 3mm</t>
  </si>
  <si>
    <t>호표 174</t>
  </si>
  <si>
    <t>597A95BCD84D2983DD79F48405EB48</t>
  </si>
  <si>
    <t>바탕만들기+수성페인트(롤러칠)</t>
  </si>
  <si>
    <t>내부, 3회, 콘크리트·모르타르면, 친환경페인트(POP)</t>
  </si>
  <si>
    <t>호표 175</t>
  </si>
  <si>
    <t>597A95B5A9407E8660CA6185C0C848</t>
  </si>
  <si>
    <t>다채무늬도료</t>
  </si>
  <si>
    <t>내부 천장, 3회, 콘크리트·모르타르면</t>
  </si>
  <si>
    <t>호표 176</t>
  </si>
  <si>
    <t>597A95B5A9407E8660C0758E96B298</t>
  </si>
  <si>
    <t>내벽, 3회, 콘크리트·모르타르면</t>
  </si>
  <si>
    <t>호표 177</t>
  </si>
  <si>
    <t>597A95B5A9407E8660C0758E96A038</t>
  </si>
  <si>
    <t>비닐타일 깔기</t>
  </si>
  <si>
    <t>비닐타일, 3.0*450*450mm, 뉴디럭스타일</t>
  </si>
  <si>
    <t>호표 178</t>
  </si>
  <si>
    <t>597A854ECE476B87FB5E4C82AB3268</t>
  </si>
  <si>
    <t>비닐시트 깔기 - 전면접합</t>
  </si>
  <si>
    <t>비닐시트, 3.0mm</t>
  </si>
  <si>
    <t>호표 179</t>
  </si>
  <si>
    <t>597A854ECE476B86D3AD78865F6B98</t>
  </si>
  <si>
    <t>걸레받이 붙임 - 합성수지류</t>
  </si>
  <si>
    <t>굽도리, 3.0*100mm, 비닐</t>
  </si>
  <si>
    <t>호표 180</t>
  </si>
  <si>
    <t>597A854ECA49EB8DB54A908F709B68</t>
  </si>
  <si>
    <t>악세스후로아(전도성타일마감)</t>
  </si>
  <si>
    <t>스틸판넬 600각 T=3.0</t>
  </si>
  <si>
    <t>자재 186</t>
  </si>
  <si>
    <t>5E50657F694FE78C57BC1D8703BA658F2C34D8</t>
  </si>
  <si>
    <t>열경화성수지천장재</t>
  </si>
  <si>
    <t>열경화성수지천장재, SMC, 1.2*300*600mm</t>
  </si>
  <si>
    <t>자재 151</t>
  </si>
  <si>
    <t>5E50657F694FE78D7DBC21872334F982695317</t>
  </si>
  <si>
    <t>알루미늄천장재</t>
  </si>
  <si>
    <t>알루미늄천장재, 300*300*0.7mm, 무공</t>
  </si>
  <si>
    <t>자재 153</t>
  </si>
  <si>
    <t>5E50657F694FE78D7DBC21873D08868541FE4E</t>
  </si>
  <si>
    <t>암면흡음텍스 붙임</t>
  </si>
  <si>
    <t>불연천장재, T-Bar용, 15*600*600mm</t>
  </si>
  <si>
    <t>호표 181</t>
  </si>
  <si>
    <t>597A854C00427F82CC7B538676D358</t>
  </si>
  <si>
    <t>경질우레탄폼 보온판(슬래브 위 깔기)</t>
  </si>
  <si>
    <t>바닥, 2종2호(가등급), 90mm</t>
  </si>
  <si>
    <t>호표 182</t>
  </si>
  <si>
    <t>597A854B7A47A782DD8DE48F2ECF88</t>
  </si>
  <si>
    <t>바닥, 2종2호(가등급), 180mm</t>
  </si>
  <si>
    <t>호표 183</t>
  </si>
  <si>
    <t>597A854B7A47A782DD8DE48F2EF448</t>
  </si>
  <si>
    <t>경질우레탄폼 보온판(접착제 붙이기)</t>
  </si>
  <si>
    <t>슬래브밑, 2종2호(가등급), 90mm</t>
  </si>
  <si>
    <t>호표 184</t>
  </si>
  <si>
    <t>597A854B7A47A782DD8DE48F1C7948</t>
  </si>
  <si>
    <t>슬래브밑, 2종2호(가등급), 95mm</t>
  </si>
  <si>
    <t>호표 185</t>
  </si>
  <si>
    <t>597A854B7A47A782DD8DE48F1C7978</t>
  </si>
  <si>
    <t>슬래브밑, 2종2호(가등급), 100mm</t>
  </si>
  <si>
    <t>호표 186</t>
  </si>
  <si>
    <t>597A854B7A47A782DD8DE48F1C7938</t>
  </si>
  <si>
    <t>경질우레탄폼 보온판(접착제붙이기)</t>
  </si>
  <si>
    <t>벽, 비중 0.03, 100mm</t>
  </si>
  <si>
    <t>호표 187</t>
  </si>
  <si>
    <t>597A854B7A47A782DD8DE48F03E578</t>
  </si>
  <si>
    <t>경질우레탄폼 보온판(벽격자)</t>
  </si>
  <si>
    <t>호표 188</t>
  </si>
  <si>
    <t>597A854B7A47A782DD8DE48F76ECD8</t>
  </si>
  <si>
    <t>백판넬 설치</t>
  </si>
  <si>
    <t>GW80T+STL1.2T</t>
  </si>
  <si>
    <t>호표 189</t>
  </si>
  <si>
    <t>597A85421C48908484DCCA80BA5AA8</t>
  </si>
  <si>
    <t>층간방화구획설치</t>
  </si>
  <si>
    <t>호표 190</t>
  </si>
  <si>
    <t>597A85421C48908484DCCA80A9E9E8</t>
  </si>
  <si>
    <t>창상부보강 설치</t>
  </si>
  <si>
    <t>H=790</t>
  </si>
  <si>
    <t>호표 191</t>
  </si>
  <si>
    <t>597A85421C48908484DCCA80C4C488</t>
  </si>
  <si>
    <t>화장실칸막이(관급)</t>
  </si>
  <si>
    <t>자재 199</t>
  </si>
  <si>
    <t>5E50657F67433F89FC6D5D8F77D26E8382754D</t>
  </si>
  <si>
    <t>소변기칸막이</t>
  </si>
  <si>
    <t>W:600*H:1350, 반투명접합유리10t</t>
  </si>
  <si>
    <t>자재 200</t>
  </si>
  <si>
    <t>5E50657F67433F89FC6D5D8F77D26E8382754B</t>
  </si>
  <si>
    <t>샤워칸막이</t>
  </si>
  <si>
    <t>W:500*H:1800, 반투명접합유리10t</t>
  </si>
  <si>
    <t>자재 201</t>
  </si>
  <si>
    <t>5E50657F67433F89FC6D5D8F77D26E83831C37</t>
  </si>
  <si>
    <t>손잡이</t>
  </si>
  <si>
    <t>손잡이, 장애자용손잡이, 대변기용, STS304 Ø38,1.5t(L형)</t>
  </si>
  <si>
    <t>호표 192</t>
  </si>
  <si>
    <t>59BCA5FC8F46788727A01A8D212DB8</t>
  </si>
  <si>
    <t>손잡이, 장애자용손잡이, 세면기용, STS304 Ø38,1.5t</t>
  </si>
  <si>
    <t>호표 193</t>
  </si>
  <si>
    <t>59BCA5FC8F46788727A01A8D212DE8</t>
  </si>
  <si>
    <t>손잡이, 장애자용손잡이, 좌우가동형, STS304 Ø38,1.5t</t>
  </si>
  <si>
    <t>호표 194</t>
  </si>
  <si>
    <t>59BCA5FC8F46788727A01A8D212D98</t>
  </si>
  <si>
    <t>장애인점자블럭</t>
  </si>
  <si>
    <t>300*300*18T</t>
  </si>
  <si>
    <t>호표 195</t>
  </si>
  <si>
    <t>597AD5DD824B22831EBAD2896CF958</t>
  </si>
  <si>
    <t>롤블라인드 설치</t>
  </si>
  <si>
    <t>5550*3000</t>
  </si>
  <si>
    <t>호표 196</t>
  </si>
  <si>
    <t>597A85421C48908484DCC98620D368</t>
  </si>
  <si>
    <t>5550*2700</t>
  </si>
  <si>
    <t>호표 197</t>
  </si>
  <si>
    <t>597A85421C48908484DCC98620D358</t>
  </si>
  <si>
    <t>5400*3000</t>
  </si>
  <si>
    <t>호표 198</t>
  </si>
  <si>
    <t>597A85421C48908484DCC98620D3B8</t>
  </si>
  <si>
    <t>3200*2700</t>
  </si>
  <si>
    <t>호표 199</t>
  </si>
  <si>
    <t>597A85421C48908484DCC98620C2B8</t>
  </si>
  <si>
    <t>2000*3000</t>
  </si>
  <si>
    <t>호표 200</t>
  </si>
  <si>
    <t>597A85421C48908484DCC98620C2A8</t>
  </si>
  <si>
    <t>1600*3000</t>
  </si>
  <si>
    <t>호표 201</t>
  </si>
  <si>
    <t>597A85421C48908484DCC98620C298</t>
  </si>
  <si>
    <t>화이트보드(교육장&amp;면허시험장)</t>
  </si>
  <si>
    <t>W:1200*H:900</t>
  </si>
  <si>
    <t>SET</t>
  </si>
  <si>
    <t>자재 175</t>
  </si>
  <si>
    <t>5E50657F694FE78D7DBA778715B9E9823AF7CF</t>
  </si>
  <si>
    <t>철근콘크리트바닥 철거</t>
  </si>
  <si>
    <t>백호1.0M3+압쇄기</t>
  </si>
  <si>
    <t>호표 202</t>
  </si>
  <si>
    <t>597B65EFF3401A8E90216185FF6678</t>
  </si>
  <si>
    <t>철근콘크리트벽 철거(30cm미만)</t>
  </si>
  <si>
    <t>백호0.7M3+대형브레이커, 보통</t>
  </si>
  <si>
    <t>호표 203</t>
  </si>
  <si>
    <t>597B65EFF3402B84FF81378EB52AF8</t>
  </si>
  <si>
    <t>모래</t>
  </si>
  <si>
    <t>모래, 도착도</t>
  </si>
  <si>
    <t>자재 40</t>
  </si>
  <si>
    <t>5E73254A214DBF8EEC1C7F8986B28180579940</t>
  </si>
  <si>
    <t>시멘트(관급)</t>
  </si>
  <si>
    <t>40KG</t>
  </si>
  <si>
    <t>포</t>
  </si>
  <si>
    <t>자재 123</t>
  </si>
  <si>
    <t>5E50657F6E46098B51DBD580BD56548B9B0128</t>
  </si>
  <si>
    <t>BULK 시멘트(파일용)</t>
  </si>
  <si>
    <t>시멘트</t>
  </si>
  <si>
    <t>자재 122</t>
  </si>
  <si>
    <t>5E50657F6E46098B51DBD580BD56548B9B012A</t>
  </si>
  <si>
    <t>시멘트운반</t>
  </si>
  <si>
    <t>L:20km, 덤프8톤</t>
  </si>
  <si>
    <t>산근 6</t>
  </si>
  <si>
    <t>597B35B8D547F18C7CB65C88C5A878</t>
  </si>
  <si>
    <t>시멘트운반비(bulk)</t>
  </si>
  <si>
    <t>L:20km, 덤프15톤</t>
  </si>
  <si>
    <t>산근 7</t>
  </si>
  <si>
    <t>597B35B8D44587821A2D358AEC0A58</t>
  </si>
  <si>
    <t>운반비(트레일러20톤+크레인10톤)</t>
  </si>
  <si>
    <t>철근 L:20km</t>
  </si>
  <si>
    <t>산근 8</t>
  </si>
  <si>
    <t>597B35B8D24AA986D2137C8EFFB618</t>
  </si>
  <si>
    <t>철골 L:20km</t>
  </si>
  <si>
    <t>산근 9</t>
  </si>
  <si>
    <t>597B35B8D24AA986D2137C8EFFB608</t>
  </si>
  <si>
    <t>철강설</t>
  </si>
  <si>
    <t>철강설, 고철, 작업설부산물</t>
  </si>
  <si>
    <t>자재 44</t>
  </si>
  <si>
    <t>5E73254A2942ED887DB8ED8DEA4E6A8048A171</t>
  </si>
  <si>
    <t>철강설(정화조)</t>
  </si>
  <si>
    <t>자재 46</t>
  </si>
  <si>
    <t>5E73254A2942ED887DB8ED8DEA4E6A8048A174</t>
  </si>
  <si>
    <t>건설폐기물 상차비 - 중량 기준</t>
  </si>
  <si>
    <t>중간처리 대상, 15ton 덤프트럭</t>
  </si>
  <si>
    <t>자재 336</t>
  </si>
  <si>
    <t>597A6506A54A3083D0BE8A8767D448</t>
  </si>
  <si>
    <t>수목이식공사</t>
  </si>
  <si>
    <t>식</t>
  </si>
  <si>
    <t>호표 204</t>
  </si>
  <si>
    <t>597AD5DD824B22831EBAD2896CF948</t>
  </si>
  <si>
    <t>레미콘(150m3마다)</t>
  </si>
  <si>
    <t>압축강도</t>
  </si>
  <si>
    <t>호표 205</t>
  </si>
  <si>
    <t>597A65012B4E2086A4DD3D84F43948</t>
  </si>
  <si>
    <t>철근콘크리트용봉강(규격별,100톤마다)</t>
  </si>
  <si>
    <t>인장강도외 10품목</t>
  </si>
  <si>
    <t>호표 206</t>
  </si>
  <si>
    <t>597A65012B4E2086A4DD3D84F43968</t>
  </si>
  <si>
    <t>시멘트(300톤마다)</t>
  </si>
  <si>
    <t>압축강도외</t>
  </si>
  <si>
    <t>호표 207</t>
  </si>
  <si>
    <t>597A65012B4E2086A4DD3D84F428E8</t>
  </si>
  <si>
    <t>콘크리트벽돌(100,000매당)</t>
  </si>
  <si>
    <t>호표 208</t>
  </si>
  <si>
    <t>597A65012B4E2086A4DD3D84F43908</t>
  </si>
  <si>
    <t>겉모양 및 치수외</t>
  </si>
  <si>
    <t>호표 209</t>
  </si>
  <si>
    <t>597A65012B4E2086A4DD3D84EBEF58</t>
  </si>
  <si>
    <t>공사용수비</t>
  </si>
  <si>
    <t>호표 210</t>
  </si>
  <si>
    <t>597A6503D14C1A8C54D6F08828FA48</t>
  </si>
  <si>
    <t>2인용 컴퓨터 책상</t>
  </si>
  <si>
    <t>W1600*D700*H720</t>
  </si>
  <si>
    <t>자재 298</t>
  </si>
  <si>
    <t>5E507506214CE280A419F18DE12F98856CBB95</t>
  </si>
  <si>
    <t>플러키 팔무 로라</t>
  </si>
  <si>
    <t>W480*D530*H790</t>
  </si>
  <si>
    <t>자재 299</t>
  </si>
  <si>
    <t>5E507506214CE280A419F18DE12F98856CBB94</t>
  </si>
  <si>
    <t>합바 배송</t>
  </si>
  <si>
    <t>5T 독차</t>
  </si>
  <si>
    <t>자재 300</t>
  </si>
  <si>
    <t>5E507506214CE280A419F18DE12F98856CBAF7</t>
  </si>
  <si>
    <t>레미콘</t>
  </si>
  <si>
    <t>자재 115</t>
  </si>
  <si>
    <t>5E50657F6E4609889C089581A6AD698F3FCE9E</t>
  </si>
  <si>
    <t>자재 116</t>
  </si>
  <si>
    <t>5E50657F6E4609889C089581A6AD698F3FCFBE</t>
  </si>
  <si>
    <t>자재 117</t>
  </si>
  <si>
    <t>5E50657F6E4609889C089581A6AD698F3FCFBF</t>
  </si>
  <si>
    <t>철근콘크리트용봉강</t>
  </si>
  <si>
    <t>철근콘크리트용봉강, 이형봉강(SD350/400), HD-10, 하치장상차도</t>
  </si>
  <si>
    <t>자재 76</t>
  </si>
  <si>
    <t>5E50657F6F409383BC92A9819433B2860A2F6C</t>
  </si>
  <si>
    <t>철근콘크리트용봉강, 이형봉강(SD350/400), HD-13, 하치장상차도</t>
  </si>
  <si>
    <t>자재 77</t>
  </si>
  <si>
    <t>5E50657F6F409383BC92A9819433B2860A2F6B</t>
  </si>
  <si>
    <t>철근콘크리트용봉강, 이형봉강(SD350/400), HD-16, 하치장상차도</t>
  </si>
  <si>
    <t>자재 78</t>
  </si>
  <si>
    <t>5E50657F6F409383BC92A9819433B2860A2F6A</t>
  </si>
  <si>
    <t>철근콘크리트용봉강, 이형봉강(SD350/400), HD-19, 하치장상차도</t>
  </si>
  <si>
    <t>자재 79</t>
  </si>
  <si>
    <t>5E50657F6F409383BC92A9819433B2860A2F69</t>
  </si>
  <si>
    <t>철근콘크리트용봉강, 이형봉강(SD350/400), HD-22, 하치장상차도</t>
  </si>
  <si>
    <t>자재 80</t>
  </si>
  <si>
    <t>5E50657F6F409383BC92A9819433B2860A2F68</t>
  </si>
  <si>
    <t>콘크리트벽돌</t>
  </si>
  <si>
    <t>콘크리트벽돌, 190*57*90mm, 경북, C종2급</t>
  </si>
  <si>
    <t>자재 128</t>
  </si>
  <si>
    <t>5E50657F6C4B22845313B683A547D38FD2C43A</t>
  </si>
  <si>
    <t>자재 124</t>
  </si>
  <si>
    <t>5E50657F6E46098B51DBD580BD56548B9B0126</t>
  </si>
  <si>
    <t>자기질타일</t>
  </si>
  <si>
    <t>자재 136</t>
  </si>
  <si>
    <t>5E50657F6C4B22857917318A8979D587ED3AAB</t>
  </si>
  <si>
    <t>자재 134</t>
  </si>
  <si>
    <t>5E50657F6C4B22857917318A9A7ECF8DBA8474</t>
  </si>
  <si>
    <t>PHC 파일(A종)</t>
  </si>
  <si>
    <t>자재 102</t>
  </si>
  <si>
    <t>5E50657F6F40AD845E7ACD8A8C716F8785586C</t>
  </si>
  <si>
    <t>용접조인트(A종)</t>
  </si>
  <si>
    <t>자재 104</t>
  </si>
  <si>
    <t>5E50657F6F40AD8457C0F78B4477368D81E23F</t>
  </si>
  <si>
    <t>586C551BF74D2283FAA6D08FCB28001</t>
  </si>
  <si>
    <t>AW01[1.2*45*240 H/R자동문]</t>
  </si>
  <si>
    <t>3.950 x 2.500 = 9.875</t>
  </si>
  <si>
    <t>호표 211</t>
  </si>
  <si>
    <t>597AB582154263855B81F884F96008</t>
  </si>
  <si>
    <t>AW02[1.2*45*240 H/R자동문]</t>
  </si>
  <si>
    <t>4.150 x 3.000 = 12.450</t>
  </si>
  <si>
    <t>호표 212</t>
  </si>
  <si>
    <t>597AB582154263855B81F884F96028</t>
  </si>
  <si>
    <t>SLD01[1.6*30*140반자동문]</t>
  </si>
  <si>
    <t>호표 213</t>
  </si>
  <si>
    <t>597AB582154263855B81F884F96048</t>
  </si>
  <si>
    <t>엘리베이터(1F~4F)</t>
  </si>
  <si>
    <t>15인승,90M/MIN,방화도어</t>
  </si>
  <si>
    <t>자재 291</t>
  </si>
  <si>
    <t>5E507506214CE280A419F18DE12F98856F7C14</t>
  </si>
  <si>
    <t>화장실칸막이</t>
  </si>
  <si>
    <t>현대큐비클, HDC-B101, T20*1900mm,방수PB,블랙</t>
  </si>
  <si>
    <t>자재 198</t>
  </si>
  <si>
    <t>5E50657F67433F89FC6D5D8F77D26E83827778</t>
  </si>
  <si>
    <t>AL 단열 커튼월 고정창 , C03(10)</t>
  </si>
  <si>
    <t>자재 292</t>
  </si>
  <si>
    <t>5E507506214CE280A419F18DE12F98856CBCBF</t>
  </si>
  <si>
    <t>AL 단열 커튼월 고정창, C03(11)</t>
  </si>
  <si>
    <t>자재 293</t>
  </si>
  <si>
    <t>5E507506214CE280A419F18DE12F98856CBCBC</t>
  </si>
  <si>
    <t>AL 프로젝트창 (단열), CPJ03(18)</t>
  </si>
  <si>
    <t>불소수지코팅(2회),롤방충망포함</t>
  </si>
  <si>
    <t>자재 294</t>
  </si>
  <si>
    <t>5E507506214CE280A419F18DE12F98856CBCBD</t>
  </si>
  <si>
    <t>단수정리</t>
  </si>
  <si>
    <t>자재 356</t>
  </si>
  <si>
    <t>58CBC58A27405488A8DC8381855D328C941910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</si>
  <si>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</si>
  <si>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</si>
  <si>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</si>
  <si>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</si>
  <si>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</si>
  <si>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</si>
  <si>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</si>
  <si>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</si>
  <si>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</si>
  <si>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</si>
  <si>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</si>
  <si>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</si>
  <si>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</si>
  <si>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</si>
  <si>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</si>
  <si>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</si>
  <si>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</si>
  <si>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</si>
  <si>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</si>
  <si>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컨테이너형 가설건축물 - 사무실  2.4*3.0*2.6m, 12개월  개소     ( 호표 1 )</t>
  </si>
  <si>
    <t>컨테이너하우스</t>
  </si>
  <si>
    <t>컨테이너하우스, 사무실용, 2.4*3.0*2.6m</t>
  </si>
  <si>
    <t>금액제외</t>
  </si>
  <si>
    <t>5E50657C984D428E9E23C58407131E87A6CA20</t>
  </si>
  <si>
    <t>597A65001E46908A74FF9D8A0352A85E50657C984D428E9E23C58407131E87A6CA20</t>
  </si>
  <si>
    <t>-</t>
  </si>
  <si>
    <t>컨테이너형 가설건축물 설치</t>
  </si>
  <si>
    <t>2.4*3.0*2.6m</t>
  </si>
  <si>
    <t>597A65001E46908A7DDB218A75F448</t>
  </si>
  <si>
    <t>597A65001E46908A74FF9D8A0352A8597A65001E46908A7DDB218A75F448</t>
  </si>
  <si>
    <t>컨테이너형 가설건축물 해체</t>
  </si>
  <si>
    <t>597A65001E46908A7DDB218A75F418</t>
  </si>
  <si>
    <t>597A65001E46908A74FF9D8A0352A8597A65001E46908A7DDB218A75F418</t>
  </si>
  <si>
    <t>경비로 적용</t>
  </si>
  <si>
    <t>합계의 100%</t>
  </si>
  <si>
    <t>597A65001E46908A74FF9D8A0352A8586C551BF74D2283FAA6D08FCB28001</t>
  </si>
  <si>
    <t xml:space="preserve"> [ 합          계 ]</t>
  </si>
  <si>
    <t>컨테이너형 가설건축물 - 창고  2.4*3.0*2.6m, 12개월  개소     ( 호표 2 )</t>
  </si>
  <si>
    <t>컨테이너하우스, 창고용, 2.4*3.0*2.6m</t>
  </si>
  <si>
    <t>5E50657C984D428E9E23C58407131E87A6CDFD</t>
  </si>
  <si>
    <t>597A65001E46A184390EBF883114C85E50657C984D428E9E23C58407131E87A6CDFD</t>
  </si>
  <si>
    <t>597A65001E46A184390EBF883114C8597A65001E46908A7DDB218A75F448</t>
  </si>
  <si>
    <t>597A65001E46A184390EBF883114C8597A65001E46908A7DDB218A75F418</t>
  </si>
  <si>
    <t>597A65001E46A184390EBF883114C8586C551BF74D2283FAA6D08FCB28001</t>
  </si>
  <si>
    <t>이동식화장실(대소변겸용)  12개월  대     ( 호표 3 )</t>
  </si>
  <si>
    <t>FRP이동식화장실</t>
  </si>
  <si>
    <t>이동식화장실, 폴리에틸렌, 이동수거식, 대소변겸용</t>
  </si>
  <si>
    <t>5E50657C984D428E97F9BB8D63509B86539A35</t>
  </si>
  <si>
    <t>597A65001E46018292F74F8D46B3D85E50657C984D428E97F9BB8D63509B86539A35</t>
  </si>
  <si>
    <t>597A65001E46018292F74F8D46B3D8586C551BF74D2283FAA6D08FCB08003</t>
  </si>
  <si>
    <t>조립식가설울타리/E.G.I철판  H=2.4, 12개월  M     ( 호표 4 )</t>
  </si>
  <si>
    <t>조립식 가설울타리 부재</t>
  </si>
  <si>
    <t>EGI철판, 550*2400*1.0t</t>
  </si>
  <si>
    <t>5E50657F6642AD8BD7735F84955C7F8C663B11</t>
  </si>
  <si>
    <t>597A6503D14C1A8C5EDBEB8181EFD85E50657F6642AD8BD7735F84955C7F8C663B11</t>
  </si>
  <si>
    <t>강관비계</t>
  </si>
  <si>
    <t>강관비계, 비계파이프, 48.6*2.3mm</t>
  </si>
  <si>
    <t>5E50657F6642AD8803D5908763549284264BC4</t>
  </si>
  <si>
    <t>597A6503D14C1A8C5EDBEB8181EFD85E50657F6642AD8803D5908763549284264BC4</t>
  </si>
  <si>
    <t>강관비계 부속철물</t>
  </si>
  <si>
    <t>클램프 고정,자동</t>
  </si>
  <si>
    <t>5E50657F6642AD8803D590876354928427523E</t>
  </si>
  <si>
    <t>597A6503D14C1A8C5EDBEB8181EFD85E50657F6642AD8803D590876354928427523E</t>
  </si>
  <si>
    <t>이음철물, 연결핀</t>
  </si>
  <si>
    <t>5E50657F6642AD8803D5908763549284275239</t>
  </si>
  <si>
    <t>597A6503D14C1A8C5EDBEB8181EFD85E50657F6642AD8803D5908763549284275239</t>
  </si>
  <si>
    <t>볼트/넛트</t>
  </si>
  <si>
    <t>5E50657F6642AD8BD7735F84955C7F8C663F8A</t>
  </si>
  <si>
    <t>597A6503D14C1A8C5EDBEB8181EFD85E50657F6642AD8BD7735F84955C7F8C663F8A</t>
  </si>
  <si>
    <t>CONC인력비빔타설 / 가설</t>
  </si>
  <si>
    <t>무근울타리기초</t>
  </si>
  <si>
    <t>597A65001E46138041A4518742F148</t>
  </si>
  <si>
    <t>597A6503D14C1A8C5EDBEB8181EFD8597A65001E46138041A4518742F148</t>
  </si>
  <si>
    <t>비계공</t>
  </si>
  <si>
    <t>일반공사 직종</t>
  </si>
  <si>
    <t>인</t>
  </si>
  <si>
    <t>59AAC5C2954598890AFE7188E26ED186116164</t>
  </si>
  <si>
    <t>597A6503D14C1A8C5EDBEB8181EFD859AAC5C2954598890AFE7188E26ED186116164</t>
  </si>
  <si>
    <t>보통인부</t>
  </si>
  <si>
    <t>59AAC5C2954598890AFE7188E26ED186116160</t>
  </si>
  <si>
    <t>597A6503D14C1A8C5EDBEB8181EFD859AAC5C2954598890AFE7188E26ED186116160</t>
  </si>
  <si>
    <t>공구손료</t>
  </si>
  <si>
    <t>인력품의 5%</t>
  </si>
  <si>
    <t>597A6503D14C1A8C5EDBEB8181EFD8586C551BF74D2283FAA6D08FCB28001</t>
  </si>
  <si>
    <t>굴삭기(무한궤도)</t>
  </si>
  <si>
    <t>0.2㎥</t>
  </si>
  <si>
    <t>5E62C5606144268DA7703180EEBB9E8B293FCAA7</t>
  </si>
  <si>
    <t>597A6503D14C1A8C5EDBEB8181EFD85E62C5606144268DA7703180EEBB9E8B293FCAA7</t>
  </si>
  <si>
    <t>해체</t>
  </si>
  <si>
    <t>설치품의 40%</t>
  </si>
  <si>
    <t>586C551BF74D2283FAA6D08FCB18002</t>
  </si>
  <si>
    <t>597A6503D14C1A8C5EDBEB8181EFD8586C551BF74D2283FAA6D08FCB18002</t>
  </si>
  <si>
    <t>586C551BF74D2283FAA6D08FCB08003</t>
  </si>
  <si>
    <t>가설통용문  8m*6m  EA     ( 호표 5 )</t>
  </si>
  <si>
    <t>홀딩도어</t>
  </si>
  <si>
    <t>일반용</t>
  </si>
  <si>
    <t>5E50657F6642AD8BD7735F84955C7F8C663F89</t>
  </si>
  <si>
    <t>597A6503D14C1A8C54D6F08828FA585E50657F6642AD8BD7735F84955C7F8C663F89</t>
  </si>
  <si>
    <t>주재료비의 38%</t>
  </si>
  <si>
    <t>597A6503D14C1A8C54D6F08828FA58586C551BF74D2283FAA6D08FCB28001</t>
  </si>
  <si>
    <t>수평규준틀  귀  개소     ( 호표 6 )</t>
  </si>
  <si>
    <t>각재</t>
  </si>
  <si>
    <t>각재, 외송</t>
  </si>
  <si>
    <t>자재 110</t>
  </si>
  <si>
    <t>5E50657F6F40BE84A54CB18F7D923D8DCB1D5B</t>
  </si>
  <si>
    <t>597A6503D34F428A364AAD85EE6CD85E50657F6F40BE84A54CB18F7D923D8DCB1D5B</t>
  </si>
  <si>
    <t>건축목공</t>
  </si>
  <si>
    <t>노임 15</t>
  </si>
  <si>
    <t>59AAC5C2954598890AFE7188E26ED18611632C</t>
  </si>
  <si>
    <t>597A6503D34F428A364AAD85EE6CD859AAC5C2954598890AFE7188E26ED18611632C</t>
  </si>
  <si>
    <t>노임 1</t>
  </si>
  <si>
    <t>597A6503D34F428A364AAD85EE6CD859AAC5C2954598890AFE7188E26ED186116160</t>
  </si>
  <si>
    <t>강관비계(쌍줄) 설치 및 해체  10m이하  M2     ( 호표 7 )</t>
  </si>
  <si>
    <t>자재 202</t>
  </si>
  <si>
    <t>597A6503D34F428BDCECF8893D61985E50657F6642AD8803D5908763549284264BC4</t>
  </si>
  <si>
    <t>자재 203</t>
  </si>
  <si>
    <t>597A6503D34F428BDCECF8893D61985E50657F6642AD8803D5908763549284275239</t>
  </si>
  <si>
    <t>조임철물, 직교 및 가새</t>
  </si>
  <si>
    <t>자재 204</t>
  </si>
  <si>
    <t>5E50657F6642AD8803D590876354928427523A</t>
  </si>
  <si>
    <t>597A6503D34F428BDCECF8893D61985E50657F6642AD8803D590876354928427523A</t>
  </si>
  <si>
    <t>받침철물</t>
  </si>
  <si>
    <t>자재 206</t>
  </si>
  <si>
    <t>5E50657F6642AD8803D590876354928427523C</t>
  </si>
  <si>
    <t>597A6503D34F428BDCECF8893D61985E50657F6642AD8803D590876354928427523C</t>
  </si>
  <si>
    <t>앙카용철물</t>
  </si>
  <si>
    <t>자재 207</t>
  </si>
  <si>
    <t>5E50657F6642AD8803D590876354928427523D</t>
  </si>
  <si>
    <t>597A6503D34F428BDCECF8893D61985E50657F6642AD8803D590876354928427523D</t>
  </si>
  <si>
    <t>호표 220</t>
  </si>
  <si>
    <t>597A6503D34F428BDCECF8893D6188</t>
  </si>
  <si>
    <t>597A6503D34F428BDCECF8893D6198597A6503D34F428BDCECF8893D6188</t>
  </si>
  <si>
    <t>안전발판</t>
  </si>
  <si>
    <t>PSP, 3040*420*3mm</t>
  </si>
  <si>
    <t>자재 66</t>
  </si>
  <si>
    <t>5E47B531C34E6D827203A88B6EFA468279B316</t>
  </si>
  <si>
    <t>597A6503D34F428BDCECF8893D61985E47B531C34E6D827203A88B6EFA468279B316</t>
  </si>
  <si>
    <t>강관비계(쌍줄) 설치 및 해체  10m초과~20m이하  M2     ( 호표 8 )</t>
  </si>
  <si>
    <t>597A6503D34F428BDCECF8893D57385E50657F6642AD8803D5908763549284264BC4</t>
  </si>
  <si>
    <t>597A6503D34F428BDCECF8893D57385E50657F6642AD8803D5908763549284275239</t>
  </si>
  <si>
    <t>597A6503D34F428BDCECF8893D57385E50657F6642AD8803D590876354928427523A</t>
  </si>
  <si>
    <t>597A6503D34F428BDCECF8893D57385E50657F6642AD8803D590876354928427523C</t>
  </si>
  <si>
    <t>597A6503D34F428BDCECF8893D57385E50657F6642AD8803D590876354928427523D</t>
  </si>
  <si>
    <t>호표 221</t>
  </si>
  <si>
    <t>597A6503D34F428BDCECF8893D5728</t>
  </si>
  <si>
    <t>597A6503D34F428BDCECF8893D5738597A6503D34F428BDCECF8893D5728</t>
  </si>
  <si>
    <t>597A6503D34F428BDCECF8893D57385E47B531C34E6D827203A88B6EFA468279B316</t>
  </si>
  <si>
    <t>강관 비계다리(계단식)  3개월  M2     ( 호표 9 )</t>
  </si>
  <si>
    <t>597A6503D34F428BDDF6BE8CB0FC585E50657F6642AD8803D5908763549284264BC4</t>
  </si>
  <si>
    <t>조임철물, 직교.회전</t>
  </si>
  <si>
    <t>자재 205</t>
  </si>
  <si>
    <t>5E50657F6642AD8803D590876354928427523B</t>
  </si>
  <si>
    <t>597A6503D34F428BDDF6BE8CB0FC585E50657F6642AD8803D590876354928427523B</t>
  </si>
  <si>
    <t>발판</t>
  </si>
  <si>
    <t>250*900</t>
  </si>
  <si>
    <t>자재 67</t>
  </si>
  <si>
    <t>5E47B531C34E6D827203A88B6EFA468279B317</t>
  </si>
  <si>
    <t>597A6503D34F428BDDF6BE8CB0FC585E47B531C34E6D827203A88B6EFA468279B317</t>
  </si>
  <si>
    <t>가설 계단 - 경사형</t>
  </si>
  <si>
    <t>호표 222</t>
  </si>
  <si>
    <t>597A6503D34F428BDDF6BF8D0B3A78</t>
  </si>
  <si>
    <t>597A6503D34F428BDDF6BE8CB0FC58597A6503D34F428BDDF6BF8D0B3A78</t>
  </si>
  <si>
    <t>강관동바리 설치 및 해체  3.5m초과 ~ 4.2m이하  M2     ( 호표 10 )</t>
  </si>
  <si>
    <t>건설용거푸집액세서리</t>
  </si>
  <si>
    <t>건설용거푸집액세서리, 파이프지주, 60.5, 4220mm</t>
  </si>
  <si>
    <t>자재 231</t>
  </si>
  <si>
    <t>5E50657F6642288E554072852DAE9D856F869F</t>
  </si>
  <si>
    <t>597A6503D34F7F8E5494C0821926B85E50657F6642288E554072852DAE9D856F869F</t>
  </si>
  <si>
    <t>잡재료</t>
  </si>
  <si>
    <t>재료비의 5%</t>
  </si>
  <si>
    <t>597A6503D34F7F8E5494C0821926B8586C551BF74D2283FAA6D08FCB28001</t>
  </si>
  <si>
    <t>호표 223</t>
  </si>
  <si>
    <t>597A6503D34F7F8E5494C0821926A8</t>
  </si>
  <si>
    <t>597A6503D34F7F8E5494C0821926B8597A6503D34F7F8E5494C0821926A8</t>
  </si>
  <si>
    <t>강관동바리 설치 및 해체  6.0m이하, 3개월, 3단보강  M2     ( 호표 11 )</t>
  </si>
  <si>
    <t>건설용거푸집액세서리, 파이프지주, 60.5, 6000mm</t>
  </si>
  <si>
    <t>자재 232</t>
  </si>
  <si>
    <t>5E50657F6642288E554072852DAE9D856F869E</t>
  </si>
  <si>
    <t>597A6503D34F7F8D4F53BC808712685E50657F6642288E554072852DAE9D856F869E</t>
  </si>
  <si>
    <t>597A6503D34F7F8D4F53BC80871268586C551BF74D2283FAA6D08FCB28001</t>
  </si>
  <si>
    <t>형틀목공</t>
  </si>
  <si>
    <t>노임 4</t>
  </si>
  <si>
    <t>59AAC5C2954598890AFE7188E26ED186116165</t>
  </si>
  <si>
    <t>597A6503D34F7F8D4F53BC8087126859AAC5C2954598890AFE7188E26ED186116165</t>
  </si>
  <si>
    <t>597A6503D34F7F8D4F53BC8087126859AAC5C2954598890AFE7188E26ED186116160</t>
  </si>
  <si>
    <t>수평연결보강</t>
  </si>
  <si>
    <t>1단, 3개월</t>
  </si>
  <si>
    <t>호표 224</t>
  </si>
  <si>
    <t>597A6503D34F7F8D4C9B1687199DD8</t>
  </si>
  <si>
    <t>597A6503D34F7F8D4F53BC80871268597A6503D34F7F8D4C9B1687199DD8</t>
  </si>
  <si>
    <t>시스템동바리 설치 및 해체(자재비포함)  10m이하  10공M3     ( 호표 12 )</t>
  </si>
  <si>
    <t>시스템동바리 설치 및 해체</t>
  </si>
  <si>
    <t>호표 225</t>
  </si>
  <si>
    <t>597A6503D34F7F8CAF15A28B1FC728</t>
  </si>
  <si>
    <t>597A6503D34F7F8CAF15A28B1FC738597A6503D34F7F8CAF15A28B1FC728</t>
  </si>
  <si>
    <t>조립식 강관동바리(자재비)</t>
  </si>
  <si>
    <t>호표 226</t>
  </si>
  <si>
    <t>597A6503D34F7F8CAF15A28B1FC768</t>
  </si>
  <si>
    <t>597A6503D34F7F8CAF15A28B1FC738597A6503D34F7F8CAF15A28B1FC768</t>
  </si>
  <si>
    <t>시스템동바리 설치 및 해체(자재비포함)  10m초과∼20m이하  10공M3     ( 호표 13 )</t>
  </si>
  <si>
    <t>호표 227</t>
  </si>
  <si>
    <t>597A6503D34F7F8CAF15A18AA8A1B8</t>
  </si>
  <si>
    <t>597A6503D34F7F8CAF15A28B1FC708597A6503D34F7F8CAF15A18AA8A1B8</t>
  </si>
  <si>
    <t>597A6503D34F7F8CAF15A28B1FC708597A6503D34F7F8CAF15A28B1FC768</t>
  </si>
  <si>
    <t>강관 조립말비계(이동식)  높이 2m, 3개월  대     ( 호표 14 )</t>
  </si>
  <si>
    <t>비계안정장치</t>
  </si>
  <si>
    <t>비계안정장치, 비계기본틀, 기둥, 1.2*1.7m</t>
  </si>
  <si>
    <t>자재 210</t>
  </si>
  <si>
    <t>5E50657F6642AD8BD7773A81ACA1D88C421BE7</t>
  </si>
  <si>
    <t>597A6503D34F428BDA3B8881C23A285E50657F6642AD8BD7773A81ACA1D88C421BE7</t>
  </si>
  <si>
    <t>비계안정장치, 가새, 1.2*1.9m</t>
  </si>
  <si>
    <t>자재 211</t>
  </si>
  <si>
    <t>5E50657F6642AD8BD7773A81ACA1D88C421BE9</t>
  </si>
  <si>
    <t>597A6503D34F428BDA3B8881C23A285E50657F6642AD8BD7773A81ACA1D88C421BE9</t>
  </si>
  <si>
    <t>비계안정장치, 수평띠장, 1829mm</t>
  </si>
  <si>
    <t>자재 212</t>
  </si>
  <si>
    <t>5E50657F6642AD8BD7773A81ACA1D88C4214B2</t>
  </si>
  <si>
    <t>597A6503D34F428BDA3B8881C23A285E50657F6642AD8BD7773A81ACA1D88C4214B2</t>
  </si>
  <si>
    <t>비계안정장치, 손잡이기둥</t>
  </si>
  <si>
    <t>자재 215</t>
  </si>
  <si>
    <t>5E50657F6642AD8BD7773A81ACA1D88C4214B5</t>
  </si>
  <si>
    <t>597A6503D34F428BDA3B8881C23A285E50657F6642AD8BD7773A81ACA1D88C4214B5</t>
  </si>
  <si>
    <t>비계안정장치, 손잡이, 1229mm</t>
  </si>
  <si>
    <t>자재 213</t>
  </si>
  <si>
    <t>5E50657F6642AD8BD7773A81ACA1D88C4214B3</t>
  </si>
  <si>
    <t>597A6503D34F428BDA3B8881C23A285E50657F6642AD8BD7773A81ACA1D88C4214B3</t>
  </si>
  <si>
    <t>비계안정장치, 손잡이, 1829mm</t>
  </si>
  <si>
    <t>자재 214</t>
  </si>
  <si>
    <t>5E50657F6642AD8BD7773A81ACA1D88C4214B4</t>
  </si>
  <si>
    <t>597A6503D34F428BDA3B8881C23A285E50657F6642AD8BD7773A81ACA1D88C4214B4</t>
  </si>
  <si>
    <t>비계안정장치, 바퀴</t>
  </si>
  <si>
    <t>자재 216</t>
  </si>
  <si>
    <t>5E50657F6642AD8BD7773A81ACA1D88C4214B6</t>
  </si>
  <si>
    <t>597A6503D34F428BDA3B8881C23A285E50657F6642AD8BD7773A81ACA1D88C4214B6</t>
  </si>
  <si>
    <t>비계안정장치, 쟈키</t>
  </si>
  <si>
    <t>자재 217</t>
  </si>
  <si>
    <t>5E50657F6642AD8BD7773A81ACA1D88C4214B7</t>
  </si>
  <si>
    <t>597A6503D34F428BDA3B8881C23A285E50657F6642AD8BD7773A81ACA1D88C4214B7</t>
  </si>
  <si>
    <t>판재</t>
  </si>
  <si>
    <t>판재, 외송, 일반</t>
  </si>
  <si>
    <t>자재 109</t>
  </si>
  <si>
    <t>5E50657F6F40BE84ACF63D8B0CA8768525FA1C</t>
  </si>
  <si>
    <t>597A6503D34F428BDA3B8881C23A285E50657F6F40BE84ACF63D8B0CA8768525FA1C</t>
  </si>
  <si>
    <t>강관 조립말비계(이동식) - 노무비</t>
  </si>
  <si>
    <t>높이 2m, 설치, 해체비</t>
  </si>
  <si>
    <t>호표 228</t>
  </si>
  <si>
    <t>597A6503D34F428BDA3B8982315798</t>
  </si>
  <si>
    <t>597A6503D34F428BDA3B8881C23A28597A6503D34F428BDA3B8982315798</t>
  </si>
  <si>
    <t>강관 조립말비계(이동식)  높이 4m, 3개월  대     ( 호표 15 )</t>
  </si>
  <si>
    <t>597A6503D34F428BDA3B8B8D0A91A85E50657F6642AD8BD7773A81ACA1D88C421BE7</t>
  </si>
  <si>
    <t>597A6503D34F428BDA3B8B8D0A91A85E50657F6642AD8BD7773A81ACA1D88C421BE9</t>
  </si>
  <si>
    <t>597A6503D34F428BDA3B8B8D0A91A85E50657F6642AD8BD7773A81ACA1D88C4214B2</t>
  </si>
  <si>
    <t>597A6503D34F428BDA3B8B8D0A91A85E50657F6642AD8BD7773A81ACA1D88C4214B5</t>
  </si>
  <si>
    <t>597A6503D34F428BDA3B8B8D0A91A85E50657F6642AD8BD7773A81ACA1D88C4214B3</t>
  </si>
  <si>
    <t>597A6503D34F428BDA3B8B8D0A91A85E50657F6642AD8BD7773A81ACA1D88C4214B4</t>
  </si>
  <si>
    <t>비계안정장치, 이음철물, 연결핀</t>
  </si>
  <si>
    <t>자재 209</t>
  </si>
  <si>
    <t>5E50657F6642AD8BD7773A81ACA1D88C421935</t>
  </si>
  <si>
    <t>597A6503D34F428BDA3B8B8D0A91A85E50657F6642AD8BD7773A81ACA1D88C421935</t>
  </si>
  <si>
    <t>597A6503D34F428BDA3B8B8D0A91A85E50657F6642AD8BD7773A81ACA1D88C4214B6</t>
  </si>
  <si>
    <t>597A6503D34F428BDA3B8B8D0A91A85E50657F6642AD8BD7773A81ACA1D88C4214B7</t>
  </si>
  <si>
    <t>597A6503D34F428BDA3B8B8D0A91A85E50657F6F40BE84ACF63D8B0CA8768525FA1C</t>
  </si>
  <si>
    <t>높이 4m, 설치, 해체비</t>
  </si>
  <si>
    <t>호표 229</t>
  </si>
  <si>
    <t>597A6503D34F428BDA3B8982316008</t>
  </si>
  <si>
    <t>597A6503D34F428BDA3B8B8D0A91A8597A6503D34F428BDA3B8982316008</t>
  </si>
  <si>
    <t>거푸집 먹매김  일반  M2     ( 호표 16 )</t>
  </si>
  <si>
    <t>597A6506A644D481412D2D8E053B4859AAC5C2954598890AFE7188E26ED18611632C</t>
  </si>
  <si>
    <t>구조부 먹매김  일반  M2     ( 호표 17 )</t>
  </si>
  <si>
    <t>597A6506A644D481412D2D8E05562859AAC5C2954598890AFE7188E26ED18611632C</t>
  </si>
  <si>
    <t>건축물 보양 - 콘크리트  살수  M2     ( 호표 18 )</t>
  </si>
  <si>
    <t>597A6506A644D482660BA98128487859AAC5C2954598890AFE7188E26ED186116160</t>
  </si>
  <si>
    <t>건축물 보양 - 석재면, 테라조면  하드롱지  M2     ( 호표 19 )</t>
  </si>
  <si>
    <t>공통자재</t>
  </si>
  <si>
    <t>자재 65</t>
  </si>
  <si>
    <t>5E47B531C34E6D827203A88B6EFA468279B43A</t>
  </si>
  <si>
    <t>597A6506A644D482660BA981285AE85E47B531C34E6D827203A88B6EFA468279B43A</t>
  </si>
  <si>
    <t>합성풀</t>
  </si>
  <si>
    <t>합성풀, 건설용</t>
  </si>
  <si>
    <t>자재 264</t>
  </si>
  <si>
    <t>5E507506214CE280A41D6C8270326783A31486</t>
  </si>
  <si>
    <t>597A6506A644D482660BA981285AE85E507506214CE280A41D6C8270326783A31486</t>
  </si>
  <si>
    <t>597A6506A644D482660BA981285AE859AAC5C2954598890AFE7188E26ED186116160</t>
  </si>
  <si>
    <t>건축물 보양 - 타일  톱밥  M2     ( 호표 20 )</t>
  </si>
  <si>
    <t>톱밥, 건설용톱밥</t>
  </si>
  <si>
    <t>L</t>
  </si>
  <si>
    <t>자재 41</t>
  </si>
  <si>
    <t>5E73254A224E1C83716BA1804273A08A4249E6</t>
  </si>
  <si>
    <t>597A6506A644D482660BA981286B585E73254A224E1C83716BA1804273A08A4249E6</t>
  </si>
  <si>
    <t>597A6506A644D482660BA981286B5859AAC5C2954598890AFE7188E26ED186116160</t>
  </si>
  <si>
    <t>건축물현장정리  철근콘크리트조  M2     ( 호표 21 )</t>
  </si>
  <si>
    <t>597A6506A54A048D7C3440892BC81859AAC5C2954598890AFE7188E26ED186116160</t>
  </si>
  <si>
    <t>터파기(기계)  보통토사, 백호0.7m3  M3     ( 호표 22 )</t>
  </si>
  <si>
    <t>터파기/토사</t>
  </si>
  <si>
    <t>보통, 유압식백호 0.7m3</t>
  </si>
  <si>
    <t>산근 10</t>
  </si>
  <si>
    <t>5955E592394D0E8A9FD3D4844086A8</t>
  </si>
  <si>
    <t>597A5519C343C880B57B168B4986485955E592394D0E8A9FD3D4844086A8</t>
  </si>
  <si>
    <t>되메우고 다지기(백호+래머)  토사, T=15cm  M3     ( 호표 23 )</t>
  </si>
  <si>
    <t>되메우기/토사, 두께 15cm</t>
  </si>
  <si>
    <t>보통, 유압식백호 0.7m3+래머 80kg</t>
  </si>
  <si>
    <t>산근 11</t>
  </si>
  <si>
    <t>5955E59FF14AC58B4DFB048252D4C8</t>
  </si>
  <si>
    <t>597A551F6B479D886B3D35839703185955E59FF14AC58B4DFB048252D4C8</t>
  </si>
  <si>
    <t>방습필름 - 바닥  폴리에틸렌필름, 두께, 0.1mm, 1겹  M2     ( 호표 24 )</t>
  </si>
  <si>
    <t>폴리에틸렌필름</t>
  </si>
  <si>
    <t>폴리에틸렌필름, 두께, 0.10mm</t>
  </si>
  <si>
    <t>자재 59</t>
  </si>
  <si>
    <t>5E73059F184681889C50918A1EDE1B815E9012</t>
  </si>
  <si>
    <t>597A854B7844D18D27E4198892A7585E73059F184681889C50918A1EDE1B815E9012</t>
  </si>
  <si>
    <t>방습필름 - 노무비</t>
  </si>
  <si>
    <t>호표 234</t>
  </si>
  <si>
    <t>597A854B7844D18C00DB57869622E8</t>
  </si>
  <si>
    <t>597A854B7844D18D27E4198892A758597A854B7844D18C00DB57869622E8</t>
  </si>
  <si>
    <t>콘크리트말뚝 머리정리  D500  본     ( 호표 25 )</t>
  </si>
  <si>
    <t>그라인더날</t>
  </si>
  <si>
    <t>18Cm</t>
  </si>
  <si>
    <t>자재 106</t>
  </si>
  <si>
    <t>5E50657F6F40AD8457C0F78B4477368D80C1B9</t>
  </si>
  <si>
    <t>597A4530D946048C0437FB8A7737085E50657F6F40AD8457C0F78B4477368D80C1B9</t>
  </si>
  <si>
    <t>파일(터미널)캡</t>
  </si>
  <si>
    <t>Ø500 P.V.C.</t>
  </si>
  <si>
    <t>자재 107</t>
  </si>
  <si>
    <t>5E50657F6F40AD8457C0F78B4477368D80C40D</t>
  </si>
  <si>
    <t>597A4530D946048C0437FB8A7737085E50657F6F40AD8457C0F78B4477368D80C40D</t>
  </si>
  <si>
    <t>철선</t>
  </si>
  <si>
    <t>철선, 어닐링, Φ4.0mm</t>
  </si>
  <si>
    <t>자재 240</t>
  </si>
  <si>
    <t>5E5075051E4B198F0B20C38E3195E78DB7A5BD</t>
  </si>
  <si>
    <t>597A4530D946048C0437FB8A7737085E5075051E4B198F0B20C38E3195E78DB7A5BD</t>
  </si>
  <si>
    <t>할석공</t>
  </si>
  <si>
    <t>노임 12</t>
  </si>
  <si>
    <t>59AAC5C2954598890AFE7188E26ED18611605C</t>
  </si>
  <si>
    <t>597A4530D946048C0437FB8A77370859AAC5C2954598890AFE7188E26ED18611605C</t>
  </si>
  <si>
    <t>597A4530D946048C0437FB8A77370859AAC5C2954598890AFE7188E26ED186116160</t>
  </si>
  <si>
    <t>인력품의 3%</t>
  </si>
  <si>
    <t>597A4530D946048C0437FB8A773708586C551BF74D2283FAA6D08FCB28001</t>
  </si>
  <si>
    <t>호표 218</t>
  </si>
  <si>
    <t>597A4530D946048C0437FB8A7737085E62C5606144268DA7703180EEBB9E8B293FCAA7</t>
  </si>
  <si>
    <t>PHC PILE 두부보강  D500  본     ( 호표 26 )</t>
  </si>
  <si>
    <t>597A4531E342E384B7D24A834663D85E50657F6F409383BC92A9819433B28E482754</t>
  </si>
  <si>
    <t>철근콘크리트용봉강, 이형봉강(SD350/400), HD-16</t>
  </si>
  <si>
    <t>자재 83</t>
  </si>
  <si>
    <t>5E50657F6F409383BC92A9819433B28E482755</t>
  </si>
  <si>
    <t>597A4531E342E384B7D24A834663D85E50657F6F409383BC92A9819433B28E482755</t>
  </si>
  <si>
    <t>597A4531E342E384B7D24A834663D8597A35CF49464B889BAEE4880410C8</t>
  </si>
  <si>
    <t>자재 45</t>
  </si>
  <si>
    <t>5E73254A2942ED887DB8ED8DEA4E6A8048A172</t>
  </si>
  <si>
    <t>597A4531E342E384B7D24A834663D85E73254A2942ED887DB8ED8DEA4E6A8048A172</t>
  </si>
  <si>
    <t>597A4531E342E384B7D24A834663D85E50657F6E4609889C089581A6AD698F3C7636</t>
  </si>
  <si>
    <t>레디믹스트 콘크리트 타설</t>
  </si>
  <si>
    <t>철근구조물</t>
  </si>
  <si>
    <t>호표 242</t>
  </si>
  <si>
    <t>597A35CBEE43398BC41D4B8ADF27A8</t>
  </si>
  <si>
    <t>597A4531E342E384B7D24A834663D8597A35CBEE43398BC41D4B8ADF27A8</t>
  </si>
  <si>
    <t>냉연박판</t>
  </si>
  <si>
    <t>냉연박판, 1.75∼2.50mm</t>
  </si>
  <si>
    <t>자재 100</t>
  </si>
  <si>
    <t>5E50657F6F40AD89C05E7E8A64D63788205B43</t>
  </si>
  <si>
    <t>597A4531E342E384B7D24A834663D85E50657F6F40AD89C05E7E8A64D63788205B43</t>
  </si>
  <si>
    <t>냉연박판, 0.70∼0.80mm</t>
  </si>
  <si>
    <t>자재 99</t>
  </si>
  <si>
    <t>5E50657F6F40AD89C05E7E8A64D63788205B47</t>
  </si>
  <si>
    <t>597A4531E342E384B7D24A834663D85E50657F6F40AD89C05E7E8A64D63788205B47</t>
  </si>
  <si>
    <t>잡철물제작설치(철재)</t>
  </si>
  <si>
    <t>간단</t>
  </si>
  <si>
    <t>호표 243</t>
  </si>
  <si>
    <t>597AD5DCF842B388842FA1894E49D8</t>
  </si>
  <si>
    <t>597A4531E342E384B7D24A834663D8597AD5DCF842B388842FA1894E49D8</t>
  </si>
  <si>
    <t>주재료비의 5%</t>
  </si>
  <si>
    <t>597A4531E342E384B7D24A834663D8586C551BF74D2283FAA6D08FCB28001</t>
  </si>
  <si>
    <t>기성말뚝 장비 조립,해체  D=400~800mm이하  회     ( 호표 27 )</t>
  </si>
  <si>
    <t>기성말뚝 장비 조립 2일</t>
  </si>
  <si>
    <t>호표 249</t>
  </si>
  <si>
    <t>5955057E6F42908FBF22A780C06B48</t>
  </si>
  <si>
    <t>5955057E6F42908FBF22A780C05AF85955057E6F42908FBF22A780C06B48</t>
  </si>
  <si>
    <t>기성말뚝 장비 해체 1일</t>
  </si>
  <si>
    <t>호표 250</t>
  </si>
  <si>
    <t>5955057E6F42908FBF22A780C05AE8</t>
  </si>
  <si>
    <t>5955057E6F42908FBF22A780C05AF85955057E6F42908FBF22A780C05AE8</t>
  </si>
  <si>
    <t>파일하차비  지게차(5ton)+인력  본     ( 호표 28 )</t>
  </si>
  <si>
    <t>리프트트럭(지게차)</t>
  </si>
  <si>
    <t>5.0ton</t>
  </si>
  <si>
    <t>호표 240</t>
  </si>
  <si>
    <t>5E62C56061440A8495FBCD8891704388CDCCB228</t>
  </si>
  <si>
    <t>597A6501204D988D0E9C2A810398485E62C56061440A8495FBCD8891704388CDCCB228</t>
  </si>
  <si>
    <t>597A6501204D988D0E9C2A8103984859AAC5C2954598890AFE7188E26ED186116160</t>
  </si>
  <si>
    <t>동재하시험    회당     ( 호표 29 )</t>
  </si>
  <si>
    <t>중급기술자</t>
  </si>
  <si>
    <t>건설부분 및 기타부문</t>
  </si>
  <si>
    <t>59AAC5C29545988A10CBED893458C48A3836B3</t>
  </si>
  <si>
    <t>59554594094C7A891D8DFA8A9C0BC859AAC5C29545988A10CBED893458C48A3836B3</t>
  </si>
  <si>
    <t>초급기술자</t>
  </si>
  <si>
    <t>59AAC5C29545988A10CBED893458C48A3836B0</t>
  </si>
  <si>
    <t>59554594094C7A891D8DFA8A9C0BC859AAC5C29545988A10CBED893458C48A3836B0</t>
  </si>
  <si>
    <t>59554594094C7A891D8DFA8A9C0BC859AAC5C2954598890AFE7188E26ED186116160</t>
  </si>
  <si>
    <t>인력품의 100%</t>
  </si>
  <si>
    <t>59554594094C7A891D8DFA8A9C0BC8586C551BF74D2283FAA6D08FCB28001</t>
  </si>
  <si>
    <t>정재하시험    회당     ( 호표 30 )</t>
  </si>
  <si>
    <t>59554594094C7A891D8DFB8B032D2859AAC5C29545988A10CBED893458C48A3836B3</t>
  </si>
  <si>
    <t>59554594094C7A891D8DFB8B032D2859AAC5C29545988A10CBED893458C48A3836B0</t>
  </si>
  <si>
    <t>59554594094C7A891D8DFB8B032D2859AAC5C2954598890AFE7188E26ED186116160</t>
  </si>
  <si>
    <t>59554594094C7A891D8DFB8B032D28586C551BF74D2283FAA6D08FCB28001</t>
  </si>
  <si>
    <t>버림콘크리트 타설 / 펌프차(21m)  슬럼프=8∼12, 1일 타설량=50m3 미만, 붐타설  M3     ( 호표 31 )</t>
  </si>
  <si>
    <t>콘크리트 펌프차</t>
  </si>
  <si>
    <t>21m(65∼75㎥/hr)</t>
  </si>
  <si>
    <t>호표 253</t>
  </si>
  <si>
    <t>5E62C56061446C8FC68CB08422391D88F792B40B</t>
  </si>
  <si>
    <t>597A35CBEF4DAC86AAC34681F3DF585E62C56061446C8FC68CB08422391D88F792B40B</t>
  </si>
  <si>
    <t>콘크리트 펌프차 타설인부</t>
  </si>
  <si>
    <t>붐타설, 무근구조물</t>
  </si>
  <si>
    <t>호표 254</t>
  </si>
  <si>
    <t>597A35CBEF4DAC84E131AF87543508</t>
  </si>
  <si>
    <t>597A35CBEF4DAC86AAC34681F3DF58597A35CBEF4DAC84E131AF87543508</t>
  </si>
  <si>
    <t>무근콘크리트 타설 / 펌프차(21m)  슬럼프=8∼12, 1일 타설량=50m3 미만, 붐타설  M3     ( 호표 32 )</t>
  </si>
  <si>
    <t>597A35CBEF4DAC86AAC34681E2DAE85E62C56061446C8FC68CB08422391D88F792B40B</t>
  </si>
  <si>
    <t>597A35CBEF4DAC86AAC34681E2DAE8597A35CBEF4DAC84E131AF87543508</t>
  </si>
  <si>
    <t>철근콘크리트 타설 / 펌프차(21m)  슬럼프=15, 1일 타설량=100∼300m3 미만, 붐타설  M3     ( 호표 33 )</t>
  </si>
  <si>
    <t>597A35CBEC40598DF03EB789F344F85E62C56061446C8FC68CB08422391D88F792B40B</t>
  </si>
  <si>
    <t>붐타설, 철근구조물</t>
  </si>
  <si>
    <t>호표 255</t>
  </si>
  <si>
    <t>597A35CBEF4DAC84E131AF875409C8</t>
  </si>
  <si>
    <t>597A35CBEC40598DF03EB789F344F8597A35CBEF4DAC84E131AF875409C8</t>
  </si>
  <si>
    <t>진동기손료(엔진식, 인력 무), 100~300m3 미만  Ø45mm(2.61kw), 철근구조물, S=15cm  M3     ( 호표 34 )</t>
  </si>
  <si>
    <t>콘크리트 진동기</t>
  </si>
  <si>
    <t>엔진식플렉시블형Φ45(2.6kw)</t>
  </si>
  <si>
    <t>호표 256</t>
  </si>
  <si>
    <t>5E62C56061446C8C7390CE8E458F748D0B1D36FB</t>
  </si>
  <si>
    <t>597A35CBEA459D80B925DE802E4DD85E62C56061446C8C7390CE8E458F748D0B1D36FB</t>
  </si>
  <si>
    <t>철근 공장 가공 및 현장 조립  간단(미할증)  TON     ( 호표 35 )</t>
  </si>
  <si>
    <t>철선, 어닐링, Φ0.9mm</t>
  </si>
  <si>
    <t>자재 241</t>
  </si>
  <si>
    <t>5E5075051E4B198F0B20C38E3195E78DB7A5BF</t>
  </si>
  <si>
    <t>597A35CF49464B889BAEE4880410C85E5075051E4B198F0B20C38E3195E78DB7A5BF</t>
  </si>
  <si>
    <t>철근 공장 가공</t>
  </si>
  <si>
    <t>호표 244</t>
  </si>
  <si>
    <t>597A35CF49464B889A8988892526A8</t>
  </si>
  <si>
    <t>597A35CF49464B889BAEE4880410C8597A35CF49464B889A8988892526A8</t>
  </si>
  <si>
    <t>공장관리비</t>
  </si>
  <si>
    <t>공장가공품의 60%</t>
  </si>
  <si>
    <t>597A35CF49464B889BAEE4880410C8586C551BF74D2283FAA6D08FCB28001</t>
  </si>
  <si>
    <t>철근 현장 조립</t>
  </si>
  <si>
    <t>호표 245</t>
  </si>
  <si>
    <t>597A35CF49464B89A1F82980A8ABB8</t>
  </si>
  <si>
    <t>597A35CF49464B889BAEE4880410C8597A35CF49464B89A1F82980A8ABB8</t>
  </si>
  <si>
    <t>합판 거푸집 설치 및 해체  4회 사용시, 0~7m까지  M2     ( 호표 36 )</t>
  </si>
  <si>
    <t>합판 거푸집 - 재료비</t>
  </si>
  <si>
    <t>1회 사용시, 0~7m까지</t>
  </si>
  <si>
    <t>597A35CCF542718FC4388B8B3BC3D8</t>
  </si>
  <si>
    <t>597A35CCF542718FC4388F82E86548597A35CCF542718FC4388B8B3BC3D8</t>
  </si>
  <si>
    <t>횟수별 비율 적용 금액</t>
  </si>
  <si>
    <t>주재료비의 40.1%</t>
  </si>
  <si>
    <t>597A35CCF542718FC4388F82E86548586C551BF74D2283FAA6D08FCB28001</t>
  </si>
  <si>
    <t>합판 거푸집 - 노무비(제작,조립,철거 포함)</t>
  </si>
  <si>
    <t>597A35CCF542718FC4388B8B3BFF18</t>
  </si>
  <si>
    <t>597A35CCF542718FC4388F82E86548597A35CCF542718FC4388B8B3BFF18</t>
  </si>
  <si>
    <t>인력품의 40.0%</t>
  </si>
  <si>
    <t>597A35CCF542718FC4388F82E86548586C551BF74D2283FAA6D08FCB18002</t>
  </si>
  <si>
    <t>종이원형 거푸집 설치 및 해체  D:550, 0~7m까지  M2     ( 호표 37 )</t>
  </si>
  <si>
    <t>전문업체견적</t>
  </si>
  <si>
    <t>종이거푸집</t>
  </si>
  <si>
    <t>D:550, 7M이하</t>
  </si>
  <si>
    <t>자재 230</t>
  </si>
  <si>
    <t>5E50657F6642288E554115861FA61085957D73</t>
  </si>
  <si>
    <t>597A35CCF64CF68F887A1184028B785E50657F6642288E554115861FA61085957D73</t>
  </si>
  <si>
    <t>0.038*0.77*46.1%</t>
  </si>
  <si>
    <t>자재 227</t>
  </si>
  <si>
    <t>5E50657F6642288E554115861FA61085957D74</t>
  </si>
  <si>
    <t>597A35CCF64CF68F887A1184028B785E50657F6642288E554115861FA61085957D74</t>
  </si>
  <si>
    <t>소철선</t>
  </si>
  <si>
    <t>#8(4mm)</t>
  </si>
  <si>
    <t>자재 228</t>
  </si>
  <si>
    <t>5E50657F6642288E554115861FA61085957D75</t>
  </si>
  <si>
    <t>597A35CCF64CF68F887A1184028B785E50657F6642288E554115861FA61085957D75</t>
  </si>
  <si>
    <t>못</t>
  </si>
  <si>
    <t>자재 229</t>
  </si>
  <si>
    <t>5E50657F6642288E554115861FA61085957D72</t>
  </si>
  <si>
    <t>597A35CCF64CF68F887A1184028B785E50657F6642288E554115861FA61085957D72</t>
  </si>
  <si>
    <t>597A35CCF64CF68F887A1184028B7859AAC5C2954598890AFE7188E26ED186116165</t>
  </si>
  <si>
    <t>597A35CCF64CF68F887A1184028B7859AAC5C2954598890AFE7188E26ED186116160</t>
  </si>
  <si>
    <t>합판 거푸집 설치 및 해체 / 경사 슬래브  3회 사용시, 0~7m까지  M2     ( 호표 38 )</t>
  </si>
  <si>
    <t>합판 거푸집 / 경사 슬래브- 재료비</t>
  </si>
  <si>
    <t>597A35CCF74D1D8E7F613483D258B8</t>
  </si>
  <si>
    <t>597A35CCF74D1D8E7F61378F2B14D8597A35CCF74D1D8E7F613483D258B8</t>
  </si>
  <si>
    <t>주재료비의 46.1%</t>
  </si>
  <si>
    <t>597A35CCF74D1D8E7F61378F2B14D8586C551BF74D2283FAA6D08FCB28001</t>
  </si>
  <si>
    <t>합판 거푸집 / 경사 슬래브 - 노무비</t>
  </si>
  <si>
    <t>597A35CCF74D1D8E7F613483D26928</t>
  </si>
  <si>
    <t>597A35CCF74D1D8E7F61378F2B14D8597A35CCF74D1D8E7F613483D26928</t>
  </si>
  <si>
    <t>인력품의 47.1%</t>
  </si>
  <si>
    <t>597A35CCF74D1D8E7F61378F2B14D8586C551BF74D2283FAA6D08FCB18002</t>
  </si>
  <si>
    <t>유로폼 설치 및 해체  벽, 0~7m까지  M2     ( 호표 39 )</t>
  </si>
  <si>
    <t>유로폼 - 자재비</t>
  </si>
  <si>
    <t>10M2</t>
  </si>
  <si>
    <t>호표 261</t>
  </si>
  <si>
    <t>597A35CCF04A3186C9D9B380FEB448</t>
  </si>
  <si>
    <t>597A35CCF04A3186C183D98367BB78597A35CCF04A3186C9D9B380FEB448</t>
  </si>
  <si>
    <t>유로폼 - 노무비(조립, 해체)</t>
  </si>
  <si>
    <t>조립, 해체, 0~7m까지</t>
  </si>
  <si>
    <t>호표 262</t>
  </si>
  <si>
    <t>597A35CCF04A3186C9D9B380FE9978</t>
  </si>
  <si>
    <t>597A35CCF04A3186C183D98367BB78597A35CCF04A3186C9D9B380FE9978</t>
  </si>
  <si>
    <t>앵커 볼트 설치  Ø13∼16mm, 경미  개     ( 호표 40 )</t>
  </si>
  <si>
    <t>철골공</t>
  </si>
  <si>
    <t>노임 8</t>
  </si>
  <si>
    <t>59AAC5C2954598890AFE7188E26ED18611605A</t>
  </si>
  <si>
    <t>597A25E5BB4F8185138EB684827E9859AAC5C2954598890AFE7188E26ED18611605A</t>
  </si>
  <si>
    <t>기둥밑무수축고름모르타르  무수축그라우트  M3     ( 호표 41 )</t>
  </si>
  <si>
    <t>무수축모르타르</t>
  </si>
  <si>
    <t>GP600</t>
  </si>
  <si>
    <t>자재 112</t>
  </si>
  <si>
    <t>5E50657F6E4609889C09BF8F8537EF87324012</t>
  </si>
  <si>
    <t>597A25E2EF46E0882E7946869D30785E50657F6E4609889C09BF8F8537EF87324012</t>
  </si>
  <si>
    <t>부대철골가공조립(현장)  중도리. 띠장, 캐노피  TON     ( 호표 42 )</t>
  </si>
  <si>
    <t>597A25E38D4FCF84EE4AF78E1ABC0859AAC5C2954598890AFE7188E26ED18611605A</t>
  </si>
  <si>
    <t>바탕처리  SHOT BLASTER  M2     ( 호표 43 )</t>
  </si>
  <si>
    <t>스틸쇼트</t>
  </si>
  <si>
    <t>D=1.0MM기준</t>
  </si>
  <si>
    <t>KG</t>
  </si>
  <si>
    <t>자재 258</t>
  </si>
  <si>
    <t>5E5075051D493E82FEF4FE81FBC6168C63BDD5</t>
  </si>
  <si>
    <t>597A95A51D4EB885B337FB8709B9385E5075051D493E82FEF4FE81FBC6168C63BDD5</t>
  </si>
  <si>
    <t>공기압축기(이동식)</t>
  </si>
  <si>
    <t>3.5㎥/min</t>
  </si>
  <si>
    <t>호표 263</t>
  </si>
  <si>
    <t>5E62C56061447D825D55C888DEFB8088EED83A73</t>
  </si>
  <si>
    <t>597A95A51D4EB885B337FB8709B9385E62C56061447D825D55C888DEFB8088EED83A73</t>
  </si>
  <si>
    <t>PORTABLE SHOT BLAST</t>
  </si>
  <si>
    <t>자재 259</t>
  </si>
  <si>
    <t>5E5075051D493E82FEF4FE81FBC6168C63BDD4</t>
  </si>
  <si>
    <t>597A95A51D4EB885B337FB8709B9385E5075051D493E82FEF4FE81FBC6168C63BDD4</t>
  </si>
  <si>
    <t>연마공</t>
  </si>
  <si>
    <t>노임 23</t>
  </si>
  <si>
    <t>59AAC5C2954598890AFE7188E26ED18611620A</t>
  </si>
  <si>
    <t>597A95A51D4EB885B337FB8709B93859AAC5C2954598890AFE7188E26ED18611620A</t>
  </si>
  <si>
    <t>597A95A51D4EB885B337FB8709B93859AAC5C2954598890AFE7188E26ED186116160</t>
  </si>
  <si>
    <t>인력품의 2%</t>
  </si>
  <si>
    <t>597A95A51D4EB885B337FB8709B938586C551BF74D2283FAA6D08FCB28001</t>
  </si>
  <si>
    <t>방청페인트  철재면  M2     ( 호표 44 )</t>
  </si>
  <si>
    <t>방청페인트, KSM6030-1종1류, 광명단페인트</t>
  </si>
  <si>
    <t>자재 309</t>
  </si>
  <si>
    <t>5E50750620429A8F2EC6BD822CE0EC87E3E08F</t>
  </si>
  <si>
    <t>597A95A51D4EB885B337FB8709B9085E50750620429A8F2EC6BD822CE0EC87E3E08F</t>
  </si>
  <si>
    <t>시너</t>
  </si>
  <si>
    <t>시너, KSM6060, 2종</t>
  </si>
  <si>
    <t>자재 318</t>
  </si>
  <si>
    <t>5E50750620429A826F991982E3C6248F901834</t>
  </si>
  <si>
    <t>597A95A51D4EB885B337FB8709B9085E50750620429A826F991982E3C6248F901834</t>
  </si>
  <si>
    <t>소모재료비</t>
  </si>
  <si>
    <t>주재료비의 10%</t>
  </si>
  <si>
    <t>597A95A51D4EB885B337FB8709B908586C551BF74D2283FAA6D08FCB28001</t>
  </si>
  <si>
    <t>연마지</t>
  </si>
  <si>
    <t>연마지, #120~180, 230*280mm</t>
  </si>
  <si>
    <t>장</t>
  </si>
  <si>
    <t>자재 260</t>
  </si>
  <si>
    <t>5E50750512486F833A62EE8D18B38789DF3A34</t>
  </si>
  <si>
    <t>597A95A51D4EB885B337FB8709B9085E50750512486F833A62EE8D18B38789DF3A34</t>
  </si>
  <si>
    <t>도장공</t>
  </si>
  <si>
    <t>노임 21</t>
  </si>
  <si>
    <t>59AAC5C2954598890AFE7188E26ED186116326</t>
  </si>
  <si>
    <t>597A95A51D4EB885B337FB8709B90859AAC5C2954598890AFE7188E26ED186116326</t>
  </si>
  <si>
    <t>엔진식 도장기</t>
  </si>
  <si>
    <t>4.7L/min</t>
  </si>
  <si>
    <t>호표 264</t>
  </si>
  <si>
    <t>5E62C5606144528B5342DF8A7440D18A69406D9C</t>
  </si>
  <si>
    <t>597A95A51D4EB885B337FB8709B9085E62C5606144528B5342DF8A7440D18A69406D9C</t>
  </si>
  <si>
    <t>크레인(타이어)  15ton  HR     ( 호표 45 )</t>
  </si>
  <si>
    <t>A</t>
  </si>
  <si>
    <t>자재 16</t>
  </si>
  <si>
    <t>5E62C56061440A803A8D928526B1628B50C88D</t>
  </si>
  <si>
    <t>5E62C56061440A803A8D928526B1628B50C88DEC5E62C56061440A803A8D928526B1628B50C88D</t>
  </si>
  <si>
    <t>경유</t>
  </si>
  <si>
    <t>경유, 저유황</t>
  </si>
  <si>
    <t>자재 60</t>
  </si>
  <si>
    <t>5E736527BE4D7C83E7EC64884D1C6B8C71152D</t>
  </si>
  <si>
    <t>5E62C56061440A803A8D928526B1628B50C88DEC5E736527BE4D7C83E7EC64884D1C6B8C71152D</t>
  </si>
  <si>
    <t>주연료비의 39%</t>
  </si>
  <si>
    <t>5E62C56061440A803A8D928526B1628B50C88DEC586C551BF74D2283FAA6D08FCB28001</t>
  </si>
  <si>
    <t>건설기계운전사</t>
  </si>
  <si>
    <t>노임 27</t>
  </si>
  <si>
    <t>59AAC5C2954598890AFE7188E26ED1861165D5</t>
  </si>
  <si>
    <t>5E62C56061440A803A8D928526B1628B50C88DEC59AAC5C2954598890AFE7188E26ED1861165D5</t>
  </si>
  <si>
    <t>0.5B 벽돌쌓기  3.6m 이하  천매     ( 호표 46 )</t>
  </si>
  <si>
    <t>모르타르 배합(배합품 제외)</t>
  </si>
  <si>
    <t>배합용적비 1:3, 시멘트, 모래 별도</t>
  </si>
  <si>
    <t>호표 265</t>
  </si>
  <si>
    <t>597A0598AF45E58756B83982B8B048</t>
  </si>
  <si>
    <t>597A15819449338DC74A2D8920E258597A0598AF45E58756B83982B8B048</t>
  </si>
  <si>
    <t>조적공</t>
  </si>
  <si>
    <t>노임 13</t>
  </si>
  <si>
    <t>59AAC5C2954598890AFE7188E26ED18611632E</t>
  </si>
  <si>
    <t>597A15819449338DC74A2D8920E25859AAC5C2954598890AFE7188E26ED18611632E</t>
  </si>
  <si>
    <t>597A15819449338DC74A2D8920E25859AAC5C2954598890AFE7188E26ED186116160</t>
  </si>
  <si>
    <t>1.0B 벽돌쌓기  3.6m 이하  천매     ( 호표 47 )</t>
  </si>
  <si>
    <t>597A15819449338FF4A1F189F89F48597A0598AF45E58756B83982B8B048</t>
  </si>
  <si>
    <t>597A15819449338FF4A1F189F89F4859AAC5C2954598890AFE7188E26ED18611632E</t>
  </si>
  <si>
    <t>597A15819449338FF4A1F189F89F4859AAC5C2954598890AFE7188E26ED186116160</t>
  </si>
  <si>
    <t>1.0B 벽돌쌓기  3.6m 초과  천매     ( 호표 48 )</t>
  </si>
  <si>
    <t>597A15819449338FF4A1F189F8A9B8597A0598AF45E58756B83982B8B048</t>
  </si>
  <si>
    <t>597A15819449338FF4A1F189F8A9B859AAC5C2954598890AFE7188E26ED18611632E</t>
  </si>
  <si>
    <t>597A15819449338FF4A1F189F8A9B859AAC5C2954598890AFE7188E26ED186116160</t>
  </si>
  <si>
    <t>벽돌 운반  인력, 1층  천매     ( 호표 49 )</t>
  </si>
  <si>
    <t>597A15819644198889DACC82B8A6C859AAC5C2954598890AFE7188E26ED186116160</t>
  </si>
  <si>
    <t>벽돌 운반  리프트 사용  천매     ( 호표 50 )</t>
  </si>
  <si>
    <t>597A15819644198889DBEE8B31874859AAC5C2954598890AFE7188E26ED186116160</t>
  </si>
  <si>
    <t>철근콘크리트인방  200*200  M     ( 호표 51 )</t>
  </si>
  <si>
    <t>597A1592C94636865945318EA10BB85E50657F6F409383BC92A9819433B28E482757</t>
  </si>
  <si>
    <t>597A1592C94636865945318EA10BB85E50657F6F409383BC92A9819433B28E482755</t>
  </si>
  <si>
    <t>597A1592C94636865945318EA10BB8597A35CF49464B889BAEE4880410C8</t>
  </si>
  <si>
    <t>597A1592C94636865945318EA10BB85E73254A2942ED887DB8ED8DEA4E6A8048A172</t>
  </si>
  <si>
    <t>597A1592C94636865945318EA10BB8597A35CCF542718FC4388F82E86548</t>
  </si>
  <si>
    <t>인력비빔 콘크리트 타설</t>
  </si>
  <si>
    <t>소형구조물</t>
  </si>
  <si>
    <t>호표 219</t>
  </si>
  <si>
    <t>597A35CBEE43398BC41D498E000D08</t>
  </si>
  <si>
    <t>597A1592C94636865945318EA10BB8597A35CBEE43398BC41D498E000D08</t>
  </si>
  <si>
    <t>597A1592C94636865945318EA10BB85E50657F6E4609889C089581A6AD698F3C7636</t>
  </si>
  <si>
    <t>콘크리트방수턱  100*100  M     ( 호표 52 )</t>
  </si>
  <si>
    <t>597A1592CC43638D6127518D09E6085E50657F6F409383BC92A9819433B28E482757</t>
  </si>
  <si>
    <t>597A1592CC43638D6127518D09E608597A35CF49464B889BAEE4880410C8</t>
  </si>
  <si>
    <t>597A1592CC43638D6127518D09E6085E73254A2942ED887DB8ED8DEA4E6A8048A172</t>
  </si>
  <si>
    <t>597A1592CC43638D6127518D09E608597A35CCF542718FC4388F82E86548</t>
  </si>
  <si>
    <t>597A1592CC43638D6127518D09E6085E50657F6E4609889C089581A6AD698F3C7636</t>
  </si>
  <si>
    <t>철근(미할증)</t>
  </si>
  <si>
    <t>호표 266</t>
  </si>
  <si>
    <t>597A35CBEC40598E9C29FB855EFF08</t>
  </si>
  <si>
    <t>597A1592CC43638D6127518D09E608597A35CBEC40598E9C29FB855EFF08</t>
  </si>
  <si>
    <t>콘크리트방수턱  200*100  M     ( 호표 53 )</t>
  </si>
  <si>
    <t>597A1592CC43638D61249D82B97AB85E50657F6F409383BC92A9819433B28E482757</t>
  </si>
  <si>
    <t>597A1592CC43638D61249D82B97AB8597A35CF49464B889BAEE4880410C8</t>
  </si>
  <si>
    <t>597A1592CC43638D61249D82B97AB85E73254A2942ED887DB8ED8DEA4E6A8048A172</t>
  </si>
  <si>
    <t>597A1592CC43638D61249D82B97AB8597A35CCF542718FC4388F82E86548</t>
  </si>
  <si>
    <t>597A1592CC43638D61249D82B97AB85E50657F6E4609889C089581A6AD698F3C7636</t>
  </si>
  <si>
    <t>597A1592CC43638D61249D82B97AB8597A35CBEC40598E9C29FB855EFF08</t>
  </si>
  <si>
    <t>화강석붙임(습식, 무광택연마)  바닥, 지정석 30mm, 모르타르 30mm  M2     ( 호표 54 )</t>
  </si>
  <si>
    <t>자연석판석</t>
  </si>
  <si>
    <t>자연석판석, 혼드, 30mm, 사비석판재</t>
  </si>
  <si>
    <t>자재 132</t>
  </si>
  <si>
    <t>5E50657F6C4B22857911A887C6FBE680750647</t>
  </si>
  <si>
    <t>597AA59FB5460A8389646481FD2AA85E50657F6C4B22857911A887C6FBE680750647</t>
  </si>
  <si>
    <t>모르타르비빔 - 돌붙임(바닥)</t>
  </si>
  <si>
    <t>호표 267</t>
  </si>
  <si>
    <t>597AA59FB6409D8B2D61A8824B8A98</t>
  </si>
  <si>
    <t>597AA59FB5460A8389646481FD2AA8597AA59FB6409D8B2D61A8824B8A98</t>
  </si>
  <si>
    <t>바닥시공비</t>
  </si>
  <si>
    <t>습식(t=30mm)</t>
  </si>
  <si>
    <t>㎡</t>
  </si>
  <si>
    <t>자재 351</t>
  </si>
  <si>
    <t>597A8545D649298863BE6B8347F8B8</t>
  </si>
  <si>
    <t>597AA59FB5460A8389646481FD2AA8597A8545D649298863BE6B8347F8B8</t>
  </si>
  <si>
    <t>화강석붙임(습식, 무광택연마)  바닥, 지정석 30mm, 모르타르 70mm  M2     ( 호표 55 )</t>
  </si>
  <si>
    <t>597AA59FB5460A8389646481FD2A985E50657F6C4B22857911A887C6FBE680750647</t>
  </si>
  <si>
    <t>597AA59FB5460A8389646481FD2A98597AA59FB6409D8B2D61A8824B8A98</t>
  </si>
  <si>
    <t>597AA59FB5460A8389646481FD2A98597A8545D649298863BE6B8347F8B8</t>
  </si>
  <si>
    <t>화강석붙임(습식, 무광택연마)  디딤판, 지정석 280*30mm, 모르타르 30mm  M     ( 호표 56 )</t>
  </si>
  <si>
    <t>597AA59FB34B598CC428AC8C43BD385E50657F6C4B22857911A887C6FBE680750647</t>
  </si>
  <si>
    <t>597AA59FB34B598CC428AC8C43BD38597AA59FB6409D8B2D61A8824B8A98</t>
  </si>
  <si>
    <t>계단디딤판 설치</t>
  </si>
  <si>
    <t>330W 기준</t>
  </si>
  <si>
    <t>m</t>
  </si>
  <si>
    <t>자재 346</t>
  </si>
  <si>
    <t>597AA59FB34B4F855EF2D680BB4828</t>
  </si>
  <si>
    <t>597AA59FB34B598CC428AC8C43BD38597AA59FB34B4F855EF2D680BB4828</t>
  </si>
  <si>
    <t>화강석붙임(습식, 무광택연마)  챌판, 지정석 30mm, 모르타르 25mm  M2     ( 호표 57 )</t>
  </si>
  <si>
    <t>597AA59FB34B598CC429B48C4176785E50657F6C4B22857911A887C6FBE680750647</t>
  </si>
  <si>
    <t>모르타르비빔 - 돌붙임(벽)</t>
  </si>
  <si>
    <t>호표 269</t>
  </si>
  <si>
    <t>597AA59FB6409D8B2D61A8824BB7E8</t>
  </si>
  <si>
    <t>597AA59FB34B598CC429B48C417678597AA59FB6409D8B2D61A8824BB7E8</t>
  </si>
  <si>
    <t>계단챌판 설치</t>
  </si>
  <si>
    <t>150H 기준</t>
  </si>
  <si>
    <t>자재 347</t>
  </si>
  <si>
    <t>597AA59FB34B4F855F994085DF0CC8</t>
  </si>
  <si>
    <t>597AA59FB34B598CC429B48C417678597AA59FB34B4F855F994085DF0CC8</t>
  </si>
  <si>
    <t>화강석붙임(습식, 물갈기)  벽, 지정석 30mm, 모르타르 30mm  M2     ( 호표 58 )</t>
  </si>
  <si>
    <t>자연석판석, 물갈기, 30mm, 포천석판재</t>
  </si>
  <si>
    <t>자재 130</t>
  </si>
  <si>
    <t>5E50657F6C4B22857911A887D0C247845F84E9</t>
  </si>
  <si>
    <t>597AA59FB742D180B300028B9F41285E50657F6C4B22857911A887D0C247845F84E9</t>
  </si>
  <si>
    <t>597AA59FB742D180B300028B9F4128597AA59FB6409D8B2D61A8824BB7E8</t>
  </si>
  <si>
    <t>동합금선(銅合金線)</t>
  </si>
  <si>
    <t>황동, Φ4.9∼3.0mm</t>
  </si>
  <si>
    <t>자재 75</t>
  </si>
  <si>
    <t>5E50657F6F409383BC9B8A83E57A3889025827</t>
  </si>
  <si>
    <t>597AA59FB742D180B300028B9F41285E50657F6F409383BC9B8A83E57A3889025827</t>
  </si>
  <si>
    <t>벽체시공비</t>
  </si>
  <si>
    <t>자재 352</t>
  </si>
  <si>
    <t>597A8545D649298863BE6886080348</t>
  </si>
  <si>
    <t>597AA59FB742D180B300028B9F4128597A8545D649298863BE6886080348</t>
  </si>
  <si>
    <t>화강석붙임(습식, 물갈기)  걸레받이, 지정석 100*10mm, 모르타르 30mm  M     ( 호표 59 )</t>
  </si>
  <si>
    <t>자연석판석, 물갈기, 30mm, 마천석판재</t>
  </si>
  <si>
    <t>자재 131</t>
  </si>
  <si>
    <t>5E50657F6C4B22857911A887D0C247845EF893</t>
  </si>
  <si>
    <t>597AA59FB1483286A517BA8079D3B85E50657F6C4B22857911A887D0C247845EF893</t>
  </si>
  <si>
    <t>597AA59FB1483286A517BA8079D3B8597AA59FB6409D8B2D61A8824BB7E8</t>
  </si>
  <si>
    <t>걸레받이 설치(시공비)</t>
  </si>
  <si>
    <t>9-20MM, 100H기준</t>
  </si>
  <si>
    <t>자재 337</t>
  </si>
  <si>
    <t>597A0598AF458C87FB71958898C078</t>
  </si>
  <si>
    <t>597AA59FB1483286A517BA8079D3B8597A0598AF458C87FB71958898C078</t>
  </si>
  <si>
    <t>화강석붙임(습식, 무광택연마)  걸레받이, 지정석 100*10mm, 모르타르 5mm  M     ( 호표 60 )</t>
  </si>
  <si>
    <t>597AA59FB1483286A517BA8079D3F85E50657F6C4B22857911A887C6FBE680750647</t>
  </si>
  <si>
    <t>597AA59FB1483286A517BA8079D3F8597AA59FB6409D8B2D61A8824BB7E8</t>
  </si>
  <si>
    <t>597AA59FB1483286A517BA8079D3F8597A0598AF458C87FB71958898C078</t>
  </si>
  <si>
    <t>화강석붙임(습식, 무광택연마)  걸레받이, 지정석 100*10mm, 모르타르 10mm  M     ( 호표 61 )</t>
  </si>
  <si>
    <t>597AA59FB1483286A517BA8079D3C85E50657F6C4B22857911A887C6FBE680750647</t>
  </si>
  <si>
    <t>597AA59FB1483286A517BA8079D3C8597AA59FB6409D8B2D61A8824BB7E8</t>
  </si>
  <si>
    <t>597AA59FB1483286A517BA8079D3C8597A0598AF458C87FB71958898C078</t>
  </si>
  <si>
    <t>화강석붙임(습식, 무광택연마)  걸레받이, 지정석 150*10mm, 모르타르 10mm  M     ( 호표 62 )</t>
  </si>
  <si>
    <t>597AA59FB1483286A517BA8079D3D85E50657F6C4B22857911A887C6FBE680750647</t>
  </si>
  <si>
    <t>597AA59FB1483286A517BA8079D3D8597AA59FB6409D8B2D61A8824BB7E8</t>
  </si>
  <si>
    <t>597AA59FB1483286A517BA8079D3D8597A0598AF458C87FB71958898C078</t>
  </si>
  <si>
    <t>인조대리석 마루귀틀  50*80mm, 모르타르 40mm  M     ( 호표 63 )</t>
  </si>
  <si>
    <t>인조대리석굽틀</t>
  </si>
  <si>
    <t>50*120*1000mm</t>
  </si>
  <si>
    <t>자재 197</t>
  </si>
  <si>
    <t>5E50657F67433F89FC61AC8EE33AD68B77D5E5</t>
  </si>
  <si>
    <t>597A8548A0473F842BB8B9807E03985E50657F67433F89FC61AC8EE33AD68B77D5E5</t>
  </si>
  <si>
    <t>597A8548A0473F842BB8B9807E0398597AA59FB6409D8B2D61A8824B8A98</t>
  </si>
  <si>
    <t>인조석 시공비</t>
  </si>
  <si>
    <t>바닥, 습식</t>
  </si>
  <si>
    <t>자재 345</t>
  </si>
  <si>
    <t>597AA59FB742FD8E8459998F5A9848</t>
  </si>
  <si>
    <t>597A8548A0473F842BB8B9807E0398597AA59FB742FD8E8459998F5A9848</t>
  </si>
  <si>
    <t>타일압착붙임(바탕 23mm+압 6mm)  벽, 300*600(타일C, 백색줄눈)  M2     ( 호표 64 )</t>
  </si>
  <si>
    <t>597AA59CE34B0A85F2A84C8D7F92F8597A0598AF45E58756B83982B8B048</t>
  </si>
  <si>
    <t>바탕고르기</t>
  </si>
  <si>
    <t>벽, 24mm 이하 기준</t>
  </si>
  <si>
    <t>호표 270</t>
  </si>
  <si>
    <t>597AA59CE34B148D040D708FC00178</t>
  </si>
  <si>
    <t>597AA59CE34B0A85F2A84C8D7F92F8597AA59CE34B148D040D708FC00178</t>
  </si>
  <si>
    <t>벽, 압착바름 6mm 시공비</t>
  </si>
  <si>
    <t>0.04∼0.10이하, 타일C, 백색줄눈</t>
  </si>
  <si>
    <t>호표 271</t>
  </si>
  <si>
    <t>597AA59CE1482A8950620787BFFDE8</t>
  </si>
  <si>
    <t>597AA59CE34B0A85F2A84C8D7F92F8597AA59CE1482A8950620787BFFDE8</t>
  </si>
  <si>
    <t>타일압착붙임(바탕 75mm+압 5mm)  바닥, 300*300(타일C, 백색줄눈)  M2     ( 호표 65 )</t>
  </si>
  <si>
    <t>597AA59CE1482A895213B3866F7A78597A0598AF45E58756B83982B8B048</t>
  </si>
  <si>
    <t>바닥, 24mm 이하 기준</t>
  </si>
  <si>
    <t>호표 272</t>
  </si>
  <si>
    <t>597AA59CE34B148D040D738B0C9918</t>
  </si>
  <si>
    <t>597AA59CE1482A895213B3866F7A78597AA59CE34B148D040D738B0C9918</t>
  </si>
  <si>
    <t>바닥, 압착바름 5mm 시공비</t>
  </si>
  <si>
    <t>모자이크(유니트), 타일C, 백색줄눈</t>
  </si>
  <si>
    <t>호표 273</t>
  </si>
  <si>
    <t>597AA59CE1482A895335DF8E8844B8</t>
  </si>
  <si>
    <t>597AA59CE1482A895213B3866F7A78597AA59CE1482A895335DF8E8844B8</t>
  </si>
  <si>
    <t>시멘트 액체방수  바닥  M2     ( 호표 66 )</t>
  </si>
  <si>
    <t>시멘트(별도)</t>
  </si>
  <si>
    <t>자재 119</t>
  </si>
  <si>
    <t>5E50657F6E46098B51DBD580BD56548B9B0009</t>
  </si>
  <si>
    <t>597AF5178C42EC839712468B1493085E50657F6E46098B51DBD580BD56548B9B0009</t>
  </si>
  <si>
    <t>(별도)</t>
  </si>
  <si>
    <t>자재 38</t>
  </si>
  <si>
    <t>5E73254A214DBF8EEC1C7F8986B28180579EC3</t>
  </si>
  <si>
    <t>597AF5178C42EC839712468B1493085E73254A214DBF8EEC1C7F8986B28180579EC3</t>
  </si>
  <si>
    <t>기타도막방수재</t>
  </si>
  <si>
    <t>기타도막방수재, 방수액고점도(1:50희석)</t>
  </si>
  <si>
    <t>자재 56</t>
  </si>
  <si>
    <t>5E7315A45B4BAE8CDE74A6853261EC84922CF0</t>
  </si>
  <si>
    <t>597AF5178C42EC839712468B1493085E7315A45B4BAE8CDE74A6853261EC84922CF0</t>
  </si>
  <si>
    <t>바닥, - 재료 별도 -</t>
  </si>
  <si>
    <t>호표 274</t>
  </si>
  <si>
    <t>597AF5178D435385CDFD088CDBA5B8</t>
  </si>
  <si>
    <t>597AF5178C42EC839712468B149308597AF5178D435385CDFD088CDBA5B8</t>
  </si>
  <si>
    <t>시멘트 액체방수  벽  M2     ( 호표 67 )</t>
  </si>
  <si>
    <t>597AF5178F4E24894FE6CC828279785E50657F6E46098B51DBD580BD56548B9B0009</t>
  </si>
  <si>
    <t>597AF5178F4E24894FE6CC828279785E73254A214DBF8EEC1C7F8986B28180579EC3</t>
  </si>
  <si>
    <t>597AF5178F4E24894FE6CC828279785E7315A45B4BAE8CDE74A6853261EC84922CF0</t>
  </si>
  <si>
    <t>벽,   - 재료 별도 -</t>
  </si>
  <si>
    <t>호표 275</t>
  </si>
  <si>
    <t>597AF5178D435385CCD67E884CB678</t>
  </si>
  <si>
    <t>597AF5178F4E24894FE6CC82827978597AF5178D435385CCD67E884CB678</t>
  </si>
  <si>
    <t>복합시트방수  바닥, 비노출  M2     ( 호표 68 )</t>
  </si>
  <si>
    <t>유동성복합시트방수</t>
  </si>
  <si>
    <t>바닥, 비노출, 3.0t</t>
  </si>
  <si>
    <t>호표 276</t>
  </si>
  <si>
    <t>597AF5120D4E9D8F34124A885372C8</t>
  </si>
  <si>
    <t>597AF51D17409F8F7EE09D82EA4D28597AF5120D4E9D8F34124A885372C8</t>
  </si>
  <si>
    <t>복합시트방수  벽, 비노출  M2     ( 호표 69 )</t>
  </si>
  <si>
    <t>벽체, 비노출, 3.0t</t>
  </si>
  <si>
    <t>호표 277</t>
  </si>
  <si>
    <t>597AF5120D4E9D8F34124A885372D8</t>
  </si>
  <si>
    <t>597AF51D17409F8F7EE09D82EA4D78597AF5120D4E9D8F34124A885372D8</t>
  </si>
  <si>
    <t>무기질탄성도막방수  바닥, 비노출  M2     ( 호표 70 )</t>
  </si>
  <si>
    <t>스타코트 에멀젼</t>
  </si>
  <si>
    <t>HE-1000</t>
  </si>
  <si>
    <t>자재 54</t>
  </si>
  <si>
    <t>5E7315A45B4BAE8CD7C8CB8413B48F89593553</t>
  </si>
  <si>
    <t>597AF51D17409F8F7EE09D82EA4D685E7315A45B4BAE8CD7C8CB8413B48F89593553</t>
  </si>
  <si>
    <t>스타코트 파우더</t>
  </si>
  <si>
    <t>HP-1000</t>
  </si>
  <si>
    <t>자재 55</t>
  </si>
  <si>
    <t>5E7315A45B4BAE8CD7C8CB8413B48F8959329F</t>
  </si>
  <si>
    <t>597AF51D17409F8F7EE09D82EA4D685E7315A45B4BAE8CD7C8CB8413B48F8959329F</t>
  </si>
  <si>
    <t>방수공</t>
  </si>
  <si>
    <t>노임 18</t>
  </si>
  <si>
    <t>59AAC5C2954598890AFE7188E26ED186116329</t>
  </si>
  <si>
    <t>597AF51D17409F8F7EE09D82EA4D6859AAC5C2954598890AFE7188E26ED186116329</t>
  </si>
  <si>
    <t>597AF51D17409F8F7EE09D82EA4D6859AAC5C2954598890AFE7188E26ED186116160</t>
  </si>
  <si>
    <t>무기질탄성도막방수  벽, 비노출  M2     ( 호표 71 )</t>
  </si>
  <si>
    <t>597AF51D17409F8F7EE09D82EA4D585E7315A45B4BAE8CD7C8CB8413B48F89593553</t>
  </si>
  <si>
    <t>597AF51D17409F8F7EE09D82EA4D585E7315A45B4BAE8CD7C8CB8413B48F8959329F</t>
  </si>
  <si>
    <t>597AF51D17409F8F7EE09D82EA4D5859AAC5C2954598890AFE7188E26ED186116329</t>
  </si>
  <si>
    <t>597AF51D17409F8F7EE09D82EA4D5859AAC5C2954598890AFE7188E26ED186116160</t>
  </si>
  <si>
    <t>우레탄코너보강  W:300  M     ( 호표 72 )</t>
  </si>
  <si>
    <t>우레탄방수 - 바탕, 프라이머 포함</t>
  </si>
  <si>
    <t>수직 3mm, 비노출</t>
  </si>
  <si>
    <t>호표 278</t>
  </si>
  <si>
    <t>597AF51D1740A88400E249820F6278</t>
  </si>
  <si>
    <t>597AF51D17409F8F7EE09D82EA6818597AF51D1740A88400E249820F6278</t>
  </si>
  <si>
    <t>보호모르타르 / 벽  콘크리트면, 18mm  M2     ( 호표 73 )</t>
  </si>
  <si>
    <t>597AF51438411C812E04BE80903BD8597A0598AF45E58756B83982B8B048</t>
  </si>
  <si>
    <t>597AF51438411C812E04BE80903BD8597AA59CE34B148D040D708FC00178</t>
  </si>
  <si>
    <t>보호모르타르 / 바닥  콘크리트면, 30mm  M2     ( 호표 74 )</t>
  </si>
  <si>
    <t>597AF51438411C8237236A8CBA0D38597A0598AF45E58756B83982B8B048</t>
  </si>
  <si>
    <t>597AF51438411C8237236A8CBA0D38597AA59CE34B148D040D738B0C9918</t>
  </si>
  <si>
    <t>수밀코킹(실리콘)  삼각, 5mm이하, 방균용  M     ( 호표 75 )</t>
  </si>
  <si>
    <t>실링재</t>
  </si>
  <si>
    <t>실링재, 실리콘, 비초산, 방균용</t>
  </si>
  <si>
    <t>자재 314</t>
  </si>
  <si>
    <t>5E50750620429A8D793D34801E725282C9136F</t>
  </si>
  <si>
    <t>597AF518954CC089C6ABBC8E60B6385E50750620429A8D793D34801E725282C9136F</t>
  </si>
  <si>
    <t>수밀코킹(시공비)</t>
  </si>
  <si>
    <t>호표 282</t>
  </si>
  <si>
    <t>597AF5189442788C9922008E5F6418</t>
  </si>
  <si>
    <t>597AF518954CC089C6ABBC8E60B638597AF5189442788C9922008E5F6418</t>
  </si>
  <si>
    <t>수밀코킹(실리콘)  삼각, 10mm, 창호주위  M     ( 호표 76 )</t>
  </si>
  <si>
    <t>실링재, 실리콘, 비초산, 유리용, 창호주위</t>
  </si>
  <si>
    <t>자재 312</t>
  </si>
  <si>
    <t>5E50750620429A8D793D34801E725282C91470</t>
  </si>
  <si>
    <t>597AF518974F978FBB912A8EB781585E50750620429A8D793D34801E725282C91470</t>
  </si>
  <si>
    <t>597AF518974F978FBB912A8EB78158597AF5189442788C9922008E5F6418</t>
  </si>
  <si>
    <t>지수판설치  수팽창성, 시공조인트  M     ( 호표 77 )</t>
  </si>
  <si>
    <t>수팽창지수고무</t>
  </si>
  <si>
    <t>수팽창지수고무, INDU-FLEX-CJ, 시공조인트용</t>
  </si>
  <si>
    <t>자재 57</t>
  </si>
  <si>
    <t>5E7315A45B4BB88B0B5EAA8321AC86863D94F6</t>
  </si>
  <si>
    <t>597A35C5414B458679EF1F8EE52ED85E7315A45B4BB88B0B5EAA8321AC86863D94F6</t>
  </si>
  <si>
    <t>특별인부</t>
  </si>
  <si>
    <t>노임 2</t>
  </si>
  <si>
    <t>59AAC5C2954598890AFE7188E26ED186116161</t>
  </si>
  <si>
    <t>597A35C5414B458679EF1F8EE52ED859AAC5C2954598890AFE7188E26ED186116161</t>
  </si>
  <si>
    <t>597A35C5414B458679EF1F8EE52ED859AAC5C2954598890AFE7188E26ED186116160</t>
  </si>
  <si>
    <t>597A35C5414B458679EF1F8EE52ED8586C551BF74D2283FAA6D08FCB28001</t>
  </si>
  <si>
    <t>루프드레인설치  수직형, D100㎜  개소     ( 호표 78 )</t>
  </si>
  <si>
    <t>루프드레인</t>
  </si>
  <si>
    <t>루프드레인, ISRD1610, 100mm</t>
  </si>
  <si>
    <t>자재 145</t>
  </si>
  <si>
    <t>5E50657F6A487F8C507DB086D48D838C451BC7</t>
  </si>
  <si>
    <t>597AC5E98E45FF8FC4893B8C584E485E50657F6A487F8C507DB086D48D838C451BC7</t>
  </si>
  <si>
    <t>재료비의 2%</t>
  </si>
  <si>
    <t>597AC5E98E45FF8FC4893B8C584E48586C551BF74D2283FAA6D08FCB28001</t>
  </si>
  <si>
    <t>루프드레인 - 노무비</t>
  </si>
  <si>
    <t>호표 283</t>
  </si>
  <si>
    <t>597AC5E98E45D38298774380DC14D8</t>
  </si>
  <si>
    <t>597AC5E98E45FF8FC4893B8C584E48597AC5E98E45D38298774380DC14D8</t>
  </si>
  <si>
    <t>와이어메시 바닥깔기  #8-150*150  M2     ( 호표 79 )</t>
  </si>
  <si>
    <t>용접철망</t>
  </si>
  <si>
    <t>용접철망, 와이어메시, #8-150*150</t>
  </si>
  <si>
    <t>자재 127</t>
  </si>
  <si>
    <t>5E50657F6E460985C8AFBE85DD25988D4AAF87</t>
  </si>
  <si>
    <t>597AD5D54A4C4A8E3B404C8D0802A85E50657F6E460985C8AFBE85DD25988D4AAF87</t>
  </si>
  <si>
    <t>주재료비의 3%</t>
  </si>
  <si>
    <t>597AD5D54A4C4A8E3B404C8D0802A8586C551BF74D2283FAA6D08FCB28001</t>
  </si>
  <si>
    <t>와이어메시 바닥깔기 - 노무비</t>
  </si>
  <si>
    <t>1800*1800 기준</t>
  </si>
  <si>
    <t>호표 284</t>
  </si>
  <si>
    <t>597AD5D54A4C4A8E3B404C8D086B28</t>
  </si>
  <si>
    <t>597AD5D54A4C4A8E3B404C8D0802A8597AD5D54A4C4A8E3B404C8D086B28</t>
  </si>
  <si>
    <t>경량 천장 철골틀  T-BAR(ST'L)  M2     ( 호표 80 )</t>
  </si>
  <si>
    <t>경량철골천정틀</t>
  </si>
  <si>
    <t>자재 339</t>
  </si>
  <si>
    <t>597AD5D81D49C58D02EF018EBF0FD8</t>
  </si>
  <si>
    <t>597AD5D81F44A3894D7D4C812E05F8597AD5D81D49C58D02EF018EBF0FD8</t>
  </si>
  <si>
    <t>경량철골천장 보강틀    M2     ( 호표 81 )</t>
  </si>
  <si>
    <t>각파이프</t>
  </si>
  <si>
    <t>□-40*40*1.6mm, 방청P</t>
  </si>
  <si>
    <t>호표 285</t>
  </si>
  <si>
    <t>597AD5DCFD4AED88BFD2038E72FB18</t>
  </si>
  <si>
    <t>597AD5DCFD4AED88BFD2038E72FB28597AD5DCFD4AED88BFD2038E72FB18</t>
  </si>
  <si>
    <t>철재커텐박스(ㄱ자형)  150*150*1.2t, STL(도장 유)  M     ( 호표 82 )</t>
  </si>
  <si>
    <t>일반구조용압연강판, 1.2mm</t>
  </si>
  <si>
    <t>자재 90</t>
  </si>
  <si>
    <t>5E50657F6F40AD8E4291AC8BE6CAC08F34CECE</t>
  </si>
  <si>
    <t>597A8547814BF882E0AE758062E4B85E50657F6F40AD8E4291AC8BE6CAC08F34CECE</t>
  </si>
  <si>
    <t>ㄱ형강, 등변, 25*25*3mm</t>
  </si>
  <si>
    <t>자재 68</t>
  </si>
  <si>
    <t>5E50657F6F409380E9C7B784CD88F08A18D367</t>
  </si>
  <si>
    <t>597A8547814BF882E0AE758062E4B85E50657F6F409380E9C7B784CD88F08A18D367</t>
  </si>
  <si>
    <t>잡철물제작설치(철재) -강판 가공시</t>
  </si>
  <si>
    <t>호표 288</t>
  </si>
  <si>
    <t>597AD5DCF842B389AE8D098B5E9138</t>
  </si>
  <si>
    <t>597A8547814BF882E0AE758062E4B8597AD5DCF842B389AE8D098B5E9138</t>
  </si>
  <si>
    <t>녹막이페인트(붓칠)</t>
  </si>
  <si>
    <t>철재면, 1회, 2종</t>
  </si>
  <si>
    <t>호표 289</t>
  </si>
  <si>
    <t>597A95B7564D9287D6A4348858A718</t>
  </si>
  <si>
    <t>597A8547814BF882E0AE758062E4B8597A95B7564D9287D6A4348858A718</t>
  </si>
  <si>
    <t>유성페인트(붓칠)</t>
  </si>
  <si>
    <t>철재면, 2회. 1급</t>
  </si>
  <si>
    <t>호표 290</t>
  </si>
  <si>
    <t>597A95B48340098133A4BD8B8064B8</t>
  </si>
  <si>
    <t>597A8547814BF882E0AE758062E4B8597A95B48340098133A4BD8B8064B8</t>
  </si>
  <si>
    <t>597A8547814BF882E0AE758062E4B85E73254A2942ED887DB8ED8DEA4E6A8048A172</t>
  </si>
  <si>
    <t>철재커텐박스(ㄱ자형)  150*210*1.2t, STL(도장 유)  M     ( 호표 83 )</t>
  </si>
  <si>
    <t>597A8547814BF882E0AE758062E4A85E50657F6F40AD8E4291AC8BE6CAC08F34CECE</t>
  </si>
  <si>
    <t>597A8547814BF882E0AE758062E4A85E50657F6F409380E9C7B784CD88F08A18D367</t>
  </si>
  <si>
    <t>597A8547814BF882E0AE758062E4A8597AD5DCF842B389AE8D098B5E9138</t>
  </si>
  <si>
    <t>597A8547814BF882E0AE758062E4A8597A95B7564D9287D6A4348858A718</t>
  </si>
  <si>
    <t>597A8547814BF882E0AE758062E4A8597A95B48340098133A4BD8B8064B8</t>
  </si>
  <si>
    <t>597A8547814BF882E0AE758062E4A85E73254A2942ED887DB8ED8DEA4E6A8048A172</t>
  </si>
  <si>
    <t>철재커텐박스(ㄱ자형)  150*490*1.2t, STL(도장 유)  M     ( 호표 84 )</t>
  </si>
  <si>
    <t>597A8547814BF882E0AE758062E4985E50657F6F40AD8E4291AC8BE6CAC08F34CECE</t>
  </si>
  <si>
    <t>597A8547814BF882E0AE758062E4985E50657F6F409380E9C7B784CD88F08A18D367</t>
  </si>
  <si>
    <t>597A8547814BF882E0AE758062E498597AD5DCF842B389AE8D098B5E9138</t>
  </si>
  <si>
    <t>597A8547814BF882E0AE758062E498597A95B7564D9287D6A4348858A718</t>
  </si>
  <si>
    <t>597A8547814BF882E0AE758062E498597A95B48340098133A4BD8B8064B8</t>
  </si>
  <si>
    <t>597A8547814BF882E0AE758062E4985E73254A2942ED887DB8ED8DEA4E6A8048A172</t>
  </si>
  <si>
    <t>철재커텐박스(ㄱ자형)  150*520*1.2t, STL(도장 유)  M     ( 호표 85 )</t>
  </si>
  <si>
    <t>597A8547814BF882E0AE758062E4885E50657F6F40AD8E4291AC8BE6CAC08F34CECE</t>
  </si>
  <si>
    <t>597A8547814BF882E0AE758062E4885E50657F6F409380E9C7B784CD88F08A18D367</t>
  </si>
  <si>
    <t>597A8547814BF882E0AE758062E488597AD5DCF842B389AE8D098B5E9138</t>
  </si>
  <si>
    <t>597A8547814BF882E0AE758062E488597A95B7564D9287D6A4348858A718</t>
  </si>
  <si>
    <t>597A8547814BF882E0AE758062E488597A95B48340098133A4BD8B8064B8</t>
  </si>
  <si>
    <t>597A8547814BF882E0AE758062E4885E73254A2942ED887DB8ED8DEA4E6A8048A172</t>
  </si>
  <si>
    <t>철재커텐박스(ㄱ자형)  150*580*1.2t, STL(도장 유)  M     ( 호표 86 )</t>
  </si>
  <si>
    <t>597A8547814BF882E0AE758062E4F85E50657F6F40AD8E4291AC8BE6CAC08F34CECE</t>
  </si>
  <si>
    <t>597A8547814BF882E0AE758062E4F85E50657F6F409380E9C7B784CD88F08A18D367</t>
  </si>
  <si>
    <t>597A8547814BF882E0AE758062E4F8597AD5DCF842B389AE8D098B5E9138</t>
  </si>
  <si>
    <t>597A8547814BF882E0AE758062E4F8597A95B7564D9287D6A4348858A718</t>
  </si>
  <si>
    <t>597A8547814BF882E0AE758062E4F8597A95B48340098133A4BD8B8064B8</t>
  </si>
  <si>
    <t>597A8547814BF882E0AE758062E4F85E73254A2942ED887DB8ED8DEA4E6A8048A172</t>
  </si>
  <si>
    <t>철재커텐박스(ㄱ자형)  150*1100*1.2t, STL(도장 유)  M     ( 호표 87 )</t>
  </si>
  <si>
    <t>597A8547814BF882E0AE758062E4E85E50657F6F40AD8E4291AC8BE6CAC08F34CECE</t>
  </si>
  <si>
    <t>597A8547814BF882E0AE758062E4E85E50657F6F409380E9C7B784CD88F08A18D367</t>
  </si>
  <si>
    <t>597A8547814BF882E0AE758062E4E8597AD5DCF842B389AE8D098B5E9138</t>
  </si>
  <si>
    <t>597A8547814BF882E0AE758062E4E8597A95B7564D9287D6A4348858A718</t>
  </si>
  <si>
    <t>597A8547814BF882E0AE758062E4E8597A95B48340098133A4BD8B8064B8</t>
  </si>
  <si>
    <t>597A8547814BF882E0AE758062E4E85E73254A2942ED887DB8ED8DEA4E6A8048A172</t>
  </si>
  <si>
    <t>AL몰딩설치(W형)  15*15*15*15*1.0mm  M     ( 호표 88 )</t>
  </si>
  <si>
    <t>경량철골천장틀</t>
  </si>
  <si>
    <t>경량철골천장틀, 몰딩(알루미늄), W형, 15*15*15*15*1.0mm</t>
  </si>
  <si>
    <t>자재 154</t>
  </si>
  <si>
    <t>5E50657F694FE78D7DBA778715B9E985886120</t>
  </si>
  <si>
    <t>597A8546FB4F308FDD555F8156B8C85E50657F694FE78D7DBA778715B9E985886120</t>
  </si>
  <si>
    <t>597A8546FB4F308FDD555F8156B8C8586C551BF74D2283FAA6D08FCB28001</t>
  </si>
  <si>
    <t>AL몰딩 설치</t>
  </si>
  <si>
    <t>자재 340</t>
  </si>
  <si>
    <t>597AD5D81B4EF888C7C0648EFF16F8</t>
  </si>
  <si>
    <t>597A8546FB4F308FDD555F8156B8C8597AD5D81B4EF888C7C0648EFF16F8</t>
  </si>
  <si>
    <t>AL몰딩설(ㄷ형)  15*30*15*1.0mm  M     ( 호표 89 )</t>
  </si>
  <si>
    <t>경량철골천장틀, 몰딩(알루미늄), ㄷ형, 15*30*15*1.0mm</t>
  </si>
  <si>
    <t>자재 182</t>
  </si>
  <si>
    <t>5E50657F694FE78D7DBA778715E6FA85B483D2</t>
  </si>
  <si>
    <t>597A8546FB4F308FD3510B80AEC6C85E50657F694FE78D7DBA778715E6FA85B483D2</t>
  </si>
  <si>
    <t>597A8546FB4F308FD3510B80AEC6C8586C551BF74D2283FAA6D08FCB28001</t>
  </si>
  <si>
    <t>597A8546FB4F308FD3510B80AEC6C8597AD5D81B4EF888C7C0648EFF16F8</t>
  </si>
  <si>
    <t>스테인리스재료분리대  바닥, W40*H20*1.5t  M     ( 호표 90 )</t>
  </si>
  <si>
    <t>스테인리스강판</t>
  </si>
  <si>
    <t>스테인리스강판, STS304, 1.5mm</t>
  </si>
  <si>
    <t>자재 97</t>
  </si>
  <si>
    <t>5E50657F6F40AD8E429085894EF6C48FBD1A35</t>
  </si>
  <si>
    <t>597A8548A74A24824D106480128E485E50657F6F40AD8E429085894EF6C48FBD1A35</t>
  </si>
  <si>
    <t>일반구조용압연강판, 2.3mm</t>
  </si>
  <si>
    <t>자재 93</t>
  </si>
  <si>
    <t>5E50657F6F40AD8E4291AC8BE6CAC08F34CECB</t>
  </si>
  <si>
    <t>597A8548A74A24824D106480128E485E50657F6F40AD8E4291AC8BE6CAC08F34CECB</t>
  </si>
  <si>
    <t>일반구조용압연강판, 1.6mm</t>
  </si>
  <si>
    <t>자재 92</t>
  </si>
  <si>
    <t>5E50657F6F40AD8E4291AC8BE6CAC08F34CECC</t>
  </si>
  <si>
    <t>597A8548A74A24824D106480128E485E50657F6F40AD8E4291AC8BE6CAC08F34CECC</t>
  </si>
  <si>
    <t>잡철물제작설치(스테인리스)-강판 가공시</t>
  </si>
  <si>
    <t>호표 297</t>
  </si>
  <si>
    <t>597AD5DCF842B38AB1020B8B8C5868</t>
  </si>
  <si>
    <t>597A8548A74A24824D106480128E48597AD5DCF842B38AB1020B8B8C5868</t>
  </si>
  <si>
    <t>597A8548A74A24824D106480128E48597AD5DCF842B389AE8D098B5E9138</t>
  </si>
  <si>
    <t>철강설, 스텐레스, 작업설부산물</t>
  </si>
  <si>
    <t>자재 47</t>
  </si>
  <si>
    <t>5E73254A2942ED887DB8ED8DEA4E6A8048A068</t>
  </si>
  <si>
    <t>597A8548A74A24824D106480128E485E73254A2942ED887DB8ED8DEA4E6A8048A068</t>
  </si>
  <si>
    <t>597A8548A74A24824D106480128E485E73254A2942ED887DB8ED8DEA4E6A8048A172</t>
  </si>
  <si>
    <t>미장용 코너비드 설치  아연도, 50*50mm  M     ( 호표 91 )</t>
  </si>
  <si>
    <t>코너비드</t>
  </si>
  <si>
    <t>코너비드, 아연도금, 코너, 50*50mm</t>
  </si>
  <si>
    <t>자재 146</t>
  </si>
  <si>
    <t>5E50657F6A487F826CDFC18DACFB3584454C82</t>
  </si>
  <si>
    <t>597A05932C4BD58A70AA98879AAB485E50657F6A487F826CDFC18DACFB3584454C82</t>
  </si>
  <si>
    <t>미장용 인코너비드 설치  아연도. 높이 10mm  M     ( 호표 92 )</t>
  </si>
  <si>
    <t>코너비드, 아연도금, 인코너, 10mm</t>
  </si>
  <si>
    <t>자재 147</t>
  </si>
  <si>
    <t>5E50657F6A487F826CDFC18DACFB3584454C80</t>
  </si>
  <si>
    <t>597A05932C4BD58A70AA9887AB1A685E50657F6A487F826CDFC18DACFB3584454C80</t>
  </si>
  <si>
    <t>조인트비드 설치  아연도, H=10mm  M     ( 호표 93 )</t>
  </si>
  <si>
    <t>코너비드, 아연도금, 죠인트, 10mm</t>
  </si>
  <si>
    <t>자재 149</t>
  </si>
  <si>
    <t>5E50657F6A487F826CDFC18DACFB3584454DA8</t>
  </si>
  <si>
    <t>597A05932C4BD58A71B2938D02F8485E50657F6A487F826CDFC18DACFB3584454DA8</t>
  </si>
  <si>
    <t>스톱비드 설치  아연도, H=10mm  M     ( 호표 94 )</t>
  </si>
  <si>
    <t>코너비드, 아연도금, 스톱, 10mm</t>
  </si>
  <si>
    <t>자재 148</t>
  </si>
  <si>
    <t>5E50657F6A487F826CDFC18DACFB3584454C8F</t>
  </si>
  <si>
    <t>597A05932C4BD58FF349E8887AD0485E50657F6A487F826CDFC18DACFB3584454C8F</t>
  </si>
  <si>
    <t>타일벽코너가드  스테인리스 1.2t*30*30(코킹 5*5)  M     ( 호표 95 )</t>
  </si>
  <si>
    <t>597A05932C4BD58FF0F5AB86E770D85E50657F6F40AD8E4291AC8BE6CAC08F34CECC</t>
  </si>
  <si>
    <t>스테인리스강판, STS304, 1.2mm</t>
  </si>
  <si>
    <t>자재 96</t>
  </si>
  <si>
    <t>5E50657F6F40AD8E429085894EF6C48FBD1A34</t>
  </si>
  <si>
    <t>597A05932C4BD58FF0F5AB86E770D85E50657F6F40AD8E429085894EF6C48FBD1A34</t>
  </si>
  <si>
    <t>597A05932C4BD58FF0F5AB86E770D8597AD5DCF842B389AE8D098B5E9138</t>
  </si>
  <si>
    <t>597A05932C4BD58FF0F5AB86E770D8597AD5DCF842B38AB1020B8B8C5868</t>
  </si>
  <si>
    <t>597A05932C4BD58FF0F5AB86E770D8597AF518954CC089C6ABBC8E60B638</t>
  </si>
  <si>
    <t>597A05932C4BD58FF0F5AB86E770D85E73254A2942ED887DB8ED8DEA4E6A8048A172</t>
  </si>
  <si>
    <t>597A05932C4BD58FF0F5AB86E770D85E73254A2942ED887DB8ED8DEA4E6A8048A068</t>
  </si>
  <si>
    <t>벽코너가드  스테인리스 1.5t*60*60(코킹 5*5)  M     ( 호표 96 )</t>
  </si>
  <si>
    <t>597A05932C4BD58FF0F5AB86E770C85E50657F6F40AD8E4291AC8BE6CAC08F34CECC</t>
  </si>
  <si>
    <t>597A05932C4BD58FF0F5AB86E770C85E50657F6F40AD8E429085894EF6C48FBD1A35</t>
  </si>
  <si>
    <t>597A05932C4BD58FF0F5AB86E770C8597AD5DCF842B389AE8D098B5E9138</t>
  </si>
  <si>
    <t>597A05932C4BD58FF0F5AB86E770C8597AD5DCF842B38AB1020B8B8C5868</t>
  </si>
  <si>
    <t>597A05932C4BD58FF0F5AB86E770C8597AF518954CC089C6ABBC8E60B638</t>
  </si>
  <si>
    <t>597A05932C4BD58FF0F5AB86E770C85E73254A2942ED887DB8ED8DEA4E6A8048A172</t>
  </si>
  <si>
    <t>597A05932C4BD58FF0F5AB86E770C85E73254A2942ED887DB8ED8DEA4E6A8048A068</t>
  </si>
  <si>
    <t>스틸사다리(ELEV PIT)  400*1300, D38.1+25.4*1.4  개     ( 호표 97 )</t>
  </si>
  <si>
    <t>스틸사다리</t>
  </si>
  <si>
    <t>W:400, D38.1+25.4*1.4t</t>
  </si>
  <si>
    <t>호표 300</t>
  </si>
  <si>
    <t>597AD5D39C468C86A88DBE8815D708</t>
  </si>
  <si>
    <t>597AD5D39C468C86A88DBD8FA8A8B8597AD5D39C468C86A88DBE8815D708</t>
  </si>
  <si>
    <t>스테인리스핸드레일(계단)  D38.1+27.2*1.5t, H:900  M     ( 호표 98 )</t>
  </si>
  <si>
    <t>기계구조용스테인리스강관</t>
  </si>
  <si>
    <t>기계구조용스테인리스강관, Φ38.0*1.5mm</t>
  </si>
  <si>
    <t>자재 325</t>
  </si>
  <si>
    <t>5E2B15197A41BE8AA9D49187642D848E4AF024</t>
  </si>
  <si>
    <t>597AD5D2F44D6C86EF546881170EB85E2B15197A41BE8AA9D49187642D848E4AF024</t>
  </si>
  <si>
    <t>기계구조용스테인리스강관, Φ27.2*1.5mm</t>
  </si>
  <si>
    <t>자재 324</t>
  </si>
  <si>
    <t>5E2B15197A41BE8AA9D49187642D848E45793E</t>
  </si>
  <si>
    <t>597AD5D2F44D6C86EF546881170EB85E2B15197A41BE8AA9D49187642D848E45793E</t>
  </si>
  <si>
    <t>세트앵커</t>
  </si>
  <si>
    <t>세트앵커, M10*L75mm</t>
  </si>
  <si>
    <t>자재 244</t>
  </si>
  <si>
    <t>5E5075051D493E8BD3E7BD8DEC5E3088D537C2</t>
  </si>
  <si>
    <t>597AD5D2F44D6C86EF546881170EB85E5075051D493E8BD3E7BD8DEC5E3088D537C2</t>
  </si>
  <si>
    <t>스테인리스 CAP</t>
  </si>
  <si>
    <t>D60*1.2t</t>
  </si>
  <si>
    <t>호표 302</t>
  </si>
  <si>
    <t>597AD5D2F74AC58240127B8CD68378</t>
  </si>
  <si>
    <t>597AD5D2F44D6C86EF546881170EB8597AD5D2F74AC58240127B8CD68378</t>
  </si>
  <si>
    <t>잡철물제작(스테인리스)</t>
  </si>
  <si>
    <t>호표 303</t>
  </si>
  <si>
    <t>597AD5DCF842B38887E0538ED37DD8</t>
  </si>
  <si>
    <t>597AD5D2F44D6C86EF546881170EB8597AD5DCF842B38887E0538ED37DD8</t>
  </si>
  <si>
    <t>난간설치</t>
  </si>
  <si>
    <t>스테인리스 스틸</t>
  </si>
  <si>
    <t>호표 304</t>
  </si>
  <si>
    <t>597AD5D2F74AC58241387E8A5C8678</t>
  </si>
  <si>
    <t>597AD5D2F44D6C86EF546881170EB8597AD5D2F74AC58241387E8A5C8678</t>
  </si>
  <si>
    <t>597AD5D2F44D6C86EF546881170EB85E73254A2942ED887DB8ED8DEA4E6A8048A068</t>
  </si>
  <si>
    <t>스테인리스핸드레일(계단)  D38.1+27.2*1.5t, H:1200  M     ( 호표 99 )</t>
  </si>
  <si>
    <t>597AD5D2F44D6C86EF546881170E885E2B15197A41BE8AA9D49187642D848E4AF024</t>
  </si>
  <si>
    <t>597AD5D2F44D6C86EF546881170E885E2B15197A41BE8AA9D49187642D848E45793E</t>
  </si>
  <si>
    <t>597AD5D2F44D6C86EF546881170E885E5075051D493E8BD3E7BD8DEC5E3088D537C2</t>
  </si>
  <si>
    <t>597AD5D2F44D6C86EF546881170E88597AD5D2F74AC58240127B8CD68378</t>
  </si>
  <si>
    <t>597AD5D2F44D6C86EF546881170E88597AD5DCF842B38887E0538ED37DD8</t>
  </si>
  <si>
    <t>597AD5D2F44D6C86EF546881170E88597AD5D2F74AC58241387E8A5C8678</t>
  </si>
  <si>
    <t>597AD5D2F44D6C86EF546881170E885E73254A2942ED887DB8ED8DEA4E6A8048A068</t>
  </si>
  <si>
    <t>강화유리난간  강화유리12T, H:1250  M     ( 호표 100 )</t>
  </si>
  <si>
    <t>STS304, 2.0mm</t>
  </si>
  <si>
    <t>호표 305</t>
  </si>
  <si>
    <t>597AD5DCFC481A8674F70680B25F98</t>
  </si>
  <si>
    <t>597AD5D2F44D6C86E9CDE980D3FAD8597AD5DCFC481A8674F70680B25F98</t>
  </si>
  <si>
    <t>스텐레스파이프</t>
  </si>
  <si>
    <t>Ø50.8*1.5t</t>
  </si>
  <si>
    <t>호표 306</t>
  </si>
  <si>
    <t>597AD5DCFC481A8674F7008E411BD8</t>
  </si>
  <si>
    <t>597AD5D2F44D6C86E9CDE980D3FAD8597AD5DCFC481A8674F7008E411BD8</t>
  </si>
  <si>
    <t>투명접합유리(강화)</t>
  </si>
  <si>
    <t>10CL T/P + 1.52PVB + 10CL T/P</t>
  </si>
  <si>
    <t>자재 191</t>
  </si>
  <si>
    <t>5E50657F684D918812C8A284F9711E8F37CA27</t>
  </si>
  <si>
    <t>597AD5D2F44D6C86E9CDE980D3FAD85E50657F684D918812C8A284F9711E8F37CA27</t>
  </si>
  <si>
    <t>597AD5D2F44D6C86E9CDE980D3FAD8597AB584C24BAD86543E2884765388</t>
  </si>
  <si>
    <t>오픈트랜치  양면, L-25*25*3t 아연도금  M     ( 호표 101 )</t>
  </si>
  <si>
    <t>597AD5D65549028D035D968509F2E85E50657F6F409380E9C7B784CD88F08A18D367</t>
  </si>
  <si>
    <t>평강</t>
  </si>
  <si>
    <t>평강, t3*19∼50mm</t>
  </si>
  <si>
    <t>자재 74</t>
  </si>
  <si>
    <t>5E50657F6F409383BDA657846FDF718466552F</t>
  </si>
  <si>
    <t>597AD5D65549028D035D968509F2E85E50657F6F409383BDA657846FDF718466552F</t>
  </si>
  <si>
    <t>597AD5D65549028D035D968509F2E8597AD5DCF842B388842FA1894E49D8</t>
  </si>
  <si>
    <t>아연도금</t>
  </si>
  <si>
    <t>자재 101</t>
  </si>
  <si>
    <t>5E50657F6F40AD89C05E7E8A6463CE85A98265</t>
  </si>
  <si>
    <t>597AD5D65549028D035D968509F2E85E50657F6F40AD89C05E7E8A6463CE85A98265</t>
  </si>
  <si>
    <t>597AD5D65549028D035D968509F2E8597A95B7564D9287D6A4348858A718</t>
  </si>
  <si>
    <t>597AD5D65549028D035D968509F2E85E73254A2942ED887DB8ED8DEA4E6A8048A172</t>
  </si>
  <si>
    <t>트랜치(스텐그레이팅)  스테인리스, W150. I-25*5  M     ( 호표 102 )</t>
  </si>
  <si>
    <t>스텐그레이팅</t>
  </si>
  <si>
    <t>I-25*5, W150</t>
  </si>
  <si>
    <t>자재 108</t>
  </si>
  <si>
    <t>5E50657F6F40BE8032F0D7895145098FAA0F97</t>
  </si>
  <si>
    <t>597AD5D655492D8D6E906F8C3150785E50657F6F40BE8032F0D7895145098FAA0F97</t>
  </si>
  <si>
    <t>스테인리스강판, STS304, 2.0mm</t>
  </si>
  <si>
    <t>자재 98</t>
  </si>
  <si>
    <t>5E50657F6F40AD8E429085894EF6C48FBD1A36</t>
  </si>
  <si>
    <t>597AD5D655492D8D6E906F8C3150785E50657F6F40AD8E429085894EF6C48FBD1A36</t>
  </si>
  <si>
    <t>597AD5D655492D8D6E906F8C3150785E50657F6F409383BDA657846FDF718466552F</t>
  </si>
  <si>
    <t>597AD5D655492D8D6E906F8C315078597AD5DCF842B38AB1020B8B8C5868</t>
  </si>
  <si>
    <t>597AD5D655492D8D6E906F8C315078597AD5DCF842B389AE8D098B5E9138</t>
  </si>
  <si>
    <t>597AD5D655492D8D6E906F8C315078597A95B7564D9287D6A4348858A718</t>
  </si>
  <si>
    <t>597AD5D655492D8D6E906F8C3150785E73254A2942ED887DB8ED8DEA4E6A8048A068</t>
  </si>
  <si>
    <t>597AD5D655492D8D6E906F8C3150785E73254A2942ED887DB8ED8DEA4E6A8048A172</t>
  </si>
  <si>
    <t>엘리베이터후크  Ø100*22t STL  개     ( 호표 103 )</t>
  </si>
  <si>
    <t>일반봉강</t>
  </si>
  <si>
    <t>일반봉강, SS400, Φ22mm</t>
  </si>
  <si>
    <t>자재 72</t>
  </si>
  <si>
    <t>5E50657F6F409383BDA657846FDF718B96C2CD</t>
  </si>
  <si>
    <t>597AD5DCFD4AED88BB771086A8D6A85E50657F6F409383BDA657846FDF718B96C2CD</t>
  </si>
  <si>
    <t>597AD5DCFD4AED88BB771086A8D6A8597AD5DCF842B388842FA1894E49D8</t>
  </si>
  <si>
    <t>597AD5DCFD4AED88BB771086A8D6A8597A95B7564D9287D6A4348858A718</t>
  </si>
  <si>
    <t>597AD5DCFD4AED88BB771086A8D6A8597A95B48340098133A4BD8B8064B8</t>
  </si>
  <si>
    <t>597AD5DCFD4AED88BB771086A8D6A85E73254A2942ED887DB8ED8DEA4E6A8048A172</t>
  </si>
  <si>
    <t>C형강 하지틀(티타늄아연판)  C-150*50*20*2.3@1200  M     ( 호표 104 )</t>
  </si>
  <si>
    <t>경량형강, 아연도C형강, 150*50*20, t2.3</t>
  </si>
  <si>
    <t>자재 88</t>
  </si>
  <si>
    <t>5E50657F6F40938297BB5D85C5954B834BA9F8</t>
  </si>
  <si>
    <t>597AD5DCFD4AED88BB771383D460285E50657F6F40938297BB5D85C5954B834BA9F8</t>
  </si>
  <si>
    <t>597AD5DCFD4AED88BB771383D46028597A25E38D4FCF84EE4AF78E1ABC08</t>
  </si>
  <si>
    <t>597AD5DCFD4AED88BB771383D460285E73254A2942ED887DB8ED8DEA4E6A8048A172</t>
  </si>
  <si>
    <t>C형강 하지틀(티타늄아연판)  C-100*50*20*3.2@900  M2     ( 호표 105 )</t>
  </si>
  <si>
    <t>C형강</t>
  </si>
  <si>
    <t>C-100*50*20*3.2</t>
  </si>
  <si>
    <t>호표 309</t>
  </si>
  <si>
    <t>597AD5DCFD4AED88BB771383D46008</t>
  </si>
  <si>
    <t>597AD5DCFD4AED88BB771383D460F8597AD5DCFD4AED88BB771383D46008</t>
  </si>
  <si>
    <t>브이엠징크 지붕 스탠딩심  0.7T 아젠가 @430  M2     ( 호표 106 )</t>
  </si>
  <si>
    <t>자재 271</t>
  </si>
  <si>
    <t>5E507506214CE280A419F18DE12F98856F768C</t>
  </si>
  <si>
    <t>597AD5DCFD4AED88BB771383E6C0A85E507506214CE280A419F18DE12F98856F768C</t>
  </si>
  <si>
    <t>브이엠징크 외벽 스탠딩심  0.7T 아젠가 @430  M2     ( 호표 107 )</t>
  </si>
  <si>
    <t>자재 272</t>
  </si>
  <si>
    <t>5E507506214CE280A419F18DE12F98856F768F</t>
  </si>
  <si>
    <t>597AD5DCFD4AED88BB771383E6C0B85E507506214CE280A419F18DE12F98856F768F</t>
  </si>
  <si>
    <t>브이엠징크 외벽 스탠딩심  0.7T 아젠가  M2     ( 호표 108 )</t>
  </si>
  <si>
    <t>브이엠징크 평이음</t>
  </si>
  <si>
    <t>자재 273</t>
  </si>
  <si>
    <t>5E507506214CE280A419F18DE12F98856F768E</t>
  </si>
  <si>
    <t>597AD5DCFD4AED88BB771383E6D1085E507506214CE280A419F18DE12F98856F768E</t>
  </si>
  <si>
    <t>보호필름  100㎛,Polyolefin  M2     ( 호표 109 )</t>
  </si>
  <si>
    <t>자재 274</t>
  </si>
  <si>
    <t>5E507506214CE280A419F18DE12F98856F7689</t>
  </si>
  <si>
    <t>597AD5DCFD4AED88BB771383E6D1685E507506214CE280A419F18DE12F98856F7689</t>
  </si>
  <si>
    <t>지붕 스탠딩심용 클립  0.6T 스테인레스, 슬라이딩  M2     ( 호표 110 )</t>
  </si>
  <si>
    <t>자재 275</t>
  </si>
  <si>
    <t>5E507506214CE280A419F18DE12F98856F7688</t>
  </si>
  <si>
    <t>597AD5DCFD4AED88BB771383E6D1785E507506214CE280A419F18DE12F98856F7688</t>
  </si>
  <si>
    <t>외벽 스탠딩심용 클립  0.5T 스테인레스  M2     ( 호표 111 )</t>
  </si>
  <si>
    <t>자재 276</t>
  </si>
  <si>
    <t>5E507506214CE280A419F18DE12F98856F768B</t>
  </si>
  <si>
    <t>597AD5DCFD4AED88BB771383E6D1885E507506214CE280A419F18DE12F98856F768B</t>
  </si>
  <si>
    <t>평이음용 클립  0.5T 스테인레스  M2     ( 호표 112 )</t>
  </si>
  <si>
    <t>자재 277</t>
  </si>
  <si>
    <t>5E507506214CE280A419F18DE12F98856F768A</t>
  </si>
  <si>
    <t>597AD5DCFD4AED88BB771383E6D1985E507506214CE280A419F18DE12F98856F768A</t>
  </si>
  <si>
    <t>델타멤브레인  8HD HDPE  M2     ( 호표 113 )</t>
  </si>
  <si>
    <t>8H HDPE</t>
  </si>
  <si>
    <t>자재 278</t>
  </si>
  <si>
    <t>5E507506214CE280A419F18DE12F98856F7685</t>
  </si>
  <si>
    <t>597AD5DCFD4AED88BB771383E6E3685E507506214CE280A419F18DE12F98856F7685</t>
  </si>
  <si>
    <t>투습방수지  Toples 95, Sd=0.02  M2     ( 호표 114 )</t>
  </si>
  <si>
    <t>자재 279</t>
  </si>
  <si>
    <t>5E507506214CE280A419F18DE12F98856F7684</t>
  </si>
  <si>
    <t>597AD5DCFD4AED88BB771383E6FDE85E507506214CE280A419F18DE12F98856F7684</t>
  </si>
  <si>
    <t>바탕널  12T 내수합판  M2     ( 호표 115 )</t>
  </si>
  <si>
    <t>자재 280</t>
  </si>
  <si>
    <t>5E507506214CE280A419F18DE12F98856F7794</t>
  </si>
  <si>
    <t>597AD5DCFD4AED88BB771383E6FDF85E507506214CE280A419F18DE12F98856F7794</t>
  </si>
  <si>
    <t>각파이프틀  40*40*1.6T, 칼라@610  M2     ( 호표 116 )</t>
  </si>
  <si>
    <t>자재 281</t>
  </si>
  <si>
    <t>5E507506214CE280A419F18DE12F98856F7795</t>
  </si>
  <si>
    <t>597AD5DCFD4AED88BB771383F725585E507506214CE280A419F18DE12F98856F7795</t>
  </si>
  <si>
    <t>각파이프틀  40*40*1.6T, 칼라@1200  M2     ( 호표 117 )</t>
  </si>
  <si>
    <t>자재 282</t>
  </si>
  <si>
    <t>5E507506214CE280A419F18DE12F98856F7796</t>
  </si>
  <si>
    <t>597AD5DCFD4AED88BB771383F725485E507506214CE280A419F18DE12F98856F7796</t>
  </si>
  <si>
    <t>브이엠징크 지붕용 후레싱  0.7T 아젠가  M2     ( 호표 118 )</t>
  </si>
  <si>
    <t>자재 283</t>
  </si>
  <si>
    <t>5E507506214CE280A419F18DE12F98856F7797</t>
  </si>
  <si>
    <t>597AD5DCFD4AED88BB771383F737A85E507506214CE280A419F18DE12F98856F7797</t>
  </si>
  <si>
    <t>브이엠징크 외벽용 후레싱  0.7T 아젠가  M2     ( 호표 119 )</t>
  </si>
  <si>
    <t>자재 284</t>
  </si>
  <si>
    <t>5E507506214CE280A419F18DE12F98856F7790</t>
  </si>
  <si>
    <t>597AD5DCFD4AED88BB771383F737985E507506214CE280A419F18DE12F98856F7790</t>
  </si>
  <si>
    <t>멤브레인 거터  1.2t 멤브레인/합판/각파이프  M     ( 호표 120 )</t>
  </si>
  <si>
    <t>1.2T 멤브레인/합판/각파이프</t>
  </si>
  <si>
    <t>자재 285</t>
  </si>
  <si>
    <t>5E507506214CE280A419F18DE12F98856F7792</t>
  </si>
  <si>
    <t>597AD5DCFD4AED88BB771383F70A685E507506214CE280A419F18DE12F98856F7792</t>
  </si>
  <si>
    <t>선홈통  0.7T 아젠가  M     ( 호표 121 )</t>
  </si>
  <si>
    <t>자재 286</t>
  </si>
  <si>
    <t>5E507506214CE280A419F18DE12F98856F7793</t>
  </si>
  <si>
    <t>597AD5DCFD4AED88BB771383F70A585E507506214CE280A419F18DE12F98856F7793</t>
  </si>
  <si>
    <t>드레인  S-DRAIN, D95  개소     ( 호표 122 )</t>
  </si>
  <si>
    <t>자재 287</t>
  </si>
  <si>
    <t>5E507506214CE280A419F18DE12F98856F779C</t>
  </si>
  <si>
    <t>597AD5DCFD4AED88BB771383F70A485E507506214CE280A419F18DE12F98856F779C</t>
  </si>
  <si>
    <t>모르타르 바름  바닥, 27mm  M2     ( 호표 123 )</t>
  </si>
  <si>
    <t>모르타르 배합(배합품 포함)</t>
  </si>
  <si>
    <t>호표 310</t>
  </si>
  <si>
    <t>597A0598AF45E58756B83A832FAA78</t>
  </si>
  <si>
    <t>597A0598AF45DB83A489818B36DB08597A0598AF45E58756B83A832FAA78</t>
  </si>
  <si>
    <t>597A0598AF45DB83A489818B36DB08597AA59CE34B148D040D738B0C9918</t>
  </si>
  <si>
    <t>모르타르 바름  내벽, 9mm(초벌), 3.6m 이하  M2     ( 호표 124 )</t>
  </si>
  <si>
    <t>597A0598AF45F78CB2A6288C4EE728597A0598AF45E58756B83A832FAA78</t>
  </si>
  <si>
    <t>모르타르 바름 - 초벌 바르기</t>
  </si>
  <si>
    <t>호표 311</t>
  </si>
  <si>
    <t>597A0598AF45DB83A02E908E2B7AA8</t>
  </si>
  <si>
    <t>597A0598AF45F78CB2A6288C4EE728597A0598AF45DB83A02E908E2B7AA8</t>
  </si>
  <si>
    <t>모르타르 바름  내벽, 20mm, 3.6m 이하  M2     ( 호표 125 )</t>
  </si>
  <si>
    <t>597A0598AF45F78CB2A6298DC73948597A0598AF45E58756B83A832FAA78</t>
  </si>
  <si>
    <t>597A0598AF45F78CB2A6298DC73948597A0598AF45DB83A02E908E2B7AA8</t>
  </si>
  <si>
    <t>모르타르 바름 - 재벌 바르기</t>
  </si>
  <si>
    <t>호표 312</t>
  </si>
  <si>
    <t>597A0598AF45DB83A02E908E2B4D68</t>
  </si>
  <si>
    <t>597A0598AF45F78CB2A6298DC73948597A0598AF45DB83A02E908E2B4D68</t>
  </si>
  <si>
    <t>모르타르 바름 - 정벌 바르기</t>
  </si>
  <si>
    <t>호표 313</t>
  </si>
  <si>
    <t>597A0598AF45DB83A02E908E2B5FD8</t>
  </si>
  <si>
    <t>597A0598AF45F78CB2A6298DC73948597A0598AF45DB83A02E908E2B5FD8</t>
  </si>
  <si>
    <t>기계휘니셔  방수바탕  M2     ( 호표 126 )</t>
  </si>
  <si>
    <t>미장공</t>
  </si>
  <si>
    <t>노임 19</t>
  </si>
  <si>
    <t>59AAC5C2954598890AFE7188E26ED186116328</t>
  </si>
  <si>
    <t>597A0598AA4DEC8A08D17F811B8DE859AAC5C2954598890AFE7188E26ED186116328</t>
  </si>
  <si>
    <t>POWER TROWEL</t>
  </si>
  <si>
    <t>3.73kw</t>
  </si>
  <si>
    <t>호표 314</t>
  </si>
  <si>
    <t>5E62C5606144528A4377B98A28B4158C0AFACF42</t>
  </si>
  <si>
    <t>597A0598AA4DEC8A08D17F811B8DE85E62C5606144528A4377B98A28B4158C0AFACF42</t>
  </si>
  <si>
    <t>회전날개</t>
  </si>
  <si>
    <t>L=310mm</t>
  </si>
  <si>
    <t>호표 315</t>
  </si>
  <si>
    <t>5E62C5606144528A43758B8A4A14DE837F6E817C</t>
  </si>
  <si>
    <t>597A0598AA4DEC8A08D17F811B8DE85E62C5606144528A43758B8A4A14DE837F6E817C</t>
  </si>
  <si>
    <t>기계휘니셔  바닥  M2     ( 호표 127 )</t>
  </si>
  <si>
    <t>597A0598AA4DEC8A08D17F811B8D9859AAC5C2954598890AFE7188E26ED186116328</t>
  </si>
  <si>
    <t>597A0598AA4DEC8A08D17F811B8D985E62C5606144528A4377B98A28B4158C0AFACF42</t>
  </si>
  <si>
    <t>597A0598AA4DEC8A08D17F811B8D985E62C5606144528A43758B8A4A14DE837F6E817C</t>
  </si>
  <si>
    <t>쇠흙손마감  바닥  M2     ( 호표 128 )</t>
  </si>
  <si>
    <t>597A0598AA4DEC8A08D17F811BB90859AAC5C2954598890AFE7188E26ED186116328</t>
  </si>
  <si>
    <t>콘크리트 면처리  방수바탕  M2     ( 호표 129 )</t>
  </si>
  <si>
    <t>견출공</t>
  </si>
  <si>
    <t>노임 14</t>
  </si>
  <si>
    <t>59AAC5C2954598890AFE7188E26ED18611632D</t>
  </si>
  <si>
    <t>597A0598AC488C8BE168138A926C1859AAC5C2954598890AFE7188E26ED18611632D</t>
  </si>
  <si>
    <t>인력품의 2.5%</t>
  </si>
  <si>
    <t>597A0598AC488C8BE168138A926C18586C551BF74D2283FAA6D08FCB28001</t>
  </si>
  <si>
    <t>콘크리트면정리  내벽  M2     ( 호표 130 )</t>
  </si>
  <si>
    <t>597A0598AC48AF89FC9A358E61242859AAC5C2954598890AFE7188E26ED186116328</t>
  </si>
  <si>
    <t>597A0598AC48AF89FC9A358E61242859AAC5C2954598890AFE7188E26ED186116160</t>
  </si>
  <si>
    <t>597A0598AC48AF89FC9A358E6124285E50657F6E46098B51DBD580BD56548B9B0009</t>
  </si>
  <si>
    <t>콘크리트면정리  내천정  M2     ( 호표 131 )</t>
  </si>
  <si>
    <t>597A0598AC48AF89FC9A358E50C78859AAC5C2954598890AFE7188E26ED186116328</t>
  </si>
  <si>
    <t>597A0598AC48AF89FC9A358E50C78859AAC5C2954598890AFE7188E26ED186116160</t>
  </si>
  <si>
    <t>597A0598AC48AF89FC9A358E50C7885E50657F6E46098B51DBD580BD56548B9B0009</t>
  </si>
  <si>
    <t>노출콘크리트면정리  면정리+발수제도포  M2     ( 호표 132 )</t>
  </si>
  <si>
    <t>마감 미장</t>
  </si>
  <si>
    <t>호표 316</t>
  </si>
  <si>
    <t>597A0598AC48AF89FC9A358E612438</t>
  </si>
  <si>
    <t>597A0598AC48AF89FC9A358E50D1D8597A0598AC48AF89FC9A358E612438</t>
  </si>
  <si>
    <t>액상형 흡수방지 방수 - Con'c</t>
  </si>
  <si>
    <t>2회 도포, 1∼3층(10.8m)</t>
  </si>
  <si>
    <t>호표 317</t>
  </si>
  <si>
    <t>597AF51A414FE48E7B50168BE475B8</t>
  </si>
  <si>
    <t>597A0598AC48AF89FC9A358E50D1D8597AF51A414FE48E7B50168BE475B8</t>
  </si>
  <si>
    <t>판넬히팅  T=180mm(비드법110mm+경량기포40mm+몰27mm)  M2     ( 호표 133 )</t>
  </si>
  <si>
    <t>발포폴리스티렌(슬래브 위 깔기 - 바닥)</t>
  </si>
  <si>
    <t>비드법 2종, 비중 0.015, 110mm</t>
  </si>
  <si>
    <t>호표 319</t>
  </si>
  <si>
    <t>597A854B7A47A7813768668BE360B8</t>
  </si>
  <si>
    <t>597A059FDF432685F6F4A6845F9938597A854B7A47A7813768668BE360B8</t>
  </si>
  <si>
    <t>경량기포 콘크리트 타설</t>
  </si>
  <si>
    <t>호표 320</t>
  </si>
  <si>
    <t>597A35CAC64010818A56458783BD68</t>
  </si>
  <si>
    <t>597A059FDF432685F6F4A6845F9938597A35CAC64010818A56458783BD68</t>
  </si>
  <si>
    <t>597A059FDF432685F6F4A6845F9938597A0598AF45DB83A489818B36DB08</t>
  </si>
  <si>
    <t>창문틀 주위 충전  모르타르 충전  M     ( 호표 134 )</t>
  </si>
  <si>
    <t>597AB585ED43F8882E49138B9A5BF85E50657F6E46098B51DBD580BD56548B9B0009</t>
  </si>
  <si>
    <t>597AB585ED43F8882E49138B9A5BF85E73254A214DBF8EEC1C7F8986B28180579EC3</t>
  </si>
  <si>
    <t>597AB585ED43F8882E49138B9A5BF859AAC5C2954598890AFE7188E26ED186116328</t>
  </si>
  <si>
    <t>597AB585ED43F8882E49138B9A5BF859AAC5C2954598890AFE7188E26ED186116160</t>
  </si>
  <si>
    <t>창문틀 주위 충전  발포우레탄 충전  M     ( 호표 135 )</t>
  </si>
  <si>
    <t>우레탄폼 충전</t>
  </si>
  <si>
    <t>창호주위(건식벽)</t>
  </si>
  <si>
    <t>자재 338</t>
  </si>
  <si>
    <t>597A05917E4C3288A336D5804A4DD8</t>
  </si>
  <si>
    <t>597AB585ED43F88935BB0A8DA94268597A05917E4C3288A336D5804A4DD8</t>
  </si>
  <si>
    <t>AF01[2*50AL시트접기공틀]  1.060 x 1.200 = 1.272  EA     ( 호표 136 )</t>
  </si>
  <si>
    <t>알루미늄공프레임</t>
  </si>
  <si>
    <t>W50*320*2.0t(코킹 5*5)</t>
  </si>
  <si>
    <t>호표 326</t>
  </si>
  <si>
    <t>597AD5DAC8463381AC24978B7D8138</t>
  </si>
  <si>
    <t>597AB582154263855B81F884F9F7E8597AD5DAC8463381AC24978B7D8138</t>
  </si>
  <si>
    <t>AF02[2*50AL시트접기공틀]  1.025 x 1.500 = 1.537  EA     ( 호표 137 )</t>
  </si>
  <si>
    <t>W50*270*2.0t(코킹 5*5)</t>
  </si>
  <si>
    <t>호표 328</t>
  </si>
  <si>
    <t>597AD5DAC8463381AC24978B7D8118</t>
  </si>
  <si>
    <t>597AB582154263855B81F884F9F788597AD5DAC8463381AC24978B7D8118</t>
  </si>
  <si>
    <t>AF03[2*50AL시트접기공틀]  1.825 x 1.500 = 2.737  EA     ( 호표 138 )</t>
  </si>
  <si>
    <t>597AB582154263855B81F884F9F7A8597AD5DAC8463381AC24978B7D8118</t>
  </si>
  <si>
    <t>AF04[2*50AL시트접기공틀]  1.050 x 1.500 = 1.575  EA     ( 호표 139 )</t>
  </si>
  <si>
    <t>597AB582154263855B81F884F9F748597AD5DAC8463381AC24978B7D8118</t>
  </si>
  <si>
    <t>AF05[2*50AL시트접기공틀]  1.050 x 1.500 = 1.575  EA     ( 호표 140 )</t>
  </si>
  <si>
    <t>597AB582154263855B81F884F9CA88597AD5DAC8463381AC24978B7D8118</t>
  </si>
  <si>
    <t>AF06[2*50AL시트접기공틀]  1.050 x 1.500 = 1.575  EA     ( 호표 141 )</t>
  </si>
  <si>
    <t>W50*370*2.0t(코킹 5*5)</t>
  </si>
  <si>
    <t>호표 329</t>
  </si>
  <si>
    <t>597AD5DAC8463381AC24978B7D8158</t>
  </si>
  <si>
    <t>597AB582154263855B81F884F9CAA8597AD5DAC8463381AC24978B7D8158</t>
  </si>
  <si>
    <t>AF07[2*50AL시트접기공틀]  0.970 x 3.600 = 3.492  EA     ( 호표 142 )</t>
  </si>
  <si>
    <t>597AB582154263855B81F884F99D48597AD5DAC8463381AC24978B7D8158</t>
  </si>
  <si>
    <t>AF08[2*50AL시트접기공틀]  1.065 x 2.400 = 2.556  EA     ( 호표 143 )</t>
  </si>
  <si>
    <t>597AB582154263855B81F884F99D78597AD5DAC8463381AC24978B7D8158</t>
  </si>
  <si>
    <t>AF09[2*50AL시트접기공틀]  1.235 x 2.400 = 2.964  EA     ( 호표 144 )</t>
  </si>
  <si>
    <t>597AB582154263855B81F884F99D68597AD5DAC8463381AC24978B7D8158</t>
  </si>
  <si>
    <t>AF10[2*50AL시트접기공틀]  1.050 x 3.200 = 3.360  EA     ( 호표 145 )</t>
  </si>
  <si>
    <t>597AB582154263855B81F884F99D18597AD5DAC8463381AC24978B7D8158</t>
  </si>
  <si>
    <t>AF11[2*50AL시트접기공틀]  1.050 x 3.800 = 3.990  EA     ( 호표 146 )</t>
  </si>
  <si>
    <t>597AB582154263855B81F884F99D08597AD5DAC8463381AC24978B7D8158</t>
  </si>
  <si>
    <t>AF12[2*50AL시트접기공틀]  2.000 x 3.600 = 7.200  EA     ( 호표 147 )</t>
  </si>
  <si>
    <t>597AB582154263855B81F884F99D38597AD5DAC8463381AC24978B7D8158</t>
  </si>
  <si>
    <t>AL01[100*50 AL루바]  0.990 x 1.200 = 1.188  EA     ( 호표 148 )</t>
  </si>
  <si>
    <t>AL 갤러리(불소2회,후렘포함)</t>
  </si>
  <si>
    <t>1.35T</t>
  </si>
  <si>
    <t>자재 344</t>
  </si>
  <si>
    <t>597AB5810D4299818924B1860AD9B8</t>
  </si>
  <si>
    <t>597AB582154263855B81F884F9CAC8597AB5810D4299818924B1860AD9B8</t>
  </si>
  <si>
    <t>AW01[1.2*45*240 H/R자동문]/관급  3.920 x 2.500 = 9.800  EA     ( 호표 149 )</t>
  </si>
  <si>
    <t>AW02[1.2*45*240 H/R자동문]/관급  4.120 x 3.000 = 12.360  EA     ( 호표 150 )</t>
  </si>
  <si>
    <t>FSD01[1.6*45 갑종방화문]  1.050 x 2.200 = 2.310  EA     ( 호표 151 )</t>
  </si>
  <si>
    <t>철재후라쉬도아(함마톤)문틀包</t>
  </si>
  <si>
    <t>240*45*1.6T 0.9*2.1 편개</t>
  </si>
  <si>
    <t>자재 341</t>
  </si>
  <si>
    <t>597AB58214402E801C46E782A06AF8</t>
  </si>
  <si>
    <t>597AB582154263855B81F884F9AFB8597AB58214402E801C46E782A06AF8</t>
  </si>
  <si>
    <t>철재문틀(함마톤분체도장마감)</t>
  </si>
  <si>
    <t>240*45MM</t>
  </si>
  <si>
    <t>자재 342</t>
  </si>
  <si>
    <t>597AB582144038878BD83E8CB7B8A8</t>
  </si>
  <si>
    <t>597AB582154263855B81F884F9AFB8597AB582144038878BD83E8CB7B8A8</t>
  </si>
  <si>
    <t>FSD02[1.6*45 갑종방화문]  1.050 x 2.200 = 2.310  EA     ( 호표 152 )</t>
  </si>
  <si>
    <t>597AB582154263855B81F884F9AF58597AB58214402E801C46E782A06AF8</t>
  </si>
  <si>
    <t>GD01[50*100*1.5 SST H/R]  0.800 x 2.200 = 1.760  EA     ( 호표 153 )</t>
  </si>
  <si>
    <t>스텐창호(헤어라인)-문틀</t>
  </si>
  <si>
    <t>100*40*1.5T</t>
  </si>
  <si>
    <t>자재 343</t>
  </si>
  <si>
    <t>597AB582174D7284A5C3398F3A8448</t>
  </si>
  <si>
    <t>597AB582154263855B81F884F9B838597AB582174D7284A5C3398F3A8448</t>
  </si>
  <si>
    <t>SD01[1.6*45 철재문]  2.000 x 2.200 = 4.400  EA     ( 호표 154 )</t>
  </si>
  <si>
    <t>597AB582154263855B81F884F9B818597AB58214402E801C46E782A06AF8</t>
  </si>
  <si>
    <t>SD02[1.6*45 철재문]  1.800 x 2.000 = 3.600  EA     ( 호표 155 )</t>
  </si>
  <si>
    <t>597AB582154263855B81F884F9B878597AB58214402E801C46E782A06AF8</t>
  </si>
  <si>
    <t>SD03[1.6*45 철재문]  1.000 x 2.200 = 2.200  EA     ( 호표 156 )</t>
  </si>
  <si>
    <t>597AB582154263855B81F884F9B858597AB58214402E801C46E782A06AF8</t>
  </si>
  <si>
    <t>SD04[1.6*45 철재문]  0.800 x 2.200 = 1.760  EA     ( 호표 157 )</t>
  </si>
  <si>
    <t>597AB582154263855B81F884F9B8B8597AB58214402E801C46E782A06AF8</t>
  </si>
  <si>
    <t>SD05[1.6*45 철재문]  0.700 x 2.000 = 1.400  EA     ( 호표 158 )</t>
  </si>
  <si>
    <t>597AB582154263855B81F884F98CE8597AB58214402E801C46E782A06AF8</t>
  </si>
  <si>
    <t>SLD01[1.6*30*140반자동문]/관급  2.000 x 2.400 = 4.800  EA     ( 호표 159 )</t>
  </si>
  <si>
    <t>도아록설치  강재문, 재료비 별도  개소     ( 호표 160 )</t>
  </si>
  <si>
    <t>창호공</t>
  </si>
  <si>
    <t>노임 16</t>
  </si>
  <si>
    <t>59AAC5C2954598890AFE7188E26ED18611632B</t>
  </si>
  <si>
    <t>597AB585E84BE585BF9CA88D73DF1859AAC5C2954598890AFE7188E26ED18611632B</t>
  </si>
  <si>
    <t>597AB585E84BE585BF9CA88D73DF18586C551BF74D2283FAA6D08FCB28001</t>
  </si>
  <si>
    <t>도아체크달기  재료비 별도  개소     ( 호표 161 )</t>
  </si>
  <si>
    <t>597AB585E84BB8803B625E853132D859AAC5C2954598890AFE7188E26ED18611632B</t>
  </si>
  <si>
    <t>597AB585E84BB8803B625E853132D859AAC5C2954598890AFE7188E26ED186116160</t>
  </si>
  <si>
    <t>597AB585E84BB8803B625E853132D8586C551BF74D2283FAA6D08FCB28001</t>
  </si>
  <si>
    <t>유리끼우기 - 판유리  10mm 이상  M2     ( 호표 162 )</t>
  </si>
  <si>
    <t>유리공</t>
  </si>
  <si>
    <t>노임 17</t>
  </si>
  <si>
    <t>59AAC5C2954598890AFE7188E26ED18611632A</t>
  </si>
  <si>
    <t>597AB584C24BAD86543E288476538859AAC5C2954598890AFE7188E26ED18611632A</t>
  </si>
  <si>
    <t>유리끼우기 - 복층유리, 커튼월  24mm(6+12A+6)  M2     ( 호표 163 )</t>
  </si>
  <si>
    <t>597AB58B724F0D8752B41B8D459C4859AAC5C2954598890AFE7188E26ED18611632A</t>
  </si>
  <si>
    <t>유리주위코킹  5*5, 실리콘  M     ( 호표 164 )</t>
  </si>
  <si>
    <t>597AF518964D5286C6BFE88CBCD9885E50750620429A8D793D34801E725282C91470</t>
  </si>
  <si>
    <t>복층유리주위코킹  5*5, 실리콘  M     ( 호표 165 )</t>
  </si>
  <si>
    <t>597AB58B7B4E4D8DE2A9478D1019A85E50750620429A8D793D34801E725282C91470</t>
  </si>
  <si>
    <t>웨더코킹    M     ( 호표 166 )</t>
  </si>
  <si>
    <t>실링재, 실리콘, 비초산, 폴리유리용</t>
  </si>
  <si>
    <t>자재 315</t>
  </si>
  <si>
    <t>5E50750620429A8D793D34801E725282C9136B</t>
  </si>
  <si>
    <t>597AF518964D0A875F953E8CE6CE585E50750620429A8D793D34801E725282C9136B</t>
  </si>
  <si>
    <t>구조용코킹  5*16, 실리콘  M     ( 호표 167 )</t>
  </si>
  <si>
    <t>실링재, 실리콘, 비초산, 구조용</t>
  </si>
  <si>
    <t>자재 313</t>
  </si>
  <si>
    <t>5E50750620429A8D793D34801E725282C9147E</t>
  </si>
  <si>
    <t>597AF518964D0A875F953E8CE1EB785E50750620429A8D793D34801E725282C9147E</t>
  </si>
  <si>
    <t>노턴테이프    M     ( 호표 168 )</t>
  </si>
  <si>
    <t>자재 316</t>
  </si>
  <si>
    <t>5E50750620429A8D793D34801E725282C91E7B</t>
  </si>
  <si>
    <t>597AF518964D0A875F953E8CE6FB985E50750620429A8D793D34801E725282C91E7B</t>
  </si>
  <si>
    <t>불투명시트 붙임  유리면  M2     ( 호표 169 )</t>
  </si>
  <si>
    <t>불투명시트지</t>
  </si>
  <si>
    <t>자재 150</t>
  </si>
  <si>
    <t>5E50657F694FE78E036C78893B7EF38D1F62F2</t>
  </si>
  <si>
    <t>597AB58B7B4E4D8DE2A9478D101EB85E50657F694FE78E036C78893B7EF38D1F62F2</t>
  </si>
  <si>
    <t>597AB58B7B4E4D8DE2A9478D101EB859AAC5C2954598890AFE7188E26ED18611632A</t>
  </si>
  <si>
    <t>방습거울설치 - 합판 12mm+STS 1.5mm  5mm, 틀 포함  M2     ( 호표 170 )</t>
  </si>
  <si>
    <t>각재, 미송</t>
  </si>
  <si>
    <t>재</t>
  </si>
  <si>
    <t>자재 111</t>
  </si>
  <si>
    <t>5E50657F6F40BE84A54CB18F7D923D8DCB1D5A</t>
  </si>
  <si>
    <t>597AB58A6F478483CDF1118C7876085E50657F6F40BE84A54CB18F7D923D8DCB1D5A</t>
  </si>
  <si>
    <t>보통합판</t>
  </si>
  <si>
    <t>보통합판, 1급, 12*1220*2440mm</t>
  </si>
  <si>
    <t>자재 42</t>
  </si>
  <si>
    <t>5E73254A224E2E8B22BCCD8F2D222E8FC0D09B</t>
  </si>
  <si>
    <t>597AB58A6F478483CDF1118C7876085E73254A224E2E8B22BCCD8F2D222E8FC0D09B</t>
  </si>
  <si>
    <t>초산비닐계접착제</t>
  </si>
  <si>
    <t>초산비닐계접착제, 일반목공용</t>
  </si>
  <si>
    <t>자재 261</t>
  </si>
  <si>
    <t>5E507506214CE280A41D6C8270326783A312DF</t>
  </si>
  <si>
    <t>597AB58A6F478483CDF1118C7876085E507506214CE280A41D6C8270326783A312DF</t>
  </si>
  <si>
    <t>597AB58A6F478483CDF1118C78760859AAC5C2954598890AFE7188E26ED18611632C</t>
  </si>
  <si>
    <t>597AB58A6F478483CDF1118C78760859AAC5C2954598890AFE7188E26ED186116160</t>
  </si>
  <si>
    <t>597AB58A6F478483CDF1118C7876085E50657F6F40AD8E429085894EF6C48FBD1A35</t>
  </si>
  <si>
    <t>597AB58A6F478483CDF1118C787608597AD5DCF842B38AB1020B8B8C5868</t>
  </si>
  <si>
    <t>거울</t>
  </si>
  <si>
    <t>거울, 1000*1000*5mm</t>
  </si>
  <si>
    <t>자재 335</t>
  </si>
  <si>
    <t>5E35E52B4C4F4F8AF3D3458902E2048073A3F9</t>
  </si>
  <si>
    <t>597AB58A6F478483CDF1118C7876085E35E52B4C4F4F8AF3D3458902E2048073A3F9</t>
  </si>
  <si>
    <t>597AB58A6F478483CDF1118C78760859AAC5C2954598890AFE7188E26ED18611632A</t>
  </si>
  <si>
    <t>U-GLASS    M2     ( 호표 171 )</t>
  </si>
  <si>
    <t>LINIT U-GLASS</t>
  </si>
  <si>
    <t>자재 269</t>
  </si>
  <si>
    <t>5E507506214CE280A419F18DE12F98856F75E6</t>
  </si>
  <si>
    <t>597AB58A6F478483CDF1128EE902385E507506214CE280A419F18DE12F98856F75E6</t>
  </si>
  <si>
    <t>SANDING 처리추가</t>
  </si>
  <si>
    <t>2-SIDE SANDING</t>
  </si>
  <si>
    <t>자재 270</t>
  </si>
  <si>
    <t>5E507506214CE280A419F18DE12F98856F75E5</t>
  </si>
  <si>
    <t>597AB58A6F478483CDF1128EE902385E507506214CE280A419F18DE12F98856F75E5</t>
  </si>
  <si>
    <t>에폭시 코팅  바닥, 악세스후로아하부  M2     ( 호표 172 )</t>
  </si>
  <si>
    <t>바탕만들기</t>
  </si>
  <si>
    <t>콘크리트·모르타르면</t>
  </si>
  <si>
    <t>호표 330</t>
  </si>
  <si>
    <t>597A95A51D4EB885B335C88F840BE8</t>
  </si>
  <si>
    <t>597A95BCD84D2983DE00468809CD98597A95A51D4EB885B335C88F840BE8</t>
  </si>
  <si>
    <t>에폭시 페인트 - 재료비</t>
  </si>
  <si>
    <t>호표 331</t>
  </si>
  <si>
    <t>597A95BCD84D2983DC53F28F13D288</t>
  </si>
  <si>
    <t>597A95BCD84D2983DE00468809CD98597A95BCD84D2983DC53F28F13D288</t>
  </si>
  <si>
    <t>에폭시 코팅 - 노무비</t>
  </si>
  <si>
    <t>바닥, 롤러칠</t>
  </si>
  <si>
    <t>호표 332</t>
  </si>
  <si>
    <t>597A95BCD84D2983DE00478A84C058</t>
  </si>
  <si>
    <t>597A95BCD84D2983DE00468809CD98597A95BCD84D2983DE00478A84C058</t>
  </si>
  <si>
    <t>바탕만들기+에폭시 라이닝  바닥, 3mm  M2     ( 호표 173 )</t>
  </si>
  <si>
    <t>597A95BCD84D2983DD79F4843127A8597A95A51D4EB885B335C88F840BE8</t>
  </si>
  <si>
    <t>597A95BCD84D2983DD79F4843127A8597A95BCD84D2983DC53F28F13D288</t>
  </si>
  <si>
    <t>에폭시 라이닝 - 노무비</t>
  </si>
  <si>
    <t>바닥, 레기칠</t>
  </si>
  <si>
    <t>호표 333</t>
  </si>
  <si>
    <t>597A95BCD84D2983DD79F586914CC8</t>
  </si>
  <si>
    <t>597A95BCD84D2983DD79F4843127A8597A95BCD84D2983DD79F586914CC8</t>
  </si>
  <si>
    <t>바탕만들기+에폭시 라이닝  걸레받이, 3mm  M2     ( 호표 174 )</t>
  </si>
  <si>
    <t>597A95BCD84D2983DD79F48405EB48597A95A51D4EB885B335C88F840BE8</t>
  </si>
  <si>
    <t>597A95BCD84D2983DD79F48405EB48597A95BCD84D2983DC53F28F13D288</t>
  </si>
  <si>
    <t>597A95BCD84D2983DD79F48405EB48597A95BCD84D2983DD79F586914CC8</t>
  </si>
  <si>
    <t>바탕만들기+수성페인트(롤러칠)  내부, 3회, 콘크리트·모르타르면, 친환경페인트(POP)  M2     ( 호표 175 )</t>
  </si>
  <si>
    <t>바탕만들기 - 친환경</t>
  </si>
  <si>
    <t>콘크리트·모르타르면(내부)</t>
  </si>
  <si>
    <t>호표 334</t>
  </si>
  <si>
    <t>597A95A51D4EB885B337F88A0AF248</t>
  </si>
  <si>
    <t>597A95B5A9407E8660CA6185C0C848597A95A51D4EB885B337F88A0AF248</t>
  </si>
  <si>
    <t>수성페인트(롤러칠) - 친환경페인트 재료비</t>
  </si>
  <si>
    <t>내부, 3회, 친환경페인트(POP)</t>
  </si>
  <si>
    <t>호표 335</t>
  </si>
  <si>
    <t>597A95B5A9407E866EA75783DD0208</t>
  </si>
  <si>
    <t>597A95B5A9407E8660CA6185C0C848597A95B5A9407E866EA75783DD0208</t>
  </si>
  <si>
    <t>수성페인트(롤러칠) - 노무비</t>
  </si>
  <si>
    <t>3회 칠</t>
  </si>
  <si>
    <t>호표 336</t>
  </si>
  <si>
    <t>597A95B5A9407E866BD3F88BC28338</t>
  </si>
  <si>
    <t>597A95B5A9407E8660CA6185C0C848597A95B5A9407E866BD3F88BC28338</t>
  </si>
  <si>
    <t>다채무늬도료  내부 천장, 3회, 콘크리트·모르타르면  M2     ( 호표 176 )</t>
  </si>
  <si>
    <t>무늬코트</t>
  </si>
  <si>
    <t>내천정(하도+중도+상도)</t>
  </si>
  <si>
    <t>자재 349</t>
  </si>
  <si>
    <t>597A95B1CF45B6893DBFF48CD90F58</t>
  </si>
  <si>
    <t>597A95B5A9407E8660C0758E96B298597A95B1CF45B6893DBFF48CD90F58</t>
  </si>
  <si>
    <t>다채무늬도료  내벽, 3회, 콘크리트·모르타르면  M2     ( 호표 177 )</t>
  </si>
  <si>
    <t>내벽(하도+중도+상도)</t>
  </si>
  <si>
    <t>자재 348</t>
  </si>
  <si>
    <t>597A95B1CF45B68814E8BE835E6768</t>
  </si>
  <si>
    <t>597A95B5A9407E8660C0758E96A038597A95B1CF45B68814E8BE835E6768</t>
  </si>
  <si>
    <t>비닐타일 깔기  비닐타일, 3.0*450*450mm, 뉴디럭스타일  M2     ( 호표 178 )</t>
  </si>
  <si>
    <t>비닐타일</t>
  </si>
  <si>
    <t>자재 184</t>
  </si>
  <si>
    <t>5E50657F694FE78C56934A895100F8855AFFE6</t>
  </si>
  <si>
    <t>597A854ECE476B87FB5E4C82AB32685E50657F694FE78C56934A895100F8855AFFE6</t>
  </si>
  <si>
    <t>수장타일 붙이기</t>
  </si>
  <si>
    <t>3T (왁스 무)데코타일</t>
  </si>
  <si>
    <t>자재 350</t>
  </si>
  <si>
    <t>597A854ECE476B87FD0B0184309B18</t>
  </si>
  <si>
    <t>597A854ECE476B87FB5E4C82AB3268597A854ECE476B87FD0B0184309B18</t>
  </si>
  <si>
    <t>비닐시트 깔기 - 전면접합  비닐시트, 3.0mm  M2     ( 호표 179 )</t>
  </si>
  <si>
    <t>비닐시트</t>
  </si>
  <si>
    <t>비닐시트, 3.0T*1830, 퓨전</t>
  </si>
  <si>
    <t>자재 183</t>
  </si>
  <si>
    <t>5E50657F694FE78C5697218890906388F2CE03</t>
  </si>
  <si>
    <t>597A854ECE476B86D3AD78865F6B985E50657F694FE78C5697218890906388F2CE03</t>
  </si>
  <si>
    <t>PVC계 바닥재 - 시트 깔기</t>
  </si>
  <si>
    <t>주재료 제외, 전면접합</t>
  </si>
  <si>
    <t>호표 337</t>
  </si>
  <si>
    <t>597A854ECE476B87F9903B88433B78</t>
  </si>
  <si>
    <t>597A854ECE476B86D3AD78865F6B98597A854ECE476B87F9903B88433B78</t>
  </si>
  <si>
    <t>걸레받이 붙임 - 합성수지류  굽도리, 3.0*100mm, 비닐  M     ( 호표 180 )</t>
  </si>
  <si>
    <t>굽도리</t>
  </si>
  <si>
    <t>굽도리, 항균 100*3.2t</t>
  </si>
  <si>
    <t>자재 185</t>
  </si>
  <si>
    <t>5E50657F694FE78C56934A895100F8855B82DC</t>
  </si>
  <si>
    <t>597A854ECA49EB8DB54A908F709B685E50657F694FE78C56934A895100F8855B82DC</t>
  </si>
  <si>
    <t>고무접착제</t>
  </si>
  <si>
    <t>고무접착제, 건설용고무풀</t>
  </si>
  <si>
    <t>자재 265</t>
  </si>
  <si>
    <t>5E507506214CE280A418EE8489260688CA6ED2</t>
  </si>
  <si>
    <t>597A854ECA49EB8DB54A908F709B685E507506214CE280A418EE8489260688CA6ED2</t>
  </si>
  <si>
    <t>걸레받이 붙임 - 시공비</t>
  </si>
  <si>
    <t>합성수지류, H=75~120mm 기준</t>
  </si>
  <si>
    <t>호표 338</t>
  </si>
  <si>
    <t>597A854ECA49D98230D9CC86455688</t>
  </si>
  <si>
    <t>597A854ECA49EB8DB54A908F709B68597A854ECA49D98230D9CC86455688</t>
  </si>
  <si>
    <t>암면흡음텍스 붙임  불연천장재, T-Bar용, 15*600*600mm  M2     ( 호표 181 )</t>
  </si>
  <si>
    <t>불연천장재</t>
  </si>
  <si>
    <t>불연천장재, MP-100, T-Bar용, 15*603*603mm</t>
  </si>
  <si>
    <t>자재 152</t>
  </si>
  <si>
    <t>5E50657F694FE78D7DBC21872361DE89E7B95F</t>
  </si>
  <si>
    <t>597A854C00427F82CC7B538676D3585E50657F694FE78D7DBC21872361DE89E7B95F</t>
  </si>
  <si>
    <t>아코스틱텍스 - 시공비</t>
  </si>
  <si>
    <t>호표 339</t>
  </si>
  <si>
    <t>597A854C00427F82CC7B538676D348</t>
  </si>
  <si>
    <t>597A854C00427F82CC7B538676D358597A854C00427F82CC7B538676D348</t>
  </si>
  <si>
    <t>경질우레탄폼 보온판(슬래브 위 깔기)  바닥, 2종2호(가등급), 90mm  M2     ( 호표 182 )</t>
  </si>
  <si>
    <t>경질우레탄폼 보온판</t>
  </si>
  <si>
    <t>경질우레탄폼, 2종2호(가등급), 90mm</t>
  </si>
  <si>
    <t>자재 141</t>
  </si>
  <si>
    <t>5E50657F6B4ACD829439B98761AF088E25B9C4</t>
  </si>
  <si>
    <t>597A854B7A47A782DD8DE48F2ECF885E50657F6B4ACD829439B98761AF088E25B9C4</t>
  </si>
  <si>
    <t>발포폴리스티렌(슬래브 위 깔기 - 바닥) - 시공비</t>
  </si>
  <si>
    <t>100mm이하</t>
  </si>
  <si>
    <t>호표 340</t>
  </si>
  <si>
    <t>597A854B7A47848214215B81EE5678</t>
  </si>
  <si>
    <t>597A854B7A47A782DD8DE48F2ECF88597A854B7A47848214215B81EE5678</t>
  </si>
  <si>
    <t>경질우레탄폼 보온판(슬래브 위 깔기)  바닥, 2종2호(가등급), 180mm  M2     ( 호표 183 )</t>
  </si>
  <si>
    <t>경질우레탄폼, 2종2호(가등급), 180mm</t>
  </si>
  <si>
    <t>자재 144</t>
  </si>
  <si>
    <t>5E50657F6B4ACD829439B98761AF088E25B9C2</t>
  </si>
  <si>
    <t>597A854B7A47A782DD8DE48F2EF4485E50657F6B4ACD829439B98761AF088E25B9C2</t>
  </si>
  <si>
    <t>150mm이하</t>
  </si>
  <si>
    <t>호표 321</t>
  </si>
  <si>
    <t>597A854B7A47848214215B81EE0E68</t>
  </si>
  <si>
    <t>597A854B7A47A782DD8DE48F2EF448597A854B7A47848214215B81EE0E68</t>
  </si>
  <si>
    <t>경질우레탄폼 보온판(접착제 붙이기)  슬래브밑, 2종2호(가등급), 90mm  M2     ( 호표 184 )</t>
  </si>
  <si>
    <t>597A854B7A47A782DD8DE48F1C79485E50657F6B4ACD829439B98761AF088E25B9C4</t>
  </si>
  <si>
    <t>초산비닐계접착제, 스치로폴, 암면</t>
  </si>
  <si>
    <t>자재 263</t>
  </si>
  <si>
    <t>5E507506214CE280A41D6C8270326783A313FE</t>
  </si>
  <si>
    <t>597A854B7A47A782DD8DE48F1C79485E507506214CE280A41D6C8270326783A313FE</t>
  </si>
  <si>
    <t>발포폴리스티렌(접착제붙이기 - 천장) - 시공비</t>
  </si>
  <si>
    <t>호표 341</t>
  </si>
  <si>
    <t>597A854B7A47848214215C82784F48</t>
  </si>
  <si>
    <t>597A854B7A47A782DD8DE48F1C7948597A854B7A47848214215C82784F48</t>
  </si>
  <si>
    <t>경질우레탄폼 보온판(접착제 붙이기)  슬래브밑, 2종2호(가등급), 95mm  M2     ( 호표 185 )</t>
  </si>
  <si>
    <t>경질우레탄폼, 2종2호(가등급), 95mm</t>
  </si>
  <si>
    <t>자재 142</t>
  </si>
  <si>
    <t>5E50657F6B4ACD829439B98761AF088E25B9C7</t>
  </si>
  <si>
    <t>597A854B7A47A782DD8DE48F1C79785E50657F6B4ACD829439B98761AF088E25B9C7</t>
  </si>
  <si>
    <t>597A854B7A47A782DD8DE48F1C79785E507506214CE280A41D6C8270326783A313FE</t>
  </si>
  <si>
    <t>597A854B7A47A782DD8DE48F1C7978597A854B7A47848214215C82784F48</t>
  </si>
  <si>
    <t>경질우레탄폼 보온판(접착제 붙이기)  슬래브밑, 2종2호(가등급), 100mm  M2     ( 호표 186 )</t>
  </si>
  <si>
    <t>경질우레탄폼, 2종2호(가등급), 100mm</t>
  </si>
  <si>
    <t>자재 143</t>
  </si>
  <si>
    <t>5E50657F6B4ACD829439B98761AF088E25B9C6</t>
  </si>
  <si>
    <t>597A854B7A47A782DD8DE48F1C79385E50657F6B4ACD829439B98761AF088E25B9C6</t>
  </si>
  <si>
    <t>597A854B7A47A782DD8DE48F1C79385E507506214CE280A41D6C8270326783A313FE</t>
  </si>
  <si>
    <t>597A854B7A47A782DD8DE48F1C7938597A854B7A47848214215C82784F48</t>
  </si>
  <si>
    <t>경질우레탄폼 보온판(접착제붙이기)  벽, 비중 0.03, 100mm  M2     ( 호표 187 )</t>
  </si>
  <si>
    <t>597A854B7A47A782DD8DE48F03E5785E50657F6B4ACD829439B98761AF088E25B9C6</t>
  </si>
  <si>
    <t>597A854B7A47A782DD8DE48F03E5785E507506214CE280A41D6C8270326783A313FE</t>
  </si>
  <si>
    <t>발포폴리스티렌(접착제붙이기 - 벽) - 시공비</t>
  </si>
  <si>
    <t>호표 342</t>
  </si>
  <si>
    <t>597A854B7A47848214215F8FB21978</t>
  </si>
  <si>
    <t>597A854B7A47A782DD8DE48F03E578597A854B7A47848214215F8FB21978</t>
  </si>
  <si>
    <t>경질우레탄폼 보온판(벽격자)  벽, 비중 0.03, 100mm  M2     ( 호표 188 )</t>
  </si>
  <si>
    <t>597A854B7A47A782DD8DE48F76ECD85E50657F6B4ACD829439B98761AF088E25B9C6</t>
  </si>
  <si>
    <t>발포폴리스티렌(격자넣기 - 벽) - 시공비</t>
  </si>
  <si>
    <t>호표 343</t>
  </si>
  <si>
    <t>597A854B7A47848214215A879282C8</t>
  </si>
  <si>
    <t>597A854B7A47A782DD8DE48F76ECD8597A854B7A47848214215A879282C8</t>
  </si>
  <si>
    <t>백판넬 설치  GW80T+STL1.2T  M2     ( 호표 189 )</t>
  </si>
  <si>
    <t>STEEL PLATE</t>
  </si>
  <si>
    <t>1.2mm, 방청P+조합P</t>
  </si>
  <si>
    <t>호표 344</t>
  </si>
  <si>
    <t>597AD5DCFD4AED88BFD2038E560D68</t>
  </si>
  <si>
    <t>597A85421C48908484DCCA80BA5AA8597AD5DCFD4AED88BFD2038E560D68</t>
  </si>
  <si>
    <t>그라스울 벽격자넣기</t>
  </si>
  <si>
    <t>48kg/㎥,80mm</t>
  </si>
  <si>
    <t>호표 345</t>
  </si>
  <si>
    <t>597A854B794536864504F383393DC8</t>
  </si>
  <si>
    <t>597A85421C48908484DCCA80BA5AA8597A854B794536864504F383393DC8</t>
  </si>
  <si>
    <t>층간방화구획설치    M     ( 호표 190 )</t>
  </si>
  <si>
    <t>섬유단열재</t>
  </si>
  <si>
    <t>섬유단열재, 펠트, 밀도60kg/㎥, 50mm</t>
  </si>
  <si>
    <t>자재 137</t>
  </si>
  <si>
    <t>5E50657F6B4ACD8295CACE853F1FE18764DB7B</t>
  </si>
  <si>
    <t>597A85421C48908484DCCA80A9E9E85E50657F6B4ACD8295CACE853F1FE18764DB7B</t>
  </si>
  <si>
    <t>597A85421C48908484DCCA80A9E9E859AAC5C2954598890AFE7188E26ED18611632C</t>
  </si>
  <si>
    <t>갈바륨강판</t>
  </si>
  <si>
    <t>1.6t</t>
  </si>
  <si>
    <t>호표 346</t>
  </si>
  <si>
    <t>597A8547814BCC8E39F18A8280C398</t>
  </si>
  <si>
    <t>597A85421C48908484DCCA80A9E9E8597A8547814BCC8E39F18A8280C398</t>
  </si>
  <si>
    <t>조합페인트(뿜칠)</t>
  </si>
  <si>
    <t>철재면 2회. 1급</t>
  </si>
  <si>
    <t>호표 347</t>
  </si>
  <si>
    <t>597A95B48340098133A3978B5AE0A8</t>
  </si>
  <si>
    <t>597A85421C48908484DCCA80A9E9E8597A95B48340098133A3978B5AE0A8</t>
  </si>
  <si>
    <t>창상부보강 설치  H=790  M     ( 호표 191 )</t>
  </si>
  <si>
    <t>C-100*50*20*2.3mm, 방청P</t>
  </si>
  <si>
    <t>호표 348</t>
  </si>
  <si>
    <t>597AD5DCFD4AED88BFD2038E603C68</t>
  </si>
  <si>
    <t>597A85421C48908484DCCA80C4C488597AD5DCFD4AED88BFD2038E603C68</t>
  </si>
  <si>
    <t>L-50*50*5mm, 방청P</t>
  </si>
  <si>
    <t>호표 349</t>
  </si>
  <si>
    <t>597AD5DCFD4AED88BFD2038E605108</t>
  </si>
  <si>
    <t>597A85421C48908484DCCA80C4C488597AD5DCFD4AED88BFD2038E605108</t>
  </si>
  <si>
    <t>L-75*75*6mm, 방청P</t>
  </si>
  <si>
    <t>호표 350</t>
  </si>
  <si>
    <t>597AD5DCFD4AED88BFD2038E605118</t>
  </si>
  <si>
    <t>597A85421C48908484DCCA80C4C488597AD5DCFD4AED88BFD2038E605118</t>
  </si>
  <si>
    <t>손잡이  손잡이, 장애자용손잡이, 대변기용, STS304 Ø38,1.5t(L형)  개     ( 호표 192 )</t>
  </si>
  <si>
    <t>자재 250</t>
  </si>
  <si>
    <t>5E5075051D493E82F7400E8CBE45408B98B454</t>
  </si>
  <si>
    <t>59BCA5FC8F46788727A01A8D212DB85E5075051D493E82F7400E8CBE45408B98B454</t>
  </si>
  <si>
    <t>위생공</t>
  </si>
  <si>
    <t>노임 26</t>
  </si>
  <si>
    <t>59AAC5C2954598890AFE7188E26ED1861165DF</t>
  </si>
  <si>
    <t>59BCA5FC8F46788727A01A8D212DB859AAC5C2954598890AFE7188E26ED1861165DF</t>
  </si>
  <si>
    <t>59BCA5FC8F46788727A01A8D212DB8586C551BF74D2283FAA6D08FCB28001</t>
  </si>
  <si>
    <t>손잡이  손잡이, 장애자용손잡이, 세면기용, STS304 Ø38,1.5t  개     ( 호표 193 )</t>
  </si>
  <si>
    <t>자재 251</t>
  </si>
  <si>
    <t>5E5075051D493E82F7400E8CBE45408B98B456</t>
  </si>
  <si>
    <t>59BCA5FC8F46788727A01A8D212DE85E5075051D493E82F7400E8CBE45408B98B456</t>
  </si>
  <si>
    <t>59BCA5FC8F46788727A01A8D212DE859AAC5C2954598890AFE7188E26ED1861165DF</t>
  </si>
  <si>
    <t>59BCA5FC8F46788727A01A8D212DE8586C551BF74D2283FAA6D08FCB28001</t>
  </si>
  <si>
    <t>손잡이  손잡이, 장애자용손잡이, 좌우가동형, STS304 Ø38,1.5t  개     ( 호표 194 )</t>
  </si>
  <si>
    <t>손잡이, 장애자용손잡이, 대변기 - 가동식</t>
  </si>
  <si>
    <t>자재 253</t>
  </si>
  <si>
    <t>5E5075051D493E82F7400E8CBE454082B5E93B</t>
  </si>
  <si>
    <t>59BCA5FC8F46788727A01A8D212D985E5075051D493E82F7400E8CBE454082B5E93B</t>
  </si>
  <si>
    <t>59BCA5FC8F46788727A01A8D212D9859AAC5C2954598890AFE7188E26ED1861165DF</t>
  </si>
  <si>
    <t>59BCA5FC8F46788727A01A8D212D98586C551BF74D2283FAA6D08FCB28001</t>
  </si>
  <si>
    <t>장애인점자블럭  300*300*18T  EA     ( 호표 195 )</t>
  </si>
  <si>
    <t>점자블럭(점형)</t>
  </si>
  <si>
    <t>자재 252</t>
  </si>
  <si>
    <t>5E5075051D493E82F7400E8CBE45408B9ECD4F</t>
  </si>
  <si>
    <t>597AD5DD824B22831EBAD2896CF9585E5075051D493E82F7400E8CBE45408B9ECD4F</t>
  </si>
  <si>
    <t>에폭시접착제</t>
  </si>
  <si>
    <t>에폭시접착제, 세라믹타일용</t>
  </si>
  <si>
    <t>자재 302</t>
  </si>
  <si>
    <t>5E507506214CE280A41BA38158B6EF86010717</t>
  </si>
  <si>
    <t>597AD5DD824B22831EBAD2896CF9585E507506214CE280A41BA38158B6EF86010717</t>
  </si>
  <si>
    <t>타일공</t>
  </si>
  <si>
    <t>노임 20</t>
  </si>
  <si>
    <t>59AAC5C2954598890AFE7188E26ED186116327</t>
  </si>
  <si>
    <t>597AD5DD824B22831EBAD2896CF95859AAC5C2954598890AFE7188E26ED186116327</t>
  </si>
  <si>
    <t>597AD5DD824B22831EBAD2896CF95859AAC5C2954598890AFE7188E26ED186116160</t>
  </si>
  <si>
    <t>597AD5DD824B22831EBAD2896CF958586C551BF74D2283FAA6D08FCB28001</t>
  </si>
  <si>
    <t>롤블라인드 설치  5550*3000  EA     ( 호표 196 )</t>
  </si>
  <si>
    <t>원단</t>
  </si>
  <si>
    <t>방염</t>
  </si>
  <si>
    <t>자재 327</t>
  </si>
  <si>
    <t>5E35A54ECD4A3686558A92895C851B8EA6B7AD</t>
  </si>
  <si>
    <t>597A85421C48908484DCC98620D3685E35A54ECD4A3686558A92895C851B8EA6B7AD</t>
  </si>
  <si>
    <t>Cltuch</t>
  </si>
  <si>
    <t>자재 328</t>
  </si>
  <si>
    <t>5E35A54ECD4A3686558A92895C851B8EA6B07C</t>
  </si>
  <si>
    <t>597A85421C48908484DCC98620D3685E35A54ECD4A3686558A92895C851B8EA6B07C</t>
  </si>
  <si>
    <t>LAM Spring</t>
  </si>
  <si>
    <t>자재 329</t>
  </si>
  <si>
    <t>5E35A54ECD4A3686558A92895C851B8EA6B07D</t>
  </si>
  <si>
    <t>597A85421C48908484DCC98620D3685E35A54ECD4A3686558A92895C851B8EA6B07D</t>
  </si>
  <si>
    <t>Head Rail</t>
  </si>
  <si>
    <t>자재 330</t>
  </si>
  <si>
    <t>5E35A54ECD4A3686558A92895C851B8EA6B07E</t>
  </si>
  <si>
    <t>597A85421C48908484DCC98620D3685E35A54ECD4A3686558A92895C851B8EA6B07E</t>
  </si>
  <si>
    <t>Tube(Shaft)</t>
  </si>
  <si>
    <t>38mm</t>
  </si>
  <si>
    <t>자재 331</t>
  </si>
  <si>
    <t>5E35A54ECD4A3686558A92895C851B8EA6B07F</t>
  </si>
  <si>
    <t>597A85421C48908484DCC98620D3685E35A54ECD4A3686558A92895C851B8EA6B07F</t>
  </si>
  <si>
    <t>Hembar(Bottombar)</t>
  </si>
  <si>
    <t>자재 332</t>
  </si>
  <si>
    <t>5E35A54ECD4A3686558A92895C851B8EA6B079</t>
  </si>
  <si>
    <t>597A85421C48908484DCC98620D3685E35A54ECD4A3686558A92895C851B8EA6B079</t>
  </si>
  <si>
    <t>Chain</t>
  </si>
  <si>
    <t>플라스틱</t>
  </si>
  <si>
    <t>자재 333</t>
  </si>
  <si>
    <t>5E35A54ECD4A3686558A92895C851B8EA6B07A</t>
  </si>
  <si>
    <t>597A85421C48908484DCC98620D3685E35A54ECD4A3686558A92895C851B8EA6B07A</t>
  </si>
  <si>
    <t>제작설치비</t>
  </si>
  <si>
    <t>자재 334</t>
  </si>
  <si>
    <t>5E35A54ECD4A3686558A92895C851B8EA6B101</t>
  </si>
  <si>
    <t>597A85421C48908484DCC98620D3685E35A54ECD4A3686558A92895C851B8EA6B101</t>
  </si>
  <si>
    <t>롤블라인드 설치  5550*2700  EA     ( 호표 197 )</t>
  </si>
  <si>
    <t>597A85421C48908484DCC98620D3585E35A54ECD4A3686558A92895C851B8EA6B7AD</t>
  </si>
  <si>
    <t>597A85421C48908484DCC98620D3585E35A54ECD4A3686558A92895C851B8EA6B07C</t>
  </si>
  <si>
    <t>597A85421C48908484DCC98620D3585E35A54ECD4A3686558A92895C851B8EA6B07D</t>
  </si>
  <si>
    <t>597A85421C48908484DCC98620D3585E35A54ECD4A3686558A92895C851B8EA6B07E</t>
  </si>
  <si>
    <t>597A85421C48908484DCC98620D3585E35A54ECD4A3686558A92895C851B8EA6B07F</t>
  </si>
  <si>
    <t>597A85421C48908484DCC98620D3585E35A54ECD4A3686558A92895C851B8EA6B079</t>
  </si>
  <si>
    <t>597A85421C48908484DCC98620D3585E35A54ECD4A3686558A92895C851B8EA6B07A</t>
  </si>
  <si>
    <t>597A85421C48908484DCC98620D3585E35A54ECD4A3686558A92895C851B8EA6B101</t>
  </si>
  <si>
    <t>롤블라인드 설치  5400*3000  EA     ( 호표 198 )</t>
  </si>
  <si>
    <t>597A85421C48908484DCC98620D3B85E35A54ECD4A3686558A92895C851B8EA6B7AD</t>
  </si>
  <si>
    <t>597A85421C48908484DCC98620D3B85E35A54ECD4A3686558A92895C851B8EA6B07C</t>
  </si>
  <si>
    <t>597A85421C48908484DCC98620D3B85E35A54ECD4A3686558A92895C851B8EA6B07D</t>
  </si>
  <si>
    <t>597A85421C48908484DCC98620D3B85E35A54ECD4A3686558A92895C851B8EA6B07E</t>
  </si>
  <si>
    <t>597A85421C48908484DCC98620D3B85E35A54ECD4A3686558A92895C851B8EA6B07F</t>
  </si>
  <si>
    <t>597A85421C48908484DCC98620D3B85E35A54ECD4A3686558A92895C851B8EA6B079</t>
  </si>
  <si>
    <t>597A85421C48908484DCC98620D3B85E35A54ECD4A3686558A92895C851B8EA6B07A</t>
  </si>
  <si>
    <t>597A85421C48908484DCC98620D3B85E35A54ECD4A3686558A92895C851B8EA6B101</t>
  </si>
  <si>
    <t>롤블라인드 설치  3200*2700  EA     ( 호표 199 )</t>
  </si>
  <si>
    <t>597A85421C48908484DCC98620C2B85E35A54ECD4A3686558A92895C851B8EA6B7AD</t>
  </si>
  <si>
    <t>597A85421C48908484DCC98620C2B85E35A54ECD4A3686558A92895C851B8EA6B07C</t>
  </si>
  <si>
    <t>597A85421C48908484DCC98620C2B85E35A54ECD4A3686558A92895C851B8EA6B07D</t>
  </si>
  <si>
    <t>597A85421C48908484DCC98620C2B85E35A54ECD4A3686558A92895C851B8EA6B07E</t>
  </si>
  <si>
    <t>597A85421C48908484DCC98620C2B85E35A54ECD4A3686558A92895C851B8EA6B07F</t>
  </si>
  <si>
    <t>597A85421C48908484DCC98620C2B85E35A54ECD4A3686558A92895C851B8EA6B079</t>
  </si>
  <si>
    <t>597A85421C48908484DCC98620C2B85E35A54ECD4A3686558A92895C851B8EA6B07A</t>
  </si>
  <si>
    <t>597A85421C48908484DCC98620C2B85E35A54ECD4A3686558A92895C851B8EA6B101</t>
  </si>
  <si>
    <t>롤블라인드 설치  2000*3000  EA     ( 호표 200 )</t>
  </si>
  <si>
    <t>597A85421C48908484DCC98620C2A85E35A54ECD4A3686558A92895C851B8EA6B7AD</t>
  </si>
  <si>
    <t>597A85421C48908484DCC98620C2A85E35A54ECD4A3686558A92895C851B8EA6B07C</t>
  </si>
  <si>
    <t>597A85421C48908484DCC98620C2A85E35A54ECD4A3686558A92895C851B8EA6B07D</t>
  </si>
  <si>
    <t>597A85421C48908484DCC98620C2A85E35A54ECD4A3686558A92895C851B8EA6B07E</t>
  </si>
  <si>
    <t>597A85421C48908484DCC98620C2A85E35A54ECD4A3686558A92895C851B8EA6B07F</t>
  </si>
  <si>
    <t>597A85421C48908484DCC98620C2A85E35A54ECD4A3686558A92895C851B8EA6B079</t>
  </si>
  <si>
    <t>597A85421C48908484DCC98620C2A85E35A54ECD4A3686558A92895C851B8EA6B07A</t>
  </si>
  <si>
    <t>597A85421C48908484DCC98620C2A85E35A54ECD4A3686558A92895C851B8EA6B101</t>
  </si>
  <si>
    <t>롤블라인드 설치  1600*3000  EA     ( 호표 201 )</t>
  </si>
  <si>
    <t>597A85421C48908484DCC98620C2985E35A54ECD4A3686558A92895C851B8EA6B7AD</t>
  </si>
  <si>
    <t>597A85421C48908484DCC98620C2985E35A54ECD4A3686558A92895C851B8EA6B07C</t>
  </si>
  <si>
    <t>597A85421C48908484DCC98620C2985E35A54ECD4A3686558A92895C851B8EA6B07D</t>
  </si>
  <si>
    <t>597A85421C48908484DCC98620C2985E35A54ECD4A3686558A92895C851B8EA6B07E</t>
  </si>
  <si>
    <t>597A85421C48908484DCC98620C2985E35A54ECD4A3686558A92895C851B8EA6B07F</t>
  </si>
  <si>
    <t>597A85421C48908484DCC98620C2985E35A54ECD4A3686558A92895C851B8EA6B079</t>
  </si>
  <si>
    <t>597A85421C48908484DCC98620C2985E35A54ECD4A3686558A92895C851B8EA6B07A</t>
  </si>
  <si>
    <t>597A85421C48908484DCC98620C2985E35A54ECD4A3686558A92895C851B8EA6B101</t>
  </si>
  <si>
    <t>철근콘크리트바닥 철거  백호1.0M3+압쇄기  M3     ( 호표 202 )</t>
  </si>
  <si>
    <t>1.0㎥</t>
  </si>
  <si>
    <t>호표 351</t>
  </si>
  <si>
    <t>5E62C5606144268DA7703180F8F6F785F25E928D</t>
  </si>
  <si>
    <t>597B65EFF3401A8E90216185FF66785E62C5606144268DA7703180F8F6F785F25E928D</t>
  </si>
  <si>
    <t>압쇄기(펄버라이저)</t>
  </si>
  <si>
    <t>1.0㎥용</t>
  </si>
  <si>
    <t>호표 352</t>
  </si>
  <si>
    <t>5E62C5606144268DA28F168515466E8729419135</t>
  </si>
  <si>
    <t>597B65EFF3401A8E90216185FF66785E62C5606144268DA28F168515466E8729419135</t>
  </si>
  <si>
    <t>철근콘크리트벽 철거(30cm미만)  백호0.7M3+대형브레이커, 보통  M3     ( 호표 203 )</t>
  </si>
  <si>
    <t>기계사용</t>
  </si>
  <si>
    <t>기계경비 제외, 기준 높이 10m</t>
  </si>
  <si>
    <t>호표 353</t>
  </si>
  <si>
    <t>597B65EFF247BE821E224A814D8FD8</t>
  </si>
  <si>
    <t>597B65EFF3402B84FF81378EB52AF8597B65EFF247BE821E224A814D8FD8</t>
  </si>
  <si>
    <t>0.7㎥</t>
  </si>
  <si>
    <t>호표 230</t>
  </si>
  <si>
    <t>5E62C5606144268DA7703180EEE0E381A27644F3</t>
  </si>
  <si>
    <t>597B65EFF3402B84FF81378EB52AF85E62C5606144268DA7703180EEE0E381A27644F3</t>
  </si>
  <si>
    <t>대형 브레이커</t>
  </si>
  <si>
    <t>0.7㎥용</t>
  </si>
  <si>
    <t>호표 354</t>
  </si>
  <si>
    <t>5E62C5606144268DA4BD118EAFDC9F8ADB8BAF8B</t>
  </si>
  <si>
    <t>597B65EFF3402B84FF81378EB52AF85E62C5606144268DA4BD118EAFDC9F8ADB8BAF8B</t>
  </si>
  <si>
    <t>대형 브레이커용 치즐 소모량</t>
  </si>
  <si>
    <t>0.7㎥용, 구조물 헐기</t>
  </si>
  <si>
    <t>호표 355</t>
  </si>
  <si>
    <t>5E62C5606144268DA4BC0A8F8253A88FE1D42397</t>
  </si>
  <si>
    <t>597B65EFF3402B84FF81378EB52AF85E62C5606144268DA4BC0A8F8253A88FE1D42397</t>
  </si>
  <si>
    <t>수목이식공사    식     ( 호표 204 )</t>
  </si>
  <si>
    <t>수목이식 공사</t>
  </si>
  <si>
    <t>자재 301</t>
  </si>
  <si>
    <t>5E507506214CE280A419F18DE12F98856CBAF6</t>
  </si>
  <si>
    <t>597AD5DD824B22831EBAD2896CF9485E507506214CE280A419F18DE12F98856CBAF6</t>
  </si>
  <si>
    <t>레미콘(150m3마다)  압축강도  회     ( 호표 205 )</t>
  </si>
  <si>
    <t>KS F 2405</t>
  </si>
  <si>
    <t>자재 155</t>
  </si>
  <si>
    <t>5E50657F694FE78D7DBA778715B9E9823AF36C</t>
  </si>
  <si>
    <t>597A65012B4E2086A4DD3D84F439485E50657F694FE78D7DBA778715B9E9823AF36C</t>
  </si>
  <si>
    <t>철근콘크리트용봉강(규격별,100톤마다)  인장강도외 10품목  회     ( 호표 206 )</t>
  </si>
  <si>
    <t>철근콘크리트용봉강(KS D 0802)</t>
  </si>
  <si>
    <t>항복강도</t>
  </si>
  <si>
    <t>자재 156</t>
  </si>
  <si>
    <t>5E50657F694FE78D7DBA778715B9E9823AF36D</t>
  </si>
  <si>
    <t>597A65012B4E2086A4DD3D84F439685E50657F694FE78D7DBA778715B9E9823AF36D</t>
  </si>
  <si>
    <t>인장강도</t>
  </si>
  <si>
    <t>자재 157</t>
  </si>
  <si>
    <t>5E50657F694FE78D7DBA778715B9E9823AF36A</t>
  </si>
  <si>
    <t>597A65012B4E2086A4DD3D84F439685E50657F694FE78D7DBA778715B9E9823AF36A</t>
  </si>
  <si>
    <t>연신율</t>
  </si>
  <si>
    <t>자재 158</t>
  </si>
  <si>
    <t>5E50657F694FE78D7DBA778715B9E9823AF36B</t>
  </si>
  <si>
    <t>597A65012B4E2086A4DD3D84F439685E50657F694FE78D7DBA778715B9E9823AF36B</t>
  </si>
  <si>
    <t>철근콘크리트용봉강(KS D 0804)</t>
  </si>
  <si>
    <t>굽힘성</t>
  </si>
  <si>
    <t>자재 159</t>
  </si>
  <si>
    <t>5E50657F694FE78D7DBA778715B9E9823AF368</t>
  </si>
  <si>
    <t>597A65012B4E2086A4DD3D84F439685E50657F694FE78D7DBA778715B9E9823AF368</t>
  </si>
  <si>
    <t>철근콘크리트용봉강(KS D 1652)</t>
  </si>
  <si>
    <t>화학성분(탄소 C)</t>
  </si>
  <si>
    <t>자재 160</t>
  </si>
  <si>
    <t>5E50657F694FE78D7DBA778715B9E9823AF369</t>
  </si>
  <si>
    <t>597A65012B4E2086A4DD3D84F439685E50657F694FE78D7DBA778715B9E9823AF369</t>
  </si>
  <si>
    <t>화학성분(규소 Si)</t>
  </si>
  <si>
    <t>자재 161</t>
  </si>
  <si>
    <t>5E50657F694FE78D7DBA778715B9E9823AF366</t>
  </si>
  <si>
    <t>597A65012B4E2086A4DD3D84F439685E50657F694FE78D7DBA778715B9E9823AF366</t>
  </si>
  <si>
    <t>화학성분(망간 Mn)</t>
  </si>
  <si>
    <t>자재 162</t>
  </si>
  <si>
    <t>5E50657F694FE78D7DBA778715B9E9823AF367</t>
  </si>
  <si>
    <t>597A65012B4E2086A4DD3D84F439685E50657F694FE78D7DBA778715B9E9823AF367</t>
  </si>
  <si>
    <t>화학성분(인 P)</t>
  </si>
  <si>
    <t>자재 163</t>
  </si>
  <si>
    <t>5E50657F694FE78D7DBA778715B9E9823AF247</t>
  </si>
  <si>
    <t>597A65012B4E2086A4DD3D84F439685E50657F694FE78D7DBA778715B9E9823AF247</t>
  </si>
  <si>
    <t>화학성분(황 S)</t>
  </si>
  <si>
    <t>자재 164</t>
  </si>
  <si>
    <t>5E50657F694FE78D7DBA778715B9E9823AF246</t>
  </si>
  <si>
    <t>597A65012B4E2086A4DD3D84F439685E50657F694FE78D7DBA778715B9E9823AF246</t>
  </si>
  <si>
    <t>화학성분(질소 N)</t>
  </si>
  <si>
    <t>자재 165</t>
  </si>
  <si>
    <t>5E50657F694FE78D7DBA778715B9E9823AF245</t>
  </si>
  <si>
    <t>597A65012B4E2086A4DD3D84F439685E50657F694FE78D7DBA778715B9E9823AF245</t>
  </si>
  <si>
    <t>탄소당량</t>
  </si>
  <si>
    <t>자재 166</t>
  </si>
  <si>
    <t>5E50657F694FE78D7DBA778715B9E9823AF244</t>
  </si>
  <si>
    <t>597A65012B4E2086A4DD3D84F439685E50657F694FE78D7DBA778715B9E9823AF244</t>
  </si>
  <si>
    <t>시멘트(300톤마다)  압축강도외  회     ( 호표 207 )</t>
  </si>
  <si>
    <t>비중(르사트리에, KS L 5110)</t>
  </si>
  <si>
    <t>자재 170</t>
  </si>
  <si>
    <t>5E50657F694FE78D7DBA778715B9E9823AF09D</t>
  </si>
  <si>
    <t>597A65012B4E2086A4DD3D84F428E85E50657F694FE78D7DBA778715B9E9823AF09D</t>
  </si>
  <si>
    <t>분말도(KS L 5106)</t>
  </si>
  <si>
    <t>자재 171</t>
  </si>
  <si>
    <t>5E50657F694FE78D7DBA778715B9E9823AF09C</t>
  </si>
  <si>
    <t>597A65012B4E2086A4DD3D84F428E85E50657F694FE78D7DBA778715B9E9823AF09C</t>
  </si>
  <si>
    <t>응결시간(KS L 5108)</t>
  </si>
  <si>
    <t>자재 172</t>
  </si>
  <si>
    <t>5E50657F694FE78D7DBA778715B9E9823AF09E</t>
  </si>
  <si>
    <t>597A65012B4E2086A4DD3D84F428E85E50657F694FE78D7DBA778715B9E9823AF09E</t>
  </si>
  <si>
    <t>압축강도(KS L ISO 679)</t>
  </si>
  <si>
    <t>자재 173</t>
  </si>
  <si>
    <t>5E50657F694FE78D7DBA778715B9E9823AF091</t>
  </si>
  <si>
    <t>597A65012B4E2086A4DD3D84F428E85E50657F694FE78D7DBA778715B9E9823AF091</t>
  </si>
  <si>
    <t>화학성분(감열감량, KS L ISO 679)</t>
  </si>
  <si>
    <t>자재 174</t>
  </si>
  <si>
    <t>5E50657F694FE78D7DBA778715B9E9823AF090</t>
  </si>
  <si>
    <t>597A65012B4E2086A4DD3D84F428E85E50657F694FE78D7DBA778715B9E9823AF090</t>
  </si>
  <si>
    <t>콘크리트벽돌(100,000매당)  압축강도외  회     ( 호표 208 )</t>
  </si>
  <si>
    <t>치수(KS F 4004)</t>
  </si>
  <si>
    <t>자재 167</t>
  </si>
  <si>
    <t>5E50657F694FE78D7DBA778715B9E9823AF1A1</t>
  </si>
  <si>
    <t>597A65012B4E2086A4DD3D84F439085E50657F694FE78D7DBA778715B9E9823AF1A1</t>
  </si>
  <si>
    <t>압축강도(KS F 4004)</t>
  </si>
  <si>
    <t>자재 168</t>
  </si>
  <si>
    <t>5E50657F694FE78D7DBA778715B9E9823AF1A2</t>
  </si>
  <si>
    <t>597A65012B4E2086A4DD3D84F439085E50657F694FE78D7DBA778715B9E9823AF1A2</t>
  </si>
  <si>
    <t>흡수율(KS F 4004)</t>
  </si>
  <si>
    <t>자재 169</t>
  </si>
  <si>
    <t>5E50657F694FE78D7DBA778715B9E9823AF1A3</t>
  </si>
  <si>
    <t>597A65012B4E2086A4DD3D84F439085E50657F694FE78D7DBA778715B9E9823AF1A3</t>
  </si>
  <si>
    <t>복층유리  겉모양 및 치수외  회     ( 호표 209 )</t>
  </si>
  <si>
    <t>겉모양 및 치수</t>
  </si>
  <si>
    <t>건</t>
  </si>
  <si>
    <t>자재 176</t>
  </si>
  <si>
    <t>5E50657F694FE78D7DBA778715B9E9823AF471</t>
  </si>
  <si>
    <t>597A65012B4E2086A4DD3D84EBEF585E50657F694FE78D7DBA778715B9E9823AF471</t>
  </si>
  <si>
    <t>이슬점</t>
  </si>
  <si>
    <t>자재 177</t>
  </si>
  <si>
    <t>5E50657F694FE78D7DBA778715B9E9823AF472</t>
  </si>
  <si>
    <t>597A65012B4E2086A4DD3D84EBEF585E50657F694FE78D7DBA778715B9E9823AF472</t>
  </si>
  <si>
    <t>봉착의 가속 내구성</t>
  </si>
  <si>
    <t>자재 178</t>
  </si>
  <si>
    <t>5E50657F694FE78D7DBA778715B9E9823AF473</t>
  </si>
  <si>
    <t>597A65012B4E2086A4DD3D84EBEF585E50657F694FE78D7DBA778715B9E9823AF473</t>
  </si>
  <si>
    <t>광학박막 성능의 가속내구성</t>
  </si>
  <si>
    <t>자재 179</t>
  </si>
  <si>
    <t>5E50657F694FE78D7DBA778715B9E9823AF47C</t>
  </si>
  <si>
    <t>597A65012B4E2086A4DD3D84EBEF585E50657F694FE78D7DBA778715B9E9823AF47C</t>
  </si>
  <si>
    <t>열관류저항(단열성)</t>
  </si>
  <si>
    <t>자재 180</t>
  </si>
  <si>
    <t>5E50657F694FE78D7DBA778715B9E9823AF47D</t>
  </si>
  <si>
    <t>597A65012B4E2086A4DD3D84EBEF585E50657F694FE78D7DBA778715B9E9823AF47D</t>
  </si>
  <si>
    <t>태양열 제거율(차폐성)</t>
  </si>
  <si>
    <t>자재 181</t>
  </si>
  <si>
    <t>5E50657F694FE78D7DBA778715B9E9823AFBA4</t>
  </si>
  <si>
    <t>597A65012B4E2086A4DD3D84EBEF585E50657F694FE78D7DBA778715B9E9823AFBA4</t>
  </si>
  <si>
    <t>공사용수비    M3     ( 호표 210 )</t>
  </si>
  <si>
    <t>물(상수+하수포함)</t>
  </si>
  <si>
    <t>물(용수), 일반영업용 41∼50m3이하</t>
  </si>
  <si>
    <t>5937C56CBB413C84132A498D408065895116E8</t>
  </si>
  <si>
    <t>597A6503D14C1A8C54D6F08828FA485937C56CBB413C84132A498D408065895116E8</t>
  </si>
  <si>
    <t>주재료비의 100%</t>
  </si>
  <si>
    <t>597A6503D14C1A8C54D6F08828FA48586C551BF74D2283FAA6D08FCB28001</t>
  </si>
  <si>
    <t>AW01[1.2*45*240 H/R자동문]  3.950 x 2.500 = 9.875  EA     ( 호표 211 )</t>
  </si>
  <si>
    <t>방풍실 자동문(AW01)</t>
  </si>
  <si>
    <t>자재 288</t>
  </si>
  <si>
    <t>5E507506214CE280A419F18DE12F98856F710D</t>
  </si>
  <si>
    <t>597AB582154263855B81F884F960085E507506214CE280A419F18DE12F98856F710D</t>
  </si>
  <si>
    <t>부가세</t>
  </si>
  <si>
    <t>597AB582154263855B81F884F96008586C551BF74D2283FAA6D08FCB28001</t>
  </si>
  <si>
    <t>AW02[1.2*45*240 H/R자동문]  4.150 x 3.000 = 12.450  EA     ( 호표 212 )</t>
  </si>
  <si>
    <t>방풍실 자동문(AW02)</t>
  </si>
  <si>
    <t>자재 289</t>
  </si>
  <si>
    <t>5E507506214CE280A419F18DE12F98856F710E</t>
  </si>
  <si>
    <t>597AB582154263855B81F884F960285E507506214CE280A419F18DE12F98856F710E</t>
  </si>
  <si>
    <t>597AB582154263855B81F884F96028586C551BF74D2283FAA6D08FCB28001</t>
  </si>
  <si>
    <t>SLD01[1.6*30*140반자동문]  2.000 x 2.400 = 4.800  EA     ( 호표 213 )</t>
  </si>
  <si>
    <t>장애인화장실 자동문(SLD01)</t>
  </si>
  <si>
    <t>자재 290</t>
  </si>
  <si>
    <t>5E507506214CE280A419F18DE12F98856F710F</t>
  </si>
  <si>
    <t>597AB582154263855B81F884F960485E507506214CE280A419F18DE12F98856F710F</t>
  </si>
  <si>
    <t>597AB582154263855B81F884F96048586C551BF74D2283FAA6D08FCB28001</t>
  </si>
  <si>
    <t>컨테이너형 가설건축물 설치  2.4*3.0*2.6m  개소     ( 호표 214 )</t>
  </si>
  <si>
    <t>호표 214</t>
  </si>
  <si>
    <t>597A65001E46908A7DDB218A75F44859AAC5C2954598890AFE7188E26ED186116164</t>
  </si>
  <si>
    <t>597A65001E46908A7DDB218A75F44859AAC5C2954598890AFE7188E26ED186116161</t>
  </si>
  <si>
    <t>10ton</t>
  </si>
  <si>
    <t>5E62C56061440A803A8D928526B13587F1470516</t>
  </si>
  <si>
    <t>597A65001E46908A7DDB218A75F4485E62C56061440A803A8D928526B13587F1470516</t>
  </si>
  <si>
    <t>597A65001E46908A7DDB218A75F448586C551BF74D2283FAA6D08FCB28001</t>
  </si>
  <si>
    <t>컨테이너형 가설건축물 해체  2.4*3.0*2.6m  개소     ( 호표 215 )</t>
  </si>
  <si>
    <t>호표 215</t>
  </si>
  <si>
    <t>597A65001E46908A7DDB218A75F41859AAC5C2954598890AFE7188E26ED186116164</t>
  </si>
  <si>
    <t>597A65001E46908A7DDB218A75F41859AAC5C2954598890AFE7188E26ED186116161</t>
  </si>
  <si>
    <t>597A65001E46908A7DDB218A75F4185E62C56061440A803A8D928526B13587F1470516</t>
  </si>
  <si>
    <t>597A65001E46908A7DDB218A75F418586C551BF74D2283FAA6D08FCB28001</t>
  </si>
  <si>
    <t>크레인(타이어)  10ton  HR     ( 호표 216 )</t>
  </si>
  <si>
    <t>호표 216</t>
  </si>
  <si>
    <t>자재 15</t>
  </si>
  <si>
    <t>5E62C56061440A803A8D928526B13587F14705</t>
  </si>
  <si>
    <t>5E62C56061440A803A8D928526B13587F14705165E62C56061440A803A8D928526B13587F14705</t>
  </si>
  <si>
    <t>5E62C56061440A803A8D928526B13587F14705165E736527BE4D7C83E7EC64884D1C6B8C71152D</t>
  </si>
  <si>
    <t>5E62C56061440A803A8D928526B13587F1470516586C551BF74D2283FAA6D08FCB28001</t>
  </si>
  <si>
    <t>5E62C56061440A803A8D928526B13587F147051659AAC5C2954598890AFE7188E26ED1861165D5</t>
  </si>
  <si>
    <t>CONC인력비빔타설 / 가설  무근울타리기초  M3     ( 호표 217 )</t>
  </si>
  <si>
    <t>호표 217</t>
  </si>
  <si>
    <t>시멘트, 분공장도</t>
  </si>
  <si>
    <t>5E50657F6E46098B51DBD580BD56548B9B000B</t>
  </si>
  <si>
    <t>597A65001E46138041A4518742F1485E50657F6E46098B51DBD580BD56548B9B000B</t>
  </si>
  <si>
    <t>모래, 서울, 세척사, 도착도</t>
  </si>
  <si>
    <t>5E73254A214DBF8EEC1C7F8986B28180579EC1</t>
  </si>
  <si>
    <t>597A65001E46138041A4518742F1485E73254A214DBF8EEC1C7F8986B28180579EC1</t>
  </si>
  <si>
    <t>자갈</t>
  </si>
  <si>
    <t>자갈, 서울, 도착도, #57</t>
  </si>
  <si>
    <t>5E73254A214DBF8FF2697A8B66F3408403FA36</t>
  </si>
  <si>
    <t>597A65001E46138041A4518742F1485E73254A214DBF8FF2697A8B66F3408403FA36</t>
  </si>
  <si>
    <t>597A65001E46138041A4518742F148597A35CBEE43398BC41D498E000D08</t>
  </si>
  <si>
    <t>597A65001E46138041A4518742F148586C551BF74D2283FAA6D08FCB18002</t>
  </si>
  <si>
    <t>굴삭기(무한궤도)  0.2㎥  HR     ( 호표 218 )</t>
  </si>
  <si>
    <t>자재 1</t>
  </si>
  <si>
    <t>5E62C5606144268DA7703180EEBB9E8B293FCA</t>
  </si>
  <si>
    <t>5E62C5606144268DA7703180EEBB9E8B293FCAA75E62C5606144268DA7703180EEBB9E8B293FCA</t>
  </si>
  <si>
    <t>5E62C5606144268DA7703180EEBB9E8B293FCAA75E736527BE4D7C83E7EC64884D1C6B8C71152D</t>
  </si>
  <si>
    <t>주연료비의 21%</t>
  </si>
  <si>
    <t>5E62C5606144268DA7703180EEBB9E8B293FCAA7586C551BF74D2283FAA6D08FCB28001</t>
  </si>
  <si>
    <t>5E62C5606144268DA7703180EEBB9E8B293FCAA759AAC5C2954598890AFE7188E26ED1861165D5</t>
  </si>
  <si>
    <t>인력비빔 콘크리트 타설  소형구조물  M3     ( 호표 219 )</t>
  </si>
  <si>
    <t>콘크리트공</t>
  </si>
  <si>
    <t>노임 10</t>
  </si>
  <si>
    <t>59AAC5C2954598890AFE7188E26ED186116058</t>
  </si>
  <si>
    <t>597A35CBEE43398BC41D498E000D0859AAC5C2954598890AFE7188E26ED186116058</t>
  </si>
  <si>
    <t>597A35CBEE43398BC41D498E000D0859AAC5C2954598890AFE7188E26ED186116160</t>
  </si>
  <si>
    <t>강관비계(쌍줄) 설치 및 해체  10m이하  M2     ( 호표 220 )</t>
  </si>
  <si>
    <t>노임 3</t>
  </si>
  <si>
    <t>597A6503D34F428BDCECF8893D618859AAC5C2954598890AFE7188E26ED186116164</t>
  </si>
  <si>
    <t>597A6503D34F428BDCECF8893D618859AAC5C2954598890AFE7188E26ED186116160</t>
  </si>
  <si>
    <t>597A6503D34F428BDCECF8893D6188586C551BF74D2283FAA6D08FCB28001</t>
  </si>
  <si>
    <t>강관비계(쌍줄) 설치 및 해체  10m초과~20m이하  M2     ( 호표 221 )</t>
  </si>
  <si>
    <t>597A6503D34F428BDCECF8893D572859AAC5C2954598890AFE7188E26ED186116164</t>
  </si>
  <si>
    <t>597A6503D34F428BDCECF8893D572859AAC5C2954598890AFE7188E26ED186116160</t>
  </si>
  <si>
    <t>597A6503D34F428BDCECF8893D5728586C551BF74D2283FAA6D08FCB28001</t>
  </si>
  <si>
    <t>가설 계단 - 경사형    M2     ( 호표 222 )</t>
  </si>
  <si>
    <t>597A6503D34F428BDDF6BF8D0B3A7859AAC5C2954598890AFE7188E26ED186116164</t>
  </si>
  <si>
    <t>597A6503D34F428BDDF6BF8D0B3A7859AAC5C2954598890AFE7188E26ED186116160</t>
  </si>
  <si>
    <t>597A6503D34F428BDDF6BF8D0B3A78586C551BF74D2283FAA6D08FCB28001</t>
  </si>
  <si>
    <t>강관동바리 설치 및 해체  3.5m초과 ~ 4.2m이하  M2     ( 호표 223 )</t>
  </si>
  <si>
    <t>597A6503D34F7F8E5494C0821926A859AAC5C2954598890AFE7188E26ED186116165</t>
  </si>
  <si>
    <t>597A6503D34F7F8E5494C0821926A859AAC5C2954598890AFE7188E26ED186116160</t>
  </si>
  <si>
    <t>수평연결보강  1단, 3개월  M2     ( 호표 224 )</t>
  </si>
  <si>
    <t>597A6503D34F7F8D4C9B1687199DD85E50657F6642AD8803D5908763549284264BC4</t>
  </si>
  <si>
    <t>597A6503D34F7F8D4C9B1687199DD85E50657F6642AD8803D5908763549284275239</t>
  </si>
  <si>
    <t>597A6503D34F7F8D4C9B1687199DD85E50657F6642AD8803D590876354928427523A</t>
  </si>
  <si>
    <t>597A6503D34F7F8D4C9B1687199DD859AAC5C2954598890AFE7188E26ED186116165</t>
  </si>
  <si>
    <t>시스템동바리 설치 및 해체  10m이하  10공M3     ( 호표 225 )</t>
  </si>
  <si>
    <t>597A6503D34F7F8CAF15A28B1FC72859AAC5C2954598890AFE7188E26ED186116165</t>
  </si>
  <si>
    <t>597A6503D34F7F8CAF15A28B1FC72859AAC5C2954598890AFE7188E26ED186116160</t>
  </si>
  <si>
    <t>597A6503D34F7F8CAF15A28B1FC7285E62C56061440A803A8D928526B1628B50C88DEC</t>
  </si>
  <si>
    <t>조립식 강관동바리(자재비)    10공M3     ( 호표 226 )</t>
  </si>
  <si>
    <t>597A6503D34F7F8CAF15A28B1FC7685E50657F6642AD8BD7773A81ACA1D88C421BE7</t>
  </si>
  <si>
    <t>수평띠장,D42.7*2.3t</t>
  </si>
  <si>
    <t>자재 219</t>
  </si>
  <si>
    <t>5E50657F6642AD8BD7773A81ACA1D88C421555</t>
  </si>
  <si>
    <t>597A6503D34F7F8CAF15A28B1FC7685E50657F6642AD8BD7773A81ACA1D88C421555</t>
  </si>
  <si>
    <t>비계안정장치, 띠장, 칼라C형강, 60*30*10*2.3mm</t>
  </si>
  <si>
    <t>자재 220</t>
  </si>
  <si>
    <t>5E50657F6642AD8BD7773A81ACA1D88C421554</t>
  </si>
  <si>
    <t>597A6503D34F7F8CAF15A28B1FC7685E50657F6642AD8BD7773A81ACA1D88C421554</t>
  </si>
  <si>
    <t>비계안정장치, 새끼, 65m</t>
  </si>
  <si>
    <t>자재 218</t>
  </si>
  <si>
    <t>5E50657F6642AD8BD7773A81ACA1D88C421556</t>
  </si>
  <si>
    <t>597A6503D34F7F8CAF15A28B1FC7685E50657F6642AD8BD7773A81ACA1D88C421556</t>
  </si>
  <si>
    <t>지주재</t>
  </si>
  <si>
    <t>자재 221</t>
  </si>
  <si>
    <t>5E50657F6642AD8BD7773A81ACA1D88C421553</t>
  </si>
  <si>
    <t>597A6503D34F7F8CAF15A28B1FC7685E50657F6642AD8BD7773A81ACA1D88C421553</t>
  </si>
  <si>
    <t>시스템동바리 설치 및 해체  10m초과∼20m이하  10공M3     ( 호표 227 )</t>
  </si>
  <si>
    <t>597A6503D34F7F8CAF15A18AA8A1B859AAC5C2954598890AFE7188E26ED186116165</t>
  </si>
  <si>
    <t>597A6503D34F7F8CAF15A18AA8A1B859AAC5C2954598890AFE7188E26ED186116160</t>
  </si>
  <si>
    <t>597A6503D34F7F8CAF15A18AA8A1B85E62C56061440A803A8D928526B1628B50C88DEC</t>
  </si>
  <si>
    <t>강관 조립말비계(이동식) - 노무비  높이 2m, 설치, 해체비  대     ( 호표 228 )</t>
  </si>
  <si>
    <t>597A6503D34F428BDA3B898231579859AAC5C2954598890AFE7188E26ED186116164</t>
  </si>
  <si>
    <t>597A6503D34F428BDA3B898231579859AAC5C2954598890AFE7188E26ED186116160</t>
  </si>
  <si>
    <t>강관 조립말비계(이동식) - 노무비  높이 4m, 설치, 해체비  대     ( 호표 229 )</t>
  </si>
  <si>
    <t>597A6503D34F428BDA3B898231600859AAC5C2954598890AFE7188E26ED186116164</t>
  </si>
  <si>
    <t>597A6503D34F428BDA3B898231600859AAC5C2954598890AFE7188E26ED186116160</t>
  </si>
  <si>
    <t>굴삭기(무한궤도)  0.7㎥  HR     ( 호표 230 )</t>
  </si>
  <si>
    <t>자재 2</t>
  </si>
  <si>
    <t>5E62C5606144268DA7703180EEE0E381A27644</t>
  </si>
  <si>
    <t>5E62C5606144268DA7703180EEE0E381A27644F35E62C5606144268DA7703180EEE0E381A27644</t>
  </si>
  <si>
    <t>5E62C5606144268DA7703180EEE0E381A27644F35E736527BE4D7C83E7EC64884D1C6B8C71152D</t>
  </si>
  <si>
    <t>주연료비의 22%</t>
  </si>
  <si>
    <t>5E62C5606144268DA7703180EEE0E381A27644F3586C551BF74D2283FAA6D08FCB28001</t>
  </si>
  <si>
    <t>5E62C5606144268DA7703180EEE0E381A27644F359AAC5C2954598890AFE7188E26ED1861165D5</t>
  </si>
  <si>
    <t>래머  80kg  HR     ( 호표 231 )</t>
  </si>
  <si>
    <t>5E62C56061443783F1B7288FDD85A1813D578711</t>
  </si>
  <si>
    <t>래머</t>
  </si>
  <si>
    <t>80kg</t>
  </si>
  <si>
    <t>호표 231</t>
  </si>
  <si>
    <t>자재 12</t>
  </si>
  <si>
    <t>5E62C56061443783F1B7288FDD85A1813D5787</t>
  </si>
  <si>
    <t>5E62C56061443783F1B7288FDD85A1813D5787115E62C56061443783F1B7288FDD85A1813D5787</t>
  </si>
  <si>
    <t>공업용휘발유</t>
  </si>
  <si>
    <t>공업용휘발유, 무연</t>
  </si>
  <si>
    <t>자재 61</t>
  </si>
  <si>
    <t>5E736527BE4D7C83E7EF38863F1601897311E6</t>
  </si>
  <si>
    <t>5E62C56061443783F1B7288FDD85A1813D5787115E736527BE4D7C83E7EF38863F1601897311E6</t>
  </si>
  <si>
    <t>주연료비의 10%</t>
  </si>
  <si>
    <t>5E62C56061443783F1B7288FDD85A1813D578711586C551BF74D2283FAA6D08FCB28001</t>
  </si>
  <si>
    <t>일반기계운전사</t>
  </si>
  <si>
    <t>노임 29</t>
  </si>
  <si>
    <t>59AAC5C2954598890AFE7188E26ED186116436</t>
  </si>
  <si>
    <t>5E62C56061443783F1B7288FDD85A1813D57871159AAC5C2954598890AFE7188E26ED186116436</t>
  </si>
  <si>
    <t>덤프트럭  24ton  HR     ( 호표 232 )</t>
  </si>
  <si>
    <t>5E62C56061442689CCA3358104E6E186616DBBA3</t>
  </si>
  <si>
    <t>덤프트럭</t>
  </si>
  <si>
    <t>24ton</t>
  </si>
  <si>
    <t>호표 232</t>
  </si>
  <si>
    <t>자재 9</t>
  </si>
  <si>
    <t>5E62C56061442689CCA3358104E6E186616DBA</t>
  </si>
  <si>
    <t>5E62C56061442689CCA3358104E6E186616DBBA35E62C56061442689CCA3358104E6E186616DBA</t>
  </si>
  <si>
    <t>5E62C56061442689CCA3358104E6E186616DBBA35E736527BE4D7C83E7EC64884D1C6B8C71152D</t>
  </si>
  <si>
    <t>주연료비의 38%</t>
  </si>
  <si>
    <t>5E62C56061442689CCA3358104E6E186616DBBA3586C551BF74D2283FAA6D08FCB28001</t>
  </si>
  <si>
    <t>5E62C56061442689CCA3358104E6E186616DBBA359AAC5C2954598890AFE7188E26ED1861165D5</t>
  </si>
  <si>
    <t>덤프트럭 자동덮개시설  24ton  HR     ( 호표 233 )</t>
  </si>
  <si>
    <t>5E62C56061442689CD47EB87AB943587EFCD1469</t>
  </si>
  <si>
    <t>덤프트럭 자동덮개시설</t>
  </si>
  <si>
    <t>호표 233</t>
  </si>
  <si>
    <t>자재 11</t>
  </si>
  <si>
    <t>5E62C56061442689CD47EB87AB943587EFCD15</t>
  </si>
  <si>
    <t>5E62C56061442689CD47EB87AB943587EFCD14695E62C56061442689CD47EB87AB943587EFCD15</t>
  </si>
  <si>
    <t>방습필름 - 노무비  바닥  M2     ( 호표 234 )</t>
  </si>
  <si>
    <t>내장공</t>
  </si>
  <si>
    <t>노임 22</t>
  </si>
  <si>
    <t>59AAC5C2954598890AFE7188E26ED186116208</t>
  </si>
  <si>
    <t>597A854B7844D18C00DB57869622E859AAC5C2954598890AFE7188E26ED186116208</t>
  </si>
  <si>
    <t>597A854B7844D18C00DB57869622E859AAC5C2954598890AFE7188E26ED186116160</t>
  </si>
  <si>
    <t>파일천공전용장비  100ton  HR     ( 호표 235 )</t>
  </si>
  <si>
    <t>5E62C56061444184D361CA8F0CC4C48243621538</t>
  </si>
  <si>
    <t>파일천공전용장비</t>
  </si>
  <si>
    <t>100ton</t>
  </si>
  <si>
    <t>호표 235</t>
  </si>
  <si>
    <t>자재 26</t>
  </si>
  <si>
    <t>5E62C56061444184D361CA8F0CC4C482436215</t>
  </si>
  <si>
    <t>5E62C56061444184D361CA8F0CC4C482436215385E62C56061444184D361CA8F0CC4C482436215</t>
  </si>
  <si>
    <t>5E62C56061444184D361CA8F0CC4C482436215385E736527BE4D7C83E7EC64884D1C6B8C71152D</t>
  </si>
  <si>
    <t>주재료비의 20%</t>
  </si>
  <si>
    <t>5E62C56061444184D361CA8F0CC4C48243621538586C551BF74D2283FAA6D08FCB28001</t>
  </si>
  <si>
    <t>5E62C56061444184D361CA8F0CC4C4824362153859AAC5C2954598890AFE7188E26ED1861165D5</t>
  </si>
  <si>
    <t>오거  89.52kw  HR     ( 호표 236 )</t>
  </si>
  <si>
    <t>5E62C560614441884F531383D62E9586353D44BC</t>
  </si>
  <si>
    <t>오거</t>
  </si>
  <si>
    <t>89.52kw</t>
  </si>
  <si>
    <t>호표 236</t>
  </si>
  <si>
    <t>자재 25</t>
  </si>
  <si>
    <t>5E62C560614441884F53128192EACB8B73EE5D</t>
  </si>
  <si>
    <t>5E62C560614441884F531383D62E9586353D44BC5E62C560614441884F53128192EACB8B73EE5D</t>
  </si>
  <si>
    <t>발전기  450kw  HR     ( 호표 237 )</t>
  </si>
  <si>
    <t>5E62C56061445286EF7716859DA3AB8B75072315</t>
  </si>
  <si>
    <t>발전기</t>
  </si>
  <si>
    <t>450kw</t>
  </si>
  <si>
    <t>호표 237</t>
  </si>
  <si>
    <t>자재 28</t>
  </si>
  <si>
    <t>5E62C56061445286EF7716859DA3AB8B750723</t>
  </si>
  <si>
    <t>5E62C56061445286EF7716859DA3AB8B750723155E62C56061445286EF7716859DA3AB8B750723</t>
  </si>
  <si>
    <t>5E62C56061445286EF7716859DA3AB8B750723155E736527BE4D7C83E7EC64884D1C6B8C71152D</t>
  </si>
  <si>
    <t>주연료비의 24%</t>
  </si>
  <si>
    <t>5E62C56061445286EF7716859DA3AB8B75072315586C551BF74D2283FAA6D08FCB28001</t>
  </si>
  <si>
    <t>5E62C56061445286EF7716859DA3AB8B7507231559AAC5C2954598890AFE7188E26ED186116436</t>
  </si>
  <si>
    <t>발전기  100kw  HR     ( 호표 238 )</t>
  </si>
  <si>
    <t>5E62C56061445286EF771685C940908E7111E594</t>
  </si>
  <si>
    <t>100kw</t>
  </si>
  <si>
    <t>호표 238</t>
  </si>
  <si>
    <t>자재 27</t>
  </si>
  <si>
    <t>5E62C56061445286EF771685C940908E7111E5</t>
  </si>
  <si>
    <t>5E62C56061445286EF771685C940908E7111E5945E62C56061445286EF771685C940908E7111E5</t>
  </si>
  <si>
    <t>5E62C56061445286EF771685C940908E7111E5945E736527BE4D7C83E7EC64884D1C6B8C71152D</t>
  </si>
  <si>
    <t>5E62C56061445286EF771685C940908E7111E594586C551BF74D2283FAA6D08FCB28001</t>
  </si>
  <si>
    <t>5E62C56061445286EF771685C940908E7111E59459AAC5C2954598890AFE7188E26ED186116436</t>
  </si>
  <si>
    <t>공기압축기(이동식)  21.0㎥/min  HR     ( 호표 239 )</t>
  </si>
  <si>
    <t>5E62C56061447D825D55C888F9B6CD8E196FADFD</t>
  </si>
  <si>
    <t>21.0㎥/min</t>
  </si>
  <si>
    <t>호표 239</t>
  </si>
  <si>
    <t>자재 24</t>
  </si>
  <si>
    <t>5E62C56061447D825D55C888F9B6CD8E196FAD</t>
  </si>
  <si>
    <t>5E62C56061447D825D55C888F9B6CD8E196FADFD5E62C56061447D825D55C888F9B6CD8E196FAD</t>
  </si>
  <si>
    <t>5E62C56061447D825D55C888F9B6CD8E196FADFD5E736527BE4D7C83E7EC64884D1C6B8C71152D</t>
  </si>
  <si>
    <t>주연료비의 16%</t>
  </si>
  <si>
    <t>5E62C56061447D825D55C888F9B6CD8E196FADFD586C551BF74D2283FAA6D08FCB28001</t>
  </si>
  <si>
    <t>5E62C56061447D825D55C888F9B6CD8E196FADFD59AAC5C2954598890AFE7188E26ED1861165D5</t>
  </si>
  <si>
    <t>리프트트럭(지게차)  5.0ton  HR     ( 호표 240 )</t>
  </si>
  <si>
    <t>자재 18</t>
  </si>
  <si>
    <t>5E62C56061440A8495FBCD8891704388CDCCB2</t>
  </si>
  <si>
    <t>5E62C56061440A8495FBCD8891704388CDCCB2285E62C56061440A8495FBCD8891704388CDCCB2</t>
  </si>
  <si>
    <t>5E62C56061440A8495FBCD8891704388CDCCB2285E736527BE4D7C83E7EC64884D1C6B8C71152D</t>
  </si>
  <si>
    <t>주연료비의 37%</t>
  </si>
  <si>
    <t>5E62C56061440A8495FBCD8891704388CDCCB228586C551BF74D2283FAA6D08FCB28001</t>
  </si>
  <si>
    <t>5E62C56061440A8495FBCD8891704388CDCCB22859AAC5C2954598890AFE7188E26ED1861165D5</t>
  </si>
  <si>
    <t>크레인(무한궤도)  50ton(1.91㎥)  HR     ( 호표 241 )</t>
  </si>
  <si>
    <t>5E62C56061440A803A881187FE45788133F78815</t>
  </si>
  <si>
    <t>크레인(무한궤도)</t>
  </si>
  <si>
    <t>50ton(1.91㎥)</t>
  </si>
  <si>
    <t>호표 241</t>
  </si>
  <si>
    <t>자재 14</t>
  </si>
  <si>
    <t>5E62C56061440A803A881187FE45788133F788</t>
  </si>
  <si>
    <t>5E62C56061440A803A881187FE45788133F788155E62C56061440A803A881187FE45788133F788</t>
  </si>
  <si>
    <t>5E62C56061440A803A881187FE45788133F788155E736527BE4D7C83E7EC64884D1C6B8C71152D</t>
  </si>
  <si>
    <t>주연료비의 20%</t>
  </si>
  <si>
    <t>5E62C56061440A803A881187FE45788133F78815586C551BF74D2283FAA6D08FCB28001</t>
  </si>
  <si>
    <t>5E62C56061440A803A881187FE45788133F7881559AAC5C2954598890AFE7188E26ED1861165D5</t>
  </si>
  <si>
    <t>레디믹스트 콘크리트 타설  철근구조물  M3     ( 호표 242 )</t>
  </si>
  <si>
    <t>597A35CBEE43398BC41D4B8ADF27A859AAC5C2954598890AFE7188E26ED186116058</t>
  </si>
  <si>
    <t>597A35CBEE43398BC41D4B8ADF27A859AAC5C2954598890AFE7188E26ED186116160</t>
  </si>
  <si>
    <t>잡철물제작설치(철재)  간단  kg     ( 호표 243 )</t>
  </si>
  <si>
    <t>잡철물제작(철재)</t>
  </si>
  <si>
    <t>호표 246</t>
  </si>
  <si>
    <t>597AD5DCF842B38887E201849C0CC8</t>
  </si>
  <si>
    <t>597AD5DCF842B388842FA1894E49D8597AD5DCF842B38887E201849C0CC8</t>
  </si>
  <si>
    <t>잡철물설치(철재)</t>
  </si>
  <si>
    <t>호표 247</t>
  </si>
  <si>
    <t>597AD5DCF842B38887E2008A37DC58</t>
  </si>
  <si>
    <t>597AD5DCF842B388842FA1894E49D8597AD5DCF842B38887E2008A37DC58</t>
  </si>
  <si>
    <t>철근 공장 가공  간단  TON     ( 호표 244 )</t>
  </si>
  <si>
    <t>철근공</t>
  </si>
  <si>
    <t>노임 5</t>
  </si>
  <si>
    <t>59AAC5C2954598890AFE7188E26ED18611616A</t>
  </si>
  <si>
    <t>597A35CF49464B889A8988892526A859AAC5C2954598890AFE7188E26ED18611616A</t>
  </si>
  <si>
    <t>597A35CF49464B889A8988892526A859AAC5C2954598890AFE7188E26ED186116160</t>
  </si>
  <si>
    <t>기계기구손료</t>
  </si>
  <si>
    <t>597A35CF49464B889A8988892526A8586C551BF74D2283FAA6D08FCB28001</t>
  </si>
  <si>
    <t>철근 현장 조립  간단  TON     ( 호표 245 )</t>
  </si>
  <si>
    <t>597A35CF49464B89A1F82980A8ABB859AAC5C2954598890AFE7188E26ED18611616A</t>
  </si>
  <si>
    <t>597A35CF49464B89A1F82980A8ABB859AAC5C2954598890AFE7188E26ED186116160</t>
  </si>
  <si>
    <t>잡철물제작(철재)  간단  kg     ( 호표 246 )</t>
  </si>
  <si>
    <t>용접봉(연강용)</t>
  </si>
  <si>
    <t>3.2(KSE4301)</t>
  </si>
  <si>
    <t>자재 63</t>
  </si>
  <si>
    <t>5E47C5D5B140D28725283F87C66C6C8CC5D3B0</t>
  </si>
  <si>
    <t>597AD5DCF842B38887E201849C0CC85E47C5D5B140D28725283F87C66C6C8CC5D3B0</t>
  </si>
  <si>
    <t>산소가스</t>
  </si>
  <si>
    <t>기체</t>
  </si>
  <si>
    <t>자재 49</t>
  </si>
  <si>
    <t>5E7315A4594F1D8A5FB3108B80D28381AFC91B</t>
  </si>
  <si>
    <t>597AD5DCF842B38887E201849C0CC85E7315A4594F1D8A5FB3108B80D28381AFC91B</t>
  </si>
  <si>
    <t>아세틸렌가스</t>
  </si>
  <si>
    <t>아세틸렌가스, kg</t>
  </si>
  <si>
    <t>자재 62</t>
  </si>
  <si>
    <t>5E736527BF4FC2864430F88564611180BA5F47</t>
  </si>
  <si>
    <t>597AD5DCF842B38887E201849C0CC85E736527BF4FC2864430F88564611180BA5F47</t>
  </si>
  <si>
    <t>용접기(교류)</t>
  </si>
  <si>
    <t>500Amp</t>
  </si>
  <si>
    <t>호표 248</t>
  </si>
  <si>
    <t>5E62C56061445285C869D28E68D801892D1449AD</t>
  </si>
  <si>
    <t>597AD5DCF842B38887E201849C0CC85E62C56061445285C869D28E68D801892D1449AD</t>
  </si>
  <si>
    <t>일반경비, 전력</t>
  </si>
  <si>
    <t>kwh</t>
  </si>
  <si>
    <t>자재 353</t>
  </si>
  <si>
    <t>5937C56CBB413C84132A498D4080658B01A157</t>
  </si>
  <si>
    <t>597AD5DCF842B38887E201849C0CC85937C56CBB413C84132A498D4080658B01A157</t>
  </si>
  <si>
    <t>철공</t>
  </si>
  <si>
    <t>노임 6</t>
  </si>
  <si>
    <t>59AAC5C2954598890AFE7188E26ED18611616B</t>
  </si>
  <si>
    <t>597AD5DCF842B38887E201849C0CC859AAC5C2954598890AFE7188E26ED18611616B</t>
  </si>
  <si>
    <t>597AD5DCF842B38887E201849C0CC859AAC5C2954598890AFE7188E26ED186116160</t>
  </si>
  <si>
    <t>용접공</t>
  </si>
  <si>
    <t>노임 9</t>
  </si>
  <si>
    <t>59AAC5C2954598890AFE7188E26ED186116059</t>
  </si>
  <si>
    <t>597AD5DCF842B38887E201849C0CC859AAC5C2954598890AFE7188E26ED186116059</t>
  </si>
  <si>
    <t>597AD5DCF842B38887E201849C0CC859AAC5C2954598890AFE7188E26ED186116161</t>
  </si>
  <si>
    <t>597AD5DCF842B38887E201849C0CC8586C551BF74D2283FAA6D08FCB28001</t>
  </si>
  <si>
    <t>잡철물설치(철재)  간단  kg     ( 호표 247 )</t>
  </si>
  <si>
    <t>597AD5DCF842B38887E2008A37DC585E47C5D5B140D28725283F87C66C6C8CC5D3B0</t>
  </si>
  <si>
    <t>597AD5DCF842B38887E2008A37DC585E7315A4594F1D8A5FB3108B80D28381AFC91B</t>
  </si>
  <si>
    <t>597AD5DCF842B38887E2008A37DC585E736527BF4FC2864430F88564611180BA5F47</t>
  </si>
  <si>
    <t>597AD5DCF842B38887E2008A37DC585E62C56061445285C869D28E68D801892D1449AD</t>
  </si>
  <si>
    <t>597AD5DCF842B38887E2008A37DC585937C56CBB413C84132A498D4080658B01A157</t>
  </si>
  <si>
    <t>597AD5DCF842B38887E2008A37DC5859AAC5C2954598890AFE7188E26ED18611616B</t>
  </si>
  <si>
    <t>597AD5DCF842B38887E2008A37DC5859AAC5C2954598890AFE7188E26ED186116160</t>
  </si>
  <si>
    <t>597AD5DCF842B38887E2008A37DC5859AAC5C2954598890AFE7188E26ED186116059</t>
  </si>
  <si>
    <t>597AD5DCF842B38887E2008A37DC5859AAC5C2954598890AFE7188E26ED186116161</t>
  </si>
  <si>
    <t>597AD5DCF842B38887E2008A37DC58586C551BF74D2283FAA6D08FCB28001</t>
  </si>
  <si>
    <t>용접기(교류)  500Amp  HR     ( 호표 248 )</t>
  </si>
  <si>
    <t>자재 29</t>
  </si>
  <si>
    <t>5E62C56061445285C869D28E68D801892D1449</t>
  </si>
  <si>
    <t>5E62C56061445285C869D28E68D801892D1449AD5E62C56061445285C869D28E68D801892D1449</t>
  </si>
  <si>
    <t>기성말뚝 장비 조립 2일  D=400~800mm이하  회     ( 호표 249 )</t>
  </si>
  <si>
    <t>기계설비공</t>
  </si>
  <si>
    <t>노임 30</t>
  </si>
  <si>
    <t>59AAC5C2954598890AFE7188E26ED186116437</t>
  </si>
  <si>
    <t>5955057E6F42908FBF22A780C06B4859AAC5C2954598890AFE7188E26ED186116437</t>
  </si>
  <si>
    <t>5955057E6F42908FBF22A780C06B4859AAC5C2954598890AFE7188E26ED186116161</t>
  </si>
  <si>
    <t>5955057E6F42908FBF22A780C06B4859AAC5C2954598890AFE7188E26ED186116059</t>
  </si>
  <si>
    <t>25ton(0.76㎥)</t>
  </si>
  <si>
    <t>호표 251</t>
  </si>
  <si>
    <t>5E62C56061440A803A881187FE3B59893CDA7547</t>
  </si>
  <si>
    <t>5955057E6F42908FBF22A780C06B485E62C56061440A803A881187FE3B59893CDA7547</t>
  </si>
  <si>
    <t>기성말뚝 장비 해체 1일  D=400~800mm이하  회     ( 호표 250 )</t>
  </si>
  <si>
    <t>5955057E6F42908FBF22A780C05AE859AAC5C2954598890AFE7188E26ED186116437</t>
  </si>
  <si>
    <t>5955057E6F42908FBF22A780C05AE859AAC5C2954598890AFE7188E26ED186116161</t>
  </si>
  <si>
    <t>5955057E6F42908FBF22A780C05AE859AAC5C2954598890AFE7188E26ED186116059</t>
  </si>
  <si>
    <t>5955057E6F42908FBF22A780C05AE85E62C56061440A803A881187FE3B59893CDA7547</t>
  </si>
  <si>
    <t>크레인(무한궤도)  25ton(0.76㎥)  HR     ( 호표 251 )</t>
  </si>
  <si>
    <t>자재 13</t>
  </si>
  <si>
    <t>5E62C56061440A803A881187FE3B59893CDA75</t>
  </si>
  <si>
    <t>5E62C56061440A803A881187FE3B59893CDA75475E62C56061440A803A881187FE3B59893CDA75</t>
  </si>
  <si>
    <t>5E62C56061440A803A881187FE3B59893CDA75475E736527BE4D7C83E7EC64884D1C6B8C71152D</t>
  </si>
  <si>
    <t>5E62C56061440A803A881187FE3B59893CDA7547586C551BF74D2283FAA6D08FCB28001</t>
  </si>
  <si>
    <t>5E62C56061440A803A881187FE3B59893CDA754759AAC5C2954598890AFE7188E26ED1861165D5</t>
  </si>
  <si>
    <t>트럭 트랙터 및 트레일러  40ton  HR     ( 호표 252 )</t>
  </si>
  <si>
    <t>5E62C56061440A86424C09873545AC81F18EE720</t>
  </si>
  <si>
    <t>트럭 트랙터 및 트레일러</t>
  </si>
  <si>
    <t>40ton</t>
  </si>
  <si>
    <t>호표 252</t>
  </si>
  <si>
    <t>자재 20</t>
  </si>
  <si>
    <t>5E62C56061440A86424C09873545AC81F18EE7</t>
  </si>
  <si>
    <t>5E62C56061440A86424C09873545AC81F18EE7205E62C56061440A86424C09873545AC81F18EE7</t>
  </si>
  <si>
    <t>5E62C56061440A86424C09873545AC81F18EE7205E736527BE4D7C83E7EC64884D1C6B8C71152D</t>
  </si>
  <si>
    <t>5E62C56061440A86424C09873545AC81F18EE720586C551BF74D2283FAA6D08FCB28001</t>
  </si>
  <si>
    <t>5E62C56061440A86424C09873545AC81F18EE72059AAC5C2954598890AFE7188E26ED1861165D5</t>
  </si>
  <si>
    <t>콘크리트 펌프차  21m(65∼75㎥/hr)  HR     ( 호표 253 )</t>
  </si>
  <si>
    <t>콘크리트펌프차</t>
  </si>
  <si>
    <t>자재 21</t>
  </si>
  <si>
    <t>5E62C56061446C8FC68CB08422391D88F792B4</t>
  </si>
  <si>
    <t>5E62C56061446C8FC68CB08422391D88F792B40B5E62C56061446C8FC68CB08422391D88F792B4</t>
  </si>
  <si>
    <t>5E62C56061446C8FC68CB08422391D88F792B40B5E736527BE4D7C83E7EC64884D1C6B8C71152D</t>
  </si>
  <si>
    <t>주연료비의 35%</t>
  </si>
  <si>
    <t>5E62C56061446C8FC68CB08422391D88F792B40B586C551BF74D2283FAA6D08FCB28001</t>
  </si>
  <si>
    <t>5E62C56061446C8FC68CB08422391D88F792B40B59AAC5C2954598890AFE7188E26ED1861165D5</t>
  </si>
  <si>
    <t>콘크리트 펌프차 타설인부  붐타설, 무근구조물  M3     ( 호표 254 )</t>
  </si>
  <si>
    <t>597A35CBEF4DAC84E131AF8754350859AAC5C2954598890AFE7188E26ED186116058</t>
  </si>
  <si>
    <t>597A35CBEF4DAC84E131AF8754350859AAC5C2954598890AFE7188E26ED186116160</t>
  </si>
  <si>
    <t>콘크리트 펌프차 타설인부  붐타설, 철근구조물  M3     ( 호표 255 )</t>
  </si>
  <si>
    <t>597A35CBEF4DAC84E131AF875409C859AAC5C2954598890AFE7188E26ED186116058</t>
  </si>
  <si>
    <t>597A35CBEF4DAC84E131AF875409C859AAC5C2954598890AFE7188E26ED186116160</t>
  </si>
  <si>
    <t>콘크리트 진동기  엔진식플렉시블형Φ45(2.6kw)  HR     ( 호표 256 )</t>
  </si>
  <si>
    <t>엔진식플렉시블형 Φ45(2.6kw)</t>
  </si>
  <si>
    <t>자재 22</t>
  </si>
  <si>
    <t>5E62C56061446C8C7390CE8E458F748D0B1D36</t>
  </si>
  <si>
    <t>5E62C56061446C8C7390CE8E458F748D0B1D36FB5E62C56061446C8C7390CE8E458F748D0B1D36</t>
  </si>
  <si>
    <t>5E62C56061446C8C7390CE8E458F748D0B1D36FB5E736527BE4D7C83E7EF38863F1601897311E6</t>
  </si>
  <si>
    <t>5E62C56061446C8C7390CE8E458F748D0B1D36FB586C551BF74D2283FAA6D08FCB28001</t>
  </si>
  <si>
    <t>합판 거푸집 - 재료비  1회 사용시, 0~7m까지  M2     ( 호표 257 )</t>
  </si>
  <si>
    <t>호표 257</t>
  </si>
  <si>
    <t>내수합판</t>
  </si>
  <si>
    <t>내수합판, 1급, 12*1220*2440mm</t>
  </si>
  <si>
    <t>자재 43</t>
  </si>
  <si>
    <t>5E73254A224E2E8B22BCCD8F2D222E8FC0D47F</t>
  </si>
  <si>
    <t>597A35CCF542718FC4388B8B3BC3D85E73254A224E2E8B22BCCD8F2D222E8FC0D47F</t>
  </si>
  <si>
    <t>597A35CCF542718FC4388B8B3BC3D85E50657F6F40BE84A54CB18F7D923D8DCB1D5B</t>
  </si>
  <si>
    <t>597A35CCF542718FC4388B8B3BC3D85E5075051E4B198F0B20C38E3195E78DB7A5BD</t>
  </si>
  <si>
    <t>일반못</t>
  </si>
  <si>
    <t>일반못, 75mm</t>
  </si>
  <si>
    <t>자재 243</t>
  </si>
  <si>
    <t>5E5075051D493E8ACD98F58B4E76E98B748ACB</t>
  </si>
  <si>
    <t>597A35CCF542718FC4388B8B3BC3D85E5075051D493E8ACD98F58B4E76E98B748ACB</t>
  </si>
  <si>
    <t>박리제</t>
  </si>
  <si>
    <t>박리제, 목재용, 수성</t>
  </si>
  <si>
    <t>자재 58</t>
  </si>
  <si>
    <t>5E7315A455414980F84EB78D9096E081A7E20E</t>
  </si>
  <si>
    <t>597A35CCF542718FC4388B8B3BC3D85E7315A455414980F84EB78D9096E081A7E20E</t>
  </si>
  <si>
    <t>사용고재 평가기준</t>
  </si>
  <si>
    <t>주재료비의 -23%</t>
  </si>
  <si>
    <t>597A35CCF542718FC4388B8B3BC3D8586C551BF74D2283FAA6D08FCB28001</t>
  </si>
  <si>
    <t>합판 거푸집 - 노무비(제작,조립,철거 포함)  1회 사용시, 0~7m까지  M2     ( 호표 258 )</t>
  </si>
  <si>
    <t>호표 258</t>
  </si>
  <si>
    <t>597A35CCF542718FC4388B8B3BFF1859AAC5C2954598890AFE7188E26ED186116165</t>
  </si>
  <si>
    <t>597A35CCF542718FC4388B8B3BFF1859AAC5C2954598890AFE7188E26ED186116160</t>
  </si>
  <si>
    <t>합판 거푸집 / 경사 슬래브- 재료비  1회 사용시, 0~7m까지  M2     ( 호표 259 )</t>
  </si>
  <si>
    <t>호표 259</t>
  </si>
  <si>
    <t>597A35CCF74D1D8E7F613483D258B85E73254A224E2E8B22BCCD8F2D222E8FC0D47F</t>
  </si>
  <si>
    <t>597A35CCF74D1D8E7F613483D258B85E50657F6F40BE84A54CB18F7D923D8DCB1D5B</t>
  </si>
  <si>
    <t>597A35CCF74D1D8E7F613483D258B85E5075051E4B198F0B20C38E3195E78DB7A5BD</t>
  </si>
  <si>
    <t>597A35CCF74D1D8E7F613483D258B85E5075051D493E8ACD98F58B4E76E98B748ACB</t>
  </si>
  <si>
    <t>597A35CCF74D1D8E7F613483D258B85E7315A455414980F84EB78D9096E081A7E20E</t>
  </si>
  <si>
    <t>597A35CCF74D1D8E7F613483D258B8586C551BF74D2283FAA6D08FCB28001</t>
  </si>
  <si>
    <t>합판 거푸집 / 경사 슬래브 - 노무비  1회 사용시, 0~7m까지  M2     ( 호표 260 )</t>
  </si>
  <si>
    <t>호표 260</t>
  </si>
  <si>
    <t>597A35CCF74D1D8E7F613483D26928597A35CCF542718FC4388B8B3BFF18</t>
  </si>
  <si>
    <t>노임할증</t>
  </si>
  <si>
    <t>인력품의 20%</t>
  </si>
  <si>
    <t>597A35CCF74D1D8E7F613483D26928586C551BF74D2283FAA6D08FCB28001</t>
  </si>
  <si>
    <t>유로폼 - 자재비  벽, 0~7m까지  10M2     ( 호표 261 )</t>
  </si>
  <si>
    <t>건설용거푸집</t>
  </si>
  <si>
    <t>건설용거푸집, 강, 600*1200*63.5mm</t>
  </si>
  <si>
    <t>자재 225</t>
  </si>
  <si>
    <t>5E50657F6642288E554115861FA6108010ACB2</t>
  </si>
  <si>
    <t>597A35CCF04A3186C9D9B380FEB4485E50657F6642288E554115861FA6108010ACB2</t>
  </si>
  <si>
    <t>건설용거푸집, 내벽코너패널, 200+200, 1200mm</t>
  </si>
  <si>
    <t>자재 226</t>
  </si>
  <si>
    <t>5E50657F6642288E554115861FA6108010A8D3</t>
  </si>
  <si>
    <t>597A35CCF04A3186C9D9B380FEB4485E50657F6642288E554115861FA6108010A8D3</t>
  </si>
  <si>
    <t>건설용거푸집액세서리, 웨지핀, 90mm</t>
  </si>
  <si>
    <t>자재 233</t>
  </si>
  <si>
    <t>5E50657F6642288E554072852DAE9D856A049A</t>
  </si>
  <si>
    <t>597A35CCF04A3186C9D9B380FEB4485E50657F6642288E554072852DAE9D856A049A</t>
  </si>
  <si>
    <t>건설용거푸집액세서리, 플랫타이, 4*19*200mm</t>
  </si>
  <si>
    <t>자재 234</t>
  </si>
  <si>
    <t>5E50657F6642288E554072852DAE9D856A05A6</t>
  </si>
  <si>
    <t>597A35CCF04A3186C9D9B380FEB4485E50657F6642288E554072852DAE9D856A05A6</t>
  </si>
  <si>
    <t>597A35CCF04A3186C9D9B380FEB4485E50657F6642AD8803D5908763549284264BC4</t>
  </si>
  <si>
    <t>건설용거푸집액세서리, 웨일후크, 스틸수직(대), 63.5패널용</t>
  </si>
  <si>
    <t>자재 235</t>
  </si>
  <si>
    <t>5E50657F6642288E554072852DAE9D856A05A2</t>
  </si>
  <si>
    <t>597A35CCF04A3186C9D9B380FEB4485E50657F6642288E554072852DAE9D856A05A2</t>
  </si>
  <si>
    <t>597A35CCF04A3186C9D9B380FEB4485E7315A455414980F84EB78D9096E081A7E20E</t>
  </si>
  <si>
    <t>597A35CCF04A3186C9D9B380FEB448586C551BF74D2283FAA6D08FCB28001</t>
  </si>
  <si>
    <t>유로폼 - 노무비(조립, 해체)  조립, 해체, 0~7m까지  10M2     ( 호표 262 )</t>
  </si>
  <si>
    <t>597A35CCF04A3186C9D9B380FE997859AAC5C2954598890AFE7188E26ED186116165</t>
  </si>
  <si>
    <t>597A35CCF04A3186C9D9B380FE997859AAC5C2954598890AFE7188E26ED186116160</t>
  </si>
  <si>
    <t>597A35CCF04A3186C9D9B380FE9978586C551BF74D2283FAA6D08FCB28001</t>
  </si>
  <si>
    <t>공기압축기(이동식)  3.5㎥/min  HR     ( 호표 263 )</t>
  </si>
  <si>
    <t>자재 23</t>
  </si>
  <si>
    <t>5E62C56061447D825D55C888DEFB8088EED83A</t>
  </si>
  <si>
    <t>5E62C56061447D825D55C888DEFB8088EED83A735E62C56061447D825D55C888DEFB8088EED83A</t>
  </si>
  <si>
    <t>5E62C56061447D825D55C888DEFB8088EED83A735E736527BE4D7C83E7EC64884D1C6B8C71152D</t>
  </si>
  <si>
    <t>5E62C56061447D825D55C888DEFB8088EED83A73586C551BF74D2283FAA6D08FCB28001</t>
  </si>
  <si>
    <t>5E62C56061447D825D55C888DEFB8088EED83A7359AAC5C2954598890AFE7188E26ED1861165D5</t>
  </si>
  <si>
    <t>엔진식 도장기  4.7L/min  HR     ( 호표 264 )</t>
  </si>
  <si>
    <t>엔진식도장기</t>
  </si>
  <si>
    <t>자재 30</t>
  </si>
  <si>
    <t>5E62C5606144528B5342DF8A7440D18A69406D</t>
  </si>
  <si>
    <t>5E62C5606144528B5342DF8A7440D18A69406D9C5E62C5606144528B5342DF8A7440D18A69406D</t>
  </si>
  <si>
    <t>5E62C5606144528B5342DF8A7440D18A69406D9C5E736527BE4D7C83E7EF38863F1601897311E6</t>
  </si>
  <si>
    <t>5E62C5606144528B5342DF8A7440D18A69406D9C586C551BF74D2283FAA6D08FCB28001</t>
  </si>
  <si>
    <t>모르타르 배합(배합품 제외)  배합용적비 1:3, 시멘트, 모래 별도  M3     ( 호표 265 )</t>
  </si>
  <si>
    <t>597A0598AF45E58756B83982B8B0485E50657F6E46098B51DBD580BD56548B9B0009</t>
  </si>
  <si>
    <t>597A0598AF45E58756B83982B8B0485E73254A214DBF8EEC1C7F8986B28180579EC3</t>
  </si>
  <si>
    <t>레디믹스트 콘크리트 타설  철근(미할증)  M3     ( 호표 266 )</t>
  </si>
  <si>
    <t>597A35CBEC40598E9C29FB855EFF0859AAC5C2954598890AFE7188E26ED186116058</t>
  </si>
  <si>
    <t>597A35CBEC40598E9C29FB855EFF0859AAC5C2954598890AFE7188E26ED186116160</t>
  </si>
  <si>
    <t>모르타르비빔 - 돌붙임(바닥)  배합용적비 1:3, 시멘트, 모래 별도  M3     ( 호표 267 )</t>
  </si>
  <si>
    <t>597AA59FB6409D8B2D61A8824B8A985E50657F6E46098B51DBD580BD56548B9B0009</t>
  </si>
  <si>
    <t>597AA59FB6409D8B2D61A8824B8A985E73254A214DBF8EEC1C7F8986B28180579EC3</t>
  </si>
  <si>
    <t>모르타르 배합</t>
  </si>
  <si>
    <t>소운반, 모래채가름, 배합 포함</t>
  </si>
  <si>
    <t>호표 268</t>
  </si>
  <si>
    <t>597A0598AF45E58756B83982B88B08</t>
  </si>
  <si>
    <t>597AA59FB6409D8B2D61A8824B8A98597A0598AF45E58756B83982B88B08</t>
  </si>
  <si>
    <t>모르타르 배합  소운반, 모래채가름, 배합 포함  M3     ( 호표 268 )</t>
  </si>
  <si>
    <t>597A0598AF45E58756B83982B88B0859AAC5C2954598890AFE7188E26ED186116160</t>
  </si>
  <si>
    <t>모르타르비빔 - 돌붙임(벽)  배합용적비 1:3, 시멘트, 모래 별도  M3     ( 호표 269 )</t>
  </si>
  <si>
    <t>597AA59FB6409D8B2D61A8824BB7E85E50657F6E46098B51DBD580BD56548B9B0009</t>
  </si>
  <si>
    <t>597AA59FB6409D8B2D61A8824BB7E85E73254A214DBF8EEC1C7F8986B28180579EC3</t>
  </si>
  <si>
    <t>597AA59FB6409D8B2D61A8824BB7E8597A0598AF45E58756B83982B88B08</t>
  </si>
  <si>
    <t>바탕고르기  벽, 24mm 이하 기준  M2     ( 호표 270 )</t>
  </si>
  <si>
    <t>597AA59CE34B148D040D708FC0017859AAC5C2954598890AFE7188E26ED186116328</t>
  </si>
  <si>
    <t>597AA59CE34B148D040D708FC0017859AAC5C2954598890AFE7188E26ED186116160</t>
  </si>
  <si>
    <t>벽, 압착바름 6mm 시공비  0.04∼0.10이하, 타일C, 백색줄눈  M2     ( 호표 271 )</t>
  </si>
  <si>
    <t>타일시멘트</t>
  </si>
  <si>
    <t>타일시멘트, 압착용, 회색</t>
  </si>
  <si>
    <t>자재 125</t>
  </si>
  <si>
    <t>5E50657F6E46098B51DBD580BD56548D4CB0E7</t>
  </si>
  <si>
    <t>597AA59CE1482A8950620787BFFDE85E50657F6E46098B51DBD580BD56548D4CB0E7</t>
  </si>
  <si>
    <t>타일시멘트, 줄눈용, 백색</t>
  </si>
  <si>
    <t>자재 126</t>
  </si>
  <si>
    <t>5E50657F6E46098B51DBD580BD56548D435C62</t>
  </si>
  <si>
    <t>597AA59CE1482A8950620787BFFDE85E50657F6E46098B51DBD580BD56548D435C62</t>
  </si>
  <si>
    <t>597AA59CE1482A8950620787BFFDE859AAC5C2954598890AFE7188E26ED186116327</t>
  </si>
  <si>
    <t>597AA59CE1482A8950620787BFFDE859AAC5C2954598890AFE7188E26ED186116160</t>
  </si>
  <si>
    <t>597AA59CE1482A8950620787BFFDE8586C551BF74D2283FAA6D08FCB18002</t>
  </si>
  <si>
    <t>줄눈공</t>
  </si>
  <si>
    <t>노임 24</t>
  </si>
  <si>
    <t>59AAC5C2954598890AFE7188E26ED18611620C</t>
  </si>
  <si>
    <t>597AA59CE1482A8950620787BFFDE859AAC5C2954598890AFE7188E26ED18611620C</t>
  </si>
  <si>
    <t>바탕고르기  바닥, 24mm 이하 기준  M2     ( 호표 272 )</t>
  </si>
  <si>
    <t>597AA59CE34B148D040D738B0C991859AAC5C2954598890AFE7188E26ED186116328</t>
  </si>
  <si>
    <t>597AA59CE34B148D040D738B0C991859AAC5C2954598890AFE7188E26ED186116160</t>
  </si>
  <si>
    <t>바닥, 압착바름 5mm 시공비  모자이크(유니트), 타일C, 백색줄눈  M2     ( 호표 273 )</t>
  </si>
  <si>
    <t>597AA59CE1482A895335DF8E8844B85E50657F6E46098B51DBD580BD56548D4CB0E7</t>
  </si>
  <si>
    <t>597AA59CE1482A895335DF8E8844B85E50657F6E46098B51DBD580BD56548D435C62</t>
  </si>
  <si>
    <t>597AA59CE1482A895335DF8E8844B859AAC5C2954598890AFE7188E26ED186116327</t>
  </si>
  <si>
    <t>597AA59CE1482A895335DF8E8844B859AAC5C2954598890AFE7188E26ED186116160</t>
  </si>
  <si>
    <t>597AA59CE1482A895335DF8E8844B8586C551BF74D2283FAA6D08FCB18002</t>
  </si>
  <si>
    <t>597AA59CE1482A895335DF8E8844B859AAC5C2954598890AFE7188E26ED18611620C</t>
  </si>
  <si>
    <t>시멘트 액체방수  바닥, - 재료 별도 -  M2     ( 호표 274 )</t>
  </si>
  <si>
    <t>597AF5178D435385CDFD088CDBA5B859AAC5C2954598890AFE7188E26ED186116329</t>
  </si>
  <si>
    <t>597AF5178D435385CDFD088CDBA5B859AAC5C2954598890AFE7188E26ED186116160</t>
  </si>
  <si>
    <t>597AF5178D435385CDFD088CDBA5B8586C551BF74D2283FAA6D08FCB28001</t>
  </si>
  <si>
    <t>시멘트 액체방수  벽,   - 재료 별도 -  M2     ( 호표 275 )</t>
  </si>
  <si>
    <t>597AF5178D435385CCD67E884CB67859AAC5C2954598890AFE7188E26ED186116329</t>
  </si>
  <si>
    <t>597AF5178D435385CCD67E884CB67859AAC5C2954598890AFE7188E26ED186116160</t>
  </si>
  <si>
    <t>597AF5178D435385CCD67E884CB678586C551BF74D2283FAA6D08FCB28001</t>
  </si>
  <si>
    <t>유동성복합시트방수  바닥, 비노출, 3.0t  M2     ( 호표 276 )</t>
  </si>
  <si>
    <t>유동성복합시트</t>
  </si>
  <si>
    <t>3.0t</t>
  </si>
  <si>
    <t>자재 303</t>
  </si>
  <si>
    <t>5E507506214CD18FDBCB048E58DC2E8A067DAA</t>
  </si>
  <si>
    <t>597AF5120D4E9D8F34124A885372C85E507506214CD18FDBCB048E58DC2E8A067DAA</t>
  </si>
  <si>
    <t>597AF5120D4E9D8F34124A885372C8586C551BF74D2283FAA6D08FCB28001</t>
  </si>
  <si>
    <t>597AF5120D4E9D8F34124A885372C859AAC5C2954598890AFE7188E26ED186116329</t>
  </si>
  <si>
    <t>597AF5120D4E9D8F34124A885372C859AAC5C2954598890AFE7188E26ED186116160</t>
  </si>
  <si>
    <t>기구손료</t>
  </si>
  <si>
    <t>597AF5120D4E9D8F34124A885372C8586C551BF74D2283FAA6D08FCB18002</t>
  </si>
  <si>
    <t>유동성복합시트방수  벽체, 비노출, 3.0t  M2     ( 호표 277 )</t>
  </si>
  <si>
    <t>597AF5120D4E9D8F34124A885372D85E507506214CD18FDBCB048E58DC2E8A067DAA</t>
  </si>
  <si>
    <t>Nab 씰</t>
  </si>
  <si>
    <t>도막방수,보강용 20L/통</t>
  </si>
  <si>
    <t>자재 304</t>
  </si>
  <si>
    <t>5E507506214CD18FDBCB048E58DC2E8A067DAB</t>
  </si>
  <si>
    <t>597AF5120D4E9D8F34124A885372D85E507506214CD18FDBCB048E58DC2E8A067DAB</t>
  </si>
  <si>
    <t>597AF5120D4E9D8F34124A885372D8586C551BF74D2283FAA6D08FCB08003</t>
  </si>
  <si>
    <t>597AF5120D4E9D8F34124A885372D859AAC5C2954598890AFE7188E26ED186116329</t>
  </si>
  <si>
    <t>597AF5120D4E9D8F34124A885372D859AAC5C2954598890AFE7188E26ED186116160</t>
  </si>
  <si>
    <t>597AF5120D4E9D8F34124A885372D8586C551BF74D2283FAA6D08FCB18002</t>
  </si>
  <si>
    <t>우레탄방수 - 바탕, 프라이머 포함  수직 3mm, 비노출  M2     ( 호표 278 )</t>
  </si>
  <si>
    <t>- 재료 별도 -</t>
  </si>
  <si>
    <t>호표 279</t>
  </si>
  <si>
    <t>597AF51FC24EE18A706EBE88CA0028</t>
  </si>
  <si>
    <t>597AF51D1740A88400E249820F6278597AF51FC24EE18A706EBE88CA0028</t>
  </si>
  <si>
    <t>프라이머 바름</t>
  </si>
  <si>
    <t>수직, - 재료 별도 -</t>
  </si>
  <si>
    <t>호표 280</t>
  </si>
  <si>
    <t>597AF51FC24EE189697FBD8ED0F3F8</t>
  </si>
  <si>
    <t>597AF51D1740A88400E249820F6278597AF51FC24EE189697FBD8ED0F3F8</t>
  </si>
  <si>
    <t>우레탄도막방수재</t>
  </si>
  <si>
    <t>우레탄도막방수제, 우레탄</t>
  </si>
  <si>
    <t>자재 53</t>
  </si>
  <si>
    <t>5E7315A45B4BAE8CD7CB9F83FE5FDE8BD1F726</t>
  </si>
  <si>
    <t>597AF51D1740A88400E249820F62785E7315A45B4BAE8CD7CB9F83FE5FDE8BD1F726</t>
  </si>
  <si>
    <t>우레탄도막방수재, 프라이머</t>
  </si>
  <si>
    <t>자재 51</t>
  </si>
  <si>
    <t>5E7315A45B4BAE8CD7CB9F83FE5FDE8BD1FB99</t>
  </si>
  <si>
    <t>597AF51D1740A88400E249820F62785E7315A45B4BAE8CD7CB9F83FE5FDE8BD1FB99</t>
  </si>
  <si>
    <t>우레탄도막방수재, 희석재</t>
  </si>
  <si>
    <t>자재 52</t>
  </si>
  <si>
    <t>5E7315A45B4BAE8CD7CB9F83FE5FDE8BD1FB98</t>
  </si>
  <si>
    <t>597AF51D1740A88400E249820F62785E7315A45B4BAE8CD7CB9F83FE5FDE8BD1FB98</t>
  </si>
  <si>
    <t>도막방수 - 비노출공법(재료 별도)</t>
  </si>
  <si>
    <t>3mm 수직부 및 특수한 경우</t>
  </si>
  <si>
    <t>호표 281</t>
  </si>
  <si>
    <t>597AF51D1740A8840562D5825504E8</t>
  </si>
  <si>
    <t>597AF51D1740A88400E249820F6278597AF51D1740A8840562D5825504E8</t>
  </si>
  <si>
    <t>바탕처리  - 재료 별도 -  M2     ( 호표 279 )</t>
  </si>
  <si>
    <t>597AF51FC24EE18A706EBE88CA002859AAC5C2954598890AFE7188E26ED186116329</t>
  </si>
  <si>
    <t>597AF51FC24EE18A706EBE88CA002859AAC5C2954598890AFE7188E26ED186116160</t>
  </si>
  <si>
    <t>597AF51FC24EE18A706EBE88CA0028586C551BF74D2283FAA6D08FCB28001</t>
  </si>
  <si>
    <t>프라이머 바름  수직, - 재료 별도 -  M2     ( 호표 280 )</t>
  </si>
  <si>
    <t>597AF51FC24EE189697FBD8ED0F3F859AAC5C2954598890AFE7188E26ED186116329</t>
  </si>
  <si>
    <t>597AF51FC24EE189697FBD8ED0F3F859AAC5C2954598890AFE7188E26ED186116160</t>
  </si>
  <si>
    <t>도막방수 - 비노출공법(재료 별도)  3mm 수직부 및 특수한 경우  M2     ( 호표 281 )</t>
  </si>
  <si>
    <t>597AF51D1740A8840562D5825504E859AAC5C2954598890AFE7188E26ED186116329</t>
  </si>
  <si>
    <t>597AF51D1740A8840562D5825504E859AAC5C2954598890AFE7188E26ED186116160</t>
  </si>
  <si>
    <t>597AF51D1740A8840562D5825504E8586C551BF74D2283FAA6D08FCB28001</t>
  </si>
  <si>
    <t>수밀코킹(시공비)  재료비 별도  M     ( 호표 282 )</t>
  </si>
  <si>
    <t>코킹공</t>
  </si>
  <si>
    <t>기타 직종</t>
  </si>
  <si>
    <t>노임 31</t>
  </si>
  <si>
    <t>59AAC5C2954598890AFA9683FDC5C68E358702</t>
  </si>
  <si>
    <t>597AF5189442788C9922008E5F641859AAC5C2954598890AFA9683FDC5C68E358702</t>
  </si>
  <si>
    <t>루프드레인 - 노무비    개소     ( 호표 283 )</t>
  </si>
  <si>
    <t>배관공</t>
  </si>
  <si>
    <t>노임 25</t>
  </si>
  <si>
    <t>59AAC5C2954598890AFE7188E26ED186116201</t>
  </si>
  <si>
    <t>597AC5E98E45D38298774380DC14D859AAC5C2954598890AFE7188E26ED186116201</t>
  </si>
  <si>
    <t>597AC5E98E45D38298774380DC14D859AAC5C2954598890AFE7188E26ED186116160</t>
  </si>
  <si>
    <t>와이어메시 바닥깔기 - 노무비  1800*1800 기준  M2     ( 호표 284 )</t>
  </si>
  <si>
    <t>597AD5D54A4C4A8E3B404C8D086B2859AAC5C2954598890AFE7188E26ED186116161</t>
  </si>
  <si>
    <t>각파이프  □-40*40*1.6mm, 방청P  M     ( 호표 285 )</t>
  </si>
  <si>
    <t>일반구조용각형강관, 각형강관, 40*40*1.6mm</t>
  </si>
  <si>
    <t>자재 323</t>
  </si>
  <si>
    <t>5E2B15197A41BE8AA9DBC08C543CEE8F5C5AE7</t>
  </si>
  <si>
    <t>597AD5DCFD4AED88BFD2038E72FB185E2B15197A41BE8AA9DBC08C543CEE8F5C5AE7</t>
  </si>
  <si>
    <t>597AD5DCFD4AED88BFD2038E72FB18597AD5DCF842B388842FA1894E49D8</t>
  </si>
  <si>
    <t>597AD5DCFD4AED88BFD2038E72FB185E73254A2942ED887DB8ED8DEA4E6A8048A172</t>
  </si>
  <si>
    <t>녹막이페인트(뿜칠)</t>
  </si>
  <si>
    <t>1회. 1종</t>
  </si>
  <si>
    <t>호표 286</t>
  </si>
  <si>
    <t>597A95B7564D9287D58186832EEEF8</t>
  </si>
  <si>
    <t>597AD5DCFD4AED88BFD2038E72FB18597A95B7564D9287D58186832EEEF8</t>
  </si>
  <si>
    <t>녹막이페인트(뿜칠)  1회. 1종  M2     ( 호표 286 )</t>
  </si>
  <si>
    <t>호표 287</t>
  </si>
  <si>
    <t>597A95A51D4EB885B334208A89B0D8</t>
  </si>
  <si>
    <t>597A95B7564D9287D58186832EEEF8597A95A51D4EB885B334208A89B0D8</t>
  </si>
  <si>
    <t>597A95B7564D9287D58186832EEEF85E50750620429A8F2EC6BD822CE0EC87E3E08F</t>
  </si>
  <si>
    <t>597A95B7564D9287D58186832EEEF85E50750620429A826F991982E3C6248F901834</t>
  </si>
  <si>
    <t>597A95B7564D9287D58186832EEEF8586C551BF74D2283FAA6D08FCB28001</t>
  </si>
  <si>
    <t>597A95B7564D9287D58186832EEEF85E50750512486F833A62EE8D18B38789DF3A34</t>
  </si>
  <si>
    <t>597A95B7564D9287D58186832EEEF859AAC5C2954598890AFE7188E26ED186116326</t>
  </si>
  <si>
    <t>597A95B7564D9287D58186832EEEF85E62C5606144528B5342DF8A7440D18A69406D9C</t>
  </si>
  <si>
    <t>바탕만들기  철재면  M2     ( 호표 287 )</t>
  </si>
  <si>
    <t>597A95A51D4EB885B334208A89B0D85E50750512486F833A62EE8D18B38789DF3A34</t>
  </si>
  <si>
    <t>597A95A51D4EB885B334208A89B0D859AAC5C2954598890AFE7188E26ED186116326</t>
  </si>
  <si>
    <t>597A95A51D4EB885B334208A89B0D8586C551BF74D2283FAA6D08FCB28001</t>
  </si>
  <si>
    <t>잡철물제작설치(철재) -강판 가공시  간단  kg     ( 호표 288 )</t>
  </si>
  <si>
    <t>잡철물제작(철재) -강판 가공시</t>
  </si>
  <si>
    <t>호표 291</t>
  </si>
  <si>
    <t>597AD5DCF842B389ADE5F88F95BAD8</t>
  </si>
  <si>
    <t>597AD5DCF842B389AE8D098B5E9138597AD5DCF842B389ADE5F88F95BAD8</t>
  </si>
  <si>
    <t>잡철물설치(철재) -강판 가공시</t>
  </si>
  <si>
    <t>호표 292</t>
  </si>
  <si>
    <t>597AD5DCF842B389ADE5F98802D0C8</t>
  </si>
  <si>
    <t>597AD5DCF842B389AE8D098B5E9138597AD5DCF842B389ADE5F98802D0C8</t>
  </si>
  <si>
    <t>녹막이페인트(붓칠)  철재면, 1회, 2종  M2     ( 호표 289 )</t>
  </si>
  <si>
    <t>녹막이페인트(붓칠) - 재료비</t>
  </si>
  <si>
    <t>호표 293</t>
  </si>
  <si>
    <t>597A95B7564D9287D74C46827CEA68</t>
  </si>
  <si>
    <t>597A95B7564D9287D6A4348858A718597A95B7564D9287D74C46827CEA68</t>
  </si>
  <si>
    <t>녹막이페인트(붓칠) - 노무비</t>
  </si>
  <si>
    <t>철재면, 1회 칠</t>
  </si>
  <si>
    <t>호표 294</t>
  </si>
  <si>
    <t>597A95B7564D9287D74D6D8CF3EEA8</t>
  </si>
  <si>
    <t>597A95B7564D9287D6A4348858A718597A95B7564D9287D74D6D8CF3EEA8</t>
  </si>
  <si>
    <t>유성페인트(붓칠)  철재면, 2회. 1급  M2     ( 호표 290 )</t>
  </si>
  <si>
    <t>유성페인트(붓칠) - 재료비</t>
  </si>
  <si>
    <t>철재면, 2회 칠, 1급</t>
  </si>
  <si>
    <t>호표 295</t>
  </si>
  <si>
    <t>597A95B48340098133A4B98DF62C88</t>
  </si>
  <si>
    <t>597A95B48340098133A4BD8B8064B8597A95B48340098133A4B98DF62C88</t>
  </si>
  <si>
    <t>유성페인트(붓칠) - 노무비</t>
  </si>
  <si>
    <t>철재면, 2회 칠</t>
  </si>
  <si>
    <t>호표 296</t>
  </si>
  <si>
    <t>597A95B48340098133A4B98DDB46C8</t>
  </si>
  <si>
    <t>597A95B48340098133A4BD8B8064B8597A95B48340098133A4B98DDB46C8</t>
  </si>
  <si>
    <t>잡철물제작(철재) -강판 가공시  간단  kg     ( 호표 291 )</t>
  </si>
  <si>
    <t>597AD5DCF842B389ADE5F88F95BAD85E47C5D5B140D28725283F87C66C6C8CC5D3B0</t>
  </si>
  <si>
    <t>597AD5DCF842B389ADE5F88F95BAD85E7315A4594F1D8A5FB3108B80D28381AFC91B</t>
  </si>
  <si>
    <t>597AD5DCF842B389ADE5F88F95BAD85E736527BF4FC2864430F88564611180BA5F47</t>
  </si>
  <si>
    <t>597AD5DCF842B389ADE5F88F95BAD85E62C56061445285C869D28E68D801892D1449AD</t>
  </si>
  <si>
    <t>597AD5DCF842B389ADE5F88F95BAD85937C56CBB413C84132A498D4080658B01A157</t>
  </si>
  <si>
    <t>철판공</t>
  </si>
  <si>
    <t>노임 7</t>
  </si>
  <si>
    <t>59AAC5C2954598890AFE7188E26ED18611605B</t>
  </si>
  <si>
    <t>597AD5DCF842B389ADE5F88F95BAD859AAC5C2954598890AFE7188E26ED18611605B</t>
  </si>
  <si>
    <t>597AD5DCF842B389ADE5F88F95BAD859AAC5C2954598890AFE7188E26ED186116160</t>
  </si>
  <si>
    <t>597AD5DCF842B389ADE5F88F95BAD859AAC5C2954598890AFE7188E26ED186116059</t>
  </si>
  <si>
    <t>597AD5DCF842B389ADE5F88F95BAD859AAC5C2954598890AFE7188E26ED186116161</t>
  </si>
  <si>
    <t>597AD5DCF842B389ADE5F88F95BAD8586C551BF74D2283FAA6D08FCB28001</t>
  </si>
  <si>
    <t>잡철물설치(철재) -강판 가공시  간단  kg     ( 호표 292 )</t>
  </si>
  <si>
    <t>597AD5DCF842B389ADE5F98802D0C85E47C5D5B140D28725283F87C66C6C8CC5D3B0</t>
  </si>
  <si>
    <t>597AD5DCF842B389ADE5F98802D0C85E7315A4594F1D8A5FB3108B80D28381AFC91B</t>
  </si>
  <si>
    <t>597AD5DCF842B389ADE5F98802D0C85E736527BF4FC2864430F88564611180BA5F47</t>
  </si>
  <si>
    <t>597AD5DCF842B389ADE5F98802D0C85E62C56061445285C869D28E68D801892D1449AD</t>
  </si>
  <si>
    <t>597AD5DCF842B389ADE5F98802D0C85937C56CBB413C84132A498D4080658B01A157</t>
  </si>
  <si>
    <t>597AD5DCF842B389ADE5F98802D0C859AAC5C2954598890AFE7188E26ED18611605B</t>
  </si>
  <si>
    <t>597AD5DCF842B389ADE5F98802D0C859AAC5C2954598890AFE7188E26ED186116160</t>
  </si>
  <si>
    <t>597AD5DCF842B389ADE5F98802D0C859AAC5C2954598890AFE7188E26ED186116059</t>
  </si>
  <si>
    <t>597AD5DCF842B389ADE5F98802D0C859AAC5C2954598890AFE7188E26ED186116161</t>
  </si>
  <si>
    <t>597AD5DCF842B389ADE5F98802D0C8586C551BF74D2283FAA6D08FCB28001</t>
  </si>
  <si>
    <t>녹막이페인트(붓칠) - 재료비  철재면, 1회, 2종  M2     ( 호표 293 )</t>
  </si>
  <si>
    <t>방청페인트, KSM6030-1종2류, 광명단페인트</t>
  </si>
  <si>
    <t>자재 310</t>
  </si>
  <si>
    <t>5E50750620429A8F2EC6BD822CE0EC87E3E08E</t>
  </si>
  <si>
    <t>597A95B7564D9287D74C46827CEA685E50750620429A8F2EC6BD822CE0EC87E3E08E</t>
  </si>
  <si>
    <t>597A95B7564D9287D74C46827CEA685E50750620429A826F991982E3C6248F901834</t>
  </si>
  <si>
    <t>597A95B7564D9287D74C46827CEA68586C551BF74D2283FAA6D08FCB28001</t>
  </si>
  <si>
    <t>녹막이페인트(붓칠) - 노무비  철재면, 1회 칠  M2     ( 호표 294 )</t>
  </si>
  <si>
    <t>597A95B7564D9287D74D6D8CF3EEA859AAC5C2954598890AFE7188E26ED186116326</t>
  </si>
  <si>
    <t>597A95B7564D9287D74D6D8CF3EEA859AAC5C2954598890AFE7188E26ED186116160</t>
  </si>
  <si>
    <t>유성페인트(붓칠) - 재료비  철재면, 2회 칠, 1급  M2     ( 호표 295 )</t>
  </si>
  <si>
    <t>조합페인트</t>
  </si>
  <si>
    <t>조합페인트, KSM6020-1종1급, 백색</t>
  </si>
  <si>
    <t>자재 311</t>
  </si>
  <si>
    <t>5E50750620429A8F2EC2C6810BAA04862D0282</t>
  </si>
  <si>
    <t>597A95B48340098133A4B98DF62C885E50750620429A8F2EC2C6810BAA04862D0282</t>
  </si>
  <si>
    <t>시너, KSM6060, 1종</t>
  </si>
  <si>
    <t>자재 317</t>
  </si>
  <si>
    <t>5E50750620429A826F991982E3C6248F901835</t>
  </si>
  <si>
    <t>597A95B48340098133A4B98DF62C885E50750620429A826F991982E3C6248F901835</t>
  </si>
  <si>
    <t>주재료비의 4%</t>
  </si>
  <si>
    <t>597A95B48340098133A4B98DF62C88586C551BF74D2283FAA6D08FCB28001</t>
  </si>
  <si>
    <t>유성페인트(붓칠) - 노무비  철재면, 2회 칠  M2     ( 호표 296 )</t>
  </si>
  <si>
    <t>597A95B48340098133A4B98DDB46C859AAC5C2954598890AFE7188E26ED186116326</t>
  </si>
  <si>
    <t>597A95B48340098133A4B98DDB46C859AAC5C2954598890AFE7188E26ED186116160</t>
  </si>
  <si>
    <t>잡철물제작설치(스테인리스)-강판 가공시  간단  kg     ( 호표 297 )</t>
  </si>
  <si>
    <t>잡철물제작(스테인리스) -강판 가공시</t>
  </si>
  <si>
    <t>호표 298</t>
  </si>
  <si>
    <t>597AD5DCF842B38AB22915802DD2F8</t>
  </si>
  <si>
    <t>597AD5DCF842B38AB1020B8B8C5868597AD5DCF842B38AB22915802DD2F8</t>
  </si>
  <si>
    <t>잡철물설치(스테인리스) -강판 가공시</t>
  </si>
  <si>
    <t>호표 299</t>
  </si>
  <si>
    <t>597AD5DCF842B38AB2291487B0AEB8</t>
  </si>
  <si>
    <t>597AD5DCF842B38AB1020B8B8C5868597AD5DCF842B38AB2291487B0AEB8</t>
  </si>
  <si>
    <t>잡철물제작(스테인리스) -강판 가공시  간단  kg     ( 호표 298 )</t>
  </si>
  <si>
    <t>용접봉(스테인리스)</t>
  </si>
  <si>
    <t>3.2(KSD308-16)</t>
  </si>
  <si>
    <t>자재 64</t>
  </si>
  <si>
    <t>5E47C5D5B140D28725283F87C66C6C8CC7885D</t>
  </si>
  <si>
    <t>597AD5DCF842B38AB22915802DD2F85E47C5D5B140D28725283F87C66C6C8CC7885D</t>
  </si>
  <si>
    <t>597AD5DCF842B38AB22915802DD2F85E7315A4594F1D8A5FB3108B80D28381AFC91B</t>
  </si>
  <si>
    <t>597AD5DCF842B38AB22915802DD2F85E736527BF4FC2864430F88564611180BA5F47</t>
  </si>
  <si>
    <t>597AD5DCF842B38AB22915802DD2F85E62C56061445285C869D28E68D801892D1449AD</t>
  </si>
  <si>
    <t>597AD5DCF842B38AB22915802DD2F85937C56CBB413C84132A498D4080658B01A157</t>
  </si>
  <si>
    <t>597AD5DCF842B38AB22915802DD2F859AAC5C2954598890AFE7188E26ED18611605B</t>
  </si>
  <si>
    <t>597AD5DCF842B38AB22915802DD2F859AAC5C2954598890AFE7188E26ED186116160</t>
  </si>
  <si>
    <t>597AD5DCF842B38AB22915802DD2F859AAC5C2954598890AFE7188E26ED186116059</t>
  </si>
  <si>
    <t>597AD5DCF842B38AB22915802DD2F859AAC5C2954598890AFE7188E26ED186116161</t>
  </si>
  <si>
    <t>597AD5DCF842B38AB22915802DD2F8586C551BF74D2283FAA6D08FCB28001</t>
  </si>
  <si>
    <t>잡철물설치(스테인리스) -강판 가공시  간단  kg     ( 호표 299 )</t>
  </si>
  <si>
    <t>597AD5DCF842B38AB2291487B0AEB85E47C5D5B140D28725283F87C66C6C8CC7885D</t>
  </si>
  <si>
    <t>597AD5DCF842B38AB2291487B0AEB85E7315A4594F1D8A5FB3108B80D28381AFC91B</t>
  </si>
  <si>
    <t>597AD5DCF842B38AB2291487B0AEB85E736527BF4FC2864430F88564611180BA5F47</t>
  </si>
  <si>
    <t>597AD5DCF842B38AB2291487B0AEB85E62C56061445285C869D28E68D801892D1449AD</t>
  </si>
  <si>
    <t>597AD5DCF842B38AB2291487B0AEB85937C56CBB413C84132A498D4080658B01A157</t>
  </si>
  <si>
    <t>597AD5DCF842B38AB2291487B0AEB859AAC5C2954598890AFE7188E26ED18611605B</t>
  </si>
  <si>
    <t>597AD5DCF842B38AB2291487B0AEB859AAC5C2954598890AFE7188E26ED186116160</t>
  </si>
  <si>
    <t>597AD5DCF842B38AB2291487B0AEB859AAC5C2954598890AFE7188E26ED186116059</t>
  </si>
  <si>
    <t>597AD5DCF842B38AB2291487B0AEB859AAC5C2954598890AFE7188E26ED186116161</t>
  </si>
  <si>
    <t>597AD5DCF842B38AB2291487B0AEB8586C551BF74D2283FAA6D08FCB28001</t>
  </si>
  <si>
    <t>스틸사다리  W:400, D38.1+25.4*1.4t  M     ( 호표 300 )</t>
  </si>
  <si>
    <t>일반구조용탄소강관</t>
  </si>
  <si>
    <t>일반구조용탄소강관, 열연, Φ38.1*1.4mm</t>
  </si>
  <si>
    <t>자재 322</t>
  </si>
  <si>
    <t>5E2B15197A41BE8AA9DBC08C54A7FC8869A375</t>
  </si>
  <si>
    <t>597AD5D39C468C86A88DBE8815D7085E2B15197A41BE8AA9DBC08C54A7FC8869A375</t>
  </si>
  <si>
    <t>일반구조용탄소강관, 열연, Φ25.4*1.4mm</t>
  </si>
  <si>
    <t>자재 321</t>
  </si>
  <si>
    <t>5E2B15197A41BE8AA9DBC08C54A7FC8869A377</t>
  </si>
  <si>
    <t>597AD5D39C468C86A88DBE8815D7085E2B15197A41BE8AA9DBC08C54A7FC8869A377</t>
  </si>
  <si>
    <t>597AD5D39C468C86A88DBE8815D7085E5075051D493E8BD3E7BD8DEC5E3088D537C2</t>
  </si>
  <si>
    <t>스틸 CAP</t>
  </si>
  <si>
    <t>D60*1.4t</t>
  </si>
  <si>
    <t>호표 301</t>
  </si>
  <si>
    <t>597AD5D2F74AC5809088578CCE90D8</t>
  </si>
  <si>
    <t>597AD5D39C468C86A88DBE8815D708597AD5D2F74AC5809088578CCE90D8</t>
  </si>
  <si>
    <t>597AD5D39C468C86A88DBE8815D708597AD5DCF842B388842FA1894E49D8</t>
  </si>
  <si>
    <t>597AD5D39C468C86A88DBE8815D708597A95B7564D9287D6A4348858A718</t>
  </si>
  <si>
    <t>597AD5D39C468C86A88DBE8815D708597A95B48340098133A4BD8B8064B8</t>
  </si>
  <si>
    <t>597AD5D39C468C86A88DBE8815D7085E73254A2942ED887DB8ED8DEA4E6A8048A172</t>
  </si>
  <si>
    <t>스틸 CAP  D60*1.4t  개     ( 호표 301 )</t>
  </si>
  <si>
    <t>일반구조용압연강판, 1.4mm</t>
  </si>
  <si>
    <t>자재 91</t>
  </si>
  <si>
    <t>5E50657F6F40AD8E4291AC8BE6CAC08F34CECD</t>
  </si>
  <si>
    <t>597AD5D2F74AC5809088578CCE90D85E50657F6F40AD8E4291AC8BE6CAC08F34CECD</t>
  </si>
  <si>
    <t>597AD5D2F74AC5809088578CCE90D8597AD5DCF842B38887E201849C0CC8</t>
  </si>
  <si>
    <t>597AD5D2F74AC5809088578CCE90D8597A95B7564D9287D6A4348858A718</t>
  </si>
  <si>
    <t>597AD5D2F74AC5809088578CCE90D8597A95B48340098133A4BD8B8064B8</t>
  </si>
  <si>
    <t>597AD5D2F74AC5809088578CCE90D85E73254A2942ED887DB8ED8DEA4E6A8048A172</t>
  </si>
  <si>
    <t>스테인리스 CAP  D60*1.2t  개     ( 호표 302 )</t>
  </si>
  <si>
    <t>597AD5D2F74AC58240127B8CD683785E50657F6F40AD8E429085894EF6C48FBD1A34</t>
  </si>
  <si>
    <t>597AD5D2F74AC58240127B8CD68378597AD5DCF842B38887E0538ED37DD8</t>
  </si>
  <si>
    <t>597AD5D2F74AC58240127B8CD683785E73254A2942ED887DB8ED8DEA4E6A8048A068</t>
  </si>
  <si>
    <t>잡철물제작(스테인리스)  간단  kg     ( 호표 303 )</t>
  </si>
  <si>
    <t>597AD5DCF842B38887E0538ED37DD85E47C5D5B140D28725283F87C66C6C8CC7885D</t>
  </si>
  <si>
    <t>597AD5DCF842B38887E0538ED37DD85E7315A4594F1D8A5FB3108B80D28381AFC91B</t>
  </si>
  <si>
    <t>597AD5DCF842B38887E0538ED37DD85E736527BF4FC2864430F88564611180BA5F47</t>
  </si>
  <si>
    <t>597AD5DCF842B38887E0538ED37DD85E62C56061445285C869D28E68D801892D1449AD</t>
  </si>
  <si>
    <t>597AD5DCF842B38887E0538ED37DD85937C56CBB413C84132A498D4080658B01A157</t>
  </si>
  <si>
    <t>597AD5DCF842B38887E0538ED37DD859AAC5C2954598890AFE7188E26ED18611616B</t>
  </si>
  <si>
    <t>597AD5DCF842B38887E0538ED37DD859AAC5C2954598890AFE7188E26ED186116160</t>
  </si>
  <si>
    <t>597AD5DCF842B38887E0538ED37DD859AAC5C2954598890AFE7188E26ED186116059</t>
  </si>
  <si>
    <t>597AD5DCF842B38887E0538ED37DD859AAC5C2954598890AFE7188E26ED186116161</t>
  </si>
  <si>
    <t>597AD5DCF842B38887E0538ED37DD8586C551BF74D2283FAA6D08FCB28001</t>
  </si>
  <si>
    <t>난간설치  스테인리스 스틸  kg     ( 호표 304 )</t>
  </si>
  <si>
    <t>597AD5D2F74AC58241387E8A5C86785E47C5D5B140D28725283F87C66C6C8CC7885D</t>
  </si>
  <si>
    <t>자재 354</t>
  </si>
  <si>
    <t>5937C56CBB413C84132A498D4080658A7AEFAD</t>
  </si>
  <si>
    <t>597AD5D2F74AC58241387E8A5C86785937C56CBB413C84132A498D4080658A7AEFAD</t>
  </si>
  <si>
    <t>597AD5D2F74AC58241387E8A5C86785E62C56061445285C869D28E68D801892D1449AD</t>
  </si>
  <si>
    <t>597AD5D2F74AC58241387E8A5C867859AAC5C2954598890AFE7188E26ED186116059</t>
  </si>
  <si>
    <t>597AD5D2F74AC58241387E8A5C867859AAC5C2954598890AFE7188E26ED186116161</t>
  </si>
  <si>
    <t>597AD5D2F74AC58241387E8A5C867859AAC5C2954598890AFE7188E26ED186116160</t>
  </si>
  <si>
    <t>597AD5D2F74AC58241387E8A5C8678586C551BF74D2283FAA6D08FCB28001</t>
  </si>
  <si>
    <t>스테인리스강판  STS304, 2.0mm  M2     ( 호표 305 )</t>
  </si>
  <si>
    <t>597AD5DCFC481A8674F70680B25F985E50657F6F40AD8E429085894EF6C48FBD1A36</t>
  </si>
  <si>
    <t>597AD5DCFC481A8674F70680B25F98597AD5DCF842B38AB1020B8B8C5868</t>
  </si>
  <si>
    <t>597AD5DCFC481A8674F70680B25F985E73254A2942ED887DB8ED8DEA4E6A8048A068</t>
  </si>
  <si>
    <t>스텐레스파이프  Ø50.8*1.5t  M     ( 호표 306 )</t>
  </si>
  <si>
    <t>기계구조용스테인리스강관, Φ50.8*1.5mm</t>
  </si>
  <si>
    <t>자재 326</t>
  </si>
  <si>
    <t>5E2B15197A41BE8AA9D49187642D848E4AF3FD</t>
  </si>
  <si>
    <t>597AD5DCFC481A8674F7008E411BD85E2B15197A41BE8AA9D49187642D848E4AF3FD</t>
  </si>
  <si>
    <t>잡철물제작설치(스테인리스)</t>
  </si>
  <si>
    <t>호표 307</t>
  </si>
  <si>
    <t>597AD5DCF842B388842DF48DF451F8</t>
  </si>
  <si>
    <t>597AD5DCFC481A8674F7008E411BD8597AD5DCF842B388842DF48DF451F8</t>
  </si>
  <si>
    <t>597AD5DCFC481A8674F7008E411BD85E73254A2942ED887DB8ED8DEA4E6A8048A068</t>
  </si>
  <si>
    <t>잡철물제작설치(스테인리스)  간단  kg     ( 호표 307 )</t>
  </si>
  <si>
    <t>597AD5DCF842B388842DF48DF451F8597AD5DCF842B38887E0538ED37DD8</t>
  </si>
  <si>
    <t>잡철물설치(스테인리스)</t>
  </si>
  <si>
    <t>호표 308</t>
  </si>
  <si>
    <t>597AD5DCF842B38887E0528C7350C8</t>
  </si>
  <si>
    <t>597AD5DCF842B388842DF48DF451F8597AD5DCF842B38887E0528C7350C8</t>
  </si>
  <si>
    <t>잡철물설치(스테인리스)  간단  kg     ( 호표 308 )</t>
  </si>
  <si>
    <t>597AD5DCF842B38887E0528C7350C85E47C5D5B140D28725283F87C66C6C8CC7885D</t>
  </si>
  <si>
    <t>597AD5DCF842B38887E0528C7350C85E7315A4594F1D8A5FB3108B80D28381AFC91B</t>
  </si>
  <si>
    <t>597AD5DCF842B38887E0528C7350C85E736527BF4FC2864430F88564611180BA5F47</t>
  </si>
  <si>
    <t>597AD5DCF842B38887E0528C7350C85E62C56061445285C869D28E68D801892D1449AD</t>
  </si>
  <si>
    <t>597AD5DCF842B38887E0528C7350C85937C56CBB413C84132A498D4080658B01A157</t>
  </si>
  <si>
    <t>597AD5DCF842B38887E0528C7350C859AAC5C2954598890AFE7188E26ED18611616B</t>
  </si>
  <si>
    <t>597AD5DCF842B38887E0528C7350C859AAC5C2954598890AFE7188E26ED186116160</t>
  </si>
  <si>
    <t>597AD5DCF842B38887E0528C7350C859AAC5C2954598890AFE7188E26ED186116059</t>
  </si>
  <si>
    <t>597AD5DCF842B38887E0528C7350C859AAC5C2954598890AFE7188E26ED186116161</t>
  </si>
  <si>
    <t>597AD5DCF842B38887E0528C7350C8586C551BF74D2283FAA6D08FCB28001</t>
  </si>
  <si>
    <t>C형강  C-100*50*20*3.2  M     ( 호표 309 )</t>
  </si>
  <si>
    <t>경량형강, 아연도C형강, 100*50*20, t3.2</t>
  </si>
  <si>
    <t>자재 87</t>
  </si>
  <si>
    <t>5E50657F6F40938297BB5D85C5954B834BA8DA</t>
  </si>
  <si>
    <t>597AD5DCFD4AED88BB771383D460085E50657F6F40938297BB5D85C5954B834BA8DA</t>
  </si>
  <si>
    <t>597AD5DCFD4AED88BB771383D46008597A25E38D4FCF84EE4AF78E1ABC08</t>
  </si>
  <si>
    <t>597AD5DCFD4AED88BB771383D460085E73254A2942ED887DB8ED8DEA4E6A8048A172</t>
  </si>
  <si>
    <t>모르타르 배합(배합품 포함)  배합용적비 1:3, 시멘트, 모래 별도  M3     ( 호표 310 )</t>
  </si>
  <si>
    <t>597A0598AF45E58756B83A832FAA785E50657F6E46098B51DBD580BD56548B9B0009</t>
  </si>
  <si>
    <t>597A0598AF45E58756B83A832FAA785E73254A214DBF8EEC1C7F8986B28180579EC3</t>
  </si>
  <si>
    <t>597A0598AF45E58756B83A832FAA78597A0598AF45E58756B83982B88B08</t>
  </si>
  <si>
    <t>모르타르 바름 - 초벌 바르기  3.6m 이하  M2     ( 호표 311 )</t>
  </si>
  <si>
    <t>597A0598AF45DB83A02E908E2B7AA859AAC5C2954598890AFE7188E26ED186116328</t>
  </si>
  <si>
    <t>597A0598AF45DB83A02E908E2B7AA859AAC5C2954598890AFE7188E26ED186116160</t>
  </si>
  <si>
    <t>모르타르 바름 - 재벌 바르기  3.6m 이하  M2     ( 호표 312 )</t>
  </si>
  <si>
    <t>597A0598AF45DB83A02E908E2B4D6859AAC5C2954598890AFE7188E26ED186116328</t>
  </si>
  <si>
    <t>597A0598AF45DB83A02E908E2B4D6859AAC5C2954598890AFE7188E26ED186116160</t>
  </si>
  <si>
    <t>모르타르 바름 - 정벌 바르기  3.6m 이하  M2     ( 호표 313 )</t>
  </si>
  <si>
    <t>597A0598AF45DB83A02E908E2B5FD859AAC5C2954598890AFE7188E26ED186116328</t>
  </si>
  <si>
    <t>597A0598AF45DB83A02E908E2B5FD859AAC5C2954598890AFE7188E26ED186116160</t>
  </si>
  <si>
    <t>POWER TROWEL  3.73kw  HR     ( 호표 314 )</t>
  </si>
  <si>
    <t>Power Trowel</t>
  </si>
  <si>
    <t>3.73kw, 5HP</t>
  </si>
  <si>
    <t>자재 34</t>
  </si>
  <si>
    <t>5E62C5606144528A4377B98A28B4158C0AFACF</t>
  </si>
  <si>
    <t>5E62C5606144528A4377B98A28B4158C0AFACF425E62C5606144528A4377B98A28B4158C0AFACF</t>
  </si>
  <si>
    <t>5E62C5606144528A4377B98A28B4158C0AFACF425E736527BE4D7C83E7EF38863F1601897311E6</t>
  </si>
  <si>
    <t>5E62C5606144528A4377B98A28B4158C0AFACF42586C551BF74D2283FAA6D08FCB28001</t>
  </si>
  <si>
    <t>회전날개  L=310mm  HR     ( 호표 315 )</t>
  </si>
  <si>
    <t>회전날개(개당)</t>
  </si>
  <si>
    <t>자재 36</t>
  </si>
  <si>
    <t>5E62C5606144528A43758B8A4A14DE837F6E81</t>
  </si>
  <si>
    <t>5E62C5606144528A43758B8A4A14DE837F6E817C5E62C5606144528A43758B8A4A14DE837F6E81</t>
  </si>
  <si>
    <t>마감 미장    M2     ( 호표 316 )</t>
  </si>
  <si>
    <t>597A0598AC48AF89FC9A358E61243859AAC5C2954598890AFE7188E26ED186116328</t>
  </si>
  <si>
    <t>597A0598AC48AF89FC9A358E61243859AAC5C2954598890AFE7188E26ED186116160</t>
  </si>
  <si>
    <t>597A0598AC48AF89FC9A358E6124385E50657F6E46098B51DBD580BD56548B9B0009</t>
  </si>
  <si>
    <t>액상형 흡수방지 방수 - Con'c  2회 도포, 1∼3층(10.8m)  M2     ( 호표 317 )</t>
  </si>
  <si>
    <t>발수방수제</t>
  </si>
  <si>
    <t>발수방수제, 실리콘</t>
  </si>
  <si>
    <t>자재 50</t>
  </si>
  <si>
    <t>5E7315A45B4BAE8CD7CCA68118505D82165845</t>
  </si>
  <si>
    <t>597AF51A414FE48E7B50168BE475B85E7315A45B4BAE8CD7CCA68118505D82165845</t>
  </si>
  <si>
    <t>액상형 흡수방지 방수</t>
  </si>
  <si>
    <t>2회 도포 - 재료 별도 -</t>
  </si>
  <si>
    <t>호표 318</t>
  </si>
  <si>
    <t>597AF51A414FE48E7A4BD280128738</t>
  </si>
  <si>
    <t>597AF51A414FE48E7B50168BE475B8597AF51A414FE48E7A4BD280128738</t>
  </si>
  <si>
    <t>597AF51A414FE48E7B50168BE475B8586C551BF74D2283FAA6D08FCB28001</t>
  </si>
  <si>
    <t>액상형 흡수방지 방수  2회 도포 - 재료 별도 -  M2     ( 호표 318 )</t>
  </si>
  <si>
    <t>597AF51A414FE48E7A4BD28012873859AAC5C2954598890AFE7188E26ED186116329</t>
  </si>
  <si>
    <t>발포폴리스티렌(슬래브 위 깔기 - 바닥)  비드법 2종, 비중 0.015, 110mm  M2     ( 호표 319 )</t>
  </si>
  <si>
    <t>발포폴리스티렌단열재</t>
  </si>
  <si>
    <t>발포폴리스티렌단열재, 0.015, 110mm, 2종</t>
  </si>
  <si>
    <t>자재 140</t>
  </si>
  <si>
    <t>5E50657F6B4ACD829438968C5F4C1B87E33D9C</t>
  </si>
  <si>
    <t>597A854B7A47A7813768668BE360B85E50657F6B4ACD829438968C5F4C1B87E33D9C</t>
  </si>
  <si>
    <t>597A854B7A47A7813768668BE360B85E507506214CE280A41D6C8270326783A313FE</t>
  </si>
  <si>
    <t>597A854B7A47A7813768668BE360B8597A854B7A47848214215B81EE0E68</t>
  </si>
  <si>
    <t>경량기포 콘크리트 타설    M3     ( 호표 320 )</t>
  </si>
  <si>
    <t>597A35CAC64010818A56458783BD685E50657F6E46098B51DBD580BD56548B9B0009</t>
  </si>
  <si>
    <t>기포액</t>
  </si>
  <si>
    <t>동물성단백질</t>
  </si>
  <si>
    <t>자재 139</t>
  </si>
  <si>
    <t>5E50657F6B4ACD829438968C7A612B8DB6EE89</t>
  </si>
  <si>
    <t>597A35CAC64010818A56458783BD685E50657F6B4ACD829438968C7A612B8DB6EE89</t>
  </si>
  <si>
    <t>597A35CAC64010818A56458783BD6859AAC5C2954598890AFE7188E26ED186116058</t>
  </si>
  <si>
    <t>597A35CAC64010818A56458783BD6859AAC5C2954598890AFE7188E26ED186116160</t>
  </si>
  <si>
    <t>모르타르펌프</t>
  </si>
  <si>
    <t>7.46kw</t>
  </si>
  <si>
    <t>호표 322</t>
  </si>
  <si>
    <t>5E62C5606144528A4372378A87C4AF8A20742D98</t>
  </si>
  <si>
    <t>597A35CAC64010818A56458783BD685E62C5606144528A4372378A87C4AF8A20742D98</t>
  </si>
  <si>
    <t>모르타르믹서</t>
  </si>
  <si>
    <t>0.3m3</t>
  </si>
  <si>
    <t>호표 323</t>
  </si>
  <si>
    <t>5E62C5606144528A43711089FB905D86EB2C6CCC</t>
  </si>
  <si>
    <t>597A35CAC64010818A56458783BD685E62C5606144528A43711089FB905D86EB2C6CCC</t>
  </si>
  <si>
    <t>양수기</t>
  </si>
  <si>
    <t>1.49kw</t>
  </si>
  <si>
    <t>호표 324</t>
  </si>
  <si>
    <t>5E62C5606144528A4370098ADE02C9852E9C5E19</t>
  </si>
  <si>
    <t>597A35CAC64010818A56458783BD685E62C5606144528A4370098ADE02C9852E9C5E19</t>
  </si>
  <si>
    <t>배관파이프</t>
  </si>
  <si>
    <t>50㎜∼2.6mΦ</t>
  </si>
  <si>
    <t>호표 325</t>
  </si>
  <si>
    <t>5E62C5606144528A43769289820CC68B479D19D0</t>
  </si>
  <si>
    <t>597A35CAC64010818A56458783BD685E62C5606144528A43769289820CC68B479D19D0</t>
  </si>
  <si>
    <t>597A35CAC64010818A56458783BD685937C56CBB413C84132A498D4080658B01A157</t>
  </si>
  <si>
    <t>발포폴리스티렌(슬래브 위 깔기 - 바닥) - 시공비  150mm이하  M2     ( 호표 321 )</t>
  </si>
  <si>
    <t>597A854B7A47848214215B81EE0E6859AAC5C2954598890AFE7188E26ED186116208</t>
  </si>
  <si>
    <t>597A854B7A47848214215B81EE0E6859AAC5C2954598890AFE7188E26ED186116160</t>
  </si>
  <si>
    <t>모르타르펌프  7.46kw  HR     ( 호표 322 )</t>
  </si>
  <si>
    <t>7.46kw, 10HP</t>
  </si>
  <si>
    <t>자재 31</t>
  </si>
  <si>
    <t>5E62C5606144528A4372378A87C4AF8A20742D</t>
  </si>
  <si>
    <t>5E62C5606144528A4372378A87C4AF8A20742D985E62C5606144528A4372378A87C4AF8A20742D</t>
  </si>
  <si>
    <t>5E62C5606144528A4372378A87C4AF8A20742D985937C56CBB413C84132A498D4080658B01A157</t>
  </si>
  <si>
    <t>모르타르믹서  0.3m3  HR     ( 호표 323 )</t>
  </si>
  <si>
    <t>자재 32</t>
  </si>
  <si>
    <t>5E62C5606144528A43711089FB905D86EB2C6C</t>
  </si>
  <si>
    <t>5E62C5606144528A43711089FB905D86EB2C6CCC5E62C5606144528A43711089FB905D86EB2C6C</t>
  </si>
  <si>
    <t>5E62C5606144528A43711089FB905D86EB2C6CCC5937C56CBB413C84132A498D4080658B01A157</t>
  </si>
  <si>
    <t>5E62C5606144528A43711089FB905D86EB2C6CCC5E736527BE4D7C83E7EF38863F1601897311E6</t>
  </si>
  <si>
    <t>주연료비의 2%</t>
  </si>
  <si>
    <t>5E62C5606144528A43711089FB905D86EB2C6CCC586C551BF74D2283FAA6D08FCB28001</t>
  </si>
  <si>
    <t>양수기  1.49kw  HR     ( 호표 324 )</t>
  </si>
  <si>
    <t>1.49kw, 2HP</t>
  </si>
  <si>
    <t>자재 33</t>
  </si>
  <si>
    <t>5E62C5606144528A4370098ADE02C9852E9C5E</t>
  </si>
  <si>
    <t>5E62C5606144528A4370098ADE02C9852E9C5E195E62C5606144528A4370098ADE02C9852E9C5E</t>
  </si>
  <si>
    <t>5E62C5606144528A4370098ADE02C9852E9C5E195937C56CBB413C84132A498D4080658B01A157</t>
  </si>
  <si>
    <t>배관파이프  50㎜∼2.6mΦ  HR     ( 호표 325 )</t>
  </si>
  <si>
    <t>자재 35</t>
  </si>
  <si>
    <t>5E62C5606144528A43769289820CC68B479D19</t>
  </si>
  <si>
    <t>5E62C5606144528A43769289820CC68B479D19D05E62C5606144528A43769289820CC68B479D19</t>
  </si>
  <si>
    <t>알루미늄공프레임  W50*320*2.0t(코킹 5*5)  M     ( 호표 326 )</t>
  </si>
  <si>
    <t>597AD5DAC8463381AC24978B7D81385E50657F6F40AD8E4291AC8BE6CAC08F34CECB</t>
  </si>
  <si>
    <t>일반봉강, SS400, Φ9mm</t>
  </si>
  <si>
    <t>자재 73</t>
  </si>
  <si>
    <t>5E50657F6F409383BDA657846FDF718B97ECA3</t>
  </si>
  <si>
    <t>597AD5DAC8463381AC24978B7D81385E50657F6F409383BDA657846FDF718B97ECA3</t>
  </si>
  <si>
    <t>알루미늄합금판</t>
  </si>
  <si>
    <t>알루미늄합금판, A1100, 2.0mm</t>
  </si>
  <si>
    <t>자재 89</t>
  </si>
  <si>
    <t>5E50657F6F40AD8E4297358EA850988C689A82</t>
  </si>
  <si>
    <t>597AD5DAC8463381AC24978B7D81385E50657F6F40AD8E4297358EA850988C689A82</t>
  </si>
  <si>
    <t>597AD5DAC8463381AC24978B7D8138597AD5DCF842B388842FA1894E49D8</t>
  </si>
  <si>
    <t>597AD5DAC8463381AC24978B7D8138597AF518954CC089C6ABBC8E60B638</t>
  </si>
  <si>
    <t>597AD5DAC8463381AC24978B7D81385E73254A2942ED887DB8ED8DEA4E6A8048A172</t>
  </si>
  <si>
    <t>철강설, 알루미늄, 작업설부산물</t>
  </si>
  <si>
    <t>자재 48</t>
  </si>
  <si>
    <t>5E73254A2942ED887DB8ED8DF453798B02A093</t>
  </si>
  <si>
    <t>597AD5DAC8463381AC24978B7D81385E73254A2942ED887DB8ED8DF453798B02A093</t>
  </si>
  <si>
    <t>불소수지도장</t>
  </si>
  <si>
    <t>알루미늄</t>
  </si>
  <si>
    <t>호표 327</t>
  </si>
  <si>
    <t>597A95B48145588C3D9D5588053218</t>
  </si>
  <si>
    <t>597AD5DAC8463381AC24978B7D8138597A95B48145588C3D9D5588053218</t>
  </si>
  <si>
    <t>불소수지도장  알루미늄  M2     ( 호표 327 )</t>
  </si>
  <si>
    <t>불소도료</t>
  </si>
  <si>
    <t>하나 BS COTE</t>
  </si>
  <si>
    <t>자재 307</t>
  </si>
  <si>
    <t>5E50750620429A8F27941E896B5BFF84A7910E</t>
  </si>
  <si>
    <t>597A95B48145588C3D9D55880532185E50750620429A8F27941E896B5BFF84A7910E</t>
  </si>
  <si>
    <t>시너, 불소계</t>
  </si>
  <si>
    <t>자재 319</t>
  </si>
  <si>
    <t>5E50750620429A826F991982D2D3A384DA0EF3</t>
  </si>
  <si>
    <t>597A95B48145588C3D9D55880532185E50750620429A826F991982D2D3A384DA0EF3</t>
  </si>
  <si>
    <t>597A95B48145588C3D9D5588053218586C551BF74D2283FAA6D08FCB28001</t>
  </si>
  <si>
    <t>597A95B48145588C3D9D558805321859AAC5C2954598890AFE7188E26ED186116326</t>
  </si>
  <si>
    <t>597A95B48145588C3D9D558805321859AAC5C2954598890AFE7188E26ED186116160</t>
  </si>
  <si>
    <t>알루미늄공프레임  W50*270*2.0t(코킹 5*5)  M     ( 호표 328 )</t>
  </si>
  <si>
    <t>597AD5DAC8463381AC24978B7D81185E50657F6F40AD8E4291AC8BE6CAC08F34CECB</t>
  </si>
  <si>
    <t>597AD5DAC8463381AC24978B7D81185E50657F6F409383BDA657846FDF718B97ECA3</t>
  </si>
  <si>
    <t>597AD5DAC8463381AC24978B7D81185E50657F6F40AD8E4297358EA850988C689A82</t>
  </si>
  <si>
    <t>597AD5DAC8463381AC24978B7D8118597AD5DCF842B388842FA1894E49D8</t>
  </si>
  <si>
    <t>597AD5DAC8463381AC24978B7D8118597AF518954CC089C6ABBC8E60B638</t>
  </si>
  <si>
    <t>597AD5DAC8463381AC24978B7D81185E73254A2942ED887DB8ED8DEA4E6A8048A172</t>
  </si>
  <si>
    <t>597AD5DAC8463381AC24978B7D81185E73254A2942ED887DB8ED8DF453798B02A093</t>
  </si>
  <si>
    <t>597AD5DAC8463381AC24978B7D8118597A95B48145588C3D9D5588053218</t>
  </si>
  <si>
    <t>알루미늄공프레임  W50*370*2.0t(코킹 5*5)  M     ( 호표 329 )</t>
  </si>
  <si>
    <t>597AD5DAC8463381AC24978B7D81585E50657F6F40AD8E4291AC8BE6CAC08F34CECB</t>
  </si>
  <si>
    <t>597AD5DAC8463381AC24978B7D81585E50657F6F409383BDA657846FDF718B97ECA3</t>
  </si>
  <si>
    <t>597AD5DAC8463381AC24978B7D81585E50657F6F40AD8E4297358EA850988C689A82</t>
  </si>
  <si>
    <t>597AD5DAC8463381AC24978B7D8158597AD5DCF842B388842FA1894E49D8</t>
  </si>
  <si>
    <t>597AD5DAC8463381AC24978B7D8158597AF518954CC089C6ABBC8E60B638</t>
  </si>
  <si>
    <t>597AD5DAC8463381AC24978B7D81585E73254A2942ED887DB8ED8DEA4E6A8048A172</t>
  </si>
  <si>
    <t>597AD5DAC8463381AC24978B7D81585E73254A2942ED887DB8ED8DF453798B02A093</t>
  </si>
  <si>
    <t>597AD5DAC8463381AC24978B7D8158597A95B48145588C3D9D5588053218</t>
  </si>
  <si>
    <t>바탕만들기  콘크리트·모르타르면  M2     ( 호표 330 )</t>
  </si>
  <si>
    <t>퍼티</t>
  </si>
  <si>
    <t>퍼티, 319퍼티, 백색</t>
  </si>
  <si>
    <t>자재 268</t>
  </si>
  <si>
    <t>5E507506214CE280A419F18DE12F6387FEE940</t>
  </si>
  <si>
    <t>597A95A51D4EB885B335C88F840BE85E507506214CE280A419F18DE12F6387FEE940</t>
  </si>
  <si>
    <t>597A95A51D4EB885B335C88F840BE85E50750512486F833A62EE8D18B38789DF3A34</t>
  </si>
  <si>
    <t>597A95A51D4EB885B335C88F840BE859AAC5C2954598890AFE7188E26ED186116326</t>
  </si>
  <si>
    <t>597A95A51D4EB885B335C88F840BE859AAC5C2954598890AFE7188E26ED186116160</t>
  </si>
  <si>
    <t>에폭시 페인트 - 재료비  바닥  M2     ( 호표 331 )</t>
  </si>
  <si>
    <t>에나멜페인트</t>
  </si>
  <si>
    <t>에나멜페인트, SB-EV-400, 에폭시수지, 에포마, 투명</t>
  </si>
  <si>
    <t>자재 305</t>
  </si>
  <si>
    <t>5E50750620429A8F27941D88D98BED8DFF00DB</t>
  </si>
  <si>
    <t>597A95BCD84D2983DC53F28F13D2885E50750620429A8F27941D88D98BED8DFF00DB</t>
  </si>
  <si>
    <t>에나멜페인트, SB.EP, 에폭시수지, 에포마, 프라이머</t>
  </si>
  <si>
    <t>자재 306</t>
  </si>
  <si>
    <t>5E50750620429A8F27941D88D98BED8DFF0289</t>
  </si>
  <si>
    <t>597A95BCD84D2983DC53F28F13D2885E50750620429A8F27941D88D98BED8DFF0289</t>
  </si>
  <si>
    <t>597A95BCD84D2983DC53F28F13D2885E50750620429A826F991982E3C6248F901835</t>
  </si>
  <si>
    <t>에폭시 코팅 - 노무비  바닥, 롤러칠  M2     ( 호표 332 )</t>
  </si>
  <si>
    <t>597A95BCD84D2983DE00478A84C05859AAC5C2954598890AFE7188E26ED186116326</t>
  </si>
  <si>
    <t>597A95BCD84D2983DE00478A84C05859AAC5C2954598890AFE7188E26ED186116160</t>
  </si>
  <si>
    <t>에폭시 라이닝 - 노무비  바닥, 레기칠  M2     ( 호표 333 )</t>
  </si>
  <si>
    <t>597A95BCD84D2983DD79F586914CC859AAC5C2954598890AFE7188E26ED186116326</t>
  </si>
  <si>
    <t>597A95BCD84D2983DD79F586914CC859AAC5C2954598890AFE7188E26ED186116160</t>
  </si>
  <si>
    <t>바탕만들기 - 친환경  콘크리트·모르타르면(내부)  M2     ( 호표 334 )</t>
  </si>
  <si>
    <t>퍼티, 친환경, 내부</t>
  </si>
  <si>
    <t>자재 266</t>
  </si>
  <si>
    <t>5E507506214CE280A419F18DE12F6387FDC35F</t>
  </si>
  <si>
    <t>597A95A51D4EB885B337F88A0AF2485E507506214CE280A419F18DE12F6387FDC35F</t>
  </si>
  <si>
    <t>597A95A51D4EB885B337F88A0AF2485E50750512486F833A62EE8D18B38789DF3A34</t>
  </si>
  <si>
    <t>597A95A51D4EB885B337F88A0AF24859AAC5C2954598890AFE7188E26ED186116326</t>
  </si>
  <si>
    <t>597A95A51D4EB885B337F88A0AF24859AAC5C2954598890AFE7188E26ED186116160</t>
  </si>
  <si>
    <t>수성페인트(롤러칠) - 친환경페인트 재료비  내부, 3회, 친환경페인트(POP)  M2     ( 호표 335 )</t>
  </si>
  <si>
    <t>수성페인트</t>
  </si>
  <si>
    <t>수성페인트, 친환경(POP), 내부</t>
  </si>
  <si>
    <t>자재 308</t>
  </si>
  <si>
    <t>5E50750620429A8F2797D281AA086B8D8FBDE0</t>
  </si>
  <si>
    <t>597A95B5A9407E866EA75783DD02085E50750620429A8F2797D281AA086B8D8FBDE0</t>
  </si>
  <si>
    <t>주재료비의 6%</t>
  </si>
  <si>
    <t>597A95B5A9407E866EA75783DD0208586C551BF74D2283FAA6D08FCB28001</t>
  </si>
  <si>
    <t>수성페인트(롤러칠) - 노무비  3회 칠  M2     ( 호표 336 )</t>
  </si>
  <si>
    <t>597A95B5A9407E866BD3F88BC2833859AAC5C2954598890AFE7188E26ED186116326</t>
  </si>
  <si>
    <t>597A95B5A9407E866BD3F88BC2833859AAC5C2954598890AFE7188E26ED186116160</t>
  </si>
  <si>
    <t>PVC계 바닥재 - 시트 깔기  주재료 제외, 전면접합  M2     ( 호표 337 )</t>
  </si>
  <si>
    <t>초산비닐계접착제, 비닐타일용</t>
  </si>
  <si>
    <t>자재 262</t>
  </si>
  <si>
    <t>5E507506214CE280A41D6C8270326783A313FC</t>
  </si>
  <si>
    <t>597A854ECE476B87F9903B88433B785E507506214CE280A41D6C8270326783A313FC</t>
  </si>
  <si>
    <t>597A854ECE476B87F9903B88433B7859AAC5C2954598890AFE7188E26ED186116208</t>
  </si>
  <si>
    <t>597A854ECE476B87F9903B88433B7859AAC5C2954598890AFE7188E26ED186116160</t>
  </si>
  <si>
    <t>걸레받이 붙임 - 시공비  합성수지류, H=75~120mm 기준  M     ( 호표 338 )</t>
  </si>
  <si>
    <t>597A854ECA49D98230D9CC8645568859AAC5C2954598890AFE7188E26ED186116208</t>
  </si>
  <si>
    <t>597A854ECA49D98230D9CC8645568859AAC5C2954598890AFE7188E26ED186116160</t>
  </si>
  <si>
    <t>597A854ECA49D98230D9CC86455688586C551BF74D2283FAA6D08FCB28001</t>
  </si>
  <si>
    <t>아코스틱텍스 - 시공비    M2     ( 호표 339 )</t>
  </si>
  <si>
    <t>597A854C00427F82CC7B538676D34859AAC5C2954598890AFE7188E26ED186116208</t>
  </si>
  <si>
    <t>597A854C00427F82CC7B538676D34859AAC5C2954598890AFE7188E26ED186116160</t>
  </si>
  <si>
    <t>597A854C00427F82CC7B538676D348586C551BF74D2283FAA6D08FCB28001</t>
  </si>
  <si>
    <t>발포폴리스티렌(슬래브 위 깔기 - 바닥) - 시공비  100mm이하  M2     ( 호표 340 )</t>
  </si>
  <si>
    <t>597A854B7A47848214215B81EE567859AAC5C2954598890AFE7188E26ED186116208</t>
  </si>
  <si>
    <t>597A854B7A47848214215B81EE567859AAC5C2954598890AFE7188E26ED186116160</t>
  </si>
  <si>
    <t>발포폴리스티렌(접착제붙이기 - 천장) - 시공비  100mm이하  M2     ( 호표 341 )</t>
  </si>
  <si>
    <t>597A854B7A47848214215C82784F4859AAC5C2954598890AFE7188E26ED186116208</t>
  </si>
  <si>
    <t>597A854B7A47848214215C82784F4859AAC5C2954598890AFE7188E26ED186116160</t>
  </si>
  <si>
    <t>발포폴리스티렌(접착제붙이기 - 벽) - 시공비  100mm이하  M2     ( 호표 342 )</t>
  </si>
  <si>
    <t>597A854B7A47848214215F8FB2197859AAC5C2954598890AFE7188E26ED186116208</t>
  </si>
  <si>
    <t>597A854B7A47848214215F8FB2197859AAC5C2954598890AFE7188E26ED186116160</t>
  </si>
  <si>
    <t>발포폴리스티렌(격자넣기 - 벽) - 시공비  100mm이하  M2     ( 호표 343 )</t>
  </si>
  <si>
    <t>597A854B7A47848214215A879282C859AAC5C2954598890AFE7188E26ED186116208</t>
  </si>
  <si>
    <t>597A854B7A47848214215A879282C859AAC5C2954598890AFE7188E26ED186116160</t>
  </si>
  <si>
    <t>STEEL PLATE  1.2mm, 방청P+조합P  M2     ( 호표 344 )</t>
  </si>
  <si>
    <t>597AD5DCFD4AED88BFD2038E560D685E50657F6F40AD8E4291AC8BE6CAC08F34CECE</t>
  </si>
  <si>
    <t>597AD5DCFD4AED88BFD2038E560D68597AD5DCF842B389AE8D098B5E9138</t>
  </si>
  <si>
    <t>597AD5DCFD4AED88BFD2038E560D685E73254A2942ED887DB8ED8DEA4E6A8048A172</t>
  </si>
  <si>
    <t>597AD5DCFD4AED88BFD2038E560D68597A95B7564D9287D58186832EEEF8</t>
  </si>
  <si>
    <t>597AD5DCFD4AED88BFD2038E560D68597A95B48340098133A4BD8B8064B8</t>
  </si>
  <si>
    <t>그라스울 벽격자넣기  48kg/㎥,80mm  ㎡     ( 호표 345 )</t>
  </si>
  <si>
    <t>섬유단열재, 밀도48kg/㎥, 80mm, 유리면보드</t>
  </si>
  <si>
    <t>자재 138</t>
  </si>
  <si>
    <t>5E50657F6B4ACD8295CACD84C9E93F8FB672A6</t>
  </si>
  <si>
    <t>597A854B794536864504F383393DC85E50657F6B4ACD8295CACD84C9E93F8FB672A6</t>
  </si>
  <si>
    <t>597A854B794536864504F383393DC859AAC5C2954598890AFE7188E26ED18611632C</t>
  </si>
  <si>
    <t>갈바륨강판  1.6t  M2     ( 호표 346 )</t>
  </si>
  <si>
    <t>합금화용융아연도금강판</t>
  </si>
  <si>
    <t>합금화용융아연도금강판, 갈바륨, 1.60mm</t>
  </si>
  <si>
    <t>자재 94</t>
  </si>
  <si>
    <t>5E50657F6F40AD8E4291AC8BE6CAC080B21236</t>
  </si>
  <si>
    <t>597A8547814BCC8E39F18A8280C3985E50657F6F40AD8E4291AC8BE6CAC080B21236</t>
  </si>
  <si>
    <t>597A8547814BCC8E39F18A8280C398597AD5DCF842B388842FA1894E49D8</t>
  </si>
  <si>
    <t>597A8547814BCC8E39F18A8280C3985E73254A2942ED887DB8ED8DEA4E6A8048A172</t>
  </si>
  <si>
    <t>조합페인트(뿜칠)  철재면 2회. 1급  M2     ( 호표 347 )</t>
  </si>
  <si>
    <t>597A95B48340098133A3978B5AE0A85E50750620429A8F2EC2C6810BAA04862D0282</t>
  </si>
  <si>
    <t>597A95B48340098133A3978B5AE0A85E50750620429A826F991982E3C6248F901834</t>
  </si>
  <si>
    <t>597A95B48340098133A3978B5AE0A8586C551BF74D2283FAA6D08FCB28001</t>
  </si>
  <si>
    <t>퍼티, 319퍼티, 회색</t>
  </si>
  <si>
    <t>자재 267</t>
  </si>
  <si>
    <t>5E507506214CE280A419F18DE12F6387FEE8BB</t>
  </si>
  <si>
    <t>597A95B48340098133A3978B5AE0A85E507506214CE280A419F18DE12F6387FEE8BB</t>
  </si>
  <si>
    <t>597A95B48340098133A3978B5AE0A85E50750512486F833A62EE8D18B38789DF3A34</t>
  </si>
  <si>
    <t>597A95B48340098133A3978B5AE0A859AAC5C2954598890AFE7188E26ED186116326</t>
  </si>
  <si>
    <t>597A95B48340098133A3978B5AE0A85E62C5606144528B5342DF8A7440D18A69406D9C</t>
  </si>
  <si>
    <t>C형강  C-100*50*20*2.3mm, 방청P  M     ( 호표 348 )</t>
  </si>
  <si>
    <t>597AD5DCFD4AED88BFD2038E603C685E50657F6F40938297BB5D85C5954B834BAA9D</t>
  </si>
  <si>
    <t>597AD5DCFD4AED88BFD2038E603C68597AD5DCF842B388842FA1894E49D8</t>
  </si>
  <si>
    <t>597AD5DCFD4AED88BFD2038E603C685E73254A2942ED887DB8ED8DEA4E6A8048A172</t>
  </si>
  <si>
    <t>597AD5DCFD4AED88BFD2038E603C68597A95B7564D9287D58186832EEEF8</t>
  </si>
  <si>
    <t>ㄱ형강  L-50*50*5mm, 방청P  M     ( 호표 349 )</t>
  </si>
  <si>
    <t>ㄱ형강, 등변, 50*50*5mm</t>
  </si>
  <si>
    <t>자재 69</t>
  </si>
  <si>
    <t>5E50657F6F409380E9C7B784CD88F08A18D36D</t>
  </si>
  <si>
    <t>597AD5DCFD4AED88BFD2038E6051085E50657F6F409380E9C7B784CD88F08A18D36D</t>
  </si>
  <si>
    <t>597AD5DCFD4AED88BFD2038E605108597AD5DCF842B388842FA1894E49D8</t>
  </si>
  <si>
    <t>597AD5DCFD4AED88BFD2038E6051085E73254A2942ED887DB8ED8DEA4E6A8048A172</t>
  </si>
  <si>
    <t>597AD5DCFD4AED88BFD2038E605108597A95B7564D9287D58186832EEEF8</t>
  </si>
  <si>
    <t>ㄱ형강  L-75*75*6mm, 방청P  M     ( 호표 350 )</t>
  </si>
  <si>
    <t>ㄱ형강, 등변, 75*75*6mm</t>
  </si>
  <si>
    <t>자재 70</t>
  </si>
  <si>
    <t>5E50657F6F409380E9C7B784CD88F08A19E186</t>
  </si>
  <si>
    <t>597AD5DCFD4AED88BFD2038E6051185E50657F6F409380E9C7B784CD88F08A19E186</t>
  </si>
  <si>
    <t>597AD5DCFD4AED88BFD2038E605118597AD5DCF842B388842FA1894E49D8</t>
  </si>
  <si>
    <t>597AD5DCFD4AED88BFD2038E6051185E73254A2942ED887DB8ED8DEA4E6A8048A172</t>
  </si>
  <si>
    <t>597AD5DCFD4AED88BFD2038E605118597A95B7564D9287D58186832EEEF8</t>
  </si>
  <si>
    <t>굴삭기(무한궤도)  1.0㎥  HR     ( 호표 351 )</t>
  </si>
  <si>
    <t>자재 3</t>
  </si>
  <si>
    <t>5E62C5606144268DA7703180F8F6F785F25E92</t>
  </si>
  <si>
    <t>5E62C5606144268DA7703180F8F6F785F25E928D5E62C5606144268DA7703180F8F6F785F25E92</t>
  </si>
  <si>
    <t>5E62C5606144268DA7703180F8F6F785F25E928D5E736527BE4D7C83E7EC64884D1C6B8C71152D</t>
  </si>
  <si>
    <t>5E62C5606144268DA7703180F8F6F785F25E928D586C551BF74D2283FAA6D08FCB28001</t>
  </si>
  <si>
    <t>5E62C5606144268DA7703180F8F6F785F25E928D59AAC5C2954598890AFE7188E26ED1861165D5</t>
  </si>
  <si>
    <t>압쇄기(펄버라이저)  1.0㎥용  HR     ( 호표 352 )</t>
  </si>
  <si>
    <t>1.0 ㎥용</t>
  </si>
  <si>
    <t>자재 6</t>
  </si>
  <si>
    <t>5E62C5606144268DA28F168515466E87294191</t>
  </si>
  <si>
    <t>5E62C5606144268DA28F168515466E87294191355E62C5606144268DA28F168515466E87294191</t>
  </si>
  <si>
    <t>기계사용  기계경비 제외, 기준 높이 10m  M3     ( 호표 353 )</t>
  </si>
  <si>
    <t>597B65EFF247BE821E224A814D8FD85E7315A4594F1D8A5FB3108B80D28381AFC91B</t>
  </si>
  <si>
    <t>597B65EFF247BE821E224A814D8FD85E736527BF4FC2864430F88564611180BA5F47</t>
  </si>
  <si>
    <t>597B65EFF247BE821E224A814D8FD859AAC5C2954598890AFE7188E26ED186116059</t>
  </si>
  <si>
    <t>597B65EFF247BE821E224A814D8FD859AAC5C2954598890AFE7188E26ED186116160</t>
  </si>
  <si>
    <t>대형 브레이커  0.7㎥용  HR     ( 호표 354 )</t>
  </si>
  <si>
    <t>0.7 ㎥용</t>
  </si>
  <si>
    <t>자재 4</t>
  </si>
  <si>
    <t>5E62C5606144268DA4BD118EAFDC9F8ADB8BAF</t>
  </si>
  <si>
    <t>5E62C5606144268DA4BD118EAFDC9F8ADB8BAF8B5E62C5606144268DA4BD118EAFDC9F8ADB8BAF</t>
  </si>
  <si>
    <t>대형 브레이커용 치즐 소모량  0.7㎥용, 구조물 헐기  HR     ( 호표 355 )</t>
  </si>
  <si>
    <t>대형 브레이커용 치즐</t>
  </si>
  <si>
    <t>자재 5</t>
  </si>
  <si>
    <t>5E62C5606144268DA4BC0A8F8253A88FE1D423</t>
  </si>
  <si>
    <t>5E62C5606144268DA4BC0A8F8253A88FE1D423975E62C5606144268DA4BC0A8F8253A88FE1D423</t>
  </si>
  <si>
    <t>덤프트럭  8ton  HR     ( 호표 356 )</t>
  </si>
  <si>
    <t>5E62C56061442689CCA3358115AC1288A22FE34D</t>
  </si>
  <si>
    <t>8ton</t>
  </si>
  <si>
    <t>호표 356</t>
  </si>
  <si>
    <t>자재 7</t>
  </si>
  <si>
    <t>5E62C56061442689CCA3358115AC1288A22FE3</t>
  </si>
  <si>
    <t>5E62C56061442689CCA3358115AC1288A22FE34D5E62C56061442689CCA3358115AC1288A22FE3</t>
  </si>
  <si>
    <t>5E62C56061442689CCA3358115AC1288A22FE34D5E736527BE4D7C83E7EC64884D1C6B8C71152D</t>
  </si>
  <si>
    <t>5E62C56061442689CCA3358115AC1288A22FE34D586C551BF74D2283FAA6D08FCB28001</t>
  </si>
  <si>
    <t>화물차운전사</t>
  </si>
  <si>
    <t>노임 28</t>
  </si>
  <si>
    <t>59AAC5C2954598890AFE7188E26ED1861165D4</t>
  </si>
  <si>
    <t>5E62C56061442689CCA3358115AC1288A22FE34D59AAC5C2954598890AFE7188E26ED1861165D4</t>
  </si>
  <si>
    <t>덤프트럭  15ton  HR     ( 호표 357 )</t>
  </si>
  <si>
    <t>5E62C56061442689CCA3358104E6E186616DBBA2</t>
  </si>
  <si>
    <t>호표 357</t>
  </si>
  <si>
    <t>자재 8</t>
  </si>
  <si>
    <t>5E62C56061442689CCA3358104E6E186616DBB</t>
  </si>
  <si>
    <t>5E62C56061442689CCA3358104E6E186616DBBA25E62C56061442689CCA3358104E6E186616DBB</t>
  </si>
  <si>
    <t>5E62C56061442689CCA3358104E6E186616DBBA25E736527BE4D7C83E7EC64884D1C6B8C71152D</t>
  </si>
  <si>
    <t>5E62C56061442689CCA3358104E6E186616DBBA2586C551BF74D2283FAA6D08FCB28001</t>
  </si>
  <si>
    <t>5E62C56061442689CCA3358104E6E186616DBBA259AAC5C2954598890AFE7188E26ED1861165D5</t>
  </si>
  <si>
    <t>덤프트럭 자동덮개시설  15ton  HR     ( 호표 358 )</t>
  </si>
  <si>
    <t>5E62C56061442689CD47EB87AB943587EFCD1468</t>
  </si>
  <si>
    <t>호표 358</t>
  </si>
  <si>
    <t>자재 10</t>
  </si>
  <si>
    <t>5E62C56061442689CD47EB87AB943587EFCD14</t>
  </si>
  <si>
    <t>5E62C56061442689CD47EB87AB943587EFCD14685E62C56061442689CD47EB87AB943587EFCD14</t>
  </si>
  <si>
    <t>트럭 트랙터 및 트레일러  20ton  HR     ( 호표 359 )</t>
  </si>
  <si>
    <t>5E62C56061440A86424C0987352AD08C9365A3D8</t>
  </si>
  <si>
    <t>20ton</t>
  </si>
  <si>
    <t>호표 359</t>
  </si>
  <si>
    <t>자재 19</t>
  </si>
  <si>
    <t>5E62C56061440A86424C0987352AD08C9365A3</t>
  </si>
  <si>
    <t>5E62C56061440A86424C0987352AD08C9365A3D85E62C56061440A86424C0987352AD08C9365A3</t>
  </si>
  <si>
    <t>5E62C56061440A86424C0987352AD08C9365A3D85E736527BE4D7C83E7EC64884D1C6B8C71152D</t>
  </si>
  <si>
    <t>5E62C56061440A86424C0987352AD08C9365A3D8586C551BF74D2283FAA6D08FCB28001</t>
  </si>
  <si>
    <t>5E62C56061440A86424C0987352AD08C9365A3D859AAC5C2954598890AFE7188E26ED1861165D5</t>
  </si>
  <si>
    <t>트럭탑재형 크레인  10ton  HR     ( 호표 360 )</t>
  </si>
  <si>
    <t>5E62C56061440A803A8C8C8071C24C85497BC5D2</t>
  </si>
  <si>
    <t>트럭탑재형 크레인</t>
  </si>
  <si>
    <t>호표 360</t>
  </si>
  <si>
    <t>자재 17</t>
  </si>
  <si>
    <t>5E62C56061440A803A8C8C8071C24C85497BC5</t>
  </si>
  <si>
    <t>5E62C56061440A803A8C8C8071C24C85497BC5D25E62C56061440A803A8C8C8071C24C85497BC5</t>
  </si>
  <si>
    <t>5E62C56061440A803A8C8C8071C24C85497BC5D25E736527BE4D7C83E7EC64884D1C6B8C71152D</t>
  </si>
  <si>
    <t>5E62C56061440A803A8C8C8071C24C85497BC5D2586C551BF74D2283FAA6D08FCB28001</t>
  </si>
  <si>
    <t>5E62C56061440A803A8C8C8071C24C85497BC5D259AAC5C2954598890AFE7188E26ED1861165D4</t>
  </si>
  <si>
    <t>중 기 단 가 목 록</t>
  </si>
  <si>
    <t>비    고</t>
  </si>
  <si>
    <t>START</t>
  </si>
  <si>
    <t>중 기 단 가 산 출 서</t>
  </si>
  <si>
    <t>산    출    내    역</t>
  </si>
  <si>
    <t>코드</t>
  </si>
  <si>
    <t>품명</t>
  </si>
  <si>
    <t>규격</t>
  </si>
  <si>
    <t xml:space="preserve">토사 운반/단지외 5km  보통, 덤프 24톤+백호0.7(고르기 별도)  M3  ( 산근 1 ) </t>
  </si>
  <si>
    <t>C</t>
  </si>
  <si>
    <t xml:space="preserve"> 운반거리 L=20KN,(적재,고르기별도) M3    </t>
  </si>
  <si>
    <t>C!</t>
  </si>
  <si>
    <t>'운반거리 L=20KN,(적재,고르기별도) M3'</t>
  </si>
  <si>
    <t xml:space="preserve"> 차량속도= 30KM/V1,35KM/V2,35KM/V3,35KM/V4,30KM/V5,35KM/V6     </t>
  </si>
  <si>
    <t>'차량속도= 30KM/V1,35KM/V2,35KM/V3,35KM/V4,30KM/V5,35KM/V6 '</t>
  </si>
  <si>
    <t xml:space="preserve">     ○------------------0------------0----------------○10KM  </t>
  </si>
  <si>
    <t xml:space="preserve">   ' ○------------------0------------0----------------○10KM '</t>
  </si>
  <si>
    <t xml:space="preserve"> 운반거리=단지대L1=0.5KM,시내외L2=4.0KM,사토장L3=0.5KM    </t>
  </si>
  <si>
    <t>'운반거리=단지대L1=0.5KM,시내외L2=4.0KM,사토장L3=0.5KM'</t>
  </si>
  <si>
    <t xml:space="preserve"> 1.덤프트럭,15톤 </t>
  </si>
  <si>
    <t>'1.덤프트럭,15톤'</t>
  </si>
  <si>
    <t xml:space="preserve">T    적재용량(톤)  =24   </t>
  </si>
  <si>
    <t>T   '적재용량(톤)' =24</t>
  </si>
  <si>
    <t xml:space="preserve">R1   토석의 단위중량(톤)  =1.6   </t>
  </si>
  <si>
    <t>r1  '토석의 단위중량(톤)' =1.6</t>
  </si>
  <si>
    <t xml:space="preserve">L    토량 변화율  =1.25   </t>
  </si>
  <si>
    <t>L   '토량 변화율' =1.25</t>
  </si>
  <si>
    <t xml:space="preserve">Q1   1회 적재량(M3)  =T/R1*L= 18.75 </t>
  </si>
  <si>
    <t>q1  '1회 적재량(M3)' =T/r1*L=?</t>
  </si>
  <si>
    <t xml:space="preserve">F    토량 환산계수(1/L)  =1/1.25= 0.8 </t>
  </si>
  <si>
    <t>f   '토량 환산계수(1/L)' =1/1.25=?</t>
  </si>
  <si>
    <t xml:space="preserve">E    작업효율  =0.9   </t>
  </si>
  <si>
    <t>E   '작업효율' =0.9</t>
  </si>
  <si>
    <t xml:space="preserve">CMS  적재기계 1회 싸이클시간(SEC)  =21   </t>
  </si>
  <si>
    <t>Cms '적재기계 1회 싸이클시간(SEC)' =21</t>
  </si>
  <si>
    <t xml:space="preserve">V1   단지내적재운반속도(KM/HR)  =15   </t>
  </si>
  <si>
    <t>V1  '단지내적재운반속도(KM/HR)' =15</t>
  </si>
  <si>
    <t xml:space="preserve">V2   단지내공차운반속도(KM/HR)  =20   </t>
  </si>
  <si>
    <t>V2  '단지내공차운반속도(KM/HR)' =20</t>
  </si>
  <si>
    <t xml:space="preserve">V3   시내외포장적재운반속도(KM/HR)  =35   </t>
  </si>
  <si>
    <t>V3  '시내외포장적재운반속도(KM/HR)' =35</t>
  </si>
  <si>
    <t xml:space="preserve">V4   시내외포장공차운반속도(KM/HR)  =35   </t>
  </si>
  <si>
    <t>V4  '시내외포장공차운반속도(KM/HR)' =35</t>
  </si>
  <si>
    <t xml:space="preserve">V5   사토장적재운반속도(KM/HR)  =15   </t>
  </si>
  <si>
    <t>V5  '사토장적재운반속도(KM/HR)' =15</t>
  </si>
  <si>
    <t xml:space="preserve">V6   사토장공차운반속도(KM/HR)  =20   </t>
  </si>
  <si>
    <t>V6  '사토장공차운반속도(KM/HR)' =20</t>
  </si>
  <si>
    <t xml:space="preserve">L1   단지내운반거리(KM)  =0.5   </t>
  </si>
  <si>
    <t>L1  '단지내운반거리(KM)' =0.5</t>
  </si>
  <si>
    <t xml:space="preserve">L2   시내외포장(KM)  =4.0   </t>
  </si>
  <si>
    <t>L2  '시내외포장(KM)' =4.0</t>
  </si>
  <si>
    <t xml:space="preserve">L3   사토장비포장(KM)  =0.5   </t>
  </si>
  <si>
    <t>L3  '사토장비포장(KM)' =0.5</t>
  </si>
  <si>
    <t xml:space="preserve">T2   왕복시간(MIN)  =((L1/V1)+(L1/V2)+(L2/V3)+(L2/V4)+(L3/V5)+(L3/V6))*60= 20.7142 </t>
  </si>
  <si>
    <t>t2  '왕복시간(MIN)' =((L1/V1)+(L1/V2)+(L2/V3)+(L2/V4)+(L3/V5)+(L3/V6))*60=?</t>
  </si>
  <si>
    <t xml:space="preserve">T3   적하시간(MIN)양호0.15,보통0.8,불량1.1 =0.8   </t>
  </si>
  <si>
    <t>t3  '적하시간(MIN)양호0.15,보통0.8,불량1.1'=0.8</t>
  </si>
  <si>
    <t xml:space="preserve">T4   적재대기(MIN)양호0.15,보통0.42,불량0.7  =0.42   </t>
  </si>
  <si>
    <t>t4  '적재대기(MIN)양호0.15,보통0.42,불량0.7 '=0.42</t>
  </si>
  <si>
    <t xml:space="preserve">T5   적재합인력덮개설치및해체(MIN)  =0.5   </t>
  </si>
  <si>
    <t>t5  '적재합인력덮개설치및해체(MIN)' =0.5</t>
  </si>
  <si>
    <t xml:space="preserve">k    백호바켓계수  =1.1   </t>
  </si>
  <si>
    <t>k   '백호바켓계수' =1.1</t>
  </si>
  <si>
    <t xml:space="preserve">ES   작업효율(양호0.9,보통0.75,불량0.6) = 0.9   </t>
  </si>
  <si>
    <t>Es  '작업효율(양호0.9,보통0.75,불량0.6)'= 0.9</t>
  </si>
  <si>
    <t xml:space="preserve">N    덤프트럭 소요 백호 적재회수  =Q1/(0.7*K)= 24.35 </t>
  </si>
  <si>
    <t>n   '덤프트럭 소요 백호 적재회수' =q1/(0.7*k)=?</t>
  </si>
  <si>
    <t xml:space="preserve">CM   1회 싸이클 시간(MIN)  =CMS*N/(60*ES)+T2+T3+T4+T5= 31.904 </t>
  </si>
  <si>
    <t>Cm  '1회 싸이클 시간(MIN)' =Cms*n/(60*Es)+t2+t3+t4+t5=?</t>
  </si>
  <si>
    <t xml:space="preserve">Q    시간당 작업량(M3/HR)  =60*Q1*F*E/CM= 25.389 </t>
  </si>
  <si>
    <t>Q   '시간당 작업량(M3/HR)' =60*q1*f*E/Cm=?</t>
  </si>
  <si>
    <t xml:space="preserve"> 재료비:  38232 / 25.389 = 1505.8 </t>
  </si>
  <si>
    <t>'재료비:' ~00000602015000001.M~ / {Q} =?MA+</t>
  </si>
  <si>
    <t xml:space="preserve"> 노무비:  29916 / 25.389 = 1178.3 </t>
  </si>
  <si>
    <t>'노무비:' ~00000602015000001.L~ / {Q} =?LA+</t>
  </si>
  <si>
    <t xml:space="preserve"> 경  비:  28057 / 25.389 = 1105 </t>
  </si>
  <si>
    <t>'경  비:' ~00000602015000001.E~ / {Q} =?EQ+</t>
  </si>
  <si>
    <t xml:space="preserve">  소계    </t>
  </si>
  <si>
    <t>&gt;'소계'</t>
  </si>
  <si>
    <t xml:space="preserve"> 2.자동덮개시설,덤프24톤용 M3 </t>
  </si>
  <si>
    <t>'2.자동덮개시설,덤프24톤용 M3'</t>
  </si>
  <si>
    <t xml:space="preserve"> 재료비:  0 / 25.389 = 0 </t>
  </si>
  <si>
    <t>'재료비:' ~00000610015000001.M~ / {Q} =?MA+</t>
  </si>
  <si>
    <t xml:space="preserve"> 노무비:  0 / 25.389 = 0 </t>
  </si>
  <si>
    <t>'노무비:' ~00000610015000001.L~ / {Q} =?LA+</t>
  </si>
  <si>
    <t xml:space="preserve"> 경  비:  435 / 25.389 = 17.1 </t>
  </si>
  <si>
    <t>'경  비:' ~00000610015000001.E~ / {Q} =?EQ+</t>
  </si>
  <si>
    <t xml:space="preserve">   합 계    </t>
  </si>
  <si>
    <t>&gt;&gt;'합 계'</t>
  </si>
  <si>
    <t xml:space="preserve">  총  계</t>
  </si>
  <si>
    <t>오거비트사용</t>
  </si>
  <si>
    <t xml:space="preserve">기성말뚝 기초,점질토(오거비트)  Φ=500  M  ( 산근 2 ) </t>
  </si>
  <si>
    <t xml:space="preserve"> </t>
  </si>
  <si>
    <t xml:space="preserve">A1  1M당 굴착시간(Φ=500~600 미만 점질토0.91,사질토1.18,풍화암4.99)MIN =0.91   </t>
  </si>
  <si>
    <t>a1 '1M당 굴착시간(Φ=500~600 미만 점질토0.91,사질토1.18,풍화암4.99)MIN'=0.91</t>
  </si>
  <si>
    <t xml:space="preserve">L1  굴착길이(M) =42   </t>
  </si>
  <si>
    <t>L1 '굴착길이(M)'=42</t>
  </si>
  <si>
    <t xml:space="preserve">T1  굴착준비시간이동및위치잡기 (MIN/본)  =5   </t>
  </si>
  <si>
    <t>t1 '굴착준비시간이동및위치잡기 (MIN/본)' =5</t>
  </si>
  <si>
    <t xml:space="preserve">T2  천공시간(MIN/본)  =A1*L1= 38.22 </t>
  </si>
  <si>
    <t>t2 '천공시간(MIN/본)' =a1*L1=?</t>
  </si>
  <si>
    <t xml:space="preserve">T3  근입 및 항타(케이싱미사용시5.사용시8) =8   </t>
  </si>
  <si>
    <t>t3 '근입 및 항타(케이싱미사용시5.사용시8)'=8</t>
  </si>
  <si>
    <t xml:space="preserve">T4  그라우트주입시간10M미만=2,20M미만=4,30미만=6(MIN/본)  =10   </t>
  </si>
  <si>
    <t>t4 '그라우트주입시간10M미만=2,20M미만=4,30미만=6(MIN/본)' =10</t>
  </si>
  <si>
    <t xml:space="preserve">T5  용접시간(2회기준Φ400=15,450=16,500=18,600=22,700=25,800=29(MIN/본)  =54   </t>
  </si>
  <si>
    <t>t5 '용접시간(2회기준Φ400=15,450=16,500=18,600=22,700=25,800=29(MIN/본)' =54</t>
  </si>
  <si>
    <t xml:space="preserve">F   작업계수0.8 =0.8   </t>
  </si>
  <si>
    <t>F  '작업계수0.8'=0.8</t>
  </si>
  <si>
    <t xml:space="preserve">T   작업시간(MIN/본) =(T1+T2+T3+T4+T5)/F/L1= 3.4291 </t>
  </si>
  <si>
    <t>T  '작업시간(MIN/본)'=(t1+t2+t3+t4+t5)/F/L1=?</t>
  </si>
  <si>
    <t xml:space="preserve">Q   시간당 작업작업량(M/HR) =60/T= 17.497 </t>
  </si>
  <si>
    <t>Q  '시간당 작업작업량(M/HR)'=60/T=?</t>
  </si>
  <si>
    <t xml:space="preserve">HR  1본당 작업시간(HR/M) =1/Q= 0.0571 </t>
  </si>
  <si>
    <t>HR '1본당 작업시간(HR/M)'=1/Q=?</t>
  </si>
  <si>
    <t xml:space="preserve"> ◈인력편성  </t>
  </si>
  <si>
    <t>'◈인력편성 '</t>
  </si>
  <si>
    <t xml:space="preserve"> []=0, [2]=0, [3]=0, [4]=0, [5]=0   </t>
  </si>
  <si>
    <t xml:space="preserve"> [1]=0, [2]=0, [3]=0, [4]=0, [5]=0</t>
  </si>
  <si>
    <t xml:space="preserve"> 1.인력   </t>
  </si>
  <si>
    <t xml:space="preserve">'1.인력'  </t>
  </si>
  <si>
    <t xml:space="preserve"> 보링공 1인/8HR*작업시간 </t>
  </si>
  <si>
    <t>'보링공 1인/8HR*작업시간'</t>
  </si>
  <si>
    <t xml:space="preserve"> 노무비: 127977*1.0/8/Q = 914.2 </t>
  </si>
  <si>
    <t xml:space="preserve">'노무비:'~L001010101000014.L~*1.0/8/Q =?LA+:LA1 </t>
  </si>
  <si>
    <t xml:space="preserve"> 기계설비공1.0인/8HR*작업시간 </t>
  </si>
  <si>
    <t>'기계설비공1.0인/8HR*작업시간'</t>
  </si>
  <si>
    <t xml:space="preserve"> 노무비: 131319*1.0/8/Q = 938.1 </t>
  </si>
  <si>
    <t>'노무비:'~L001010101000051.L~*1.0/8/Q =?LA+:LA2</t>
  </si>
  <si>
    <t xml:space="preserve"> 특별인부2.0인/8HR*작업시간 </t>
  </si>
  <si>
    <t>'특별인부2.0인/8HR*작업시간'</t>
  </si>
  <si>
    <t xml:space="preserve"> 노무비: 120716*2.0/8/Q = 1724.8 </t>
  </si>
  <si>
    <t>'노무비:'~L001010101000003.L~*2.0/8/Q =?LA+:LA3</t>
  </si>
  <si>
    <t xml:space="preserve"> 보통인부1.0인/8HR*작업시간 </t>
  </si>
  <si>
    <t>'보통인부1.0인/8HR*작업시간'</t>
  </si>
  <si>
    <t xml:space="preserve"> 노무비: 99882*1.0/8/Q = 713.5 </t>
  </si>
  <si>
    <t>'노무비:'~L001010101000002.L~*1.0/8/Q =?LA+:LA4</t>
  </si>
  <si>
    <t xml:space="preserve"> 용접공0.5인/8HR*작업시간 </t>
  </si>
  <si>
    <t>'용접공0.5인/8HR*작업시간'</t>
  </si>
  <si>
    <t xml:space="preserve"> 노무비: 153849*0.5/8/Q = 549.5 </t>
  </si>
  <si>
    <t>'노무비:'~L001010101000012.L~*0.5/8/Q =?LA+:LA5</t>
  </si>
  <si>
    <t xml:space="preserve">  소  계     </t>
  </si>
  <si>
    <t xml:space="preserve">&gt;'소  계' </t>
  </si>
  <si>
    <t xml:space="preserve"> 2.기타경비  </t>
  </si>
  <si>
    <t xml:space="preserve">'2.기타경비' </t>
  </si>
  <si>
    <t xml:space="preserve"> 소모자재의 손료(케이싱 사용시,이음말뚝30%) </t>
  </si>
  <si>
    <t>'소모자재의 손료(케이싱 사용시,이음말뚝30%)'</t>
  </si>
  <si>
    <t xml:space="preserve"> 재료비 : 4840.1*0.3= 1452 </t>
  </si>
  <si>
    <t>'재료비 :'{LA1+LA2+LA3+LA4+LA5}*0.3=?MA+</t>
  </si>
  <si>
    <t xml:space="preserve"> 부속장비의 경비(이음말말뚝13%) </t>
  </si>
  <si>
    <t>'부속장비의 경비(이음말말뚝13%)'</t>
  </si>
  <si>
    <t xml:space="preserve"> 재료비 : 4840.1*0.13= 629.2 </t>
  </si>
  <si>
    <t xml:space="preserve">'재료비 :'{LA1+LA2+LA3+LA4+LA5}*0.13=?MA+ </t>
  </si>
  <si>
    <t xml:space="preserve">  소  계    </t>
  </si>
  <si>
    <t>&gt;'소  계'</t>
  </si>
  <si>
    <t xml:space="preserve"> ◈장비편성  </t>
  </si>
  <si>
    <t>'◈장비편성 '</t>
  </si>
  <si>
    <t xml:space="preserve"> 3.파일천공전용장비 100톤  </t>
  </si>
  <si>
    <t xml:space="preserve">'3.파일천공전용장비 100톤' </t>
  </si>
  <si>
    <t xml:space="preserve"> 재료비:  27015 / 17.497 = 1543.9 </t>
  </si>
  <si>
    <t>'재료비:' ~00006802010000000.M~ / {Q} =?MA+</t>
  </si>
  <si>
    <t xml:space="preserve"> 노무비:  29916 / 17.497 = 1709.7 </t>
  </si>
  <si>
    <t>'노무비:' ~00006802010000000.L~ / {Q} =?LA+</t>
  </si>
  <si>
    <t xml:space="preserve"> 경  비:  49681 / 17.497 = 2839.4 </t>
  </si>
  <si>
    <t>'경  비:' ~00006802010000000.E~ / {Q} =?EQ+</t>
  </si>
  <si>
    <t xml:space="preserve"> 4.오거,89.52kW </t>
  </si>
  <si>
    <t>'4.오거,89.52kW'</t>
  </si>
  <si>
    <t xml:space="preserve"> 재료비:  0 / 17.497 = 0 </t>
  </si>
  <si>
    <t>'재료비:' ~00006410120000000.M~ / {Q} =?MA+</t>
  </si>
  <si>
    <t xml:space="preserve"> 노무비:  0 / 17.497 = 0 </t>
  </si>
  <si>
    <t>'노무비:' ~00006410120000000.L~ / {Q} =?LA+</t>
  </si>
  <si>
    <t xml:space="preserve"> 경  비:  24014 / 17.497 = 1372.4 </t>
  </si>
  <si>
    <t>'경  비:' ~00006410120000000.E~ / {Q} =?EQ+</t>
  </si>
  <si>
    <t xml:space="preserve">  소  계      </t>
  </si>
  <si>
    <t xml:space="preserve">&gt;'소  계'  </t>
  </si>
  <si>
    <t xml:space="preserve"> 5.발전기(오거 구동용), 450KW </t>
  </si>
  <si>
    <t>'5.발전기(오거 구동용), 450KW'</t>
  </si>
  <si>
    <t xml:space="preserve"> 재료비:  102911 / 17.497 = 5881.6 </t>
  </si>
  <si>
    <t>'재료비:' ~00007505045000000.M~ / {Q} =?MA+</t>
  </si>
  <si>
    <t xml:space="preserve"> 노무비:  21217 / 17.497 = 1212.6 </t>
  </si>
  <si>
    <t>'노무비:' ~00007505045000000.L~ / {Q} =?LA+</t>
  </si>
  <si>
    <t xml:space="preserve"> 경  비:  17588 / 17.497 = 1005.2 </t>
  </si>
  <si>
    <t>'경  비:' ~00007505045000000.E~ / {Q} =?EQ+</t>
  </si>
  <si>
    <t xml:space="preserve"> 6.발전기(믹서플랜트 구동용) ,100KW </t>
  </si>
  <si>
    <t>'6.발전기(믹서플랜트 구동용) ,100kW'</t>
  </si>
  <si>
    <t xml:space="preserve"> 재료비:  25989 / 17.497 = 1485.3 </t>
  </si>
  <si>
    <t>'재료비:' ~00007505010000000.M~ / {Q} =?MA+</t>
  </si>
  <si>
    <t>'노무비:' ~00007505010000000.L~ / {Q} =?LA+</t>
  </si>
  <si>
    <t xml:space="preserve"> 경  비:  4533 / 17.497 = 259 </t>
  </si>
  <si>
    <t>'경  비:' ~00007505010000000.E~ / {Q} =?EQ+</t>
  </si>
  <si>
    <t xml:space="preserve"> 7.공기압축기(이동식), 21.0M3/MIN </t>
  </si>
  <si>
    <t>'7.공기압축기(이동식), 21.0M3/MIN'</t>
  </si>
  <si>
    <t xml:space="preserve"> 재료비:  38564 / 17.497 = 2204 </t>
  </si>
  <si>
    <t>'재료비:' ~00005205021000000.M~ / {Q} =?MA+</t>
  </si>
  <si>
    <t>'노무비:' ~00005205021000000.L~ / {Q} =?LA+</t>
  </si>
  <si>
    <t xml:space="preserve"> 경  비:  6733 / 17.497 = 384.8 </t>
  </si>
  <si>
    <t>'경  비:' ~00005205021000000.E~ / {Q} =?EQ+</t>
  </si>
  <si>
    <t xml:space="preserve"> 8.리프트트럭(지게차), 5톤(파일운반) </t>
  </si>
  <si>
    <t>'8.리프트트럭(지게차), 5톤(파일운반)'</t>
  </si>
  <si>
    <t xml:space="preserve">TA  1본당 시공시간(MIN/본)  =T*0.2= 0.6858 </t>
  </si>
  <si>
    <t>Ta' 1본당 시공시간(MIN/본)' =T*0.2=?</t>
  </si>
  <si>
    <t xml:space="preserve">QA   파일운반((M/HR) =60/TA= 87.489 </t>
  </si>
  <si>
    <t>Qa  '파일운반((M/HR)'=60/Ta=?</t>
  </si>
  <si>
    <t xml:space="preserve">HRA  1본당 작업시간(HR/본) =1/QA= 0.0114 </t>
  </si>
  <si>
    <t>HRA '1본당 작업시간(HR/본)'=1/Qa=?</t>
  </si>
  <si>
    <t xml:space="preserve"> 재료비:  9406 / 87.489 = 107.5 </t>
  </si>
  <si>
    <t>'재료비:' ~00002502005000000.M~ / {Qa} =?MA+</t>
  </si>
  <si>
    <t xml:space="preserve"> 노무비:  29916 / 87.489 = 341.9 </t>
  </si>
  <si>
    <t>'노무비:' ~00002502005000000.L~ / {Qa} =?LA+</t>
  </si>
  <si>
    <t xml:space="preserve"> 경  비:  5831 / 87.489 = 66.6 </t>
  </si>
  <si>
    <t>'경  비:' ~00002502005000000.E~ / {Qa} =?EQ+</t>
  </si>
  <si>
    <t xml:space="preserve"> 9.굴삭기(무한궤도), 0.2M3(배토처리) </t>
  </si>
  <si>
    <t>'9.굴삭기(무한궤도), 0.2M3(배토처리)'</t>
  </si>
  <si>
    <t xml:space="preserve">TB  배토처리시간(MIN/본)  =T*0.4= 1.3716 </t>
  </si>
  <si>
    <t>Tb '배토처리시간(MIN/본)' =T*0.4=?</t>
  </si>
  <si>
    <t xml:space="preserve">QB   시간당 작업작업량((본/HRR) =60/TB= 43.7445 </t>
  </si>
  <si>
    <t>Qb  '시간당 작업작업량((본/HRR)'=60/Tb=?</t>
  </si>
  <si>
    <t xml:space="preserve">HRB  1본당 작업시간(HR/본) =1/QB= 0.0228 </t>
  </si>
  <si>
    <t>HRB '1본당 작업시간(HR/본)'=1/Qb=?</t>
  </si>
  <si>
    <t xml:space="preserve"> 재료비:  7287 / 43.7445 = 166.5 </t>
  </si>
  <si>
    <t>'재료비:' ~00000201002000000.M~ / {Qb} =?MA+</t>
  </si>
  <si>
    <t xml:space="preserve"> 노무비:  29916 / 43.7445 = 683.8 </t>
  </si>
  <si>
    <t>'노무비:' ~00000201002000000.L~ / {Qb} =?LA+</t>
  </si>
  <si>
    <t xml:space="preserve"> 경  비:  11390 / 43.7445 = 260.3 </t>
  </si>
  <si>
    <t>'경  비:' ~00000201002000000.E~ / {Qb} =?EQ+</t>
  </si>
  <si>
    <t xml:space="preserve"> 10.크레인(무한궤도),50톤(말뚝근입/운반) </t>
  </si>
  <si>
    <t>'10.크레인(무한궤도),50톤(말뚝근입/운반)'</t>
  </si>
  <si>
    <t xml:space="preserve">TC 파일근입운반시간(MIN/본)  =T*0.3= 1.0287 </t>
  </si>
  <si>
    <t>Tc'파일근입운반시간(MIN/본)' =T*0.3=?</t>
  </si>
  <si>
    <t xml:space="preserve">QC   시간당 작업작업량((본/HR) =60/TC= 58.326 </t>
  </si>
  <si>
    <t>Qc  '시간당 작업작업량((본/HR)'=60/Tc=?</t>
  </si>
  <si>
    <t xml:space="preserve">HRC  1본당 작업시간(HR/본) =1/QC= 0.0171 </t>
  </si>
  <si>
    <t>HRC '1본당 작업시간(HR/본)'=1/Qc=?</t>
  </si>
  <si>
    <t xml:space="preserve"> 재료비:  17345 / 58.326 = 297.3 </t>
  </si>
  <si>
    <t>'재료비:' ~00002101005000000.M~ / {Qc} =?MA+</t>
  </si>
  <si>
    <t xml:space="preserve"> 노무비:  29916 / 58.326 = 512.9 </t>
  </si>
  <si>
    <t>'노무비:' ~00002101005000000.L~ / {Qc} =?LA+</t>
  </si>
  <si>
    <t xml:space="preserve"> 경  비:  61642 / 58.326 = 1056.8 </t>
  </si>
  <si>
    <t>'경  비:' ~00002101005000000.E~ / {Qc} =?EQ+</t>
  </si>
  <si>
    <t xml:space="preserve">말뚝시멘트그라우팅  Φ500MM.시멘트별도  M  ( 산근 3 ) </t>
  </si>
  <si>
    <t xml:space="preserve"> 말뚝시멘트그라우팅 Φ500MM /M당  </t>
  </si>
  <si>
    <t>'말뚝시멘트그라우팅 Φ500MM /M당 '</t>
  </si>
  <si>
    <t xml:space="preserve"> 말뚝직경+100MM(50+50MM) </t>
  </si>
  <si>
    <t>'말뚝직경+100MM(50+50MM)'</t>
  </si>
  <si>
    <t xml:space="preserve">A1  말뚝직경(M) =0.5   </t>
  </si>
  <si>
    <t>a1 '말뚝직경(M)'=0.5</t>
  </si>
  <si>
    <t xml:space="preserve">A2  굴착직경(M) =0.6   </t>
  </si>
  <si>
    <t>a2 '굴착직경(M)'=0.6</t>
  </si>
  <si>
    <t xml:space="preserve">B1  굴착단면적(M2)  =3.14*(A2*A2)/4= 0.2826 </t>
  </si>
  <si>
    <t>b1 '굴착단면적(M2)' =3.14*(a2*a2)/4=?</t>
  </si>
  <si>
    <t xml:space="preserve">B2  말뚝단면적(M2)  =3.14*(A1*A1)/4= 0.1962 </t>
  </si>
  <si>
    <t>b2 '말뚝단면적(M2)' =3.14*(a1*a1)/4=?</t>
  </si>
  <si>
    <t xml:space="preserve">C1  굴착체적 1M당(M3)  =B1*1= 0.2826 </t>
  </si>
  <si>
    <t>c1 '굴착체적 1M당(M3)' =b1*1=?</t>
  </si>
  <si>
    <t xml:space="preserve">C2  말뚝체적 1M당(M3)  =B2*1= 0.1962 </t>
  </si>
  <si>
    <t>c2 '말뚝체적 1M당(M3)' =b2*1=?</t>
  </si>
  <si>
    <t xml:space="preserve">D1  공간체적 1M당(M3)*5% =(C1-C2)= 0.0864 </t>
  </si>
  <si>
    <t>D1 '공간체적 1M당(M3)*5%'=(c1-c2)=?</t>
  </si>
  <si>
    <t xml:space="preserve">Q1   물:시멘트1M3/730L:880KG =d1* 730 = 63.072 </t>
  </si>
  <si>
    <t>Q1  '물:시멘트1M3/730L:880KG'=d1* 730 =?</t>
  </si>
  <si>
    <t xml:space="preserve">Q2   물:시멘트1M3/730L:880KG =d1* 880 = 76.032 </t>
  </si>
  <si>
    <t>Q2  '물:시멘트1M3/730L:880KG'=d1* 880 =?</t>
  </si>
  <si>
    <t xml:space="preserve">     용수물(KG):  950*Q1/1000 = 59.9 </t>
  </si>
  <si>
    <t xml:space="preserve">    '용수물(KG):' ~E001010102002511.M~*Q1/1000 =?MA+ </t>
  </si>
  <si>
    <t xml:space="preserve">     시멘트(KG): 별도     </t>
  </si>
  <si>
    <t xml:space="preserve">    '시멘트(KG):'별도     </t>
  </si>
  <si>
    <t xml:space="preserve">  소  계         </t>
  </si>
  <si>
    <t xml:space="preserve">&gt;'소  계'     </t>
  </si>
  <si>
    <t xml:space="preserve">   합  계    </t>
  </si>
  <si>
    <t>&gt;&gt;'합  계'</t>
  </si>
  <si>
    <t>'BULK시멘트(파일용) 시멘트(별도) kg</t>
  </si>
  <si>
    <t>별도</t>
  </si>
  <si>
    <t>3011160120142694</t>
  </si>
  <si>
    <t>BULK시멘트(파일용)</t>
  </si>
  <si>
    <t xml:space="preserve">토사 운반/단지외 5km(파일)  보통, 덤프 24톤+백호0.7(고르기 별도)  M3  ( 산근 4 ) </t>
  </si>
  <si>
    <t xml:space="preserve">트럭트랙터 평판트레일러  40ton(왕복), 운반거리 L=10km  대  ( 산근 5 ) </t>
  </si>
  <si>
    <t xml:space="preserve">   운반거리 L=10KM 트럭 트레일러(20톤) 1대당 왕복     </t>
  </si>
  <si>
    <t xml:space="preserve">  '운반거리 L=10KM 트럭 트레일러(20톤) 1대당 왕복 '</t>
  </si>
  <si>
    <t xml:space="preserve">  </t>
  </si>
  <si>
    <t xml:space="preserve"> 차량속도          25KM/V1,        40KM/V2,         25KM/V3,  </t>
  </si>
  <si>
    <t>'차량속도          25KM/V1,        40KM/V2,         25KM/V3, '</t>
  </si>
  <si>
    <t xml:space="preserve"> 관할시,군,구청○-------------0---------------0---------------○거리L=10KM     </t>
  </si>
  <si>
    <t>'관할시,군,구청○-------------0---------------0---------------○거리L=10KM '</t>
  </si>
  <si>
    <t xml:space="preserve"> 운반거리        공장내L1=0.0KM,도로L2=9.5KM,   공사장L3=0.5KM    </t>
  </si>
  <si>
    <t>'운반거리        공장내L1=0.0KM,도로L2=9.5KM,   공사장L3=0.5KM'</t>
  </si>
  <si>
    <t xml:space="preserve"> L1  공  장내 운반거리(KM)  =0.0   </t>
  </si>
  <si>
    <t xml:space="preserve"> L1 '공  장내 운반거리(KM)' =0.0</t>
  </si>
  <si>
    <t xml:space="preserve"> L2  도로주행 운반거리(KM)  =9.5   </t>
  </si>
  <si>
    <t xml:space="preserve"> L2 '도로주행 운반거리(KM)' =9.5</t>
  </si>
  <si>
    <t xml:space="preserve"> L3  공사장내 운반거리(KM)  =0.5   </t>
  </si>
  <si>
    <t xml:space="preserve"> L3 '공사장내 운반거리(KM)' =0.5</t>
  </si>
  <si>
    <t xml:space="preserve"> V1  공장내 운반속도(KM/HR)  =25   </t>
  </si>
  <si>
    <t xml:space="preserve"> V1 '공장내 운반속도(KM/HR)' =25</t>
  </si>
  <si>
    <t xml:space="preserve"> V2  도로주행 운반속도(KM/HR)  =40   </t>
  </si>
  <si>
    <t xml:space="preserve"> V2 '도로주행 운반속도(KM/HR)' =40</t>
  </si>
  <si>
    <t xml:space="preserve"> V3  공사장내 운반속도(KM/HR)  =25   </t>
  </si>
  <si>
    <t xml:space="preserve"> V3 '공사장내 운반속도(KM/HR)' =25</t>
  </si>
  <si>
    <t xml:space="preserve"> T2  왕복시간(MIN)  =((L1/V1)+(L2/V2)+(L3/V3))*60*2= 30.9 </t>
  </si>
  <si>
    <t xml:space="preserve"> t2 '왕복시간(MIN)' =((L1/V1)+(L2/V2)+(L3/V3))*60*2=? </t>
  </si>
  <si>
    <t xml:space="preserve"> T1  건설기계적재시간(MIN)  =20   </t>
  </si>
  <si>
    <t xml:space="preserve"> t1 '건설기계적재시간(MIN)' =20</t>
  </si>
  <si>
    <t xml:space="preserve"> T3  건설기계하역시간(MIN)  =20   </t>
  </si>
  <si>
    <t xml:space="preserve"> t3 '건설기계하역시간(MIN)' =20</t>
  </si>
  <si>
    <t xml:space="preserve"> T4  대기시간(MIN)  =0.42   </t>
  </si>
  <si>
    <t xml:space="preserve"> t4 '대기시간(MIN)' =0.42</t>
  </si>
  <si>
    <t xml:space="preserve"> Cm  1회 싸이클 시간  =t1+t2+t3+t4= 71.32 </t>
  </si>
  <si>
    <t xml:space="preserve"> Cm '1회 싸이클 시간' =t1+t2+t3+t4=?</t>
  </si>
  <si>
    <t xml:space="preserve"> E   작업효율  =0.9   </t>
  </si>
  <si>
    <t xml:space="preserve"> E  '작업효율' =0.9</t>
  </si>
  <si>
    <t xml:space="preserve"> Q   시간당 작업량(M3/HR)  =60*E/CM= 0.757 </t>
  </si>
  <si>
    <t xml:space="preserve"> Q  '시간당 작업량(M3/HR)' =60*E/Cm=?   </t>
  </si>
  <si>
    <t xml:space="preserve"> 재료비:  34323 / 0.757 = 45340.8 </t>
  </si>
  <si>
    <t>'재료비:' ~00002702004000000.M~ / {Q} =?EQ+</t>
  </si>
  <si>
    <t xml:space="preserve"> 노무비:  29916 / 0.757 = 39519.1 </t>
  </si>
  <si>
    <t>'노무비:' ~00002702004000000.L~ / {Q} =?EQ+</t>
  </si>
  <si>
    <t xml:space="preserve"> 경  비:  26131 / 0.757 = 34519.1 </t>
  </si>
  <si>
    <t>'경  비:' ~00002702004000000.E~ / {Q} =?EQ+</t>
  </si>
  <si>
    <t xml:space="preserve">시멘트운반  L:20km, 덤프8톤  포  ( 산근 6 ) </t>
  </si>
  <si>
    <t xml:space="preserve"> 운반거리 L=20KN 담프8톤, 포대당    </t>
  </si>
  <si>
    <t>'운반거리 L=20KN 담프8톤, 포대당'</t>
  </si>
  <si>
    <t xml:space="preserve"> 차량속도= 25/V1,25/V2,40KM/V3,40KM/V4,25KM/V5,25KM/V6     </t>
  </si>
  <si>
    <t>'차량속도= 25/V1,25/V2,40KM/V3,40KM/V4,25KM/V5,25KM/V6 '</t>
  </si>
  <si>
    <t xml:space="preserve"> 하치장○-----------------0------------0---------○20KM  </t>
  </si>
  <si>
    <t>'하치장○-----------------0------------0---------○20KM '</t>
  </si>
  <si>
    <t xml:space="preserve"> 운반거리=하치장L1=0.0KM,시내L2=19.5KM,공사장L3=0.5KM    </t>
  </si>
  <si>
    <t>'운반거리=하치장L1=0.0KM,시내L2=19.5KM,공사장L3=0.5KM'</t>
  </si>
  <si>
    <t xml:space="preserve"> 인력운반 (품셈 1-23) 적재비(하치장 상차도 미계상,공장상차도 계상) </t>
  </si>
  <si>
    <t>'인력운반 (품셈 1-23) 적재비(하치장 상차도 미계상,공장상차도 계상)'</t>
  </si>
  <si>
    <t xml:space="preserve"> L    소운반거리(M)  =20   </t>
  </si>
  <si>
    <t xml:space="preserve"> L   '소운반거리(M)' =20</t>
  </si>
  <si>
    <t xml:space="preserve"> A    1회 운반량(BG)  =1   </t>
  </si>
  <si>
    <t xml:space="preserve"> A   '1회 운반량(BG)' =1</t>
  </si>
  <si>
    <t xml:space="preserve"> T    단위(KG)  =8000   </t>
  </si>
  <si>
    <t xml:space="preserve"> T   '단위(KG)' =8000</t>
  </si>
  <si>
    <t xml:space="preserve"> RT   단위중량(KG)  =40   </t>
  </si>
  <si>
    <t xml:space="preserve"> RT  '단위중량(KG)' =40</t>
  </si>
  <si>
    <t xml:space="preserve"> MV   운반인부의 속도2500M/HR  =2500/60= 41.6666 </t>
  </si>
  <si>
    <t xml:space="preserve"> MV  '운반인부의 속도2500M/HR' =2500/60=?</t>
  </si>
  <si>
    <t xml:space="preserve"> T1   어깨메고부리기시간(MIN)  =2.0   </t>
  </si>
  <si>
    <t xml:space="preserve"> T1  '어깨메고부리기시간(MIN)' =2.0</t>
  </si>
  <si>
    <t xml:space="preserve"> QT   차량 1대당 적재용량(BG)  =T/RT= 200 </t>
  </si>
  <si>
    <t xml:space="preserve"> QT  '차량 1대당 적재용량(BG)' =T/RT=?</t>
  </si>
  <si>
    <t xml:space="preserve"> N    차량 1대당 소요운반회수  =QT/A= 200 </t>
  </si>
  <si>
    <t xml:space="preserve"> N   '차량 1대당 소요운반회수' =QT/A=?</t>
  </si>
  <si>
    <t xml:space="preserve"> CMS  운반 1회당 소요시간(MIN)  =L*2/MV+T1= 2.96 </t>
  </si>
  <si>
    <t xml:space="preserve"> CMS '운반 1회당 소요시간(MIN)' =L*2/MV+T1=?</t>
  </si>
  <si>
    <t xml:space="preserve"> T1A  차량 1대당 적재소요시간(MIN)  =CMS*N= 592 </t>
  </si>
  <si>
    <t xml:space="preserve"> T1A '차량 1대당 적재소요시간(MIN)' =CMS*N=?</t>
  </si>
  <si>
    <t xml:space="preserve"> MQ   단위당 소요인부(상,하차)  =T1A/450*1/QT= 0.0065 </t>
  </si>
  <si>
    <t xml:space="preserve"> MQ  '단위당 소요인부(상,하차)' =T1A/450*1/QT=?</t>
  </si>
  <si>
    <t xml:space="preserve"> 1.덤프트럭(8톤/HR) </t>
  </si>
  <si>
    <t>'1.덤프트럭(8톤/HR)'</t>
  </si>
  <si>
    <t xml:space="preserve"> T   적재용량(KG)  =8000   </t>
  </si>
  <si>
    <t xml:space="preserve"> T  '적재용량(KG)' =8000</t>
  </si>
  <si>
    <t xml:space="preserve"> R1  단위중량(KG)  =40   </t>
  </si>
  <si>
    <t xml:space="preserve"> r1 '단위중량(KG)' =40</t>
  </si>
  <si>
    <t xml:space="preserve"> Q1   1회 적재량(BG)  =T/R1= 200 </t>
  </si>
  <si>
    <t xml:space="preserve"> q1  '1회 적재량(BG)' =T/r1=?</t>
  </si>
  <si>
    <t xml:space="preserve"> f   토량 환산계수  =1   </t>
  </si>
  <si>
    <t xml:space="preserve"> f  '토량 환산계수' =1</t>
  </si>
  <si>
    <t xml:space="preserve"> T1  적재시간(MIN)  =CMS= 2.96 </t>
  </si>
  <si>
    <t xml:space="preserve"> t1 '적재시간(MIN)' =CMS=?</t>
  </si>
  <si>
    <t xml:space="preserve"> L1  하치장내 운반거리(KM)  =0.0   </t>
  </si>
  <si>
    <t xml:space="preserve"> L1 '하치장내 운반거리(KM)' =0.0</t>
  </si>
  <si>
    <t xml:space="preserve"> L2  도로주행 운반거리(KM)  =19.5   </t>
  </si>
  <si>
    <t xml:space="preserve"> L2 '도로주행 운반거리(KM)' =19.5</t>
  </si>
  <si>
    <t xml:space="preserve"> V1  하치장내적재운반속도(KM/HR)  =25   </t>
  </si>
  <si>
    <t xml:space="preserve"> V1 '하치장내적재운반속도(KM/HR)' =25</t>
  </si>
  <si>
    <t xml:space="preserve"> V2  하치장내공차운반속도(KM/HR)  =25   </t>
  </si>
  <si>
    <t xml:space="preserve"> V2 '하치장내공차운반속도(KM/HR)' =25</t>
  </si>
  <si>
    <t xml:space="preserve"> V3  도로주행적재운반속도(KM/HR)  =40   </t>
  </si>
  <si>
    <t xml:space="preserve"> V3 '도로주행적재운반속도(KM/HR)' =40</t>
  </si>
  <si>
    <t xml:space="preserve"> V4  도로주행공차운반속도(KM/HR)  =40   </t>
  </si>
  <si>
    <t xml:space="preserve"> V4 '도로주행공차운반속도(KM/HR)' =40</t>
  </si>
  <si>
    <t xml:space="preserve"> V5  공사장내적재운반속도(KM/HR)  =25   </t>
  </si>
  <si>
    <t xml:space="preserve"> V5 '공사장내적재운반속도(KM/HR)' =25</t>
  </si>
  <si>
    <t xml:space="preserve"> V6  공사장내공차운반속도(KM/HR)  =25   </t>
  </si>
  <si>
    <t xml:space="preserve"> V6 '공사장내공차운반속도(KM/HR)' =25</t>
  </si>
  <si>
    <t xml:space="preserve"> T2  왕복시간(MIN)  =((L1/V1)+(L1/V2)+(L2/V3)+(L2/V4)+(L3/V5)+(L3/V6))*60= 60.9 </t>
  </si>
  <si>
    <t xml:space="preserve"> t2 '왕복시간(MIN)' =((L1/V1)+(L1/V2)+(L2/V3)+(L2/V4)+(L3/V5)+(L3/V6))*60=?</t>
  </si>
  <si>
    <t xml:space="preserve"> T3  적하시간(MIN)  =CMS= 2.96 </t>
  </si>
  <si>
    <t xml:space="preserve"> t3 '적하시간(MIN)' =CMS=?</t>
  </si>
  <si>
    <t xml:space="preserve"> T4  적재대기시간(MIN)  =0.42   </t>
  </si>
  <si>
    <t xml:space="preserve"> t4 '적재대기시간(MIN)' =0.42</t>
  </si>
  <si>
    <t xml:space="preserve"> T5  적재함덮개 및 해체시간(MIN)  =3.77   </t>
  </si>
  <si>
    <t xml:space="preserve"> t5 '적재함덮개 및 해체시간(MIN)' =3.77</t>
  </si>
  <si>
    <t xml:space="preserve"> CM  1회 싸이클 시간(MIN)  =T1+T2+T3+T4+T5= 71.01 </t>
  </si>
  <si>
    <t xml:space="preserve"> Cm '1회 싸이클 시간(MIN)' =t1+t2+t3+t4+t5=?</t>
  </si>
  <si>
    <t xml:space="preserve"> Q   시간당 작업량(BG/HR)  =60*Q1*F*E/CM= 152.091 </t>
  </si>
  <si>
    <t xml:space="preserve"> Q  '시간당 작업량(BG/HR)' =60*q1*f*E/Cm=?    </t>
  </si>
  <si>
    <t xml:space="preserve"> Z   공제시간(HR)  =(CM-(T1+T3+T4+T5))/CM= 0.8576 </t>
  </si>
  <si>
    <t xml:space="preserve"> Z  '공제시간(HR)' =(Cm-(t1+t3+T4+t5))/Cm=?   </t>
  </si>
  <si>
    <t xml:space="preserve"> 재료비:  15459 / 152.091*Z = 87.1 </t>
  </si>
  <si>
    <t>'재료비:' ~00000602008000000.M~ / {Q}*Z =?EQ+</t>
  </si>
  <si>
    <t xml:space="preserve"> 노무비:  26048 / 152.091 = 171.2 </t>
  </si>
  <si>
    <t>'노무비:' ~00000602008000000.L~ / {Q} =?EQ+</t>
  </si>
  <si>
    <t xml:space="preserve"> 경  비:  8967 / 152.091 = 58.9 </t>
  </si>
  <si>
    <t>'경  비:' ~00000602008000000.E~ / {Q} =?EQ+</t>
  </si>
  <si>
    <t xml:space="preserve"> 2.인력운반 (품셈 1-23) 적하비</t>
  </si>
  <si>
    <t>'2.인력운반 (품셈 1-23) 적하비</t>
  </si>
  <si>
    <t xml:space="preserve"> 보통인부 </t>
  </si>
  <si>
    <t>'보통인부'</t>
  </si>
  <si>
    <t xml:space="preserve"> 노무비: 99882*MQ = 649.2 </t>
  </si>
  <si>
    <t>'노무비:'~L001010101000002.L~*MQ =?EQ+</t>
  </si>
  <si>
    <t xml:space="preserve">시멘트운반비(bulk)  L:20km, 덤프15톤  TON  ( 산근 7 ) </t>
  </si>
  <si>
    <t xml:space="preserve"> 운반거리 L=20KN 담프트럭 15톤, M3    </t>
  </si>
  <si>
    <t>'운반거리 L=20KN 담프트럭 15톤, M3'</t>
  </si>
  <si>
    <t xml:space="preserve"> 골재장○-----------------0------------0---------○30KM </t>
  </si>
  <si>
    <t>'골재장○-----------------0------------0---------○30KM'</t>
  </si>
  <si>
    <t xml:space="preserve"> 운반거리=골재장L1=0.5KM,시내L2=19.0KM,공사장L3=0.5KM    </t>
  </si>
  <si>
    <t>'운반거리=골재장L1=0.5KM,시내L2=19.0KM,공사장L3=0.5KM'</t>
  </si>
  <si>
    <t xml:space="preserve"> 1.담프트럭(15톤/HR) </t>
  </si>
  <si>
    <t>'1.담프트럭(15톤/HR)'</t>
  </si>
  <si>
    <t xml:space="preserve"> T   적재용량(TON)  =15   </t>
  </si>
  <si>
    <t xml:space="preserve"> T  '적재용량(TON)' =15</t>
  </si>
  <si>
    <t xml:space="preserve"> R1  단위중량(TON)  =1   </t>
  </si>
  <si>
    <t xml:space="preserve"> r1 '단위중량(TON)' =1</t>
  </si>
  <si>
    <t xml:space="preserve"> f   토량환산계 =1   </t>
  </si>
  <si>
    <t xml:space="preserve"> f  '토량환산계'=1</t>
  </si>
  <si>
    <t xml:space="preserve"> L1  골재장내 운반거리(KM)  =0.5   </t>
  </si>
  <si>
    <t xml:space="preserve"> L1 '골재장내 운반거리(KM)' =0.5</t>
  </si>
  <si>
    <t xml:space="preserve"> L2  도로주행 운반거리(KM)  =19.0   </t>
  </si>
  <si>
    <t xml:space="preserve"> L2 '도로주행 운반거리(KM)' =19.0</t>
  </si>
  <si>
    <t xml:space="preserve"> V1  골재장내적재운반속도(KM/HR)  =25   </t>
  </si>
  <si>
    <t xml:space="preserve"> V1 '골재장내적재운반속도(KM/HR)' =25</t>
  </si>
  <si>
    <t xml:space="preserve"> V2  골재장내공차운반속도(KM/HR)  =25   </t>
  </si>
  <si>
    <t xml:space="preserve"> V2 '골재장내공차운반속도(KM/HR)' =25</t>
  </si>
  <si>
    <t xml:space="preserve"> Q1   1회 적재량(TON)  =T/R1= 15 </t>
  </si>
  <si>
    <t xml:space="preserve"> q1  '1회 적재량(TON)' =T/r1=?</t>
  </si>
  <si>
    <t xml:space="preserve"> 적재장비 로더(타이어),  1.72 M3  </t>
  </si>
  <si>
    <t xml:space="preserve">'적재장비 로더(타이어),  1.72 M3' </t>
  </si>
  <si>
    <t xml:space="preserve"> K   로더 버킷계수  =0.9   </t>
  </si>
  <si>
    <t xml:space="preserve"> K  '로더 버킷계수' =0.9</t>
  </si>
  <si>
    <t xml:space="preserve"> ES  로더적재기계의 작업효율(양호0.7,보통0.6,불량0.45)  =0.6   </t>
  </si>
  <si>
    <t xml:space="preserve"> Es '로더적재기계의 작업효율(양호0.7,보통0.6,불량0.45)' =0.6</t>
  </si>
  <si>
    <t xml:space="preserve"> N   덤프트럭 소요 적재회수  =Q1/(1.72*K) = 9.69 </t>
  </si>
  <si>
    <t xml:space="preserve"> n  '덤프트럭 소요 적재회수' =q1/(1.72*K) =?</t>
  </si>
  <si>
    <t xml:space="preserve"> CMS 로우더1회 싸이클시간(SEC)  =1.8*8+10+14= 38.4 </t>
  </si>
  <si>
    <t xml:space="preserve"> Cms'로우더1회 싸이클시간(Sec)' =1.8*8+10+14=?</t>
  </si>
  <si>
    <t xml:space="preserve"> T1  적재시간(MIN)로더(타이어)  =CMS*N/(60*ES)= 10.336 </t>
  </si>
  <si>
    <t xml:space="preserve"> t1 '적재시간(MIN)로더(타이어)' =Cms*n/(60*Es)=?</t>
  </si>
  <si>
    <t xml:space="preserve"> T2  왕복시간(MIN)  =((L1/V1)+(L1/V2)+(L2/V3)+(L2/V4)+(L3/V5)+(L3/V6))*60= 61.8 </t>
  </si>
  <si>
    <t xml:space="preserve"> T3  적하시간(MIN)  =0.5   </t>
  </si>
  <si>
    <t xml:space="preserve"> t3 '적하시간(MIN)' =0.5</t>
  </si>
  <si>
    <t xml:space="preserve"> T4  적재대기시간(MIN)  =0.15   </t>
  </si>
  <si>
    <t xml:space="preserve"> t4 '적재대기시간(MIN)' =0.15</t>
  </si>
  <si>
    <t xml:space="preserve"> t5  적재함덮개설치및해체  =0.5   </t>
  </si>
  <si>
    <t xml:space="preserve"> t5 '적재함덮개설치및해체' =0.5</t>
  </si>
  <si>
    <t xml:space="preserve"> CM  1회 싸이클 시간(MIN)  =T1+T2+T3+T4+T5= 73.286 </t>
  </si>
  <si>
    <t xml:space="preserve"> Q   시간당 작업량(M3/HR)  =60*Q1*F*E/CM= 11.053 </t>
  </si>
  <si>
    <t xml:space="preserve"> Q  '시간당 작업량(M3/HR)' =60*q1*f*E/Cm=?   </t>
  </si>
  <si>
    <t xml:space="preserve"> 재료비:  26429 / 11.053 = 2391.1 </t>
  </si>
  <si>
    <t>'재료비:' ~00000602015000000.M~ / {Q} =?EQ+</t>
  </si>
  <si>
    <t xml:space="preserve"> 노무비:  29916 / 11.053 = 2706.5 </t>
  </si>
  <si>
    <t>'노무비:' ~00000602015000000.L~ / {Q} =?EQ+</t>
  </si>
  <si>
    <t xml:space="preserve"> 경  비:  17744 / 11.053 = 1605.3 </t>
  </si>
  <si>
    <t>'경  비:' ~00000602015000000.E~ / {Q} =?EQ+</t>
  </si>
  <si>
    <t xml:space="preserve"> 2.자동덮개시설,덤프15톤용 M3 </t>
  </si>
  <si>
    <t>'2.자동덮개시설,덤프15톤용 M3'</t>
  </si>
  <si>
    <t xml:space="preserve"> 재료비:  0 / 11.053 = 0 </t>
  </si>
  <si>
    <t>'재료비:' ~00000610015000000.M~ / {Q} =?EQ+</t>
  </si>
  <si>
    <t xml:space="preserve"> 노무비:  0 / 11.053 = 0 </t>
  </si>
  <si>
    <t>'노무비:' ~00000610015000000.L~ / {Q} =?EQ+</t>
  </si>
  <si>
    <t xml:space="preserve"> 경  비:  374 / 11.053 = 33.8 </t>
  </si>
  <si>
    <t>'경  비:' ~00000610015000000.E~ / {Q} =?EQ+</t>
  </si>
  <si>
    <t xml:space="preserve">운반비(트레일러20톤+크레인10톤)  철근 L:20km  TON  ( 산근 8 ) </t>
  </si>
  <si>
    <t xml:space="preserve"> 운반거리 L=20KN 트레일러(20톤) 톤당     </t>
  </si>
  <si>
    <t>'운반거리 L=20KN 트레일러(20톤) 톤당 '</t>
  </si>
  <si>
    <t xml:space="preserve"> 차량속도= 0/V1,0/V2,40KM/V3,40KM/V4,25KM/V5,25KM/V6     </t>
  </si>
  <si>
    <t>'차량속도= 0/V1,0/V2,40KM/V3,40KM/V4,25KM/V5,25KM/V6 '</t>
  </si>
  <si>
    <t xml:space="preserve"> 생산공장 ○---------------0------------0---------○20KM  </t>
  </si>
  <si>
    <t>'생산공장 ○---------------0------------0---------○20KM '</t>
  </si>
  <si>
    <t xml:space="preserve"> 운반거리=공장L1=0.0KM,시내L2=19.5KM,공사장L3=0.5KM    </t>
  </si>
  <si>
    <t>'운반거리=공장L1=0.0KM,시내L2=19.5KM,공사장L3=0.5KM'</t>
  </si>
  <si>
    <t xml:space="preserve"> 1.트랙터및트레일러(20톤/HR) </t>
  </si>
  <si>
    <t>'1.트랙터및트레일러(20톤/HR)'</t>
  </si>
  <si>
    <t xml:space="preserve"> Q   1회 적재량(TON)  =20   </t>
  </si>
  <si>
    <t xml:space="preserve"> q  '1회 적재량(TON)' =20</t>
  </si>
  <si>
    <t xml:space="preserve"> F   환산계수  =1   </t>
  </si>
  <si>
    <t xml:space="preserve"> F  '환산계수' =1</t>
  </si>
  <si>
    <t xml:space="preserve"> Es  적재효율 =0.6   </t>
  </si>
  <si>
    <t xml:space="preserve"> Es '적재효율'=0.6</t>
  </si>
  <si>
    <t xml:space="preserve"> N   적재량과동일 =20   </t>
  </si>
  <si>
    <t xml:space="preserve"> N  '적재량과동일'=20</t>
  </si>
  <si>
    <t xml:space="preserve">CMS  묶기32,선화16,풀기32,대기14(초) =32+16+32+14= 94 </t>
  </si>
  <si>
    <t>Cms '묶기32,선화16,풀기32,대기14(초)'=32+16+32+14=?</t>
  </si>
  <si>
    <t xml:space="preserve"> T1  적재시간(MIN)  =(CMS*N)/(60*ES)= 52.2222 </t>
  </si>
  <si>
    <t xml:space="preserve"> t1 '적재시간(MIN)' =(Cms*n)/(60*Es)=?</t>
  </si>
  <si>
    <t xml:space="preserve"> L1  작업장내 운반거리(KM)  =0   </t>
  </si>
  <si>
    <t xml:space="preserve"> L1 '작업장내 운반거리(KM)' =0</t>
  </si>
  <si>
    <t xml:space="preserve"> V1  작업장내 운반속도(KM/HR)  =0   </t>
  </si>
  <si>
    <t xml:space="preserve"> V1 '작업장내 운반속도(KM/HR)' =0</t>
  </si>
  <si>
    <t xml:space="preserve"> T2  왕복시간(MIN)  =((L2/V2)+(L3/V3))*60*2= 60.9 </t>
  </si>
  <si>
    <t xml:space="preserve"> t2 '왕복시간(MIN)' =((L2/V2)+(L3/V3))*60*2=? </t>
  </si>
  <si>
    <t xml:space="preserve"> T3  적하시간(MIN) =(CMS*N)/(60*ES)= 52.2222 </t>
  </si>
  <si>
    <t xml:space="preserve"> t3 '적하시간(MIN)'=(Cms*n)/(60*Es)=?</t>
  </si>
  <si>
    <t xml:space="preserve"> CM  1회싸이클시간(MIN)  =T1+T2+T3+T4= 165.764 </t>
  </si>
  <si>
    <t xml:space="preserve"> Cm '1회싸이클시간(MIN)' =t1+t2+t3+t4=?</t>
  </si>
  <si>
    <t xml:space="preserve"> Q   시간당 작업량(TON/HR)  =(60*Q*F*E)/CM= 6.515 </t>
  </si>
  <si>
    <t xml:space="preserve"> Q  '시간당 작업량(TON/HR)' =(60*q*F*E)/CM=?</t>
  </si>
  <si>
    <t xml:space="preserve"> Z   차량실 작업량(TON/HR)  =(T2+T4)/CM*(1/Q)= 0.0567 </t>
  </si>
  <si>
    <t xml:space="preserve"> Z  '차량실 작업량(TON/HR)' =(T2+T4)/CM*(1/Q)=?   </t>
  </si>
  <si>
    <t xml:space="preserve"> 재료비:  27626 / 6.515*Z = 240.4 </t>
  </si>
  <si>
    <t>'재료비:' ~00002702002000000.M~ / {Q}*Z =?EQ+</t>
  </si>
  <si>
    <t xml:space="preserve"> 노무비:  29916 / 6.515 = 4591.8 </t>
  </si>
  <si>
    <t>'노무비:' ~00002702002000000.L~ / {Q} =?EQ+</t>
  </si>
  <si>
    <t xml:space="preserve"> 경  비:  14699 / 6.515 = 2256.1 </t>
  </si>
  <si>
    <t>'경  비:' ~00002702002000000.E~ / {Q} =?EQ+</t>
  </si>
  <si>
    <t xml:space="preserve"> 2.크레인(트럭탑재형)(10톤/HR) </t>
  </si>
  <si>
    <t>'2.크레인(트럭탑재형)(10톤/HR)'</t>
  </si>
  <si>
    <t xml:space="preserve"> Q   1회적재량(톤)  =10   </t>
  </si>
  <si>
    <t xml:space="preserve"> q  '1회적재량(톤)' =10</t>
  </si>
  <si>
    <t xml:space="preserve"> E   작업효율  =0.6   </t>
  </si>
  <si>
    <t xml:space="preserve"> E  '작업효율' =0.6</t>
  </si>
  <si>
    <t xml:space="preserve"> CM  묶기32,선화16,풀기32,대기14(초) =32+16+32+14= 94 </t>
  </si>
  <si>
    <t xml:space="preserve"> CM '묶기32,선화16,풀기32,대기14(초)'=32+16+32+14=?</t>
  </si>
  <si>
    <t xml:space="preserve"> N   적재회수 =10   </t>
  </si>
  <si>
    <t xml:space="preserve"> N  '적재회수'=10</t>
  </si>
  <si>
    <t xml:space="preserve">CMS  1회적재시간(초) =CM*E*N= 564 </t>
  </si>
  <si>
    <t>Cms '1회적재시간(초)'=CM*E*N=?</t>
  </si>
  <si>
    <t xml:space="preserve"> Q   크레인상,하차작업량(톤/HR)  =(3600*Q*E/CMS)= 38.298 </t>
  </si>
  <si>
    <t xml:space="preserve"> Q  '크레인상,하차작업량(톤/HR)' =(3600*q*E/Cms)=?</t>
  </si>
  <si>
    <t xml:space="preserve"> Z   차량실 작업량(TON/HR)  =(T2+T4)/CM*(1/Q)= 0.017 </t>
  </si>
  <si>
    <t xml:space="preserve"> Z  '차량실 작업량(TON/HR)' =(T2+T4)/CM*(1/Q)=?  </t>
  </si>
  <si>
    <t xml:space="preserve"> 재료비:  14888 / 38.298*Z = 6.6 </t>
  </si>
  <si>
    <t>'재료비:' ~00002105001000000.M~ / {Q}*Z =?EQ+</t>
  </si>
  <si>
    <t xml:space="preserve"> 노무비:  26048 / 38.298 = 680.1 </t>
  </si>
  <si>
    <t>'노무비:' ~00002105001000000.L~ / {Q} =?EQ+</t>
  </si>
  <si>
    <t xml:space="preserve"> 경  비:  17103 / 38.298 = 446.5 </t>
  </si>
  <si>
    <t>'경  비:' ~00002105001000000.E~ / {Q} =?EQ+</t>
  </si>
  <si>
    <t xml:space="preserve"> 3.인력 </t>
  </si>
  <si>
    <t>'3.인력'</t>
  </si>
  <si>
    <t xml:space="preserve"> 비계공 </t>
  </si>
  <si>
    <t>'비계공'</t>
  </si>
  <si>
    <t xml:space="preserve"> 노무비:  175367*2/8/38.298 = 1144.7 </t>
  </si>
  <si>
    <t>'노무비:' ~L001010101000006.L~*2/8/{Q} =?EQ+</t>
  </si>
  <si>
    <t xml:space="preserve"> 노무비:  99882*1/8/38.298= 326 </t>
  </si>
  <si>
    <t xml:space="preserve">'노무비:' ~L001010101000002.L~*1/8/{Q}=?EQ+  </t>
  </si>
  <si>
    <t xml:space="preserve">운반비(트레일러20톤+크레인10톤)  철골 L:20km  TON  ( 산근 9 ) </t>
  </si>
  <si>
    <t xml:space="preserve">터파기/토사  보통, 유압식백호 0.7m3  M3  ( 산근 10 ) </t>
  </si>
  <si>
    <t xml:space="preserve"> 굴삭기 (무한궤도),유압식백호,0.7㎥ M3    </t>
  </si>
  <si>
    <t xml:space="preserve">'굴삭기 (무한궤도),유압식백호,0.7㎥ M3'   </t>
  </si>
  <si>
    <t xml:space="preserve">Q1  바켓용량(M3)  =0.70   </t>
  </si>
  <si>
    <t>q1 '바켓용량(M3)' =0.70</t>
  </si>
  <si>
    <t xml:space="preserve">K   바켓계수(양호1.1,보통0.90,불량0.70,파쇄암0.55) = 0.90   </t>
  </si>
  <si>
    <t>k  '바켓계수(양호1.1,보통0.90,불량0.70,파쇄암0.55)'= 0.90</t>
  </si>
  <si>
    <t xml:space="preserve">F   토량환산계수(1/L) = 1/1.25= 0.8 </t>
  </si>
  <si>
    <t>f  '토량환산계수(1/L)'= 1/1.25=?</t>
  </si>
  <si>
    <t xml:space="preserve">E1  터파기에 대하여 -0.05 =0.05    </t>
  </si>
  <si>
    <t xml:space="preserve">E1 '터파기에 대하여 -0.05'=0.05 </t>
  </si>
  <si>
    <t xml:space="preserve">E   작업효율사질토(양호0.85,보통0.70,불량0.55) = 0.70-E1= 0.65 </t>
  </si>
  <si>
    <t>E  '작업효율사질토(양호0.85,보통0.70,불량0.55)'= 0.70-E1=?</t>
  </si>
  <si>
    <t xml:space="preserve">CM  1회 싸이클시간(135˚SEC) =20   </t>
  </si>
  <si>
    <t>Cm '1회 싸이클시간(135˚SEC)'=20</t>
  </si>
  <si>
    <t xml:space="preserve">Q   시간당 작업량 (M3/HR) = 3600*Q1*K*F*E/CM= 58.968 </t>
  </si>
  <si>
    <t>Q  '시간당 작업량 (M3/Hr)'= 3600*q1*k*f*E/Cm=?</t>
  </si>
  <si>
    <t xml:space="preserve"> 재료비:  17046 / 58.968 = 289 </t>
  </si>
  <si>
    <t>'재료비:' ~00000201007000000.M~ / {Q} =?MA+</t>
  </si>
  <si>
    <t xml:space="preserve"> 노무비:  29916 / 58.968 = 507.3 </t>
  </si>
  <si>
    <t>'노무비:' ~00000201007000000.L~ / {Q} =?LA+</t>
  </si>
  <si>
    <t xml:space="preserve"> 경  비:  20380 / 58.968 = 345.6 </t>
  </si>
  <si>
    <t>'경  비:' ~00000201007000000.E~ / {Q} =?EQ+</t>
  </si>
  <si>
    <t xml:space="preserve">되메우기/토사, 두께 15cm  보통, 유압식백호 0.7m3+래머 80kg  M3  ( 산근 11 ) </t>
  </si>
  <si>
    <t xml:space="preserve"> 1.굴삭기 (무한궤도)0.7㎥M3  </t>
  </si>
  <si>
    <t>'1.굴삭기 (무한궤도)0.7㎥M3 '</t>
  </si>
  <si>
    <t xml:space="preserve">Q1  바켓용량(M3) = 0.7   </t>
  </si>
  <si>
    <t>q1 '바켓용량(M3)'= 0.7</t>
  </si>
  <si>
    <t xml:space="preserve">k   바켓계수 = 1.1   </t>
  </si>
  <si>
    <t>k  '바켓계수'= 1.1</t>
  </si>
  <si>
    <t xml:space="preserve">L1  흐트러진상태  =1.25   </t>
  </si>
  <si>
    <t>L1 '흐트러진상태' =1.25</t>
  </si>
  <si>
    <t xml:space="preserve">C   다져진상태 =0.9   </t>
  </si>
  <si>
    <t>C  '다져진상태'=0.9</t>
  </si>
  <si>
    <t xml:space="preserve">F   토량환산계(C/L) =C/L1= 0.72 </t>
  </si>
  <si>
    <t>f  '토량환산계(C/L)'=C/L1=?</t>
  </si>
  <si>
    <t xml:space="preserve">E   작업효율(양호0.9,보통0.75,불량0.6) = 0.75   </t>
  </si>
  <si>
    <t>E  '작업효율(양호0.9,보통0.75,불량0.6)'= 0.75</t>
  </si>
  <si>
    <t xml:space="preserve">CM  1회 싸이클시간(90˚SEC) =18   </t>
  </si>
  <si>
    <t>Cm '1회 싸이클시간(90˚sec)'=18</t>
  </si>
  <si>
    <t xml:space="preserve">Q   시간당 작업량 (M3/HR) = 3600*Q1*K*F*E/CM= 83.16 </t>
  </si>
  <si>
    <t xml:space="preserve"> 재료비:  17046 / 83.16 = 204.9 </t>
  </si>
  <si>
    <t xml:space="preserve"> 노무비:  29916 / 83.16 = 359.7 </t>
  </si>
  <si>
    <t xml:space="preserve"> 경  비:  20380 / 83.16 = 245 </t>
  </si>
  <si>
    <t xml:space="preserve"> 2.래머,80kg </t>
  </si>
  <si>
    <t>'2.래머,80kg'</t>
  </si>
  <si>
    <t xml:space="preserve">A   1회당 유호 다짐면적(M2)  =0.28*0.33= 0.0924 </t>
  </si>
  <si>
    <t>A  '1회당 유호 다짐면적(M2)' =0.28*0.33=?</t>
  </si>
  <si>
    <t xml:space="preserve">N   1시간당 타격회수(회/HR)  =36000   </t>
  </si>
  <si>
    <t>N  '1시간당 타격회수(회/HR)' =36000</t>
  </si>
  <si>
    <t xml:space="preserve">H   다짐두께(M)  =0.15   </t>
  </si>
  <si>
    <t>H  '다짐두께(M)' =0.15</t>
  </si>
  <si>
    <t xml:space="preserve">F   토량환산계(L1/L1) =L1/L1= 1 </t>
  </si>
  <si>
    <t>f  '토량환산계(L1/L1)'=L1/L1=?</t>
  </si>
  <si>
    <t xml:space="preserve">E   작업효율(양호0.7,보통0.5,불량0.3) = 0.5   </t>
  </si>
  <si>
    <t>E  '작업효율(양호0.7,보통0.5,불량0.3)'= 0.5</t>
  </si>
  <si>
    <t xml:space="preserve">P   중복 다짐회수(회)  =57   </t>
  </si>
  <si>
    <t>P  '중복 다짐회수(회)' =57</t>
  </si>
  <si>
    <t xml:space="preserve">Q   시간당 작업량(M3/HR)  =A*N*H*F*E/P= 4.377 </t>
  </si>
  <si>
    <t>Q  '시간당 작업량(M3/HR)' =A*N*H*f*E/P=?</t>
  </si>
  <si>
    <t xml:space="preserve"> 재료비:  1037 / 4.377 = 236.9 </t>
  </si>
  <si>
    <t>'재료비:' ~00001630008000000.M~ / {Q} =?MA+</t>
  </si>
  <si>
    <t xml:space="preserve"> 노무비:  21217 / 4.377 = 4847.3 </t>
  </si>
  <si>
    <t>'노무비:' ~00001630008000000.L~ / {Q} =?LA+</t>
  </si>
  <si>
    <t xml:space="preserve"> 경  비:  412 / 4.377 = 94.1 </t>
  </si>
  <si>
    <t>'경  비:' ~00001630008000000.E~ / {Q} =?EQ+</t>
  </si>
  <si>
    <t>가격정보</t>
  </si>
  <si>
    <t>PAGE</t>
  </si>
  <si>
    <t>거래가격</t>
  </si>
  <si>
    <t>유통물가</t>
  </si>
  <si>
    <t>물가자료</t>
  </si>
  <si>
    <t>조사가격</t>
  </si>
  <si>
    <t>적용단가</t>
  </si>
  <si>
    <t>품목구분</t>
  </si>
  <si>
    <t>노임구분</t>
  </si>
  <si>
    <t>소수점처리</t>
  </si>
  <si>
    <t>천원</t>
  </si>
  <si>
    <t>92</t>
  </si>
  <si>
    <t>61</t>
  </si>
  <si>
    <t>자재 37</t>
  </si>
  <si>
    <t>자재 39</t>
  </si>
  <si>
    <t>621</t>
  </si>
  <si>
    <t>408</t>
  </si>
  <si>
    <t>1456</t>
  </si>
  <si>
    <t>수집상차도</t>
  </si>
  <si>
    <t>1246</t>
  </si>
  <si>
    <t>1435</t>
  </si>
  <si>
    <t>1238</t>
  </si>
  <si>
    <t>557</t>
  </si>
  <si>
    <t>548</t>
  </si>
  <si>
    <t>379</t>
  </si>
  <si>
    <t>553</t>
  </si>
  <si>
    <t>382</t>
  </si>
  <si>
    <t>326</t>
  </si>
  <si>
    <t>140</t>
  </si>
  <si>
    <t>85</t>
  </si>
  <si>
    <t>1444</t>
  </si>
  <si>
    <t>1230</t>
  </si>
  <si>
    <t>1237</t>
  </si>
  <si>
    <t>1310</t>
  </si>
  <si>
    <t>1180</t>
  </si>
  <si>
    <t>132</t>
  </si>
  <si>
    <t>83</t>
  </si>
  <si>
    <t>37</t>
  </si>
  <si>
    <t>22</t>
  </si>
  <si>
    <t>34</t>
  </si>
  <si>
    <t>18</t>
  </si>
  <si>
    <t>35</t>
  </si>
  <si>
    <t>21</t>
  </si>
  <si>
    <t>46</t>
  </si>
  <si>
    <t>식별번호10063865</t>
  </si>
  <si>
    <t>식별번호10063866</t>
  </si>
  <si>
    <t>식별번호10063867</t>
  </si>
  <si>
    <t>식별번호10063868</t>
  </si>
  <si>
    <t>식별번호10063869</t>
  </si>
  <si>
    <t>42</t>
  </si>
  <si>
    <t>23</t>
  </si>
  <si>
    <t>71</t>
  </si>
  <si>
    <t>48</t>
  </si>
  <si>
    <t>45</t>
  </si>
  <si>
    <t>26</t>
  </si>
  <si>
    <t>59</t>
  </si>
  <si>
    <t>36</t>
  </si>
  <si>
    <t>27</t>
  </si>
  <si>
    <t>삼표피앤씨</t>
  </si>
  <si>
    <t>견적9</t>
  </si>
  <si>
    <t>319</t>
  </si>
  <si>
    <t>214</t>
  </si>
  <si>
    <t>122</t>
  </si>
  <si>
    <t>73</t>
  </si>
  <si>
    <t>121</t>
  </si>
  <si>
    <t>96</t>
  </si>
  <si>
    <t>식별번호10063090</t>
  </si>
  <si>
    <t>식별번호10063091</t>
  </si>
  <si>
    <t>식별번호10063102</t>
  </si>
  <si>
    <t>93</t>
  </si>
  <si>
    <t>62</t>
  </si>
  <si>
    <t>자재 120</t>
  </si>
  <si>
    <t>5E50657F6E46098B51DBD580BD56548B9B012B</t>
  </si>
  <si>
    <t>자재 121</t>
  </si>
  <si>
    <t>21639895</t>
  </si>
  <si>
    <t>식별번호21639795</t>
  </si>
  <si>
    <t>95</t>
  </si>
  <si>
    <t>64</t>
  </si>
  <si>
    <t>90</t>
  </si>
  <si>
    <t>58</t>
  </si>
  <si>
    <t>22924110</t>
  </si>
  <si>
    <t>식별번호22924110</t>
  </si>
  <si>
    <t>514</t>
  </si>
  <si>
    <t>(주)토탈석재</t>
  </si>
  <si>
    <t>견적3</t>
  </si>
  <si>
    <t>20621892</t>
  </si>
  <si>
    <t>식별번호20621892</t>
  </si>
  <si>
    <t>22407222</t>
  </si>
  <si>
    <t>식별번호22407222</t>
  </si>
  <si>
    <t>645</t>
  </si>
  <si>
    <t>396</t>
  </si>
  <si>
    <t>668</t>
  </si>
  <si>
    <t>670</t>
  </si>
  <si>
    <t>536</t>
  </si>
  <si>
    <t>464</t>
  </si>
  <si>
    <t>538</t>
  </si>
  <si>
    <t>461</t>
  </si>
  <si>
    <t>629</t>
  </si>
  <si>
    <t>415</t>
  </si>
  <si>
    <t>시공도</t>
  </si>
  <si>
    <t>627</t>
  </si>
  <si>
    <t>413</t>
  </si>
  <si>
    <t>419</t>
  </si>
  <si>
    <t>1280</t>
  </si>
  <si>
    <t>658</t>
  </si>
  <si>
    <t>510</t>
  </si>
  <si>
    <t>672</t>
  </si>
  <si>
    <t>597</t>
  </si>
  <si>
    <t>시공비포함</t>
  </si>
  <si>
    <t>610</t>
  </si>
  <si>
    <t>617</t>
  </si>
  <si>
    <t>469</t>
  </si>
  <si>
    <t>616</t>
  </si>
  <si>
    <t>467</t>
  </si>
  <si>
    <t>알루이엔씨</t>
  </si>
  <si>
    <t>견적10참조</t>
  </si>
  <si>
    <t>834</t>
  </si>
  <si>
    <t>690</t>
  </si>
  <si>
    <t>21737519</t>
  </si>
  <si>
    <t>식별번호21737519</t>
  </si>
  <si>
    <t>555</t>
  </si>
  <si>
    <t>131</t>
  </si>
  <si>
    <t>82</t>
  </si>
  <si>
    <t>자재 208</t>
  </si>
  <si>
    <t>130</t>
  </si>
  <si>
    <t>86</t>
  </si>
  <si>
    <t>112</t>
  </si>
  <si>
    <t>475</t>
  </si>
  <si>
    <t>자재 222</t>
  </si>
  <si>
    <t>자재 223</t>
  </si>
  <si>
    <t>442</t>
  </si>
  <si>
    <t>자재 224</t>
  </si>
  <si>
    <t>84</t>
  </si>
  <si>
    <t>이피아이(주)</t>
  </si>
  <si>
    <t>137</t>
  </si>
  <si>
    <t>136</t>
  </si>
  <si>
    <t>88</t>
  </si>
  <si>
    <t>861</t>
  </si>
  <si>
    <t>자재 237</t>
  </si>
  <si>
    <t>704</t>
  </si>
  <si>
    <t>자재 238</t>
  </si>
  <si>
    <t>자재 239</t>
  </si>
  <si>
    <t>75</t>
  </si>
  <si>
    <t>79</t>
  </si>
  <si>
    <t>49</t>
  </si>
  <si>
    <t>43</t>
  </si>
  <si>
    <t>54</t>
  </si>
  <si>
    <t>612</t>
  </si>
  <si>
    <t>599</t>
  </si>
  <si>
    <t>517</t>
  </si>
  <si>
    <t>374</t>
  </si>
  <si>
    <t>689</t>
  </si>
  <si>
    <t>602</t>
  </si>
  <si>
    <t>457</t>
  </si>
  <si>
    <t>456</t>
  </si>
  <si>
    <t>1321</t>
  </si>
  <si>
    <t>1216</t>
  </si>
  <si>
    <t>119</t>
  </si>
  <si>
    <t>577</t>
  </si>
  <si>
    <t>476</t>
  </si>
  <si>
    <t>1L=1.55kg</t>
  </si>
  <si>
    <t>(주)리니트코리</t>
  </si>
  <si>
    <t>견적1</t>
  </si>
  <si>
    <t>선이인터내셔날</t>
  </si>
  <si>
    <t>견적8참조</t>
  </si>
  <si>
    <t>성우자동문</t>
  </si>
  <si>
    <t>견적5</t>
  </si>
  <si>
    <t>22900392</t>
  </si>
  <si>
    <t>(주)월드엘리베</t>
  </si>
  <si>
    <t>견적4참조</t>
  </si>
  <si>
    <t>원진알미늄</t>
  </si>
  <si>
    <t>견적7.식별번호 22457378</t>
  </si>
  <si>
    <t>견적7.식별번호 22457380</t>
  </si>
  <si>
    <t>견적7.식별번호 22705441</t>
  </si>
  <si>
    <t>(주)퍼니럭스</t>
  </si>
  <si>
    <t>견적2참조</t>
  </si>
  <si>
    <t>부록200</t>
  </si>
  <si>
    <t>484</t>
  </si>
  <si>
    <t>575</t>
  </si>
  <si>
    <t>572</t>
  </si>
  <si>
    <t>473</t>
  </si>
  <si>
    <t>561</t>
  </si>
  <si>
    <t>384</t>
  </si>
  <si>
    <t>477</t>
  </si>
  <si>
    <t>57</t>
  </si>
  <si>
    <t>33</t>
  </si>
  <si>
    <t>56</t>
  </si>
  <si>
    <t>38</t>
  </si>
  <si>
    <t>65</t>
  </si>
  <si>
    <t>693</t>
  </si>
  <si>
    <t>515</t>
  </si>
  <si>
    <t>619</t>
  </si>
  <si>
    <t>A * M2단가</t>
  </si>
  <si>
    <t>1561</t>
  </si>
  <si>
    <t>2</t>
  </si>
  <si>
    <t>노무비율 76%</t>
  </si>
  <si>
    <t>1</t>
  </si>
  <si>
    <t>자재 355</t>
  </si>
  <si>
    <t>서울시수도</t>
  </si>
  <si>
    <t>B</t>
  </si>
  <si>
    <t>59AAC5C2954598890AFE7188E26ED18611605F</t>
  </si>
  <si>
    <t>보링공</t>
  </si>
  <si>
    <t>노임 11</t>
  </si>
  <si>
    <t>노임 32</t>
  </si>
  <si>
    <t>노임 33</t>
  </si>
  <si>
    <t>이 Sheet는 수정하지 마십시요</t>
  </si>
  <si>
    <t>공사구분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</si>
  <si>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</si>
  <si>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</si>
  <si>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</si>
  <si>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</si>
  <si>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</si>
  <si>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</si>
  <si>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</si>
  <si>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</si>
  <si>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</si>
  <si>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</si>
  <si>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</si>
  <si>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</si>
  <si>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</si>
  <si>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</si>
  <si>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</si>
  <si>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</si>
  <si>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</si>
  <si>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</si>
  <si>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</si>
  <si>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</si>
  <si>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</si>
  <si>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</si>
  <si>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</si>
  <si>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</si>
  <si>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</si>
  <si>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</si>
  <si>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A3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</si>
  <si>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</si>
  <si>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</si>
  <si>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</si>
  <si>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</si>
  <si>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</si>
  <si>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</si>
  <si>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</si>
  <si>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건 설 폐 기 물</t>
  </si>
  <si>
    <t>D5</t>
  </si>
  <si>
    <t>품 질 시 험 비</t>
  </si>
  <si>
    <t>D6</t>
  </si>
  <si>
    <t>가 구 공 사 비</t>
  </si>
  <si>
    <t>D7</t>
  </si>
  <si>
    <t>가  설  용  수</t>
  </si>
  <si>
    <t>D8</t>
  </si>
  <si>
    <t>2017.1</t>
  </si>
  <si>
    <t>96(17.1)</t>
  </si>
  <si>
    <t>560(17.1)</t>
  </si>
  <si>
    <t>703(17.1)</t>
  </si>
  <si>
    <t>3.0*6.0*2.6m</t>
  </si>
  <si>
    <t>컨테이너하우스, 창고용, 3.0*6.0*2.6m</t>
  </si>
  <si>
    <t>3.0*6.0*2.6m</t>
  </si>
  <si>
    <t>컨테이너형 가설건축물 해체  3.0*6.0*2.6m  개소     ( 호표 215 )</t>
  </si>
  <si>
    <t>3.0*6.0*2.6m, 12개월</t>
  </si>
  <si>
    <t>3.0*6.0*2.6m, 12개월</t>
  </si>
  <si>
    <t>수목이식공사</t>
  </si>
  <si>
    <t>식</t>
  </si>
  <si>
    <t>컨테이너하우스, 사무실용, 3.0*6.0*2.6m</t>
  </si>
  <si>
    <t>자재 60-1</t>
  </si>
  <si>
    <t>자재 15-1</t>
  </si>
  <si>
    <t>자재 15-1</t>
  </si>
  <si>
    <t>자재 60-1</t>
  </si>
  <si>
    <t>노임 2-1</t>
  </si>
  <si>
    <t>노임 3-1</t>
  </si>
  <si>
    <t>2017년상반기</t>
  </si>
  <si>
    <t>노임 27-1</t>
  </si>
  <si>
    <t>노임 27-1</t>
  </si>
  <si>
    <t>자재 301-1</t>
  </si>
  <si>
    <t>자재 238-1</t>
  </si>
  <si>
    <t>자재 239-1</t>
  </si>
  <si>
    <t>자재 301-1</t>
  </si>
  <si>
    <t>컨테이너형 가설건축물 - 창고  3.0*6.0*2.6m, 12개월  개소     ( 호표 2-1 )</t>
  </si>
  <si>
    <t>컨테이너형 가설건축물 설치  3.0*6.0*2.6m  개소     ( 호표 214-1 )</t>
  </si>
  <si>
    <t>컨테이너형 가설건축물 - 사무실  3.0*6.0*2.6m, 12개월  개소     ( 호표 1 )</t>
  </si>
  <si>
    <t>신 규 단 가 대 비 표</t>
  </si>
  <si>
    <t>호표 1</t>
  </si>
  <si>
    <t>신 규 일 위 대 가 목 록</t>
  </si>
  <si>
    <t xml:space="preserve">합계금액(VAT별도) : </t>
  </si>
  <si>
    <t>번호</t>
  </si>
  <si>
    <t>단위</t>
  </si>
  <si>
    <t>수량</t>
  </si>
  <si>
    <t>공급가액</t>
  </si>
  <si>
    <t>총계</t>
  </si>
  <si>
    <t>후레스 사인몰</t>
  </si>
  <si>
    <t>3000×1500</t>
  </si>
  <si>
    <t>2400×12</t>
  </si>
  <si>
    <t>2400×1200×900</t>
  </si>
  <si>
    <t>현황판</t>
  </si>
  <si>
    <t>식</t>
  </si>
  <si>
    <t>품  명</t>
  </si>
  <si>
    <t>규   격</t>
  </si>
  <si>
    <t>단  가</t>
  </si>
  <si>
    <t>비 고</t>
  </si>
  <si>
    <t>호표 2</t>
  </si>
  <si>
    <t>수목이식공사    식     ( 호표 2 )</t>
  </si>
  <si>
    <t>낙찰율 적용</t>
  </si>
  <si>
    <t>PE이중벽관</t>
  </si>
  <si>
    <t>D200</t>
  </si>
  <si>
    <t>D400</t>
  </si>
  <si>
    <t>PVC이중벽관</t>
  </si>
  <si>
    <t>내충격수도관</t>
  </si>
  <si>
    <t>Φ50</t>
  </si>
  <si>
    <t>17</t>
  </si>
  <si>
    <t>74</t>
  </si>
  <si>
    <t>108</t>
  </si>
  <si>
    <t>14,110</t>
  </si>
  <si>
    <t>전기히트펌프냉방29.0 / 난방32.6kW</t>
  </si>
  <si>
    <t xml:space="preserve"> AM100HXVUHH1</t>
  </si>
  <si>
    <t>전기히트펌프냉방34.8 / 난방39.2kW</t>
  </si>
  <si>
    <t xml:space="preserve"> AM120HXVUHH1</t>
  </si>
  <si>
    <t>전기히트펌프냉방63.8 / 난방71.8kW</t>
  </si>
  <si>
    <t xml:space="preserve"> AM220HXVUHH1SY</t>
  </si>
  <si>
    <t>히트펌프용실내기냉방2.0 / 난방2.3kW</t>
  </si>
  <si>
    <t>AM020KN1DBH2PP</t>
  </si>
  <si>
    <t>히트펌프용실내기냉방3.2 / 난방3.6kW</t>
  </si>
  <si>
    <t>AM032KN1DBH1PP</t>
  </si>
  <si>
    <t>히트펌프용실내기냉방5.2 / 난방6.0kW</t>
  </si>
  <si>
    <t>AM052KN4DBH1PP</t>
  </si>
  <si>
    <t>히트펌프용실내기냉방10.0 / 난방11.0kW</t>
  </si>
  <si>
    <t>AM100KN4DBH1PP</t>
  </si>
  <si>
    <t>히트펌프용실내기냉방11.0 / 난방12.8kW</t>
  </si>
  <si>
    <t>AM110KN4DBH1PP</t>
  </si>
  <si>
    <t>히트펌프용실내기냉방13.0 / 난방14.5kW</t>
  </si>
  <si>
    <t>AM130KN4DBH1PP</t>
  </si>
  <si>
    <t>룸컨트롤러</t>
  </si>
  <si>
    <t xml:space="preserve"> AWR-WE10N</t>
  </si>
  <si>
    <t>Y분기관</t>
  </si>
  <si>
    <t>Y분기관, 대(大)</t>
  </si>
  <si>
    <t xml:space="preserve"> AXJ-YA2815 이상</t>
  </si>
  <si>
    <t>T분기관</t>
  </si>
  <si>
    <t>냉매배관및설치</t>
  </si>
  <si>
    <t>평균 12.7Φ 커버없음</t>
  </si>
  <si>
    <t>평균 15.88Φ 커버없음</t>
  </si>
  <si>
    <t>평균 20.0Φ 커버없음</t>
  </si>
  <si>
    <t>평균 25.0Φ 커버없음</t>
  </si>
  <si>
    <t>가변형 히트펌프 냉난방기설치</t>
  </si>
  <si>
    <t>기본(냉매배관제외)</t>
  </si>
  <si>
    <t>PVC드레인관설치</t>
  </si>
  <si>
    <t>PVC 32.0Φ</t>
  </si>
  <si>
    <t>실내기실외기간 통신선</t>
  </si>
  <si>
    <t>통신용케이블및 CD관설치</t>
  </si>
  <si>
    <t>전선및전선관설치(커버없음)</t>
  </si>
  <si>
    <t>룸컨트롤러 세트용</t>
  </si>
  <si>
    <t>노출배관커버트레이</t>
  </si>
  <si>
    <t>공기조절장치설치용크레인</t>
  </si>
  <si>
    <t>25TON</t>
  </si>
  <si>
    <t>실외기받침대</t>
  </si>
  <si>
    <t>평균990×830×130mm</t>
  </si>
  <si>
    <t>t=15mm</t>
  </si>
  <si>
    <t>t=30mm</t>
  </si>
  <si>
    <t>고무타일, 3.0*500*500mm, 단색칩표면</t>
  </si>
  <si>
    <t>화장실칸막이, S-20</t>
  </si>
  <si>
    <t>강화유리핸드레일</t>
  </si>
  <si>
    <t>H:1200,12mm+AL압출바+SST/하부각관포함</t>
  </si>
  <si>
    <t>PAC-1냉난방기(공냉식,스텐드형)</t>
  </si>
  <si>
    <t>18,060(KCAL/H)</t>
  </si>
  <si>
    <t>PAC-2냉난방기(공냉식,스텐드형)</t>
  </si>
  <si>
    <t>35,432(KCAL/H)</t>
  </si>
  <si>
    <t>추가배관공사</t>
  </si>
  <si>
    <t>형 동관15Φ/ 1m (보온제 포함,</t>
  </si>
  <si>
    <t>드레인공사</t>
  </si>
  <si>
    <t>PVC Φ16 이하(배수펌프 포함)</t>
  </si>
  <si>
    <t>비  고</t>
  </si>
  <si>
    <t>[ 형산강 수상레저타운조성사업 ] - 3차</t>
  </si>
  <si>
    <t>공 종 별 관 급 자 재 - 3차</t>
  </si>
  <si>
    <t>1. 관급자재비</t>
  </si>
  <si>
    <t>탄성포장(계단)</t>
  </si>
  <si>
    <t>탄성포장</t>
  </si>
  <si>
    <t>내    역    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</si>
</sst>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76" formatCode="#,###"/>
    <numFmt numFmtId="177" formatCode="#,###;\-#,###;#;"/>
    <numFmt numFmtId="178" formatCode="#,##0.00#"/>
    <numFmt numFmtId="179" formatCode="#,##0.0"/>
    <numFmt numFmtId="180" formatCode="#,##0.0;\-#,##0.0;#"/>
    <numFmt numFmtId="181" formatCode="#,##0;\-#,##0;#"/>
    <numFmt numFmtId="182" formatCode="#,##0.00#;\-#,##0.00#;#"/>
    <numFmt numFmtId="183" formatCode="0.0000%"/>
    <numFmt numFmtId="184" formatCode="#,##0.0_ "/>
    <numFmt numFmtId="185" formatCode="#,##0_ "/>
    <numFmt numFmtId="186" formatCode="0_ "/>
    <numFmt numFmtId="187" formatCode="_(* #,##0_);_(* \(#,##0\);_(* &quot;-&quot;??_);_(@_)"/>
    <numFmt numFmtId="188" formatCode="#,##0.0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u val="single"/>
      <sz val="16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1"/>
      <name val="굴림체"/>
      <family val="3"/>
    </font>
    <font>
      <sz val="11"/>
      <color theme="1"/>
      <name val="돋움체"/>
      <family val="3"/>
    </font>
    <font>
      <sz val="11"/>
      <color rgb="FFFF0000"/>
      <name val="Calibri"/>
      <family val="2"/>
      <scheme val="minor"/>
    </font>
    <font>
      <sz val="11"/>
      <color rgb="FFFF0000"/>
      <name val="굴림체"/>
      <family val="3"/>
    </font>
    <font>
      <sz val="9"/>
      <color indexed="8"/>
      <name val="굴림체"/>
      <family val="3"/>
    </font>
    <font>
      <sz val="11"/>
      <color indexed="8"/>
      <name val="굴림체"/>
      <family val="3"/>
    </font>
    <font>
      <sz val="11"/>
      <name val="굴림체"/>
      <family val="3"/>
    </font>
    <font>
      <sz val="11"/>
      <color theme="1"/>
      <name val="바탕"/>
      <family val="1"/>
    </font>
    <font>
      <sz val="12"/>
      <color theme="1"/>
      <name val="바탕"/>
      <family val="1"/>
    </font>
    <font>
      <b/>
      <sz val="11"/>
      <color theme="1"/>
      <name val="바탕"/>
      <family val="1"/>
    </font>
    <font>
      <b/>
      <sz val="12"/>
      <color theme="1"/>
      <name val="바탕"/>
      <family val="1"/>
    </font>
    <font>
      <sz val="8"/>
      <name val="돋움"/>
      <family val="3"/>
    </font>
    <font>
      <b/>
      <sz val="11"/>
      <name val="굴림체"/>
      <family val="3"/>
    </font>
    <font>
      <sz val="8"/>
      <name val="맑은 고딕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24"/>
      <name val="Calibri"/>
      <family val="3"/>
      <scheme val="minor"/>
    </font>
    <font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hair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00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vertical="center" wrapText="1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1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 quotePrefix="1">
      <alignment vertical="center" wrapText="1"/>
    </xf>
    <xf numFmtId="0" fontId="5" fillId="0" borderId="3" xfId="0" applyFont="1" applyBorder="1" applyAlignment="1" quotePrefix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181" fontId="5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 quotePrefix="1">
      <alignment vertical="center" wrapText="1"/>
    </xf>
    <xf numFmtId="181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82" fontId="5" fillId="0" borderId="1" xfId="0" applyNumberFormat="1" applyFont="1" applyBorder="1" applyAlignment="1">
      <alignment vertical="center" wrapText="1"/>
    </xf>
    <xf numFmtId="182" fontId="0" fillId="0" borderId="0" xfId="0" applyNumberFormat="1" applyAlignment="1">
      <alignment vertical="center"/>
    </xf>
    <xf numFmtId="0" fontId="0" fillId="0" borderId="6" xfId="0" applyBorder="1" applyAlignment="1" quotePrefix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8" fontId="5" fillId="0" borderId="8" xfId="0" applyNumberFormat="1" applyFont="1" applyBorder="1" applyAlignment="1">
      <alignment vertical="center" wrapText="1"/>
    </xf>
    <xf numFmtId="179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182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 quotePrefix="1">
      <alignment vertical="center" wrapText="1"/>
    </xf>
    <xf numFmtId="0" fontId="0" fillId="2" borderId="0" xfId="0" applyFill="1" applyAlignment="1" quotePrefix="1">
      <alignment vertical="center"/>
    </xf>
    <xf numFmtId="18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5" fillId="0" borderId="1" xfId="0" applyFont="1" applyBorder="1" applyAlignment="1" quotePrefix="1">
      <alignment horizontal="left" vertical="center" wrapText="1"/>
    </xf>
    <xf numFmtId="182" fontId="5" fillId="0" borderId="1" xfId="0" applyNumberFormat="1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 quotePrefix="1">
      <alignment vertical="center"/>
    </xf>
    <xf numFmtId="0" fontId="0" fillId="2" borderId="0" xfId="0" applyFill="1" applyAlignment="1">
      <alignment vertical="center"/>
    </xf>
    <xf numFmtId="0" fontId="5" fillId="0" borderId="1" xfId="0" applyFont="1" applyFill="1" applyBorder="1" applyAlignment="1" quotePrefix="1">
      <alignment vertical="center" wrapText="1"/>
    </xf>
    <xf numFmtId="182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 quotePrefix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ill="1" applyAlignment="1" quotePrefix="1">
      <alignment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left" vertical="center" wrapText="1"/>
    </xf>
    <xf numFmtId="179" fontId="5" fillId="0" borderId="1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178" fontId="5" fillId="0" borderId="8" xfId="0" applyNumberFormat="1" applyFont="1" applyFill="1" applyBorder="1" applyAlignment="1">
      <alignment vertical="center" wrapText="1"/>
    </xf>
    <xf numFmtId="179" fontId="5" fillId="0" borderId="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vertical="center" wrapText="1"/>
    </xf>
    <xf numFmtId="182" fontId="5" fillId="0" borderId="1" xfId="0" applyNumberFormat="1" applyFont="1" applyFill="1" applyBorder="1" applyAlignment="1" quotePrefix="1">
      <alignment horizontal="left" vertical="center" wrapText="1"/>
    </xf>
    <xf numFmtId="3" fontId="9" fillId="0" borderId="11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left" vertical="center"/>
    </xf>
    <xf numFmtId="184" fontId="5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41" fontId="12" fillId="0" borderId="5" xfId="20" applyFont="1" applyBorder="1" applyAlignment="1">
      <alignment horizontal="center" vertical="center"/>
    </xf>
    <xf numFmtId="41" fontId="12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1" fontId="12" fillId="0" borderId="1" xfId="20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8" fillId="0" borderId="1" xfId="0" applyFont="1" applyFill="1" applyBorder="1" applyAlignment="1" quotePrefix="1">
      <alignment vertical="center" wrapText="1"/>
    </xf>
    <xf numFmtId="0" fontId="7" fillId="0" borderId="1" xfId="0" applyFont="1" applyFill="1" applyBorder="1" applyAlignment="1">
      <alignment horizontal="right" vertical="center"/>
    </xf>
    <xf numFmtId="18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 quotePrefix="1">
      <alignment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 quotePrefix="1">
      <alignment vertical="center" wrapText="1"/>
    </xf>
    <xf numFmtId="0" fontId="11" fillId="0" borderId="1" xfId="0" applyFont="1" applyFill="1" applyBorder="1" applyAlignment="1" quotePrefix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77" fontId="17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186" fontId="11" fillId="0" borderId="1" xfId="0" applyNumberFormat="1" applyFont="1" applyFill="1" applyBorder="1" applyAlignment="1">
      <alignment horizontal="right" vertical="center"/>
    </xf>
    <xf numFmtId="187" fontId="11" fillId="0" borderId="1" xfId="20" applyNumberFormat="1" applyFont="1" applyFill="1" applyBorder="1" applyAlignment="1">
      <alignment horizontal="center" vertical="center"/>
    </xf>
    <xf numFmtId="187" fontId="11" fillId="0" borderId="1" xfId="2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86" fontId="11" fillId="0" borderId="1" xfId="0" applyNumberFormat="1" applyFont="1" applyFill="1" applyBorder="1" applyAlignment="1" quotePrefix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41" fontId="11" fillId="0" borderId="1" xfId="20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188" fontId="11" fillId="0" borderId="1" xfId="0" applyNumberFormat="1" applyFont="1" applyFill="1" applyBorder="1" applyAlignment="1" quotePrefix="1">
      <alignment vertical="center"/>
    </xf>
    <xf numFmtId="188" fontId="11" fillId="0" borderId="1" xfId="0" applyNumberFormat="1" applyFont="1" applyFill="1" applyBorder="1" applyAlignment="1" quotePrefix="1">
      <alignment vertical="center" shrinkToFit="1"/>
    </xf>
    <xf numFmtId="0" fontId="11" fillId="0" borderId="1" xfId="20" applyNumberFormat="1" applyFont="1" applyFill="1" applyBorder="1" applyAlignment="1" quotePrefix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quotePrefix="1">
      <alignment horizontal="left" vertical="center" wrapText="1"/>
    </xf>
    <xf numFmtId="176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77" fontId="11" fillId="2" borderId="1" xfId="0" applyNumberFormat="1" applyFont="1" applyFill="1" applyBorder="1" applyAlignment="1">
      <alignment vertical="center" wrapText="1"/>
    </xf>
    <xf numFmtId="187" fontId="11" fillId="2" borderId="1" xfId="2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 quotePrefix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177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center" wrapText="1"/>
    </xf>
    <xf numFmtId="176" fontId="11" fillId="0" borderId="2" xfId="0" applyNumberFormat="1" applyFont="1" applyFill="1" applyBorder="1" applyAlignment="1">
      <alignment horizontal="right" vertical="center" wrapText="1"/>
    </xf>
    <xf numFmtId="41" fontId="11" fillId="0" borderId="2" xfId="2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 quotePrefix="1">
      <alignment horizontal="left" vertical="center" wrapText="1"/>
    </xf>
    <xf numFmtId="0" fontId="11" fillId="0" borderId="1" xfId="0" applyFont="1" applyFill="1" applyBorder="1" applyAlignment="1" quotePrefix="1">
      <alignment horizontal="left" vertical="center" wrapText="1"/>
    </xf>
    <xf numFmtId="0" fontId="17" fillId="0" borderId="1" xfId="2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quotePrefix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 quotePrefix="1">
      <alignment vertical="center"/>
    </xf>
    <xf numFmtId="0" fontId="20" fillId="0" borderId="10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 quotePrefix="1">
      <alignment vertical="center"/>
    </xf>
    <xf numFmtId="0" fontId="19" fillId="0" borderId="1" xfId="0" applyFont="1" applyFill="1" applyBorder="1" applyAlignment="1" quotePrefix="1">
      <alignment horizontal="center" vertical="center"/>
    </xf>
    <xf numFmtId="0" fontId="11" fillId="0" borderId="5" xfId="0" applyFont="1" applyFill="1" applyBorder="1" applyAlignment="1">
      <alignment horizontal="right" vertical="center" wrapText="1"/>
    </xf>
    <xf numFmtId="176" fontId="11" fillId="0" borderId="5" xfId="0" applyNumberFormat="1" applyFont="1" applyFill="1" applyBorder="1" applyAlignment="1">
      <alignment horizontal="right" vertical="center" wrapText="1"/>
    </xf>
    <xf numFmtId="41" fontId="11" fillId="0" borderId="5" xfId="2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176" fontId="11" fillId="0" borderId="3" xfId="0" applyNumberFormat="1" applyFont="1" applyFill="1" applyBorder="1" applyAlignment="1">
      <alignment horizontal="right" vertical="center" wrapText="1"/>
    </xf>
    <xf numFmtId="41" fontId="11" fillId="0" borderId="3" xfId="2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177" fontId="11" fillId="0" borderId="5" xfId="0" applyNumberFormat="1" applyFont="1" applyFill="1" applyBorder="1" applyAlignment="1">
      <alignment vertical="center" wrapText="1"/>
    </xf>
    <xf numFmtId="0" fontId="17" fillId="0" borderId="5" xfId="0" applyFont="1" applyFill="1" applyBorder="1" applyAlignment="1" quotePrefix="1">
      <alignment horizontal="left" vertical="center" wrapText="1"/>
    </xf>
    <xf numFmtId="0" fontId="19" fillId="0" borderId="0" xfId="0" applyFont="1" applyFill="1" applyAlignment="1">
      <alignment vertical="center"/>
    </xf>
    <xf numFmtId="0" fontId="22" fillId="0" borderId="10" xfId="0" applyFont="1" applyFill="1" applyBorder="1" applyAlignment="1" quotePrefix="1">
      <alignment vertical="center"/>
    </xf>
    <xf numFmtId="0" fontId="17" fillId="0" borderId="7" xfId="0" applyFont="1" applyFill="1" applyBorder="1" applyAlignment="1" quotePrefix="1">
      <alignment horizontal="left" vertical="center" wrapText="1"/>
    </xf>
    <xf numFmtId="0" fontId="17" fillId="0" borderId="9" xfId="0" applyFont="1" applyFill="1" applyBorder="1" applyAlignment="1" quotePrefix="1">
      <alignment horizontal="left" vertical="center" wrapText="1"/>
    </xf>
    <xf numFmtId="0" fontId="3" fillId="0" borderId="0" xfId="0" applyFont="1" applyFill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11" fillId="0" borderId="2" xfId="0" applyFont="1" applyFill="1" applyBorder="1" applyAlignment="1" quotePrefix="1">
      <alignment horizontal="left" vertical="center" wrapText="1"/>
    </xf>
    <xf numFmtId="0" fontId="11" fillId="0" borderId="5" xfId="0" applyFont="1" applyFill="1" applyBorder="1" applyAlignment="1" quotePrefix="1">
      <alignment horizontal="left" vertical="center" wrapText="1"/>
    </xf>
    <xf numFmtId="0" fontId="11" fillId="0" borderId="3" xfId="0" applyFont="1" applyFill="1" applyBorder="1" applyAlignment="1" quotePrefix="1">
      <alignment horizontal="left" vertical="center" wrapText="1"/>
    </xf>
    <xf numFmtId="188" fontId="11" fillId="0" borderId="2" xfId="0" applyNumberFormat="1" applyFont="1" applyFill="1" applyBorder="1" applyAlignment="1" quotePrefix="1">
      <alignment horizontal="left" vertical="center"/>
    </xf>
    <xf numFmtId="188" fontId="11" fillId="0" borderId="5" xfId="0" applyNumberFormat="1" applyFont="1" applyFill="1" applyBorder="1" applyAlignment="1" quotePrefix="1">
      <alignment horizontal="left" vertical="center"/>
    </xf>
    <xf numFmtId="188" fontId="11" fillId="0" borderId="2" xfId="0" applyNumberFormat="1" applyFont="1" applyFill="1" applyBorder="1" applyAlignment="1" quotePrefix="1">
      <alignment horizontal="left" vertical="center" shrinkToFit="1"/>
    </xf>
    <xf numFmtId="188" fontId="11" fillId="0" borderId="5" xfId="0" applyNumberFormat="1" applyFont="1" applyFill="1" applyBorder="1" applyAlignment="1" quotePrefix="1">
      <alignment horizontal="left" vertical="center" shrinkToFit="1"/>
    </xf>
    <xf numFmtId="0" fontId="21" fillId="0" borderId="0" xfId="0" applyFont="1" applyFill="1" applyAlignment="1" quotePrefix="1">
      <alignment horizontal="center" vertical="center"/>
    </xf>
    <xf numFmtId="0" fontId="19" fillId="0" borderId="1" xfId="0" applyFont="1" applyFill="1" applyBorder="1" applyAlignment="1" quotePrefix="1">
      <alignment horizontal="center" vertical="center"/>
    </xf>
    <xf numFmtId="0" fontId="19" fillId="0" borderId="1" xfId="0" applyFont="1" applyFill="1" applyBorder="1" applyAlignment="1" quotePrefix="1">
      <alignment horizontal="center" vertical="center" wrapText="1"/>
    </xf>
    <xf numFmtId="0" fontId="17" fillId="0" borderId="1" xfId="0" applyFont="1" applyFill="1" applyBorder="1" applyAlignment="1" quotePrefix="1">
      <alignment horizontal="left" vertical="center" wrapText="1"/>
    </xf>
    <xf numFmtId="0" fontId="4" fillId="0" borderId="7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0" fillId="0" borderId="10" xfId="0" applyFont="1" applyBorder="1" applyAlignment="1" quotePrefix="1">
      <alignment horizontal="left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182" fontId="5" fillId="0" borderId="2" xfId="0" applyNumberFormat="1" applyFont="1" applyFill="1" applyBorder="1" applyAlignment="1" quotePrefix="1">
      <alignment horizontal="left" vertical="center" wrapText="1"/>
    </xf>
    <xf numFmtId="182" fontId="5" fillId="0" borderId="5" xfId="0" applyNumberFormat="1" applyFont="1" applyFill="1" applyBorder="1" applyAlignment="1" quotePrefix="1">
      <alignment horizontal="left" vertical="center" wrapText="1"/>
    </xf>
    <xf numFmtId="0" fontId="5" fillId="0" borderId="2" xfId="0" applyFont="1" applyFill="1" applyBorder="1" applyAlignment="1" quotePrefix="1">
      <alignment horizontal="left" vertical="center" wrapText="1"/>
    </xf>
    <xf numFmtId="0" fontId="5" fillId="0" borderId="5" xfId="0" applyFont="1" applyFill="1" applyBorder="1" applyAlignment="1" quotePrefix="1">
      <alignment horizontal="left" vertical="center" wrapText="1"/>
    </xf>
    <xf numFmtId="0" fontId="0" fillId="0" borderId="0" xfId="0" applyAlignment="1" quotePrefix="1">
      <alignment vertical="center"/>
    </xf>
    <xf numFmtId="0" fontId="6" fillId="0" borderId="0" xfId="0" applyFont="1" applyAlignment="1" quotePrefix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14" fillId="3" borderId="15" xfId="0" applyFont="1" applyFill="1" applyBorder="1" applyAlignment="1">
      <alignment horizontal="left" vertical="center"/>
    </xf>
    <xf numFmtId="185" fontId="15" fillId="3" borderId="15" xfId="2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ONITEMP\&#49688;&#49345;(&#49688;&#47785;&#51060;&#49885;)%20-%20&#48320;&#44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내역서"/>
      <sheetName val="일위대가"/>
      <sheetName val="단가산출"/>
      <sheetName val="기계경비"/>
      <sheetName val="기계경비적용기준"/>
      <sheetName val="자재단가"/>
      <sheetName val="노임단가"/>
    </sheetNames>
    <sheetDataSet>
      <sheetData sheetId="0">
        <row r="4">
          <cell r="R4">
            <v>0.8512</v>
          </cell>
          <cell r="T4">
            <v>0.854</v>
          </cell>
          <cell r="V4">
            <v>0.85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75" zoomScaleSheetLayoutView="75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:XFD18"/>
    </sheetView>
  </sheetViews>
  <sheetFormatPr defaultColWidth="9.140625" defaultRowHeight="15"/>
  <cols>
    <col min="1" max="2" width="40.57421875" style="44" customWidth="1"/>
    <col min="3" max="4" width="8.57421875" style="44" customWidth="1"/>
    <col min="5" max="5" width="14.57421875" style="44" customWidth="1"/>
    <col min="6" max="6" width="15.57421875" style="44" customWidth="1"/>
    <col min="7" max="7" width="14.57421875" style="44" customWidth="1"/>
    <col min="8" max="8" width="15.57421875" style="44" customWidth="1"/>
    <col min="9" max="12" width="14.57421875" style="44" customWidth="1"/>
    <col min="13" max="13" width="11.57421875" style="44" customWidth="1"/>
    <col min="14" max="16384" width="9.00390625" style="44" customWidth="1"/>
  </cols>
  <sheetData>
    <row r="1" spans="1:13" ht="26.25">
      <c r="A1" s="171" t="s">
        <v>5218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30" customHeight="1">
      <c r="A2" s="46" t="s">
        <v>5217</v>
      </c>
      <c r="B2" s="46"/>
      <c r="C2" s="46"/>
      <c r="D2" s="49"/>
      <c r="E2" s="46"/>
      <c r="F2" s="46"/>
      <c r="G2" s="46"/>
      <c r="H2" s="46"/>
      <c r="I2" s="46"/>
      <c r="J2" s="46"/>
      <c r="K2" s="46"/>
      <c r="L2" s="46"/>
      <c r="M2" s="46"/>
    </row>
    <row r="3" spans="1:13" ht="30" customHeight="1">
      <c r="A3" s="172" t="s">
        <v>1</v>
      </c>
      <c r="B3" s="172" t="s">
        <v>2</v>
      </c>
      <c r="C3" s="172" t="s">
        <v>3</v>
      </c>
      <c r="D3" s="172" t="s">
        <v>4</v>
      </c>
      <c r="E3" s="172" t="s">
        <v>10</v>
      </c>
      <c r="F3" s="172"/>
      <c r="G3" s="172" t="s">
        <v>5</v>
      </c>
      <c r="H3" s="172"/>
      <c r="I3" s="172" t="s">
        <v>8</v>
      </c>
      <c r="J3" s="172"/>
      <c r="K3" s="172" t="s">
        <v>9</v>
      </c>
      <c r="L3" s="172"/>
      <c r="M3" s="173" t="s">
        <v>5216</v>
      </c>
    </row>
    <row r="4" spans="1:13" ht="30" customHeight="1">
      <c r="A4" s="172"/>
      <c r="B4" s="172"/>
      <c r="C4" s="172"/>
      <c r="D4" s="172"/>
      <c r="E4" s="104" t="s">
        <v>6</v>
      </c>
      <c r="F4" s="104" t="s">
        <v>7</v>
      </c>
      <c r="G4" s="104" t="s">
        <v>6</v>
      </c>
      <c r="H4" s="104" t="s">
        <v>7</v>
      </c>
      <c r="I4" s="104" t="s">
        <v>6</v>
      </c>
      <c r="J4" s="104" t="s">
        <v>7</v>
      </c>
      <c r="K4" s="104" t="s">
        <v>6</v>
      </c>
      <c r="L4" s="104" t="s">
        <v>7</v>
      </c>
      <c r="M4" s="172"/>
    </row>
    <row r="5" spans="1:13" s="105" customFormat="1" ht="30" customHeight="1">
      <c r="A5" s="169" t="s">
        <v>5219</v>
      </c>
      <c r="B5" s="170"/>
      <c r="C5" s="107"/>
      <c r="D5" s="107"/>
      <c r="E5" s="107"/>
      <c r="F5" s="108">
        <f aca="true" t="shared" si="0" ref="F5:F8">TRUNC(H5+J5+L5,0)</f>
        <v>453316840</v>
      </c>
      <c r="G5" s="107"/>
      <c r="H5" s="108">
        <f>SUM(H6:H52)</f>
        <v>424278480</v>
      </c>
      <c r="I5" s="107"/>
      <c r="J5" s="108">
        <f aca="true" t="shared" si="1" ref="J5">SUM(J6:J52)</f>
        <v>28978820</v>
      </c>
      <c r="K5" s="107"/>
      <c r="L5" s="108">
        <f aca="true" t="shared" si="2" ref="L5">SUM(L6:L52)</f>
        <v>59540</v>
      </c>
      <c r="M5" s="107"/>
    </row>
    <row r="6" spans="1:13" s="106" customFormat="1" ht="30" customHeight="1">
      <c r="A6" s="134" t="s">
        <v>998</v>
      </c>
      <c r="B6" s="101" t="s">
        <v>993</v>
      </c>
      <c r="C6" s="101" t="s">
        <v>994</v>
      </c>
      <c r="D6" s="99">
        <f>929+200</f>
        <v>1129</v>
      </c>
      <c r="E6" s="130">
        <f aca="true" t="shared" si="3" ref="E6:E8">TRUNC(G6+I6+K6,0)</f>
        <v>3820</v>
      </c>
      <c r="F6" s="95">
        <f t="shared" si="0"/>
        <v>4312780</v>
      </c>
      <c r="G6" s="95">
        <v>3820</v>
      </c>
      <c r="H6" s="95">
        <f aca="true" t="shared" si="4" ref="H6:H8">TRUNC(G6*D6,0)</f>
        <v>4312780</v>
      </c>
      <c r="I6" s="95">
        <v>0</v>
      </c>
      <c r="J6" s="95">
        <f aca="true" t="shared" si="5" ref="J6:J8">TRUNC(I6*D6,0)</f>
        <v>0</v>
      </c>
      <c r="K6" s="95">
        <v>0</v>
      </c>
      <c r="L6" s="95">
        <f aca="true" t="shared" si="6" ref="L6:L8">TRUNC(K6*D6,0)</f>
        <v>0</v>
      </c>
      <c r="M6" s="101"/>
    </row>
    <row r="7" spans="1:13" s="106" customFormat="1" ht="30" customHeight="1">
      <c r="A7" s="134" t="s">
        <v>1093</v>
      </c>
      <c r="B7" s="101" t="s">
        <v>375</v>
      </c>
      <c r="C7" s="101" t="s">
        <v>150</v>
      </c>
      <c r="D7" s="99">
        <v>1446</v>
      </c>
      <c r="E7" s="130">
        <f t="shared" si="3"/>
        <v>4050</v>
      </c>
      <c r="F7" s="95">
        <f t="shared" si="0"/>
        <v>5856300</v>
      </c>
      <c r="G7" s="95">
        <v>4050</v>
      </c>
      <c r="H7" s="95">
        <f t="shared" si="4"/>
        <v>5856300</v>
      </c>
      <c r="I7" s="95">
        <v>0</v>
      </c>
      <c r="J7" s="95">
        <f t="shared" si="5"/>
        <v>0</v>
      </c>
      <c r="K7" s="95">
        <v>0</v>
      </c>
      <c r="L7" s="95">
        <f t="shared" si="6"/>
        <v>0</v>
      </c>
      <c r="M7" s="101"/>
    </row>
    <row r="8" spans="1:13" s="106" customFormat="1" ht="30" customHeight="1">
      <c r="A8" s="134" t="s">
        <v>1093</v>
      </c>
      <c r="B8" s="101" t="s">
        <v>378</v>
      </c>
      <c r="C8" s="101" t="s">
        <v>150</v>
      </c>
      <c r="D8" s="99">
        <v>911</v>
      </c>
      <c r="E8" s="130">
        <f t="shared" si="3"/>
        <v>1000</v>
      </c>
      <c r="F8" s="95">
        <f t="shared" si="0"/>
        <v>911000</v>
      </c>
      <c r="G8" s="95">
        <v>1000</v>
      </c>
      <c r="H8" s="95">
        <f t="shared" si="4"/>
        <v>911000</v>
      </c>
      <c r="I8" s="95">
        <v>0</v>
      </c>
      <c r="J8" s="95">
        <f t="shared" si="5"/>
        <v>0</v>
      </c>
      <c r="K8" s="95">
        <v>0</v>
      </c>
      <c r="L8" s="95">
        <f t="shared" si="6"/>
        <v>0</v>
      </c>
      <c r="M8" s="101"/>
    </row>
    <row r="9" spans="1:13" s="100" customFormat="1" ht="30" customHeight="1">
      <c r="A9" s="134" t="s">
        <v>1105</v>
      </c>
      <c r="B9" s="101" t="s">
        <v>1106</v>
      </c>
      <c r="C9" s="101" t="s">
        <v>64</v>
      </c>
      <c r="D9" s="129">
        <v>1</v>
      </c>
      <c r="E9" s="95">
        <f aca="true" t="shared" si="7" ref="E9:E14">TRUNC(G9+I9+K9,0)</f>
        <v>5797000</v>
      </c>
      <c r="F9" s="95">
        <f aca="true" t="shared" si="8" ref="F9:F14">TRUNC(H9+J9+L9,0)</f>
        <v>5797000</v>
      </c>
      <c r="G9" s="95">
        <v>5797000</v>
      </c>
      <c r="H9" s="95">
        <f aca="true" t="shared" si="9" ref="H9:H14">TRUNC(G9*D9,0)</f>
        <v>5797000</v>
      </c>
      <c r="I9" s="95">
        <v>0</v>
      </c>
      <c r="J9" s="95">
        <f aca="true" t="shared" si="10" ref="J9:J14">TRUNC(I9*D9,0)</f>
        <v>0</v>
      </c>
      <c r="K9" s="95">
        <v>0</v>
      </c>
      <c r="L9" s="95">
        <f aca="true" t="shared" si="11" ref="L9:L14">TRUNC(K9*D9,0)</f>
        <v>0</v>
      </c>
      <c r="M9" s="101"/>
    </row>
    <row r="10" spans="1:13" s="100" customFormat="1" ht="30" customHeight="1">
      <c r="A10" s="134" t="s">
        <v>1113</v>
      </c>
      <c r="B10" s="101" t="s">
        <v>739</v>
      </c>
      <c r="C10" s="101" t="s">
        <v>64</v>
      </c>
      <c r="D10" s="129">
        <v>2</v>
      </c>
      <c r="E10" s="95">
        <f t="shared" si="7"/>
        <v>9724000</v>
      </c>
      <c r="F10" s="95">
        <f t="shared" si="8"/>
        <v>19448000</v>
      </c>
      <c r="G10" s="95">
        <v>9724000</v>
      </c>
      <c r="H10" s="95">
        <f t="shared" si="9"/>
        <v>19448000</v>
      </c>
      <c r="I10" s="95">
        <v>0</v>
      </c>
      <c r="J10" s="95">
        <f t="shared" si="10"/>
        <v>0</v>
      </c>
      <c r="K10" s="95">
        <v>0</v>
      </c>
      <c r="L10" s="95">
        <f t="shared" si="11"/>
        <v>0</v>
      </c>
      <c r="M10" s="101"/>
    </row>
    <row r="11" spans="1:13" s="100" customFormat="1" ht="30" customHeight="1">
      <c r="A11" s="134" t="s">
        <v>1120</v>
      </c>
      <c r="B11" s="101" t="s">
        <v>1121</v>
      </c>
      <c r="C11" s="101" t="s">
        <v>74</v>
      </c>
      <c r="D11" s="99">
        <v>49</v>
      </c>
      <c r="E11" s="130">
        <f t="shared" si="7"/>
        <v>113600</v>
      </c>
      <c r="F11" s="95">
        <f t="shared" si="8"/>
        <v>5566400</v>
      </c>
      <c r="G11" s="95">
        <v>113600</v>
      </c>
      <c r="H11" s="95">
        <f t="shared" si="9"/>
        <v>5566400</v>
      </c>
      <c r="I11" s="95">
        <v>0</v>
      </c>
      <c r="J11" s="95">
        <f t="shared" si="10"/>
        <v>0</v>
      </c>
      <c r="K11" s="95">
        <v>0</v>
      </c>
      <c r="L11" s="95">
        <f t="shared" si="11"/>
        <v>0</v>
      </c>
      <c r="M11" s="101"/>
    </row>
    <row r="12" spans="1:13" s="100" customFormat="1" ht="30" customHeight="1">
      <c r="A12" s="134" t="s">
        <v>1124</v>
      </c>
      <c r="B12" s="101" t="s">
        <v>698</v>
      </c>
      <c r="C12" s="101" t="s">
        <v>699</v>
      </c>
      <c r="D12" s="99">
        <v>317</v>
      </c>
      <c r="E12" s="130">
        <f t="shared" si="7"/>
        <v>14600</v>
      </c>
      <c r="F12" s="95">
        <f t="shared" si="8"/>
        <v>4628200</v>
      </c>
      <c r="G12" s="95">
        <v>14600</v>
      </c>
      <c r="H12" s="95">
        <f t="shared" si="9"/>
        <v>4628200</v>
      </c>
      <c r="I12" s="95">
        <v>0</v>
      </c>
      <c r="J12" s="95">
        <f t="shared" si="10"/>
        <v>0</v>
      </c>
      <c r="K12" s="95">
        <v>0</v>
      </c>
      <c r="L12" s="95">
        <f t="shared" si="11"/>
        <v>0</v>
      </c>
      <c r="M12" s="101"/>
    </row>
    <row r="13" spans="1:13" s="100" customFormat="1" ht="30" customHeight="1">
      <c r="A13" s="134" t="s">
        <v>1127</v>
      </c>
      <c r="B13" s="101" t="s">
        <v>698</v>
      </c>
      <c r="C13" s="101" t="s">
        <v>699</v>
      </c>
      <c r="D13" s="99">
        <v>11762</v>
      </c>
      <c r="E13" s="130">
        <f t="shared" si="7"/>
        <v>14600</v>
      </c>
      <c r="F13" s="95">
        <f t="shared" si="8"/>
        <v>171725200</v>
      </c>
      <c r="G13" s="95">
        <v>14600</v>
      </c>
      <c r="H13" s="95">
        <f t="shared" si="9"/>
        <v>171725200</v>
      </c>
      <c r="I13" s="95">
        <v>0</v>
      </c>
      <c r="J13" s="95">
        <f t="shared" si="10"/>
        <v>0</v>
      </c>
      <c r="K13" s="95">
        <v>0</v>
      </c>
      <c r="L13" s="95">
        <f t="shared" si="11"/>
        <v>0</v>
      </c>
      <c r="M13" s="101"/>
    </row>
    <row r="14" spans="1:13" s="100" customFormat="1" ht="30" customHeight="1">
      <c r="A14" s="134" t="s">
        <v>1130</v>
      </c>
      <c r="B14" s="101" t="s">
        <v>1131</v>
      </c>
      <c r="C14" s="101" t="s">
        <v>699</v>
      </c>
      <c r="D14" s="99">
        <v>4632.1</v>
      </c>
      <c r="E14" s="130">
        <f t="shared" si="7"/>
        <v>14700</v>
      </c>
      <c r="F14" s="95">
        <f t="shared" si="8"/>
        <v>68091870</v>
      </c>
      <c r="G14" s="95">
        <v>14700</v>
      </c>
      <c r="H14" s="95">
        <f t="shared" si="9"/>
        <v>68091870</v>
      </c>
      <c r="I14" s="95">
        <v>0</v>
      </c>
      <c r="J14" s="95">
        <f t="shared" si="10"/>
        <v>0</v>
      </c>
      <c r="K14" s="95">
        <v>0</v>
      </c>
      <c r="L14" s="95">
        <f t="shared" si="11"/>
        <v>0</v>
      </c>
      <c r="M14" s="101"/>
    </row>
    <row r="15" spans="1:14" s="96" customFormat="1" ht="30" customHeight="1">
      <c r="A15" s="135" t="s">
        <v>5150</v>
      </c>
      <c r="B15" s="109" t="s">
        <v>5151</v>
      </c>
      <c r="C15" s="109" t="s">
        <v>1796</v>
      </c>
      <c r="D15" s="110" t="s">
        <v>5156</v>
      </c>
      <c r="E15" s="131">
        <f>G15++I15+K15</f>
        <v>14110</v>
      </c>
      <c r="F15" s="111">
        <f>H15++J15+L15</f>
        <v>239870</v>
      </c>
      <c r="G15" s="112" t="s">
        <v>5159</v>
      </c>
      <c r="H15" s="111">
        <f>TRUNC(D15*G15,0)</f>
        <v>239870</v>
      </c>
      <c r="I15" s="113"/>
      <c r="J15" s="113"/>
      <c r="K15" s="113"/>
      <c r="L15" s="113"/>
      <c r="M15" s="128"/>
      <c r="N15" s="96">
        <f aca="true" t="shared" si="12" ref="N15:N17">E15*6</f>
        <v>84660</v>
      </c>
    </row>
    <row r="16" spans="1:14" s="96" customFormat="1" ht="30" customHeight="1">
      <c r="A16" s="135" t="s">
        <v>5150</v>
      </c>
      <c r="B16" s="109" t="s">
        <v>5152</v>
      </c>
      <c r="C16" s="109" t="s">
        <v>1796</v>
      </c>
      <c r="D16" s="114" t="s">
        <v>5157</v>
      </c>
      <c r="E16" s="131">
        <f aca="true" t="shared" si="13" ref="E16:F18">G16++I16+K16</f>
        <v>48000</v>
      </c>
      <c r="F16" s="111">
        <f t="shared" si="13"/>
        <v>3552000</v>
      </c>
      <c r="G16" s="111">
        <v>48000</v>
      </c>
      <c r="H16" s="111">
        <f>TRUNC(D16*G16,0)</f>
        <v>3552000</v>
      </c>
      <c r="I16" s="113"/>
      <c r="J16" s="113"/>
      <c r="K16" s="113"/>
      <c r="L16" s="113"/>
      <c r="M16" s="128"/>
      <c r="N16" s="96">
        <f t="shared" si="12"/>
        <v>288000</v>
      </c>
    </row>
    <row r="17" spans="1:14" s="96" customFormat="1" ht="30" customHeight="1">
      <c r="A17" s="135" t="s">
        <v>5153</v>
      </c>
      <c r="B17" s="109" t="s">
        <v>5151</v>
      </c>
      <c r="C17" s="109" t="s">
        <v>1796</v>
      </c>
      <c r="D17" s="114" t="s">
        <v>5158</v>
      </c>
      <c r="E17" s="131">
        <f t="shared" si="13"/>
        <v>17000</v>
      </c>
      <c r="F17" s="111">
        <f t="shared" si="13"/>
        <v>1836000</v>
      </c>
      <c r="G17" s="111">
        <v>17000</v>
      </c>
      <c r="H17" s="111">
        <f>TRUNC(D17*G17,0)</f>
        <v>1836000</v>
      </c>
      <c r="I17" s="113"/>
      <c r="J17" s="113"/>
      <c r="K17" s="113"/>
      <c r="L17" s="113"/>
      <c r="M17" s="128"/>
      <c r="N17" s="96">
        <f t="shared" si="12"/>
        <v>102000</v>
      </c>
    </row>
    <row r="18" spans="1:14" s="96" customFormat="1" ht="30" customHeight="1">
      <c r="A18" s="135" t="s">
        <v>5154</v>
      </c>
      <c r="B18" s="109" t="s">
        <v>5155</v>
      </c>
      <c r="C18" s="109" t="s">
        <v>1796</v>
      </c>
      <c r="D18" s="124">
        <v>88</v>
      </c>
      <c r="E18" s="131">
        <f t="shared" si="13"/>
        <v>4315</v>
      </c>
      <c r="F18" s="111">
        <f t="shared" si="13"/>
        <v>379720</v>
      </c>
      <c r="G18" s="111">
        <v>4315</v>
      </c>
      <c r="H18" s="111">
        <f>TRUNC(D18*G18,0)</f>
        <v>379720</v>
      </c>
      <c r="I18" s="113"/>
      <c r="J18" s="113"/>
      <c r="K18" s="113"/>
      <c r="L18" s="113"/>
      <c r="M18" s="128"/>
      <c r="N18" s="96">
        <f>E18*6</f>
        <v>25890</v>
      </c>
    </row>
    <row r="19" spans="1:13" s="96" customFormat="1" ht="30" customHeight="1">
      <c r="A19" s="102" t="s">
        <v>5160</v>
      </c>
      <c r="B19" s="102" t="s">
        <v>5161</v>
      </c>
      <c r="C19" s="102" t="s">
        <v>54</v>
      </c>
      <c r="D19" s="115">
        <v>1</v>
      </c>
      <c r="E19" s="127">
        <f aca="true" t="shared" si="14" ref="E19">TRUNC(G19+I19+K19,0)</f>
        <v>4819000</v>
      </c>
      <c r="F19" s="116">
        <f aca="true" t="shared" si="15" ref="F19">TRUNC(H19+J19+L19,0)</f>
        <v>4819000</v>
      </c>
      <c r="G19" s="117">
        <v>4819000</v>
      </c>
      <c r="H19" s="116">
        <f aca="true" t="shared" si="16" ref="H19">TRUNC(G19*D19,0)</f>
        <v>4819000</v>
      </c>
      <c r="I19" s="103"/>
      <c r="J19" s="103"/>
      <c r="K19" s="103"/>
      <c r="L19" s="103"/>
      <c r="M19" s="125"/>
    </row>
    <row r="20" spans="1:13" s="96" customFormat="1" ht="30" customHeight="1">
      <c r="A20" s="102" t="s">
        <v>5162</v>
      </c>
      <c r="B20" s="102" t="s">
        <v>5163</v>
      </c>
      <c r="C20" s="102" t="s">
        <v>54</v>
      </c>
      <c r="D20" s="115">
        <v>1</v>
      </c>
      <c r="E20" s="127">
        <f aca="true" t="shared" si="17" ref="E20">TRUNC(G20+I20+K20,0)</f>
        <v>5649000</v>
      </c>
      <c r="F20" s="116">
        <f aca="true" t="shared" si="18" ref="F20">TRUNC(H20+J20+L20,0)</f>
        <v>5649000</v>
      </c>
      <c r="G20" s="117">
        <v>5649000</v>
      </c>
      <c r="H20" s="116">
        <f aca="true" t="shared" si="19" ref="H20">TRUNC(G20*D20,0)</f>
        <v>5649000</v>
      </c>
      <c r="I20" s="103"/>
      <c r="J20" s="103"/>
      <c r="K20" s="103"/>
      <c r="L20" s="103"/>
      <c r="M20" s="125"/>
    </row>
    <row r="21" spans="1:13" s="96" customFormat="1" ht="30" customHeight="1">
      <c r="A21" s="102" t="s">
        <v>5164</v>
      </c>
      <c r="B21" s="102" t="s">
        <v>5165</v>
      </c>
      <c r="C21" s="102" t="s">
        <v>54</v>
      </c>
      <c r="D21" s="115">
        <v>1</v>
      </c>
      <c r="E21" s="127">
        <f aca="true" t="shared" si="20" ref="E21">TRUNC(G21+I21+K21,0)</f>
        <v>10468000</v>
      </c>
      <c r="F21" s="116">
        <f aca="true" t="shared" si="21" ref="F21">TRUNC(H21+J21+L21,0)</f>
        <v>10468000</v>
      </c>
      <c r="G21" s="117">
        <v>10468000</v>
      </c>
      <c r="H21" s="116">
        <f aca="true" t="shared" si="22" ref="H21">TRUNC(G21*D21,0)</f>
        <v>10468000</v>
      </c>
      <c r="I21" s="103"/>
      <c r="J21" s="103"/>
      <c r="K21" s="103"/>
      <c r="L21" s="103"/>
      <c r="M21" s="125"/>
    </row>
    <row r="22" spans="1:13" s="96" customFormat="1" ht="30" customHeight="1">
      <c r="A22" s="102" t="s">
        <v>5166</v>
      </c>
      <c r="B22" s="102" t="s">
        <v>5167</v>
      </c>
      <c r="C22" s="102" t="s">
        <v>54</v>
      </c>
      <c r="D22" s="115">
        <v>2</v>
      </c>
      <c r="E22" s="127">
        <f aca="true" t="shared" si="23" ref="E22">TRUNC(G22+I22+K22,0)</f>
        <v>482000</v>
      </c>
      <c r="F22" s="116">
        <f aca="true" t="shared" si="24" ref="F22">TRUNC(H22+J22+L22,0)</f>
        <v>964000</v>
      </c>
      <c r="G22" s="117">
        <v>482000</v>
      </c>
      <c r="H22" s="116">
        <f aca="true" t="shared" si="25" ref="H22">TRUNC(G22*D22,0)</f>
        <v>964000</v>
      </c>
      <c r="I22" s="103"/>
      <c r="J22" s="103"/>
      <c r="K22" s="103"/>
      <c r="L22" s="103"/>
      <c r="M22" s="103"/>
    </row>
    <row r="23" spans="1:13" s="96" customFormat="1" ht="30" customHeight="1">
      <c r="A23" s="102" t="s">
        <v>5168</v>
      </c>
      <c r="B23" s="102" t="s">
        <v>5169</v>
      </c>
      <c r="C23" s="102" t="s">
        <v>54</v>
      </c>
      <c r="D23" s="115">
        <v>1</v>
      </c>
      <c r="E23" s="127">
        <f aca="true" t="shared" si="26" ref="E23">TRUNC(G23+I23+K23,0)</f>
        <v>415000</v>
      </c>
      <c r="F23" s="116">
        <f aca="true" t="shared" si="27" ref="F23">TRUNC(H23+J23+L23,0)</f>
        <v>415000</v>
      </c>
      <c r="G23" s="117">
        <v>415000</v>
      </c>
      <c r="H23" s="116">
        <f aca="true" t="shared" si="28" ref="H23">TRUNC(G23*D23,0)</f>
        <v>415000</v>
      </c>
      <c r="I23" s="103"/>
      <c r="J23" s="103"/>
      <c r="K23" s="103"/>
      <c r="L23" s="103"/>
      <c r="M23" s="103"/>
    </row>
    <row r="24" spans="1:13" s="96" customFormat="1" ht="30" customHeight="1">
      <c r="A24" s="102" t="s">
        <v>5170</v>
      </c>
      <c r="B24" s="102" t="s">
        <v>5171</v>
      </c>
      <c r="C24" s="102" t="s">
        <v>54</v>
      </c>
      <c r="D24" s="115">
        <v>2</v>
      </c>
      <c r="E24" s="127">
        <f aca="true" t="shared" si="29" ref="E24">TRUNC(G24+I24+K24,0)</f>
        <v>643000</v>
      </c>
      <c r="F24" s="116">
        <f aca="true" t="shared" si="30" ref="F24">TRUNC(H24+J24+L24,0)</f>
        <v>1286000</v>
      </c>
      <c r="G24" s="117">
        <v>643000</v>
      </c>
      <c r="H24" s="116">
        <f aca="true" t="shared" si="31" ref="H24">TRUNC(G24*D24,0)</f>
        <v>1286000</v>
      </c>
      <c r="I24" s="103"/>
      <c r="J24" s="103"/>
      <c r="K24" s="103"/>
      <c r="L24" s="103"/>
      <c r="M24" s="103"/>
    </row>
    <row r="25" spans="1:13" s="96" customFormat="1" ht="30" customHeight="1">
      <c r="A25" s="102" t="s">
        <v>5172</v>
      </c>
      <c r="B25" s="102" t="s">
        <v>5173</v>
      </c>
      <c r="C25" s="102" t="s">
        <v>54</v>
      </c>
      <c r="D25" s="115">
        <v>3</v>
      </c>
      <c r="E25" s="127">
        <f aca="true" t="shared" si="32" ref="E25">TRUNC(G25+I25+K25,0)</f>
        <v>704000</v>
      </c>
      <c r="F25" s="116">
        <f aca="true" t="shared" si="33" ref="F25">TRUNC(H25+J25+L25,0)</f>
        <v>2112000</v>
      </c>
      <c r="G25" s="117">
        <v>704000</v>
      </c>
      <c r="H25" s="116">
        <f aca="true" t="shared" si="34" ref="H25">TRUNC(G25*D25,0)</f>
        <v>2112000</v>
      </c>
      <c r="I25" s="103"/>
      <c r="J25" s="103"/>
      <c r="K25" s="103"/>
      <c r="L25" s="103"/>
      <c r="M25" s="103"/>
    </row>
    <row r="26" spans="1:13" s="96" customFormat="1" ht="30" customHeight="1">
      <c r="A26" s="102" t="s">
        <v>5174</v>
      </c>
      <c r="B26" s="102" t="s">
        <v>5175</v>
      </c>
      <c r="C26" s="102" t="s">
        <v>54</v>
      </c>
      <c r="D26" s="115">
        <v>2</v>
      </c>
      <c r="E26" s="127">
        <f aca="true" t="shared" si="35" ref="E26">TRUNC(G26+I26+K26,0)</f>
        <v>729000</v>
      </c>
      <c r="F26" s="116">
        <f aca="true" t="shared" si="36" ref="F26">TRUNC(H26+J26+L26,0)</f>
        <v>1458000</v>
      </c>
      <c r="G26" s="117">
        <v>729000</v>
      </c>
      <c r="H26" s="116">
        <f aca="true" t="shared" si="37" ref="H26">TRUNC(G26*D26,0)</f>
        <v>1458000</v>
      </c>
      <c r="I26" s="103"/>
      <c r="J26" s="103"/>
      <c r="K26" s="103"/>
      <c r="L26" s="103"/>
      <c r="M26" s="103"/>
    </row>
    <row r="27" spans="1:13" s="96" customFormat="1" ht="30" customHeight="1">
      <c r="A27" s="102" t="s">
        <v>5176</v>
      </c>
      <c r="B27" s="102" t="s">
        <v>5177</v>
      </c>
      <c r="C27" s="102" t="s">
        <v>54</v>
      </c>
      <c r="D27" s="115">
        <v>4</v>
      </c>
      <c r="E27" s="127">
        <f aca="true" t="shared" si="38" ref="E27">TRUNC(G27+I27+K27,0)</f>
        <v>739000</v>
      </c>
      <c r="F27" s="116">
        <f aca="true" t="shared" si="39" ref="F27">TRUNC(H27+J27+L27,0)</f>
        <v>2956000</v>
      </c>
      <c r="G27" s="117">
        <v>739000</v>
      </c>
      <c r="H27" s="116">
        <f aca="true" t="shared" si="40" ref="H27">TRUNC(G27*D27,0)</f>
        <v>2956000</v>
      </c>
      <c r="I27" s="103"/>
      <c r="J27" s="103"/>
      <c r="K27" s="103"/>
      <c r="L27" s="103"/>
      <c r="M27" s="103"/>
    </row>
    <row r="28" spans="1:13" s="96" customFormat="1" ht="30" customHeight="1">
      <c r="A28" s="102" t="s">
        <v>5178</v>
      </c>
      <c r="B28" s="102" t="s">
        <v>5179</v>
      </c>
      <c r="C28" s="102" t="s">
        <v>150</v>
      </c>
      <c r="D28" s="115">
        <v>14</v>
      </c>
      <c r="E28" s="127">
        <f aca="true" t="shared" si="41" ref="E28">TRUNC(G28+I28+K28,0)</f>
        <v>48500</v>
      </c>
      <c r="F28" s="116">
        <f aca="true" t="shared" si="42" ref="F28">TRUNC(H28+J28+L28,0)</f>
        <v>679000</v>
      </c>
      <c r="G28" s="117">
        <v>48500</v>
      </c>
      <c r="H28" s="116">
        <f aca="true" t="shared" si="43" ref="H28">TRUNC(G28*D28,0)</f>
        <v>679000</v>
      </c>
      <c r="I28" s="103"/>
      <c r="J28" s="103"/>
      <c r="K28" s="103"/>
      <c r="L28" s="103"/>
      <c r="M28" s="125"/>
    </row>
    <row r="29" spans="1:13" s="96" customFormat="1" ht="30" customHeight="1">
      <c r="A29" s="102" t="s">
        <v>5180</v>
      </c>
      <c r="B29" s="102" t="s">
        <v>41</v>
      </c>
      <c r="C29" s="102" t="s">
        <v>150</v>
      </c>
      <c r="D29" s="115">
        <v>10</v>
      </c>
      <c r="E29" s="127">
        <f aca="true" t="shared" si="44" ref="E29">TRUNC(G29+I29+K29,0)</f>
        <v>52100</v>
      </c>
      <c r="F29" s="116">
        <f aca="true" t="shared" si="45" ref="F29">TRUNC(H29+J29+L29,0)</f>
        <v>521000</v>
      </c>
      <c r="G29" s="117">
        <v>52100</v>
      </c>
      <c r="H29" s="116">
        <f aca="true" t="shared" si="46" ref="H29">TRUNC(G29*D29,0)</f>
        <v>521000</v>
      </c>
      <c r="I29" s="103"/>
      <c r="J29" s="103"/>
      <c r="K29" s="103"/>
      <c r="L29" s="103"/>
      <c r="M29" s="125"/>
    </row>
    <row r="30" spans="1:13" s="96" customFormat="1" ht="30" customHeight="1">
      <c r="A30" s="102" t="s">
        <v>5181</v>
      </c>
      <c r="B30" s="102" t="s">
        <v>5182</v>
      </c>
      <c r="C30" s="102" t="s">
        <v>150</v>
      </c>
      <c r="D30" s="115">
        <v>1</v>
      </c>
      <c r="E30" s="127">
        <f aca="true" t="shared" si="47" ref="E30">TRUNC(G30+I30+K30,0)</f>
        <v>98800</v>
      </c>
      <c r="F30" s="116">
        <f aca="true" t="shared" si="48" ref="F30">TRUNC(H30+J30+L30,0)</f>
        <v>98800</v>
      </c>
      <c r="G30" s="117">
        <v>98800</v>
      </c>
      <c r="H30" s="116">
        <f aca="true" t="shared" si="49" ref="H30">TRUNC(G30*D30,0)</f>
        <v>98800</v>
      </c>
      <c r="I30" s="103"/>
      <c r="J30" s="103"/>
      <c r="K30" s="103"/>
      <c r="L30" s="103"/>
      <c r="M30" s="125"/>
    </row>
    <row r="31" spans="1:13" s="96" customFormat="1" ht="30" customHeight="1">
      <c r="A31" s="102" t="s">
        <v>5183</v>
      </c>
      <c r="B31" s="102" t="s">
        <v>41</v>
      </c>
      <c r="C31" s="102" t="s">
        <v>150</v>
      </c>
      <c r="D31" s="115">
        <v>1</v>
      </c>
      <c r="E31" s="127">
        <f aca="true" t="shared" si="50" ref="E31">TRUNC(G31+I31+K31,0)</f>
        <v>84300</v>
      </c>
      <c r="F31" s="116">
        <f aca="true" t="shared" si="51" ref="F31">TRUNC(H31+J31+L31,0)</f>
        <v>84300</v>
      </c>
      <c r="G31" s="117">
        <v>84300</v>
      </c>
      <c r="H31" s="116">
        <f aca="true" t="shared" si="52" ref="H31">TRUNC(G31*D31,0)</f>
        <v>84300</v>
      </c>
      <c r="I31" s="103"/>
      <c r="J31" s="103"/>
      <c r="K31" s="103"/>
      <c r="L31" s="103"/>
      <c r="M31" s="125"/>
    </row>
    <row r="32" spans="1:13" s="96" customFormat="1" ht="30" customHeight="1">
      <c r="A32" s="102" t="s">
        <v>5184</v>
      </c>
      <c r="B32" s="102" t="s">
        <v>5185</v>
      </c>
      <c r="C32" s="102" t="s">
        <v>1796</v>
      </c>
      <c r="D32" s="115">
        <v>160</v>
      </c>
      <c r="E32" s="127">
        <f aca="true" t="shared" si="53" ref="E32">TRUNC(G32+I32+K32,0)</f>
        <v>6000</v>
      </c>
      <c r="F32" s="116">
        <f aca="true" t="shared" si="54" ref="F32">TRUNC(H32+J32+L32,0)</f>
        <v>960000</v>
      </c>
      <c r="G32" s="117">
        <v>6000</v>
      </c>
      <c r="H32" s="116">
        <f aca="true" t="shared" si="55" ref="H32">TRUNC(G32*D32,0)</f>
        <v>960000</v>
      </c>
      <c r="I32" s="103"/>
      <c r="J32" s="103"/>
      <c r="K32" s="103"/>
      <c r="L32" s="103"/>
      <c r="M32" s="125"/>
    </row>
    <row r="33" spans="1:13" s="96" customFormat="1" ht="30" customHeight="1">
      <c r="A33" s="102" t="s">
        <v>5184</v>
      </c>
      <c r="B33" s="102" t="s">
        <v>5186</v>
      </c>
      <c r="C33" s="102" t="s">
        <v>1796</v>
      </c>
      <c r="D33" s="115">
        <v>135</v>
      </c>
      <c r="E33" s="127">
        <f aca="true" t="shared" si="56" ref="E33">TRUNC(G33+I33+K33,0)</f>
        <v>7080</v>
      </c>
      <c r="F33" s="116">
        <f aca="true" t="shared" si="57" ref="F33">TRUNC(H33+J33+L33,0)</f>
        <v>955800</v>
      </c>
      <c r="G33" s="117">
        <v>7080</v>
      </c>
      <c r="H33" s="116">
        <f aca="true" t="shared" si="58" ref="H33">TRUNC(G33*D33,0)</f>
        <v>955800</v>
      </c>
      <c r="I33" s="103"/>
      <c r="J33" s="103"/>
      <c r="K33" s="103"/>
      <c r="L33" s="103"/>
      <c r="M33" s="125"/>
    </row>
    <row r="34" spans="1:13" s="96" customFormat="1" ht="30" customHeight="1">
      <c r="A34" s="102" t="s">
        <v>5184</v>
      </c>
      <c r="B34" s="102" t="s">
        <v>5187</v>
      </c>
      <c r="C34" s="102" t="s">
        <v>1796</v>
      </c>
      <c r="D34" s="115">
        <v>90</v>
      </c>
      <c r="E34" s="127">
        <f aca="true" t="shared" si="59" ref="E34">TRUNC(G34+I34+K34,0)</f>
        <v>8600</v>
      </c>
      <c r="F34" s="116">
        <f aca="true" t="shared" si="60" ref="F34">TRUNC(H34+J34+L34,0)</f>
        <v>774000</v>
      </c>
      <c r="G34" s="117">
        <v>8600</v>
      </c>
      <c r="H34" s="116">
        <f aca="true" t="shared" si="61" ref="H34">TRUNC(G34*D34,0)</f>
        <v>774000</v>
      </c>
      <c r="I34" s="103"/>
      <c r="J34" s="103"/>
      <c r="K34" s="103"/>
      <c r="L34" s="103"/>
      <c r="M34" s="125"/>
    </row>
    <row r="35" spans="1:13" s="96" customFormat="1" ht="30" customHeight="1">
      <c r="A35" s="102" t="s">
        <v>5184</v>
      </c>
      <c r="B35" s="102" t="s">
        <v>5188</v>
      </c>
      <c r="C35" s="102" t="s">
        <v>1796</v>
      </c>
      <c r="D35" s="115">
        <v>98</v>
      </c>
      <c r="E35" s="127">
        <f aca="true" t="shared" si="62" ref="E35">TRUNC(G35+I35+K35,0)</f>
        <v>10470</v>
      </c>
      <c r="F35" s="116">
        <f aca="true" t="shared" si="63" ref="F35">TRUNC(H35+J35+L35,0)</f>
        <v>1026060</v>
      </c>
      <c r="G35" s="117">
        <v>10470</v>
      </c>
      <c r="H35" s="116">
        <f aca="true" t="shared" si="64" ref="H35">TRUNC(G35*D35,0)</f>
        <v>1026060</v>
      </c>
      <c r="I35" s="103"/>
      <c r="J35" s="103"/>
      <c r="K35" s="103"/>
      <c r="L35" s="103"/>
      <c r="M35" s="125"/>
    </row>
    <row r="36" spans="1:13" s="96" customFormat="1" ht="30" customHeight="1">
      <c r="A36" s="102" t="s">
        <v>5189</v>
      </c>
      <c r="B36" s="102" t="s">
        <v>5190</v>
      </c>
      <c r="C36" s="102" t="s">
        <v>1028</v>
      </c>
      <c r="D36" s="115">
        <v>14</v>
      </c>
      <c r="E36" s="127">
        <f aca="true" t="shared" si="65" ref="E36">TRUNC(G36+I36+K36,0)</f>
        <v>588700</v>
      </c>
      <c r="F36" s="116">
        <f aca="true" t="shared" si="66" ref="F36">TRUNC(H36+J36+L36,0)</f>
        <v>8241800</v>
      </c>
      <c r="G36" s="117">
        <v>588700</v>
      </c>
      <c r="H36" s="116">
        <f aca="true" t="shared" si="67" ref="H36">TRUNC(G36*D36,0)</f>
        <v>8241800</v>
      </c>
      <c r="I36" s="103"/>
      <c r="J36" s="103"/>
      <c r="K36" s="103"/>
      <c r="L36" s="103"/>
      <c r="M36" s="125"/>
    </row>
    <row r="37" spans="1:13" s="96" customFormat="1" ht="30" customHeight="1">
      <c r="A37" s="102" t="s">
        <v>5191</v>
      </c>
      <c r="B37" s="102" t="s">
        <v>5192</v>
      </c>
      <c r="C37" s="102" t="s">
        <v>1796</v>
      </c>
      <c r="D37" s="115">
        <v>280</v>
      </c>
      <c r="E37" s="127">
        <f aca="true" t="shared" si="68" ref="E37">TRUNC(G37+I37+K37,0)</f>
        <v>6000</v>
      </c>
      <c r="F37" s="116">
        <f aca="true" t="shared" si="69" ref="F37">TRUNC(H37+J37+L37,0)</f>
        <v>1680000</v>
      </c>
      <c r="G37" s="117">
        <v>6000</v>
      </c>
      <c r="H37" s="116">
        <f aca="true" t="shared" si="70" ref="H37">TRUNC(G37*D37,0)</f>
        <v>1680000</v>
      </c>
      <c r="I37" s="103"/>
      <c r="J37" s="103"/>
      <c r="K37" s="103"/>
      <c r="L37" s="103"/>
      <c r="M37" s="125"/>
    </row>
    <row r="38" spans="1:13" s="96" customFormat="1" ht="30" customHeight="1">
      <c r="A38" s="102" t="s">
        <v>5193</v>
      </c>
      <c r="B38" s="102" t="s">
        <v>5194</v>
      </c>
      <c r="C38" s="102" t="s">
        <v>1796</v>
      </c>
      <c r="D38" s="115">
        <v>241</v>
      </c>
      <c r="E38" s="127">
        <f aca="true" t="shared" si="71" ref="E38">TRUNC(G38+I38+K38,0)</f>
        <v>6400</v>
      </c>
      <c r="F38" s="116">
        <f aca="true" t="shared" si="72" ref="F38">TRUNC(H38+J38+L38,0)</f>
        <v>1542400</v>
      </c>
      <c r="G38" s="117">
        <v>6400</v>
      </c>
      <c r="H38" s="116">
        <f aca="true" t="shared" si="73" ref="H38">TRUNC(G38*D38,0)</f>
        <v>1542400</v>
      </c>
      <c r="I38" s="103"/>
      <c r="J38" s="103"/>
      <c r="K38" s="103"/>
      <c r="L38" s="103"/>
      <c r="M38" s="125"/>
    </row>
    <row r="39" spans="1:13" s="96" customFormat="1" ht="30" customHeight="1">
      <c r="A39" s="102" t="s">
        <v>5195</v>
      </c>
      <c r="B39" s="102" t="s">
        <v>5196</v>
      </c>
      <c r="C39" s="102" t="s">
        <v>1796</v>
      </c>
      <c r="D39" s="115">
        <v>280</v>
      </c>
      <c r="E39" s="127">
        <f aca="true" t="shared" si="74" ref="E39">TRUNC(G39+I39+K39,0)</f>
        <v>6400</v>
      </c>
      <c r="F39" s="116">
        <f aca="true" t="shared" si="75" ref="F39">TRUNC(H39+J39+L39,0)</f>
        <v>1792000</v>
      </c>
      <c r="G39" s="117">
        <v>6400</v>
      </c>
      <c r="H39" s="116">
        <f aca="true" t="shared" si="76" ref="H39">TRUNC(G39*D39,0)</f>
        <v>1792000</v>
      </c>
      <c r="I39" s="103"/>
      <c r="J39" s="103"/>
      <c r="K39" s="103"/>
      <c r="L39" s="103"/>
      <c r="M39" s="125"/>
    </row>
    <row r="40" spans="1:13" s="96" customFormat="1" ht="30" customHeight="1">
      <c r="A40" s="102" t="s">
        <v>5197</v>
      </c>
      <c r="B40" s="102" t="s">
        <v>41</v>
      </c>
      <c r="C40" s="102" t="s">
        <v>744</v>
      </c>
      <c r="D40" s="115">
        <v>8</v>
      </c>
      <c r="E40" s="127">
        <f aca="true" t="shared" si="77" ref="E40">TRUNC(G40+I40+K40,0)</f>
        <v>43600</v>
      </c>
      <c r="F40" s="116">
        <f aca="true" t="shared" si="78" ref="F40">TRUNC(H40+J40+L40,0)</f>
        <v>348800</v>
      </c>
      <c r="G40" s="117">
        <v>43600</v>
      </c>
      <c r="H40" s="116">
        <f aca="true" t="shared" si="79" ref="H40">TRUNC(G40*D40,0)</f>
        <v>348800</v>
      </c>
      <c r="I40" s="103"/>
      <c r="J40" s="103"/>
      <c r="K40" s="103"/>
      <c r="L40" s="103"/>
      <c r="M40" s="125"/>
    </row>
    <row r="41" spans="1:13" s="96" customFormat="1" ht="30" customHeight="1">
      <c r="A41" s="102" t="s">
        <v>5198</v>
      </c>
      <c r="B41" s="102" t="s">
        <v>5199</v>
      </c>
      <c r="C41" s="102" t="s">
        <v>54</v>
      </c>
      <c r="D41" s="115">
        <v>1</v>
      </c>
      <c r="E41" s="127">
        <f aca="true" t="shared" si="80" ref="E41">TRUNC(G41+I41+K41,0)</f>
        <v>388000</v>
      </c>
      <c r="F41" s="116">
        <f aca="true" t="shared" si="81" ref="F41">TRUNC(H41+J41+L41,0)</f>
        <v>388000</v>
      </c>
      <c r="G41" s="117">
        <v>388000</v>
      </c>
      <c r="H41" s="116">
        <f aca="true" t="shared" si="82" ref="H41">TRUNC(G41*D41,0)</f>
        <v>388000</v>
      </c>
      <c r="I41" s="103"/>
      <c r="J41" s="103"/>
      <c r="K41" s="103"/>
      <c r="L41" s="103"/>
      <c r="M41" s="125"/>
    </row>
    <row r="42" spans="1:13" s="96" customFormat="1" ht="30" customHeight="1">
      <c r="A42" s="102" t="s">
        <v>5200</v>
      </c>
      <c r="B42" s="102" t="s">
        <v>5201</v>
      </c>
      <c r="C42" s="102" t="s">
        <v>744</v>
      </c>
      <c r="D42" s="115">
        <v>4</v>
      </c>
      <c r="E42" s="127">
        <f aca="true" t="shared" si="83" ref="E42">TRUNC(G42+I42+K42,0)</f>
        <v>116400</v>
      </c>
      <c r="F42" s="116">
        <f aca="true" t="shared" si="84" ref="F42">TRUNC(H42+J42+L42,0)</f>
        <v>465600</v>
      </c>
      <c r="G42" s="117">
        <v>116400</v>
      </c>
      <c r="H42" s="116">
        <f aca="true" t="shared" si="85" ref="H42">TRUNC(G42*D42,0)</f>
        <v>465600</v>
      </c>
      <c r="I42" s="103"/>
      <c r="J42" s="103"/>
      <c r="K42" s="103"/>
      <c r="L42" s="103"/>
      <c r="M42" s="125"/>
    </row>
    <row r="43" spans="1:13" s="96" customFormat="1" ht="30" customHeight="1">
      <c r="A43" s="136" t="s">
        <v>5220</v>
      </c>
      <c r="B43" s="97" t="s">
        <v>5202</v>
      </c>
      <c r="C43" s="97" t="s">
        <v>1783</v>
      </c>
      <c r="D43" s="123">
        <v>34</v>
      </c>
      <c r="E43" s="132">
        <f>G43+I43+K43</f>
        <v>94000</v>
      </c>
      <c r="F43" s="119">
        <f aca="true" t="shared" si="86" ref="F43">H43+J43+L43</f>
        <v>3196000</v>
      </c>
      <c r="G43" s="118">
        <v>94000</v>
      </c>
      <c r="H43" s="95">
        <f aca="true" t="shared" si="87" ref="H43:H44">TRUNC(D43*G43,0)</f>
        <v>3196000</v>
      </c>
      <c r="I43" s="120">
        <v>0</v>
      </c>
      <c r="J43" s="95">
        <f>TRUNC(E43*I43,0)</f>
        <v>0</v>
      </c>
      <c r="K43" s="120">
        <v>0</v>
      </c>
      <c r="L43" s="95">
        <f>TRUNC(D43*K43,0)</f>
        <v>0</v>
      </c>
      <c r="M43" s="109"/>
    </row>
    <row r="44" spans="1:15" s="96" customFormat="1" ht="30" customHeight="1">
      <c r="A44" s="136" t="s">
        <v>5221</v>
      </c>
      <c r="B44" s="97" t="s">
        <v>5203</v>
      </c>
      <c r="C44" s="97" t="s">
        <v>1783</v>
      </c>
      <c r="D44" s="123">
        <v>120</v>
      </c>
      <c r="E44" s="95">
        <f>G44+I44+K44</f>
        <v>76608</v>
      </c>
      <c r="F44" s="95">
        <f>H44+J44+L44</f>
        <v>9192960</v>
      </c>
      <c r="G44" s="95">
        <v>76608</v>
      </c>
      <c r="H44" s="95">
        <f t="shared" si="87"/>
        <v>9192960</v>
      </c>
      <c r="I44" s="95">
        <v>0</v>
      </c>
      <c r="J44" s="95">
        <f>TRUNC(D44*I44,0)</f>
        <v>0</v>
      </c>
      <c r="K44" s="95">
        <v>0</v>
      </c>
      <c r="L44" s="95">
        <f>TRUNC(D44*K44,0)</f>
        <v>0</v>
      </c>
      <c r="M44" s="109"/>
      <c r="O44" s="96">
        <f>E44*15%</f>
        <v>11491.199999999999</v>
      </c>
    </row>
    <row r="45" spans="1:15" s="100" customFormat="1" ht="30" customHeight="1">
      <c r="A45" s="134" t="s">
        <v>868</v>
      </c>
      <c r="B45" s="101" t="s">
        <v>5204</v>
      </c>
      <c r="C45" s="101" t="s">
        <v>74</v>
      </c>
      <c r="D45" s="99">
        <v>455</v>
      </c>
      <c r="E45" s="95">
        <f aca="true" t="shared" si="88" ref="E45:E47">TRUNC(G45+I45+K45,0)</f>
        <v>44696</v>
      </c>
      <c r="F45" s="95">
        <f aca="true" t="shared" si="89" ref="F45:F47">TRUNC(H45+J45+L45,0)</f>
        <v>20336680</v>
      </c>
      <c r="G45" s="95">
        <v>40886</v>
      </c>
      <c r="H45" s="95">
        <f aca="true" t="shared" si="90" ref="H45:H47">TRUNC(G45*D45,0)</f>
        <v>18603130</v>
      </c>
      <c r="I45" s="95">
        <v>3810</v>
      </c>
      <c r="J45" s="95">
        <f aca="true" t="shared" si="91" ref="J45:J47">TRUNC(I45*D45,0)</f>
        <v>1733550</v>
      </c>
      <c r="K45" s="95">
        <v>0</v>
      </c>
      <c r="L45" s="95">
        <f aca="true" t="shared" si="92" ref="L45:L47">TRUNC(K45*D45,0)</f>
        <v>0</v>
      </c>
      <c r="M45" s="102"/>
      <c r="O45" s="133">
        <f>E44+O44</f>
        <v>88099.2</v>
      </c>
    </row>
    <row r="46" spans="1:13" s="100" customFormat="1" ht="30" customHeight="1">
      <c r="A46" s="134" t="s">
        <v>1120</v>
      </c>
      <c r="B46" s="101" t="s">
        <v>5205</v>
      </c>
      <c r="C46" s="101" t="s">
        <v>74</v>
      </c>
      <c r="D46" s="99">
        <v>12</v>
      </c>
      <c r="E46" s="95">
        <f t="shared" si="88"/>
        <v>134000</v>
      </c>
      <c r="F46" s="95">
        <f t="shared" si="89"/>
        <v>1608000</v>
      </c>
      <c r="G46" s="95">
        <v>134000</v>
      </c>
      <c r="H46" s="95">
        <f t="shared" si="90"/>
        <v>1608000</v>
      </c>
      <c r="I46" s="95">
        <v>0</v>
      </c>
      <c r="J46" s="95">
        <f t="shared" si="91"/>
        <v>0</v>
      </c>
      <c r="K46" s="95">
        <v>0</v>
      </c>
      <c r="L46" s="95">
        <f t="shared" si="92"/>
        <v>0</v>
      </c>
      <c r="M46" s="101"/>
    </row>
    <row r="47" spans="1:13" s="100" customFormat="1" ht="30" customHeight="1">
      <c r="A47" s="134" t="s">
        <v>5206</v>
      </c>
      <c r="B47" s="101" t="s">
        <v>5207</v>
      </c>
      <c r="C47" s="101" t="s">
        <v>59</v>
      </c>
      <c r="D47" s="99">
        <v>130</v>
      </c>
      <c r="E47" s="95">
        <f t="shared" si="88"/>
        <v>496270</v>
      </c>
      <c r="F47" s="95">
        <f t="shared" si="89"/>
        <v>64515100</v>
      </c>
      <c r="G47" s="95">
        <v>286233</v>
      </c>
      <c r="H47" s="95">
        <f t="shared" si="90"/>
        <v>37210290</v>
      </c>
      <c r="I47" s="95">
        <v>209579</v>
      </c>
      <c r="J47" s="95">
        <f t="shared" si="91"/>
        <v>27245270</v>
      </c>
      <c r="K47" s="95">
        <v>458</v>
      </c>
      <c r="L47" s="95">
        <f t="shared" si="92"/>
        <v>59540</v>
      </c>
      <c r="M47" s="102"/>
    </row>
    <row r="48" spans="1:13" s="96" customFormat="1" ht="30" customHeight="1">
      <c r="A48" s="121" t="s">
        <v>5208</v>
      </c>
      <c r="B48" s="122" t="s">
        <v>5209</v>
      </c>
      <c r="C48" s="122" t="s">
        <v>54</v>
      </c>
      <c r="D48" s="99">
        <v>2</v>
      </c>
      <c r="E48" s="95">
        <f aca="true" t="shared" si="93" ref="E48:E52">TRUNC(G48+I48+K48,0)</f>
        <v>2830000</v>
      </c>
      <c r="F48" s="95">
        <f aca="true" t="shared" si="94" ref="F48:F52">TRUNC(H48+J48+L48,0)</f>
        <v>5660000</v>
      </c>
      <c r="G48" s="95">
        <v>2830000</v>
      </c>
      <c r="H48" s="95">
        <f aca="true" t="shared" si="95" ref="H48:H52">TRUNC(G48*D48,0)</f>
        <v>5660000</v>
      </c>
      <c r="I48" s="95">
        <v>0</v>
      </c>
      <c r="J48" s="95">
        <f aca="true" t="shared" si="96" ref="J48:J52">TRUNC(I48*D48,0)</f>
        <v>0</v>
      </c>
      <c r="K48" s="95">
        <v>0</v>
      </c>
      <c r="L48" s="95">
        <f aca="true" t="shared" si="97" ref="L48:L52">TRUNC(K48*D48,0)</f>
        <v>0</v>
      </c>
      <c r="M48" s="102"/>
    </row>
    <row r="49" spans="1:13" s="96" customFormat="1" ht="30" customHeight="1">
      <c r="A49" s="121" t="s">
        <v>5210</v>
      </c>
      <c r="B49" s="122" t="s">
        <v>5211</v>
      </c>
      <c r="C49" s="122" t="s">
        <v>54</v>
      </c>
      <c r="D49" s="99">
        <v>1</v>
      </c>
      <c r="E49" s="95">
        <f t="shared" si="93"/>
        <v>5650000</v>
      </c>
      <c r="F49" s="95">
        <f t="shared" si="94"/>
        <v>5650000</v>
      </c>
      <c r="G49" s="95">
        <v>5650000</v>
      </c>
      <c r="H49" s="95">
        <f t="shared" si="95"/>
        <v>5650000</v>
      </c>
      <c r="I49" s="95"/>
      <c r="J49" s="95">
        <f t="shared" si="96"/>
        <v>0</v>
      </c>
      <c r="K49" s="95"/>
      <c r="L49" s="95">
        <f t="shared" si="97"/>
        <v>0</v>
      </c>
      <c r="M49" s="102"/>
    </row>
    <row r="50" spans="1:13" s="96" customFormat="1" ht="30" customHeight="1">
      <c r="A50" s="121" t="s">
        <v>5212</v>
      </c>
      <c r="B50" s="121" t="s">
        <v>5213</v>
      </c>
      <c r="C50" s="121" t="s">
        <v>59</v>
      </c>
      <c r="D50" s="99">
        <v>30</v>
      </c>
      <c r="E50" s="95">
        <f t="shared" si="93"/>
        <v>18000</v>
      </c>
      <c r="F50" s="95">
        <f t="shared" si="94"/>
        <v>540000</v>
      </c>
      <c r="G50" s="95">
        <v>18000</v>
      </c>
      <c r="H50" s="95">
        <f t="shared" si="95"/>
        <v>540000</v>
      </c>
      <c r="I50" s="95"/>
      <c r="J50" s="95">
        <f t="shared" si="96"/>
        <v>0</v>
      </c>
      <c r="K50" s="95"/>
      <c r="L50" s="95">
        <f t="shared" si="97"/>
        <v>0</v>
      </c>
      <c r="M50" s="102"/>
    </row>
    <row r="51" spans="1:13" s="96" customFormat="1" ht="30" customHeight="1">
      <c r="A51" s="121" t="s">
        <v>5214</v>
      </c>
      <c r="B51" s="121" t="s">
        <v>5215</v>
      </c>
      <c r="C51" s="121" t="s">
        <v>1028</v>
      </c>
      <c r="D51" s="99">
        <v>3</v>
      </c>
      <c r="E51" s="95">
        <f t="shared" si="93"/>
        <v>80000</v>
      </c>
      <c r="F51" s="95">
        <f t="shared" si="94"/>
        <v>240000</v>
      </c>
      <c r="G51" s="95">
        <v>80000</v>
      </c>
      <c r="H51" s="95">
        <f t="shared" si="95"/>
        <v>240000</v>
      </c>
      <c r="I51" s="95"/>
      <c r="J51" s="95">
        <f t="shared" si="96"/>
        <v>0</v>
      </c>
      <c r="K51" s="95"/>
      <c r="L51" s="95">
        <f t="shared" si="97"/>
        <v>0</v>
      </c>
      <c r="M51" s="102"/>
    </row>
    <row r="52" spans="1:13" s="96" customFormat="1" ht="30" customHeight="1">
      <c r="A52" s="101" t="s">
        <v>5200</v>
      </c>
      <c r="B52" s="101" t="s">
        <v>5201</v>
      </c>
      <c r="C52" s="101" t="s">
        <v>744</v>
      </c>
      <c r="D52" s="99">
        <v>3</v>
      </c>
      <c r="E52" s="95">
        <f t="shared" si="93"/>
        <v>116400</v>
      </c>
      <c r="F52" s="95">
        <f t="shared" si="94"/>
        <v>349200</v>
      </c>
      <c r="G52" s="95">
        <v>116400</v>
      </c>
      <c r="H52" s="95">
        <f t="shared" si="95"/>
        <v>349200</v>
      </c>
      <c r="I52" s="95">
        <v>0</v>
      </c>
      <c r="J52" s="95">
        <f t="shared" si="96"/>
        <v>0</v>
      </c>
      <c r="K52" s="95">
        <v>0</v>
      </c>
      <c r="L52" s="95">
        <f t="shared" si="97"/>
        <v>0</v>
      </c>
      <c r="M52" s="126"/>
    </row>
    <row r="53" spans="1:13" s="96" customFormat="1" ht="30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</sheetData>
  <mergeCells count="11">
    <mergeCell ref="A5:B5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5905511811023623" right="0" top="0.7874015748031497" bottom="0.3937007874015748" header="0" footer="0"/>
  <pageSetup fitToHeight="0" horizontalDpi="600" verticalDpi="600" orientation="landscape" paperSize="9" scale="5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view="pageBreakPreview" zoomScale="75" zoomScaleSheetLayoutView="75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1" sqref="A1:M1"/>
    </sheetView>
  </sheetViews>
  <sheetFormatPr defaultColWidth="9.140625" defaultRowHeight="15"/>
  <cols>
    <col min="1" max="1" width="33.7109375" style="149" customWidth="1"/>
    <col min="2" max="2" width="39.00390625" style="149" customWidth="1"/>
    <col min="3" max="3" width="6.28125" style="149" customWidth="1"/>
    <col min="4" max="4" width="8.57421875" style="149" customWidth="1"/>
    <col min="5" max="5" width="14.57421875" style="149" customWidth="1"/>
    <col min="6" max="6" width="15.57421875" style="149" customWidth="1"/>
    <col min="7" max="7" width="14.57421875" style="149" customWidth="1"/>
    <col min="8" max="8" width="15.57421875" style="149" customWidth="1"/>
    <col min="9" max="12" width="14.57421875" style="149" customWidth="1"/>
    <col min="13" max="13" width="9.57421875" style="167" customWidth="1"/>
    <col min="14" max="14" width="9.00390625" style="149" customWidth="1"/>
    <col min="15" max="15" width="14.140625" style="149" bestFit="1" customWidth="1"/>
    <col min="16" max="16384" width="9.00390625" style="149" customWidth="1"/>
  </cols>
  <sheetData>
    <row r="1" spans="1:13" ht="56.25" customHeight="1">
      <c r="A1" s="181" t="s">
        <v>5222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45" customHeight="1">
      <c r="A2" s="168" t="s">
        <v>5217</v>
      </c>
      <c r="B2" s="150"/>
      <c r="C2" s="150"/>
      <c r="D2" s="151"/>
      <c r="E2" s="150"/>
      <c r="F2" s="150"/>
      <c r="G2" s="150"/>
      <c r="H2" s="150"/>
      <c r="I2" s="150"/>
      <c r="J2" s="150"/>
      <c r="K2" s="150"/>
      <c r="L2" s="150"/>
      <c r="M2" s="152"/>
    </row>
    <row r="3" spans="1:13" ht="30" customHeight="1">
      <c r="A3" s="182" t="s">
        <v>1</v>
      </c>
      <c r="B3" s="182" t="s">
        <v>2</v>
      </c>
      <c r="C3" s="182" t="s">
        <v>3</v>
      </c>
      <c r="D3" s="182" t="s">
        <v>4</v>
      </c>
      <c r="E3" s="182" t="s">
        <v>10</v>
      </c>
      <c r="F3" s="182"/>
      <c r="G3" s="182" t="s">
        <v>5</v>
      </c>
      <c r="H3" s="182"/>
      <c r="I3" s="182" t="s">
        <v>8</v>
      </c>
      <c r="J3" s="182"/>
      <c r="K3" s="182" t="s">
        <v>9</v>
      </c>
      <c r="L3" s="182"/>
      <c r="M3" s="183" t="s">
        <v>5216</v>
      </c>
    </row>
    <row r="4" spans="1:13" ht="30" customHeight="1">
      <c r="A4" s="182"/>
      <c r="B4" s="182"/>
      <c r="C4" s="182"/>
      <c r="D4" s="182"/>
      <c r="E4" s="153" t="s">
        <v>6</v>
      </c>
      <c r="F4" s="153" t="s">
        <v>7</v>
      </c>
      <c r="G4" s="153" t="s">
        <v>6</v>
      </c>
      <c r="H4" s="153" t="s">
        <v>7</v>
      </c>
      <c r="I4" s="153" t="s">
        <v>6</v>
      </c>
      <c r="J4" s="153" t="s">
        <v>7</v>
      </c>
      <c r="K4" s="153" t="s">
        <v>6</v>
      </c>
      <c r="L4" s="153" t="s">
        <v>7</v>
      </c>
      <c r="M4" s="182"/>
    </row>
    <row r="5" spans="1:13" s="105" customFormat="1" ht="35.1" customHeight="1">
      <c r="A5" s="184" t="s">
        <v>5219</v>
      </c>
      <c r="B5" s="184"/>
      <c r="C5" s="107"/>
      <c r="D5" s="107"/>
      <c r="E5" s="107"/>
      <c r="F5" s="108"/>
      <c r="G5" s="107"/>
      <c r="H5" s="108"/>
      <c r="I5" s="107"/>
      <c r="J5" s="108"/>
      <c r="K5" s="107"/>
      <c r="L5" s="108"/>
      <c r="M5" s="107"/>
    </row>
    <row r="6" spans="1:13" s="106" customFormat="1" ht="35.1" customHeight="1">
      <c r="A6" s="101" t="s">
        <v>1105</v>
      </c>
      <c r="B6" s="101" t="s">
        <v>1106</v>
      </c>
      <c r="C6" s="101" t="s">
        <v>64</v>
      </c>
      <c r="D6" s="99">
        <v>1</v>
      </c>
      <c r="E6" s="95"/>
      <c r="F6" s="95"/>
      <c r="G6" s="95"/>
      <c r="H6" s="95"/>
      <c r="I6" s="95"/>
      <c r="J6" s="95"/>
      <c r="K6" s="95"/>
      <c r="L6" s="95"/>
      <c r="M6" s="146"/>
    </row>
    <row r="7" spans="1:15" s="100" customFormat="1" ht="35.1" customHeight="1">
      <c r="A7" s="101" t="s">
        <v>1113</v>
      </c>
      <c r="B7" s="101" t="s">
        <v>739</v>
      </c>
      <c r="C7" s="101" t="s">
        <v>64</v>
      </c>
      <c r="D7" s="99">
        <v>2</v>
      </c>
      <c r="E7" s="95"/>
      <c r="F7" s="95"/>
      <c r="G7" s="95"/>
      <c r="H7" s="95"/>
      <c r="I7" s="95"/>
      <c r="J7" s="95"/>
      <c r="K7" s="95"/>
      <c r="L7" s="95"/>
      <c r="M7" s="146"/>
      <c r="O7" s="133"/>
    </row>
    <row r="8" spans="1:13" s="100" customFormat="1" ht="35.1" customHeight="1">
      <c r="A8" s="145"/>
      <c r="B8" s="101"/>
      <c r="C8" s="145"/>
      <c r="D8" s="99"/>
      <c r="E8" s="95"/>
      <c r="F8" s="95"/>
      <c r="G8" s="95"/>
      <c r="H8" s="95"/>
      <c r="I8" s="95"/>
      <c r="J8" s="95"/>
      <c r="K8" s="95"/>
      <c r="L8" s="95"/>
      <c r="M8" s="146"/>
    </row>
    <row r="9" spans="1:13" s="100" customFormat="1" ht="35.1" customHeight="1">
      <c r="A9" s="145"/>
      <c r="B9" s="145"/>
      <c r="C9" s="145"/>
      <c r="D9" s="99"/>
      <c r="E9" s="95"/>
      <c r="F9" s="95"/>
      <c r="G9" s="95"/>
      <c r="H9" s="95"/>
      <c r="I9" s="95"/>
      <c r="J9" s="95"/>
      <c r="K9" s="95"/>
      <c r="L9" s="95"/>
      <c r="M9" s="147"/>
    </row>
    <row r="10" spans="1:13" s="100" customFormat="1" ht="35.1" customHeight="1">
      <c r="A10" s="145"/>
      <c r="B10" s="145"/>
      <c r="C10" s="145"/>
      <c r="D10" s="99"/>
      <c r="E10" s="95"/>
      <c r="F10" s="95"/>
      <c r="G10" s="95"/>
      <c r="H10" s="95"/>
      <c r="I10" s="95"/>
      <c r="J10" s="95"/>
      <c r="K10" s="95"/>
      <c r="L10" s="95"/>
      <c r="M10" s="147"/>
    </row>
    <row r="11" spans="1:13" s="100" customFormat="1" ht="35.1" customHeight="1">
      <c r="A11" s="145"/>
      <c r="B11" s="145"/>
      <c r="C11" s="145"/>
      <c r="D11" s="99"/>
      <c r="E11" s="95"/>
      <c r="F11" s="95"/>
      <c r="G11" s="95"/>
      <c r="H11" s="95"/>
      <c r="I11" s="95"/>
      <c r="J11" s="95"/>
      <c r="K11" s="95"/>
      <c r="L11" s="95"/>
      <c r="M11" s="147"/>
    </row>
    <row r="12" spans="1:13" s="100" customFormat="1" ht="35.1" customHeight="1">
      <c r="A12" s="109"/>
      <c r="B12" s="109"/>
      <c r="C12" s="109"/>
      <c r="D12" s="110"/>
      <c r="E12" s="111"/>
      <c r="F12" s="111"/>
      <c r="G12" s="112"/>
      <c r="H12" s="111"/>
      <c r="I12" s="95"/>
      <c r="J12" s="95"/>
      <c r="K12" s="95"/>
      <c r="L12" s="95"/>
      <c r="M12" s="147"/>
    </row>
    <row r="13" spans="1:13" s="96" customFormat="1" ht="35.1" customHeight="1">
      <c r="A13" s="109"/>
      <c r="B13" s="109"/>
      <c r="C13" s="109"/>
      <c r="D13" s="114"/>
      <c r="E13" s="111"/>
      <c r="F13" s="111"/>
      <c r="G13" s="111"/>
      <c r="H13" s="111"/>
      <c r="I13" s="113"/>
      <c r="J13" s="113"/>
      <c r="K13" s="113"/>
      <c r="L13" s="113"/>
      <c r="M13" s="147"/>
    </row>
    <row r="14" spans="1:13" s="96" customFormat="1" ht="35.1" customHeight="1">
      <c r="A14" s="109"/>
      <c r="B14" s="109"/>
      <c r="C14" s="97"/>
      <c r="D14" s="114"/>
      <c r="E14" s="111"/>
      <c r="F14" s="111"/>
      <c r="G14" s="111"/>
      <c r="H14" s="111"/>
      <c r="I14" s="113"/>
      <c r="J14" s="113"/>
      <c r="K14" s="113"/>
      <c r="L14" s="113"/>
      <c r="M14" s="148"/>
    </row>
    <row r="15" spans="1:13" s="96" customFormat="1" ht="35.1" customHeight="1">
      <c r="A15" s="109"/>
      <c r="B15" s="109"/>
      <c r="C15" s="97"/>
      <c r="D15" s="124"/>
      <c r="E15" s="111"/>
      <c r="F15" s="111"/>
      <c r="G15" s="111"/>
      <c r="H15" s="111"/>
      <c r="I15" s="113"/>
      <c r="J15" s="113"/>
      <c r="K15" s="113"/>
      <c r="L15" s="113"/>
      <c r="M15" s="148"/>
    </row>
    <row r="16" spans="1:13" s="96" customFormat="1" ht="30" customHeight="1" hidden="1">
      <c r="A16" s="174"/>
      <c r="B16" s="174"/>
      <c r="C16" s="174"/>
      <c r="D16" s="139"/>
      <c r="E16" s="140"/>
      <c r="F16" s="140"/>
      <c r="G16" s="141"/>
      <c r="H16" s="140"/>
      <c r="I16" s="142"/>
      <c r="J16" s="142"/>
      <c r="K16" s="142"/>
      <c r="L16" s="142"/>
      <c r="M16" s="143"/>
    </row>
    <row r="17" spans="1:13" s="100" customFormat="1" ht="30" customHeight="1" hidden="1">
      <c r="A17" s="175"/>
      <c r="B17" s="175"/>
      <c r="C17" s="175"/>
      <c r="D17" s="154"/>
      <c r="E17" s="155"/>
      <c r="F17" s="155"/>
      <c r="G17" s="156"/>
      <c r="H17" s="155"/>
      <c r="I17" s="157"/>
      <c r="J17" s="157"/>
      <c r="K17" s="157"/>
      <c r="L17" s="157"/>
      <c r="M17" s="158"/>
    </row>
    <row r="18" spans="1:13" s="96" customFormat="1" ht="30" customHeight="1" hidden="1">
      <c r="A18" s="174"/>
      <c r="B18" s="174"/>
      <c r="C18" s="174"/>
      <c r="D18" s="139"/>
      <c r="E18" s="140"/>
      <c r="F18" s="140"/>
      <c r="G18" s="141"/>
      <c r="H18" s="140"/>
      <c r="I18" s="142"/>
      <c r="J18" s="142"/>
      <c r="K18" s="142"/>
      <c r="L18" s="142"/>
      <c r="M18" s="143"/>
    </row>
    <row r="19" spans="1:13" s="100" customFormat="1" ht="30" customHeight="1" hidden="1">
      <c r="A19" s="175"/>
      <c r="B19" s="175"/>
      <c r="C19" s="175"/>
      <c r="D19" s="154"/>
      <c r="E19" s="155"/>
      <c r="F19" s="155"/>
      <c r="G19" s="156"/>
      <c r="H19" s="155"/>
      <c r="I19" s="157"/>
      <c r="J19" s="157"/>
      <c r="K19" s="157"/>
      <c r="L19" s="157"/>
      <c r="M19" s="158"/>
    </row>
    <row r="20" spans="1:13" s="96" customFormat="1" ht="30" customHeight="1" hidden="1">
      <c r="A20" s="174"/>
      <c r="B20" s="174"/>
      <c r="C20" s="174"/>
      <c r="D20" s="139"/>
      <c r="E20" s="140"/>
      <c r="F20" s="140"/>
      <c r="G20" s="141"/>
      <c r="H20" s="140"/>
      <c r="I20" s="142"/>
      <c r="J20" s="142"/>
      <c r="K20" s="142"/>
      <c r="L20" s="142"/>
      <c r="M20" s="143"/>
    </row>
    <row r="21" spans="1:13" s="100" customFormat="1" ht="30" customHeight="1" hidden="1">
      <c r="A21" s="175"/>
      <c r="B21" s="175"/>
      <c r="C21" s="175"/>
      <c r="D21" s="154"/>
      <c r="E21" s="155"/>
      <c r="F21" s="155"/>
      <c r="G21" s="156"/>
      <c r="H21" s="155"/>
      <c r="I21" s="157"/>
      <c r="J21" s="157"/>
      <c r="K21" s="157"/>
      <c r="L21" s="157"/>
      <c r="M21" s="158"/>
    </row>
    <row r="22" spans="1:13" s="96" customFormat="1" ht="30" customHeight="1" hidden="1">
      <c r="A22" s="174"/>
      <c r="B22" s="174"/>
      <c r="C22" s="174"/>
      <c r="D22" s="139"/>
      <c r="E22" s="140"/>
      <c r="F22" s="140"/>
      <c r="G22" s="141"/>
      <c r="H22" s="140"/>
      <c r="I22" s="142"/>
      <c r="J22" s="142"/>
      <c r="K22" s="142"/>
      <c r="L22" s="142"/>
      <c r="M22" s="143"/>
    </row>
    <row r="23" spans="1:13" s="100" customFormat="1" ht="30" customHeight="1" hidden="1">
      <c r="A23" s="175"/>
      <c r="B23" s="175"/>
      <c r="C23" s="175"/>
      <c r="D23" s="154"/>
      <c r="E23" s="155"/>
      <c r="F23" s="155"/>
      <c r="G23" s="156"/>
      <c r="H23" s="155"/>
      <c r="I23" s="157"/>
      <c r="J23" s="157"/>
      <c r="K23" s="157"/>
      <c r="L23" s="157"/>
      <c r="M23" s="158"/>
    </row>
    <row r="24" spans="1:13" s="96" customFormat="1" ht="30" customHeight="1" hidden="1">
      <c r="A24" s="174"/>
      <c r="B24" s="174"/>
      <c r="C24" s="174"/>
      <c r="D24" s="139"/>
      <c r="E24" s="140"/>
      <c r="F24" s="140"/>
      <c r="G24" s="141"/>
      <c r="H24" s="140"/>
      <c r="I24" s="142"/>
      <c r="J24" s="142"/>
      <c r="K24" s="142"/>
      <c r="L24" s="142"/>
      <c r="M24" s="143"/>
    </row>
    <row r="25" spans="1:13" s="100" customFormat="1" ht="30" customHeight="1" hidden="1">
      <c r="A25" s="175"/>
      <c r="B25" s="175"/>
      <c r="C25" s="175"/>
      <c r="D25" s="154"/>
      <c r="E25" s="155"/>
      <c r="F25" s="155"/>
      <c r="G25" s="156"/>
      <c r="H25" s="155"/>
      <c r="I25" s="157"/>
      <c r="J25" s="157"/>
      <c r="K25" s="157"/>
      <c r="L25" s="157"/>
      <c r="M25" s="158"/>
    </row>
    <row r="26" spans="1:13" s="96" customFormat="1" ht="30" customHeight="1" hidden="1">
      <c r="A26" s="174"/>
      <c r="B26" s="174"/>
      <c r="C26" s="174"/>
      <c r="D26" s="139"/>
      <c r="E26" s="140"/>
      <c r="F26" s="140"/>
      <c r="G26" s="141"/>
      <c r="H26" s="140"/>
      <c r="I26" s="142"/>
      <c r="J26" s="142"/>
      <c r="K26" s="142"/>
      <c r="L26" s="142"/>
      <c r="M26" s="143"/>
    </row>
    <row r="27" spans="1:13" s="100" customFormat="1" ht="30" customHeight="1" hidden="1">
      <c r="A27" s="175"/>
      <c r="B27" s="175"/>
      <c r="C27" s="175"/>
      <c r="D27" s="154"/>
      <c r="E27" s="155"/>
      <c r="F27" s="155"/>
      <c r="G27" s="156"/>
      <c r="H27" s="155"/>
      <c r="I27" s="157"/>
      <c r="J27" s="157"/>
      <c r="K27" s="157"/>
      <c r="L27" s="157"/>
      <c r="M27" s="158"/>
    </row>
    <row r="28" spans="1:13" s="96" customFormat="1" ht="30" customHeight="1" hidden="1">
      <c r="A28" s="174"/>
      <c r="B28" s="174"/>
      <c r="C28" s="174"/>
      <c r="D28" s="139"/>
      <c r="E28" s="140"/>
      <c r="F28" s="140"/>
      <c r="G28" s="141"/>
      <c r="H28" s="140"/>
      <c r="I28" s="142"/>
      <c r="J28" s="142"/>
      <c r="K28" s="142"/>
      <c r="L28" s="142"/>
      <c r="M28" s="143"/>
    </row>
    <row r="29" spans="1:13" s="100" customFormat="1" ht="30" customHeight="1" hidden="1">
      <c r="A29" s="175"/>
      <c r="B29" s="175"/>
      <c r="C29" s="175"/>
      <c r="D29" s="154"/>
      <c r="E29" s="155"/>
      <c r="F29" s="155"/>
      <c r="G29" s="156"/>
      <c r="H29" s="155"/>
      <c r="I29" s="157"/>
      <c r="J29" s="157"/>
      <c r="K29" s="157"/>
      <c r="L29" s="157"/>
      <c r="M29" s="158"/>
    </row>
    <row r="30" spans="1:13" s="96" customFormat="1" ht="30" customHeight="1" hidden="1">
      <c r="A30" s="174"/>
      <c r="B30" s="174"/>
      <c r="C30" s="174"/>
      <c r="D30" s="139"/>
      <c r="E30" s="140"/>
      <c r="F30" s="140"/>
      <c r="G30" s="141"/>
      <c r="H30" s="140"/>
      <c r="I30" s="142"/>
      <c r="J30" s="142"/>
      <c r="K30" s="142"/>
      <c r="L30" s="142"/>
      <c r="M30" s="143"/>
    </row>
    <row r="31" spans="1:13" s="100" customFormat="1" ht="30" customHeight="1" hidden="1">
      <c r="A31" s="175"/>
      <c r="B31" s="175"/>
      <c r="C31" s="175"/>
      <c r="D31" s="154"/>
      <c r="E31" s="155"/>
      <c r="F31" s="155"/>
      <c r="G31" s="156"/>
      <c r="H31" s="155"/>
      <c r="I31" s="157"/>
      <c r="J31" s="157"/>
      <c r="K31" s="157"/>
      <c r="L31" s="157"/>
      <c r="M31" s="158"/>
    </row>
    <row r="32" spans="1:13" s="96" customFormat="1" ht="30" customHeight="1" hidden="1">
      <c r="A32" s="174"/>
      <c r="B32" s="174"/>
      <c r="C32" s="174"/>
      <c r="D32" s="139"/>
      <c r="E32" s="140"/>
      <c r="F32" s="140"/>
      <c r="G32" s="141"/>
      <c r="H32" s="140"/>
      <c r="I32" s="142"/>
      <c r="J32" s="142"/>
      <c r="K32" s="142"/>
      <c r="L32" s="142"/>
      <c r="M32" s="143"/>
    </row>
    <row r="33" spans="1:13" s="100" customFormat="1" ht="30" customHeight="1" hidden="1">
      <c r="A33" s="175"/>
      <c r="B33" s="175"/>
      <c r="C33" s="175"/>
      <c r="D33" s="154"/>
      <c r="E33" s="155"/>
      <c r="F33" s="155"/>
      <c r="G33" s="156"/>
      <c r="H33" s="155"/>
      <c r="I33" s="157"/>
      <c r="J33" s="157"/>
      <c r="K33" s="157"/>
      <c r="L33" s="157"/>
      <c r="M33" s="158"/>
    </row>
    <row r="34" spans="1:13" s="96" customFormat="1" ht="30" customHeight="1" hidden="1">
      <c r="A34" s="174"/>
      <c r="B34" s="174"/>
      <c r="C34" s="174"/>
      <c r="D34" s="139"/>
      <c r="E34" s="140"/>
      <c r="F34" s="140"/>
      <c r="G34" s="141"/>
      <c r="H34" s="140"/>
      <c r="I34" s="142"/>
      <c r="J34" s="142"/>
      <c r="K34" s="142"/>
      <c r="L34" s="142"/>
      <c r="M34" s="143"/>
    </row>
    <row r="35" spans="1:13" s="100" customFormat="1" ht="30" customHeight="1" hidden="1">
      <c r="A35" s="175"/>
      <c r="B35" s="175"/>
      <c r="C35" s="175"/>
      <c r="D35" s="154"/>
      <c r="E35" s="155"/>
      <c r="F35" s="155"/>
      <c r="G35" s="156"/>
      <c r="H35" s="155"/>
      <c r="I35" s="157"/>
      <c r="J35" s="157"/>
      <c r="K35" s="157"/>
      <c r="L35" s="157"/>
      <c r="M35" s="158"/>
    </row>
    <row r="36" spans="1:13" s="96" customFormat="1" ht="30" customHeight="1" hidden="1">
      <c r="A36" s="174"/>
      <c r="B36" s="174"/>
      <c r="C36" s="174"/>
      <c r="D36" s="139"/>
      <c r="E36" s="140"/>
      <c r="F36" s="140"/>
      <c r="G36" s="141"/>
      <c r="H36" s="140"/>
      <c r="I36" s="142"/>
      <c r="J36" s="142"/>
      <c r="K36" s="142"/>
      <c r="L36" s="142"/>
      <c r="M36" s="143"/>
    </row>
    <row r="37" spans="1:13" s="100" customFormat="1" ht="30" customHeight="1" hidden="1">
      <c r="A37" s="175"/>
      <c r="B37" s="175"/>
      <c r="C37" s="175"/>
      <c r="D37" s="154"/>
      <c r="E37" s="155"/>
      <c r="F37" s="155"/>
      <c r="G37" s="156"/>
      <c r="H37" s="155"/>
      <c r="I37" s="157"/>
      <c r="J37" s="157"/>
      <c r="K37" s="157"/>
      <c r="L37" s="157"/>
      <c r="M37" s="158"/>
    </row>
    <row r="38" spans="1:13" s="96" customFormat="1" ht="30" customHeight="1" hidden="1">
      <c r="A38" s="174"/>
      <c r="B38" s="174"/>
      <c r="C38" s="174"/>
      <c r="D38" s="139"/>
      <c r="E38" s="140"/>
      <c r="F38" s="140"/>
      <c r="G38" s="141"/>
      <c r="H38" s="140"/>
      <c r="I38" s="142"/>
      <c r="J38" s="142"/>
      <c r="K38" s="142"/>
      <c r="L38" s="142"/>
      <c r="M38" s="143"/>
    </row>
    <row r="39" spans="1:13" s="100" customFormat="1" ht="30" customHeight="1" hidden="1">
      <c r="A39" s="175"/>
      <c r="B39" s="175"/>
      <c r="C39" s="175"/>
      <c r="D39" s="154"/>
      <c r="E39" s="155"/>
      <c r="F39" s="155"/>
      <c r="G39" s="156"/>
      <c r="H39" s="155"/>
      <c r="I39" s="157"/>
      <c r="J39" s="157"/>
      <c r="K39" s="157"/>
      <c r="L39" s="157"/>
      <c r="M39" s="158"/>
    </row>
    <row r="40" spans="1:13" s="96" customFormat="1" ht="30" customHeight="1" hidden="1">
      <c r="A40" s="174"/>
      <c r="B40" s="174"/>
      <c r="C40" s="174"/>
      <c r="D40" s="139"/>
      <c r="E40" s="140"/>
      <c r="F40" s="140"/>
      <c r="G40" s="141"/>
      <c r="H40" s="140"/>
      <c r="I40" s="142"/>
      <c r="J40" s="142"/>
      <c r="K40" s="142"/>
      <c r="L40" s="142"/>
      <c r="M40" s="143"/>
    </row>
    <row r="41" spans="1:13" s="100" customFormat="1" ht="30" customHeight="1" hidden="1">
      <c r="A41" s="175"/>
      <c r="B41" s="175"/>
      <c r="C41" s="175"/>
      <c r="D41" s="154"/>
      <c r="E41" s="155"/>
      <c r="F41" s="155"/>
      <c r="G41" s="156"/>
      <c r="H41" s="155"/>
      <c r="I41" s="157"/>
      <c r="J41" s="157"/>
      <c r="K41" s="157"/>
      <c r="L41" s="157"/>
      <c r="M41" s="158"/>
    </row>
    <row r="42" spans="1:13" s="96" customFormat="1" ht="30" customHeight="1" hidden="1">
      <c r="A42" s="174"/>
      <c r="B42" s="174"/>
      <c r="C42" s="174"/>
      <c r="D42" s="139"/>
      <c r="E42" s="140"/>
      <c r="F42" s="140"/>
      <c r="G42" s="141"/>
      <c r="H42" s="140"/>
      <c r="I42" s="142"/>
      <c r="J42" s="142"/>
      <c r="K42" s="142"/>
      <c r="L42" s="142"/>
      <c r="M42" s="143"/>
    </row>
    <row r="43" spans="1:13" s="100" customFormat="1" ht="30" customHeight="1" hidden="1">
      <c r="A43" s="175"/>
      <c r="B43" s="175"/>
      <c r="C43" s="175"/>
      <c r="D43" s="154"/>
      <c r="E43" s="155"/>
      <c r="F43" s="155"/>
      <c r="G43" s="156"/>
      <c r="H43" s="155"/>
      <c r="I43" s="157"/>
      <c r="J43" s="157"/>
      <c r="K43" s="157"/>
      <c r="L43" s="157"/>
      <c r="M43" s="158"/>
    </row>
    <row r="44" spans="1:13" s="96" customFormat="1" ht="30" customHeight="1" hidden="1">
      <c r="A44" s="174"/>
      <c r="B44" s="174"/>
      <c r="C44" s="174"/>
      <c r="D44" s="139"/>
      <c r="E44" s="140"/>
      <c r="F44" s="140"/>
      <c r="G44" s="141"/>
      <c r="H44" s="140"/>
      <c r="I44" s="142"/>
      <c r="J44" s="142"/>
      <c r="K44" s="142"/>
      <c r="L44" s="142"/>
      <c r="M44" s="143"/>
    </row>
    <row r="45" spans="1:13" s="100" customFormat="1" ht="30" customHeight="1" hidden="1">
      <c r="A45" s="175"/>
      <c r="B45" s="175"/>
      <c r="C45" s="175"/>
      <c r="D45" s="154"/>
      <c r="E45" s="155"/>
      <c r="F45" s="155"/>
      <c r="G45" s="156"/>
      <c r="H45" s="155"/>
      <c r="I45" s="157"/>
      <c r="J45" s="157"/>
      <c r="K45" s="157"/>
      <c r="L45" s="157"/>
      <c r="M45" s="158"/>
    </row>
    <row r="46" spans="1:13" s="96" customFormat="1" ht="30" customHeight="1" hidden="1">
      <c r="A46" s="174"/>
      <c r="B46" s="174"/>
      <c r="C46" s="174"/>
      <c r="D46" s="139"/>
      <c r="E46" s="140"/>
      <c r="F46" s="140"/>
      <c r="G46" s="141"/>
      <c r="H46" s="140"/>
      <c r="I46" s="142"/>
      <c r="J46" s="142"/>
      <c r="K46" s="142"/>
      <c r="L46" s="142"/>
      <c r="M46" s="143"/>
    </row>
    <row r="47" spans="1:13" s="100" customFormat="1" ht="30" customHeight="1" hidden="1">
      <c r="A47" s="175"/>
      <c r="B47" s="175"/>
      <c r="C47" s="175"/>
      <c r="D47" s="154"/>
      <c r="E47" s="155"/>
      <c r="F47" s="155"/>
      <c r="G47" s="156"/>
      <c r="H47" s="155"/>
      <c r="I47" s="157"/>
      <c r="J47" s="157"/>
      <c r="K47" s="157"/>
      <c r="L47" s="157"/>
      <c r="M47" s="158"/>
    </row>
    <row r="48" spans="1:13" s="96" customFormat="1" ht="30" customHeight="1" hidden="1">
      <c r="A48" s="174"/>
      <c r="B48" s="174"/>
      <c r="C48" s="174"/>
      <c r="D48" s="139"/>
      <c r="E48" s="140"/>
      <c r="F48" s="140"/>
      <c r="G48" s="141"/>
      <c r="H48" s="140"/>
      <c r="I48" s="142"/>
      <c r="J48" s="142"/>
      <c r="K48" s="142"/>
      <c r="L48" s="142"/>
      <c r="M48" s="143"/>
    </row>
    <row r="49" spans="1:13" s="100" customFormat="1" ht="30" customHeight="1" hidden="1">
      <c r="A49" s="175"/>
      <c r="B49" s="175"/>
      <c r="C49" s="175"/>
      <c r="D49" s="154"/>
      <c r="E49" s="155"/>
      <c r="F49" s="155"/>
      <c r="G49" s="156"/>
      <c r="H49" s="155"/>
      <c r="I49" s="157"/>
      <c r="J49" s="157"/>
      <c r="K49" s="157"/>
      <c r="L49" s="157"/>
      <c r="M49" s="158"/>
    </row>
    <row r="50" spans="1:13" s="96" customFormat="1" ht="30" customHeight="1" hidden="1">
      <c r="A50" s="174"/>
      <c r="B50" s="174"/>
      <c r="C50" s="174"/>
      <c r="D50" s="139"/>
      <c r="E50" s="140"/>
      <c r="F50" s="140"/>
      <c r="G50" s="141"/>
      <c r="H50" s="140"/>
      <c r="I50" s="142"/>
      <c r="J50" s="142"/>
      <c r="K50" s="142"/>
      <c r="L50" s="142"/>
      <c r="M50" s="143"/>
    </row>
    <row r="51" spans="1:13" s="100" customFormat="1" ht="30" customHeight="1" hidden="1">
      <c r="A51" s="175"/>
      <c r="B51" s="175"/>
      <c r="C51" s="175"/>
      <c r="D51" s="154"/>
      <c r="E51" s="155"/>
      <c r="F51" s="155"/>
      <c r="G51" s="156"/>
      <c r="H51" s="155"/>
      <c r="I51" s="157"/>
      <c r="J51" s="157"/>
      <c r="K51" s="157"/>
      <c r="L51" s="157"/>
      <c r="M51" s="158"/>
    </row>
    <row r="52" spans="1:13" s="96" customFormat="1" ht="30" customHeight="1" hidden="1">
      <c r="A52" s="174"/>
      <c r="B52" s="174"/>
      <c r="C52" s="174"/>
      <c r="D52" s="139"/>
      <c r="E52" s="140"/>
      <c r="F52" s="140"/>
      <c r="G52" s="141"/>
      <c r="H52" s="140"/>
      <c r="I52" s="142"/>
      <c r="J52" s="142"/>
      <c r="K52" s="142"/>
      <c r="L52" s="142"/>
      <c r="M52" s="143"/>
    </row>
    <row r="53" spans="1:13" s="100" customFormat="1" ht="30" customHeight="1" hidden="1">
      <c r="A53" s="175"/>
      <c r="B53" s="175"/>
      <c r="C53" s="175"/>
      <c r="D53" s="154"/>
      <c r="E53" s="155"/>
      <c r="F53" s="155"/>
      <c r="G53" s="156"/>
      <c r="H53" s="155"/>
      <c r="I53" s="157"/>
      <c r="J53" s="157"/>
      <c r="K53" s="157"/>
      <c r="L53" s="157"/>
      <c r="M53" s="158"/>
    </row>
    <row r="54" spans="1:13" s="96" customFormat="1" ht="30" customHeight="1" hidden="1">
      <c r="A54" s="174"/>
      <c r="B54" s="174"/>
      <c r="C54" s="174"/>
      <c r="D54" s="139"/>
      <c r="E54" s="140"/>
      <c r="F54" s="140"/>
      <c r="G54" s="141"/>
      <c r="H54" s="140"/>
      <c r="I54" s="142"/>
      <c r="J54" s="142"/>
      <c r="K54" s="142"/>
      <c r="L54" s="142"/>
      <c r="M54" s="143"/>
    </row>
    <row r="55" spans="1:13" s="100" customFormat="1" ht="30" customHeight="1" hidden="1">
      <c r="A55" s="175"/>
      <c r="B55" s="175"/>
      <c r="C55" s="175"/>
      <c r="D55" s="154"/>
      <c r="E55" s="155"/>
      <c r="F55" s="155"/>
      <c r="G55" s="156"/>
      <c r="H55" s="155"/>
      <c r="I55" s="157"/>
      <c r="J55" s="157"/>
      <c r="K55" s="157"/>
      <c r="L55" s="157"/>
      <c r="M55" s="158"/>
    </row>
    <row r="56" spans="1:13" s="96" customFormat="1" ht="30" customHeight="1" hidden="1">
      <c r="A56" s="174"/>
      <c r="B56" s="174"/>
      <c r="C56" s="174"/>
      <c r="D56" s="139"/>
      <c r="E56" s="140"/>
      <c r="F56" s="140"/>
      <c r="G56" s="141"/>
      <c r="H56" s="140"/>
      <c r="I56" s="142"/>
      <c r="J56" s="142"/>
      <c r="K56" s="142"/>
      <c r="L56" s="142"/>
      <c r="M56" s="143"/>
    </row>
    <row r="57" spans="1:13" s="100" customFormat="1" ht="30" customHeight="1" hidden="1">
      <c r="A57" s="175"/>
      <c r="B57" s="175"/>
      <c r="C57" s="175"/>
      <c r="D57" s="154"/>
      <c r="E57" s="155"/>
      <c r="F57" s="155"/>
      <c r="G57" s="156"/>
      <c r="H57" s="155"/>
      <c r="I57" s="157"/>
      <c r="J57" s="157"/>
      <c r="K57" s="157"/>
      <c r="L57" s="157"/>
      <c r="M57" s="158"/>
    </row>
    <row r="58" spans="1:13" s="96" customFormat="1" ht="30" customHeight="1" hidden="1">
      <c r="A58" s="174"/>
      <c r="B58" s="174"/>
      <c r="C58" s="174"/>
      <c r="D58" s="139"/>
      <c r="E58" s="140"/>
      <c r="F58" s="140"/>
      <c r="G58" s="141"/>
      <c r="H58" s="140"/>
      <c r="I58" s="142"/>
      <c r="J58" s="142"/>
      <c r="K58" s="142"/>
      <c r="L58" s="142"/>
      <c r="M58" s="143"/>
    </row>
    <row r="59" spans="1:13" s="100" customFormat="1" ht="30" customHeight="1" hidden="1">
      <c r="A59" s="175"/>
      <c r="B59" s="175"/>
      <c r="C59" s="175"/>
      <c r="D59" s="154"/>
      <c r="E59" s="155"/>
      <c r="F59" s="155"/>
      <c r="G59" s="156"/>
      <c r="H59" s="155"/>
      <c r="I59" s="157"/>
      <c r="J59" s="157"/>
      <c r="K59" s="157"/>
      <c r="L59" s="157"/>
      <c r="M59" s="158"/>
    </row>
    <row r="60" spans="1:13" s="96" customFormat="1" ht="30" customHeight="1" hidden="1">
      <c r="A60" s="174"/>
      <c r="B60" s="174"/>
      <c r="C60" s="174"/>
      <c r="D60" s="139"/>
      <c r="E60" s="140"/>
      <c r="F60" s="140"/>
      <c r="G60" s="141"/>
      <c r="H60" s="140"/>
      <c r="I60" s="142"/>
      <c r="J60" s="142"/>
      <c r="K60" s="142"/>
      <c r="L60" s="142"/>
      <c r="M60" s="143"/>
    </row>
    <row r="61" spans="1:13" s="100" customFormat="1" ht="30" customHeight="1" hidden="1">
      <c r="A61" s="175"/>
      <c r="B61" s="175"/>
      <c r="C61" s="175"/>
      <c r="D61" s="154"/>
      <c r="E61" s="155"/>
      <c r="F61" s="155"/>
      <c r="G61" s="156"/>
      <c r="H61" s="155"/>
      <c r="I61" s="157"/>
      <c r="J61" s="157"/>
      <c r="K61" s="157"/>
      <c r="L61" s="157"/>
      <c r="M61" s="158"/>
    </row>
    <row r="62" spans="1:13" s="96" customFormat="1" ht="30" customHeight="1" hidden="1">
      <c r="A62" s="174"/>
      <c r="B62" s="174"/>
      <c r="C62" s="174"/>
      <c r="D62" s="139"/>
      <c r="E62" s="140"/>
      <c r="F62" s="140"/>
      <c r="G62" s="141"/>
      <c r="H62" s="140"/>
      <c r="I62" s="142"/>
      <c r="J62" s="142"/>
      <c r="K62" s="142"/>
      <c r="L62" s="142"/>
      <c r="M62" s="143"/>
    </row>
    <row r="63" spans="1:13" s="100" customFormat="1" ht="30" customHeight="1" hidden="1">
      <c r="A63" s="176"/>
      <c r="B63" s="176"/>
      <c r="C63" s="176"/>
      <c r="D63" s="159"/>
      <c r="E63" s="160"/>
      <c r="F63" s="160"/>
      <c r="G63" s="161"/>
      <c r="H63" s="160"/>
      <c r="I63" s="162"/>
      <c r="J63" s="162"/>
      <c r="K63" s="162"/>
      <c r="L63" s="162"/>
      <c r="M63" s="163"/>
    </row>
    <row r="64" spans="1:13" s="96" customFormat="1" ht="35.1" customHeight="1">
      <c r="A64" s="109"/>
      <c r="B64" s="109"/>
      <c r="C64" s="109"/>
      <c r="D64" s="123"/>
      <c r="E64" s="118"/>
      <c r="F64" s="119"/>
      <c r="G64" s="118"/>
      <c r="H64" s="95"/>
      <c r="I64" s="120"/>
      <c r="J64" s="95"/>
      <c r="K64" s="120"/>
      <c r="L64" s="95"/>
      <c r="M64" s="148"/>
    </row>
    <row r="65" spans="1:15" s="100" customFormat="1" ht="35.1" customHeight="1">
      <c r="A65" s="145"/>
      <c r="B65" s="101"/>
      <c r="C65" s="145"/>
      <c r="D65" s="99"/>
      <c r="E65" s="95"/>
      <c r="F65" s="95"/>
      <c r="G65" s="95"/>
      <c r="H65" s="95"/>
      <c r="I65" s="95"/>
      <c r="J65" s="95"/>
      <c r="K65" s="95"/>
      <c r="L65" s="95"/>
      <c r="M65" s="148"/>
      <c r="O65" s="133"/>
    </row>
    <row r="66" spans="1:13" s="100" customFormat="1" ht="35.1" customHeight="1">
      <c r="A66" s="145"/>
      <c r="B66" s="145"/>
      <c r="C66" s="145"/>
      <c r="D66" s="99"/>
      <c r="E66" s="95"/>
      <c r="F66" s="95"/>
      <c r="G66" s="95"/>
      <c r="H66" s="95"/>
      <c r="I66" s="95"/>
      <c r="J66" s="95"/>
      <c r="K66" s="95"/>
      <c r="L66" s="95"/>
      <c r="M66" s="148"/>
    </row>
    <row r="67" spans="1:13" s="100" customFormat="1" ht="35.1" customHeight="1">
      <c r="A67" s="145"/>
      <c r="B67" s="101"/>
      <c r="C67" s="145"/>
      <c r="D67" s="99"/>
      <c r="E67" s="95"/>
      <c r="F67" s="95"/>
      <c r="G67" s="95"/>
      <c r="H67" s="95"/>
      <c r="I67" s="95"/>
      <c r="J67" s="95"/>
      <c r="K67" s="95"/>
      <c r="L67" s="95"/>
      <c r="M67" s="148"/>
    </row>
    <row r="68" spans="1:13" s="96" customFormat="1" ht="30" customHeight="1" hidden="1">
      <c r="A68" s="177" t="s">
        <v>5208</v>
      </c>
      <c r="B68" s="179" t="s">
        <v>5209</v>
      </c>
      <c r="C68" s="179" t="s">
        <v>54</v>
      </c>
      <c r="D68" s="137">
        <v>2</v>
      </c>
      <c r="E68" s="138">
        <f aca="true" t="shared" si="0" ref="E68:F76">TRUNC(G68+I68+K68,0)</f>
        <v>2830000</v>
      </c>
      <c r="F68" s="138">
        <f t="shared" si="0"/>
        <v>5660000</v>
      </c>
      <c r="G68" s="138">
        <v>2830000</v>
      </c>
      <c r="H68" s="138">
        <f aca="true" t="shared" si="1" ref="H68:H76">TRUNC(G68*D68,0)</f>
        <v>5660000</v>
      </c>
      <c r="I68" s="138">
        <v>0</v>
      </c>
      <c r="J68" s="138">
        <f aca="true" t="shared" si="2" ref="J68:J76">TRUNC(I68*D68,0)</f>
        <v>0</v>
      </c>
      <c r="K68" s="138">
        <v>0</v>
      </c>
      <c r="L68" s="138">
        <f aca="true" t="shared" si="3" ref="L68:L76">TRUNC(K68*D68,0)</f>
        <v>0</v>
      </c>
      <c r="M68" s="144"/>
    </row>
    <row r="69" spans="1:13" s="100" customFormat="1" ht="30" customHeight="1" hidden="1">
      <c r="A69" s="178"/>
      <c r="B69" s="180"/>
      <c r="C69" s="180"/>
      <c r="D69" s="164">
        <v>2</v>
      </c>
      <c r="E69" s="165">
        <f aca="true" t="shared" si="4" ref="E69">TRUNC(G69+I69+K69,0)</f>
        <v>2830000</v>
      </c>
      <c r="F69" s="165">
        <f aca="true" t="shared" si="5" ref="F69">TRUNC(H69+J69+L69,0)</f>
        <v>5660000</v>
      </c>
      <c r="G69" s="165">
        <v>2830000</v>
      </c>
      <c r="H69" s="165">
        <f aca="true" t="shared" si="6" ref="H69">TRUNC(G69*D69,0)</f>
        <v>5660000</v>
      </c>
      <c r="I69" s="165">
        <v>0</v>
      </c>
      <c r="J69" s="165">
        <f aca="true" t="shared" si="7" ref="J69">TRUNC(I69*D69,0)</f>
        <v>0</v>
      </c>
      <c r="K69" s="165">
        <v>0</v>
      </c>
      <c r="L69" s="165">
        <f aca="true" t="shared" si="8" ref="L69">TRUNC(K69*D69,0)</f>
        <v>0</v>
      </c>
      <c r="M69" s="166"/>
    </row>
    <row r="70" spans="1:13" s="96" customFormat="1" ht="30" customHeight="1" hidden="1">
      <c r="A70" s="177" t="s">
        <v>5210</v>
      </c>
      <c r="B70" s="179" t="s">
        <v>5211</v>
      </c>
      <c r="C70" s="179" t="s">
        <v>54</v>
      </c>
      <c r="D70" s="137">
        <v>1</v>
      </c>
      <c r="E70" s="138">
        <f t="shared" si="0"/>
        <v>5650000</v>
      </c>
      <c r="F70" s="138">
        <f t="shared" si="0"/>
        <v>5650000</v>
      </c>
      <c r="G70" s="138">
        <v>5650000</v>
      </c>
      <c r="H70" s="138">
        <f t="shared" si="1"/>
        <v>5650000</v>
      </c>
      <c r="I70" s="138"/>
      <c r="J70" s="138">
        <f t="shared" si="2"/>
        <v>0</v>
      </c>
      <c r="K70" s="138"/>
      <c r="L70" s="138">
        <f t="shared" si="3"/>
        <v>0</v>
      </c>
      <c r="M70" s="144"/>
    </row>
    <row r="71" spans="1:13" s="100" customFormat="1" ht="30" customHeight="1" hidden="1">
      <c r="A71" s="178"/>
      <c r="B71" s="180"/>
      <c r="C71" s="180"/>
      <c r="D71" s="164">
        <v>1</v>
      </c>
      <c r="E71" s="165">
        <f aca="true" t="shared" si="9" ref="E71">TRUNC(G71+I71+K71,0)</f>
        <v>5650000</v>
      </c>
      <c r="F71" s="165">
        <f aca="true" t="shared" si="10" ref="F71">TRUNC(H71+J71+L71,0)</f>
        <v>5650000</v>
      </c>
      <c r="G71" s="165">
        <v>5650000</v>
      </c>
      <c r="H71" s="165">
        <f aca="true" t="shared" si="11" ref="H71">TRUNC(G71*D71,0)</f>
        <v>5650000</v>
      </c>
      <c r="I71" s="165"/>
      <c r="J71" s="165">
        <f aca="true" t="shared" si="12" ref="J71">TRUNC(I71*D71,0)</f>
        <v>0</v>
      </c>
      <c r="K71" s="165"/>
      <c r="L71" s="165">
        <f aca="true" t="shared" si="13" ref="L71">TRUNC(K71*D71,0)</f>
        <v>0</v>
      </c>
      <c r="M71" s="166"/>
    </row>
    <row r="72" spans="1:13" s="96" customFormat="1" ht="30" customHeight="1" hidden="1">
      <c r="A72" s="177" t="s">
        <v>5212</v>
      </c>
      <c r="B72" s="177" t="s">
        <v>5213</v>
      </c>
      <c r="C72" s="177" t="s">
        <v>59</v>
      </c>
      <c r="D72" s="137">
        <v>30</v>
      </c>
      <c r="E72" s="138">
        <f t="shared" si="0"/>
        <v>18000</v>
      </c>
      <c r="F72" s="138">
        <f t="shared" si="0"/>
        <v>540000</v>
      </c>
      <c r="G72" s="138">
        <v>18000</v>
      </c>
      <c r="H72" s="138">
        <f t="shared" si="1"/>
        <v>540000</v>
      </c>
      <c r="I72" s="138"/>
      <c r="J72" s="138">
        <f t="shared" si="2"/>
        <v>0</v>
      </c>
      <c r="K72" s="138"/>
      <c r="L72" s="138">
        <f t="shared" si="3"/>
        <v>0</v>
      </c>
      <c r="M72" s="144"/>
    </row>
    <row r="73" spans="1:13" s="100" customFormat="1" ht="30" customHeight="1" hidden="1">
      <c r="A73" s="178"/>
      <c r="B73" s="178"/>
      <c r="C73" s="178"/>
      <c r="D73" s="164">
        <v>30</v>
      </c>
      <c r="E73" s="165">
        <f aca="true" t="shared" si="14" ref="E73">TRUNC(G73+I73+K73,0)</f>
        <v>18000</v>
      </c>
      <c r="F73" s="165">
        <f aca="true" t="shared" si="15" ref="F73">TRUNC(H73+J73+L73,0)</f>
        <v>540000</v>
      </c>
      <c r="G73" s="165">
        <v>18000</v>
      </c>
      <c r="H73" s="165">
        <f aca="true" t="shared" si="16" ref="H73">TRUNC(G73*D73,0)</f>
        <v>540000</v>
      </c>
      <c r="I73" s="165"/>
      <c r="J73" s="165">
        <f aca="true" t="shared" si="17" ref="J73">TRUNC(I73*D73,0)</f>
        <v>0</v>
      </c>
      <c r="K73" s="165"/>
      <c r="L73" s="165">
        <f aca="true" t="shared" si="18" ref="L73">TRUNC(K73*D73,0)</f>
        <v>0</v>
      </c>
      <c r="M73" s="166"/>
    </row>
    <row r="74" spans="1:13" s="96" customFormat="1" ht="30" customHeight="1" hidden="1">
      <c r="A74" s="177" t="s">
        <v>5214</v>
      </c>
      <c r="B74" s="177" t="s">
        <v>5215</v>
      </c>
      <c r="C74" s="177" t="s">
        <v>1028</v>
      </c>
      <c r="D74" s="137">
        <v>3</v>
      </c>
      <c r="E74" s="138">
        <f t="shared" si="0"/>
        <v>80000</v>
      </c>
      <c r="F74" s="138">
        <f t="shared" si="0"/>
        <v>240000</v>
      </c>
      <c r="G74" s="138">
        <v>80000</v>
      </c>
      <c r="H74" s="138">
        <f t="shared" si="1"/>
        <v>240000</v>
      </c>
      <c r="I74" s="138"/>
      <c r="J74" s="138">
        <f t="shared" si="2"/>
        <v>0</v>
      </c>
      <c r="K74" s="138"/>
      <c r="L74" s="138">
        <f t="shared" si="3"/>
        <v>0</v>
      </c>
      <c r="M74" s="144"/>
    </row>
    <row r="75" spans="1:13" s="100" customFormat="1" ht="30" customHeight="1" hidden="1">
      <c r="A75" s="178"/>
      <c r="B75" s="178"/>
      <c r="C75" s="178"/>
      <c r="D75" s="164">
        <v>3</v>
      </c>
      <c r="E75" s="165">
        <f aca="true" t="shared" si="19" ref="E75">TRUNC(G75+I75+K75,0)</f>
        <v>80000</v>
      </c>
      <c r="F75" s="165">
        <f aca="true" t="shared" si="20" ref="F75">TRUNC(H75+J75+L75,0)</f>
        <v>240000</v>
      </c>
      <c r="G75" s="165">
        <v>80000</v>
      </c>
      <c r="H75" s="165">
        <f aca="true" t="shared" si="21" ref="H75">TRUNC(G75*D75,0)</f>
        <v>240000</v>
      </c>
      <c r="I75" s="165"/>
      <c r="J75" s="165">
        <f aca="true" t="shared" si="22" ref="J75">TRUNC(I75*D75,0)</f>
        <v>0</v>
      </c>
      <c r="K75" s="165"/>
      <c r="L75" s="165">
        <f aca="true" t="shared" si="23" ref="L75">TRUNC(K75*D75,0)</f>
        <v>0</v>
      </c>
      <c r="M75" s="166"/>
    </row>
    <row r="76" spans="1:13" s="96" customFormat="1" ht="30" customHeight="1" hidden="1">
      <c r="A76" s="174" t="s">
        <v>5200</v>
      </c>
      <c r="B76" s="174" t="s">
        <v>5201</v>
      </c>
      <c r="C76" s="174" t="s">
        <v>744</v>
      </c>
      <c r="D76" s="137">
        <v>3</v>
      </c>
      <c r="E76" s="138">
        <f t="shared" si="0"/>
        <v>116400</v>
      </c>
      <c r="F76" s="138">
        <f t="shared" si="0"/>
        <v>349200</v>
      </c>
      <c r="G76" s="138">
        <v>116400</v>
      </c>
      <c r="H76" s="138">
        <f t="shared" si="1"/>
        <v>349200</v>
      </c>
      <c r="I76" s="138">
        <v>0</v>
      </c>
      <c r="J76" s="138">
        <f t="shared" si="2"/>
        <v>0</v>
      </c>
      <c r="K76" s="138">
        <v>0</v>
      </c>
      <c r="L76" s="138">
        <f t="shared" si="3"/>
        <v>0</v>
      </c>
      <c r="M76" s="144"/>
    </row>
    <row r="77" spans="1:13" s="100" customFormat="1" ht="30" customHeight="1" hidden="1">
      <c r="A77" s="175"/>
      <c r="B77" s="175"/>
      <c r="C77" s="175"/>
      <c r="D77" s="164">
        <v>3</v>
      </c>
      <c r="E77" s="165">
        <f aca="true" t="shared" si="24" ref="E77">TRUNC(G77+I77+K77,0)</f>
        <v>116400</v>
      </c>
      <c r="F77" s="165">
        <f aca="true" t="shared" si="25" ref="F77">TRUNC(H77+J77+L77,0)</f>
        <v>349200</v>
      </c>
      <c r="G77" s="165">
        <v>116400</v>
      </c>
      <c r="H77" s="165">
        <f aca="true" t="shared" si="26" ref="H77">TRUNC(G77*D77,0)</f>
        <v>349200</v>
      </c>
      <c r="I77" s="165">
        <v>0</v>
      </c>
      <c r="J77" s="165">
        <f aca="true" t="shared" si="27" ref="J77">TRUNC(I77*D77,0)</f>
        <v>0</v>
      </c>
      <c r="K77" s="165">
        <v>0</v>
      </c>
      <c r="L77" s="165">
        <f aca="true" t="shared" si="28" ref="L77">TRUNC(K77*D77,0)</f>
        <v>0</v>
      </c>
      <c r="M77" s="166"/>
    </row>
  </sheetData>
  <mergeCells count="98">
    <mergeCell ref="C68:C69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5:B5"/>
    <mergeCell ref="B20:B21"/>
    <mergeCell ref="B18:B19"/>
    <mergeCell ref="C76:C77"/>
    <mergeCell ref="C74:C75"/>
    <mergeCell ref="C72:C73"/>
    <mergeCell ref="A34:A35"/>
    <mergeCell ref="B16:B17"/>
    <mergeCell ref="A36:A37"/>
    <mergeCell ref="A20:A21"/>
    <mergeCell ref="A18:A19"/>
    <mergeCell ref="A16:A17"/>
    <mergeCell ref="B36:B37"/>
    <mergeCell ref="A24:A25"/>
    <mergeCell ref="A32:A33"/>
    <mergeCell ref="A30:A31"/>
    <mergeCell ref="A28:A29"/>
    <mergeCell ref="A26:A27"/>
    <mergeCell ref="C70:C71"/>
    <mergeCell ref="B76:B77"/>
    <mergeCell ref="B74:B75"/>
    <mergeCell ref="B72:B73"/>
    <mergeCell ref="B70:B71"/>
    <mergeCell ref="B68:B69"/>
    <mergeCell ref="A22:A23"/>
    <mergeCell ref="A76:A77"/>
    <mergeCell ref="A74:A75"/>
    <mergeCell ref="A72:A73"/>
    <mergeCell ref="A70:A71"/>
    <mergeCell ref="A68:A69"/>
    <mergeCell ref="C16:C17"/>
    <mergeCell ref="B34:B35"/>
    <mergeCell ref="B32:B33"/>
    <mergeCell ref="B30:B31"/>
    <mergeCell ref="B28:B29"/>
    <mergeCell ref="B26:B27"/>
    <mergeCell ref="B24:B25"/>
    <mergeCell ref="B22:B23"/>
    <mergeCell ref="C18:C19"/>
    <mergeCell ref="C20:C21"/>
    <mergeCell ref="C22:C23"/>
    <mergeCell ref="C34:C35"/>
    <mergeCell ref="C42:C43"/>
    <mergeCell ref="C24:C25"/>
    <mergeCell ref="C26:C27"/>
    <mergeCell ref="C28:C29"/>
    <mergeCell ref="C30:C31"/>
    <mergeCell ref="C32:C33"/>
    <mergeCell ref="C36:C37"/>
    <mergeCell ref="A58:A59"/>
    <mergeCell ref="B58:B59"/>
    <mergeCell ref="B38:B39"/>
    <mergeCell ref="A38:A39"/>
    <mergeCell ref="C44:C45"/>
    <mergeCell ref="C46:C47"/>
    <mergeCell ref="C48:C49"/>
    <mergeCell ref="B44:B45"/>
    <mergeCell ref="A44:A45"/>
    <mergeCell ref="A42:A43"/>
    <mergeCell ref="B42:B43"/>
    <mergeCell ref="B40:B41"/>
    <mergeCell ref="A40:A41"/>
    <mergeCell ref="C38:C39"/>
    <mergeCell ref="C40:C41"/>
    <mergeCell ref="C50:C51"/>
    <mergeCell ref="A46:A47"/>
    <mergeCell ref="B46:B47"/>
    <mergeCell ref="C62:C63"/>
    <mergeCell ref="C60:C61"/>
    <mergeCell ref="C58:C59"/>
    <mergeCell ref="C52:C53"/>
    <mergeCell ref="A62:A63"/>
    <mergeCell ref="A54:A55"/>
    <mergeCell ref="B54:B55"/>
    <mergeCell ref="B52:B53"/>
    <mergeCell ref="A52:A53"/>
    <mergeCell ref="C54:C55"/>
    <mergeCell ref="C56:C57"/>
    <mergeCell ref="B62:B63"/>
    <mergeCell ref="B60:B61"/>
    <mergeCell ref="A60:A61"/>
    <mergeCell ref="B56:B57"/>
    <mergeCell ref="A56:A57"/>
    <mergeCell ref="A50:A51"/>
    <mergeCell ref="B50:B51"/>
    <mergeCell ref="B48:B49"/>
    <mergeCell ref="A48:A49"/>
  </mergeCells>
  <printOptions/>
  <pageMargins left="0.3937007874015748" right="0" top="0.7874015748031497" bottom="0.3937007874015748" header="0" footer="0"/>
  <pageSetup fitToHeight="0" horizontalDpi="600" verticalDpi="600" orientation="landscape" paperSize="9" scale="6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3"/>
  <sheetViews>
    <sheetView workbookViewId="0" topLeftCell="B1">
      <selection activeCell="C382" sqref="C382"/>
    </sheetView>
  </sheetViews>
  <sheetFormatPr defaultColWidth="9.140625" defaultRowHeight="15"/>
  <cols>
    <col min="1" max="1" width="11.57421875" style="0" hidden="1" customWidth="1"/>
    <col min="2" max="3" width="40.57421875" style="0" customWidth="1"/>
    <col min="4" max="4" width="8.57421875" style="0" customWidth="1"/>
    <col min="5" max="10" width="15.57421875" style="0" customWidth="1"/>
    <col min="11" max="14" width="2.57421875" style="0" hidden="1" customWidth="1"/>
  </cols>
  <sheetData>
    <row r="1" spans="1:10" ht="30" customHeight="1">
      <c r="A1" s="187" t="s">
        <v>5130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30" customHeight="1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4" ht="30" customHeight="1">
      <c r="A3" s="5" t="s">
        <v>1137</v>
      </c>
      <c r="B3" s="5" t="s">
        <v>1</v>
      </c>
      <c r="C3" s="5" t="s">
        <v>2</v>
      </c>
      <c r="D3" s="5" t="s">
        <v>3</v>
      </c>
      <c r="E3" s="5" t="s">
        <v>1141</v>
      </c>
      <c r="F3" s="5" t="s">
        <v>1138</v>
      </c>
      <c r="G3" s="5" t="s">
        <v>1139</v>
      </c>
      <c r="H3" s="5" t="s">
        <v>1140</v>
      </c>
      <c r="I3" s="5" t="s">
        <v>1142</v>
      </c>
      <c r="J3" s="5" t="s">
        <v>1143</v>
      </c>
      <c r="K3" s="1" t="s">
        <v>1144</v>
      </c>
      <c r="L3" s="1" t="s">
        <v>1145</v>
      </c>
      <c r="M3" s="1" t="s">
        <v>1146</v>
      </c>
      <c r="N3" s="1" t="s">
        <v>1147</v>
      </c>
    </row>
    <row r="4" spans="1:14" ht="30" customHeight="1" hidden="1">
      <c r="A4" s="6" t="s">
        <v>46</v>
      </c>
      <c r="B4" s="6" t="s">
        <v>42</v>
      </c>
      <c r="C4" s="6" t="s">
        <v>43</v>
      </c>
      <c r="D4" s="6" t="s">
        <v>44</v>
      </c>
      <c r="E4" s="9">
        <f aca="true" t="shared" si="0" ref="E4:E38">F4+G4+H4</f>
        <v>551060</v>
      </c>
      <c r="F4" s="9">
        <f>일위대가!H9</f>
        <v>0</v>
      </c>
      <c r="G4" s="9">
        <f>일위대가!J9</f>
        <v>0</v>
      </c>
      <c r="H4" s="9">
        <f>일위대가!L9</f>
        <v>551060</v>
      </c>
      <c r="I4" s="6" t="s">
        <v>45</v>
      </c>
      <c r="J4" s="6" t="s">
        <v>41</v>
      </c>
      <c r="K4" s="2" t="s">
        <v>41</v>
      </c>
      <c r="L4" s="2" t="s">
        <v>41</v>
      </c>
      <c r="M4" s="2" t="s">
        <v>41</v>
      </c>
      <c r="N4" s="2" t="s">
        <v>41</v>
      </c>
    </row>
    <row r="5" spans="1:14" ht="30" customHeight="1">
      <c r="A5" s="6"/>
      <c r="B5" s="40" t="s">
        <v>42</v>
      </c>
      <c r="C5" s="40" t="s">
        <v>5107</v>
      </c>
      <c r="D5" s="40" t="s">
        <v>44</v>
      </c>
      <c r="E5" s="53">
        <f>F5+G5+H5</f>
        <v>1051168</v>
      </c>
      <c r="F5" s="53">
        <f>일위대가!H16</f>
        <v>0</v>
      </c>
      <c r="G5" s="53">
        <f>일위대가!J16</f>
        <v>0</v>
      </c>
      <c r="H5" s="53">
        <f>일위대가!L16</f>
        <v>1051168</v>
      </c>
      <c r="I5" s="40" t="s">
        <v>5129</v>
      </c>
      <c r="J5" s="6"/>
      <c r="K5" s="2"/>
      <c r="L5" s="2"/>
      <c r="M5" s="2"/>
      <c r="N5" s="2"/>
    </row>
    <row r="6" spans="1:14" s="47" customFormat="1" ht="30" customHeight="1" hidden="1">
      <c r="A6" s="87"/>
      <c r="B6" s="88" t="s">
        <v>5149</v>
      </c>
      <c r="C6" s="89">
        <v>0.851247</v>
      </c>
      <c r="D6" s="90"/>
      <c r="E6" s="91">
        <f>F6+G6+H6</f>
        <v>894803</v>
      </c>
      <c r="F6" s="93">
        <f>TRUNC(C6*F5,0)</f>
        <v>0</v>
      </c>
      <c r="G6" s="93">
        <f>TRUNC(C6*G5,0)</f>
        <v>0</v>
      </c>
      <c r="H6" s="93">
        <f>TRUNC(C6*H5,0)</f>
        <v>894803</v>
      </c>
      <c r="I6" s="90"/>
      <c r="J6" s="87"/>
      <c r="K6" s="92"/>
      <c r="L6" s="92"/>
      <c r="M6" s="92"/>
      <c r="N6" s="92"/>
    </row>
    <row r="7" spans="1:14" s="44" customFormat="1" ht="30" customHeight="1" hidden="1">
      <c r="A7" s="40" t="s">
        <v>51</v>
      </c>
      <c r="B7" s="40" t="s">
        <v>49</v>
      </c>
      <c r="C7" s="40" t="s">
        <v>43</v>
      </c>
      <c r="D7" s="40" t="s">
        <v>44</v>
      </c>
      <c r="E7" s="53">
        <f t="shared" si="0"/>
        <v>533560</v>
      </c>
      <c r="F7" s="53">
        <f>일위대가!H23</f>
        <v>0</v>
      </c>
      <c r="G7" s="53">
        <f>일위대가!J23</f>
        <v>0</v>
      </c>
      <c r="H7" s="53">
        <f>일위대가!L23</f>
        <v>533560</v>
      </c>
      <c r="I7" s="40" t="s">
        <v>50</v>
      </c>
      <c r="J7" s="40" t="s">
        <v>41</v>
      </c>
      <c r="K7" s="42" t="s">
        <v>41</v>
      </c>
      <c r="L7" s="42" t="s">
        <v>41</v>
      </c>
      <c r="M7" s="42" t="s">
        <v>41</v>
      </c>
      <c r="N7" s="42" t="s">
        <v>41</v>
      </c>
    </row>
    <row r="8" spans="1:14" s="44" customFormat="1" ht="30" customHeight="1" hidden="1">
      <c r="A8" s="40"/>
      <c r="B8" s="40" t="s">
        <v>49</v>
      </c>
      <c r="C8" s="40" t="s">
        <v>5108</v>
      </c>
      <c r="D8" s="40" t="s">
        <v>44</v>
      </c>
      <c r="E8" s="53">
        <f t="shared" si="0"/>
        <v>1076168</v>
      </c>
      <c r="F8" s="53">
        <f>일위대가!H30</f>
        <v>0</v>
      </c>
      <c r="G8" s="53">
        <f>일위대가!J30</f>
        <v>0</v>
      </c>
      <c r="H8" s="53">
        <f>일위대가!L30</f>
        <v>1076168</v>
      </c>
      <c r="I8" s="40" t="s">
        <v>55</v>
      </c>
      <c r="J8" s="40"/>
      <c r="K8" s="42"/>
      <c r="L8" s="42"/>
      <c r="M8" s="42"/>
      <c r="N8" s="42"/>
    </row>
    <row r="9" spans="1:14" s="44" customFormat="1" ht="30" customHeight="1" hidden="1">
      <c r="A9" s="40" t="s">
        <v>56</v>
      </c>
      <c r="B9" s="40" t="s">
        <v>52</v>
      </c>
      <c r="C9" s="40" t="s">
        <v>53</v>
      </c>
      <c r="D9" s="40" t="s">
        <v>54</v>
      </c>
      <c r="E9" s="53">
        <f t="shared" si="0"/>
        <v>135000</v>
      </c>
      <c r="F9" s="53">
        <f>일위대가!H35</f>
        <v>0</v>
      </c>
      <c r="G9" s="53">
        <f>일위대가!J35</f>
        <v>0</v>
      </c>
      <c r="H9" s="53">
        <f>일위대가!L35</f>
        <v>135000</v>
      </c>
      <c r="I9" s="40" t="s">
        <v>60</v>
      </c>
      <c r="J9" s="40" t="s">
        <v>41</v>
      </c>
      <c r="K9" s="42" t="s">
        <v>41</v>
      </c>
      <c r="L9" s="42" t="s">
        <v>41</v>
      </c>
      <c r="M9" s="42" t="s">
        <v>41</v>
      </c>
      <c r="N9" s="42" t="s">
        <v>41</v>
      </c>
    </row>
    <row r="10" spans="1:14" s="44" customFormat="1" ht="30" customHeight="1" hidden="1">
      <c r="A10" s="40" t="s">
        <v>61</v>
      </c>
      <c r="B10" s="40" t="s">
        <v>57</v>
      </c>
      <c r="C10" s="40" t="s">
        <v>58</v>
      </c>
      <c r="D10" s="40" t="s">
        <v>59</v>
      </c>
      <c r="E10" s="53">
        <f t="shared" si="0"/>
        <v>47625</v>
      </c>
      <c r="F10" s="53">
        <f>일위대가!H50</f>
        <v>0</v>
      </c>
      <c r="G10" s="53">
        <f>일위대가!J50</f>
        <v>0</v>
      </c>
      <c r="H10" s="53">
        <f>일위대가!L50</f>
        <v>47625</v>
      </c>
      <c r="I10" s="40" t="s">
        <v>65</v>
      </c>
      <c r="J10" s="40" t="s">
        <v>41</v>
      </c>
      <c r="K10" s="42" t="s">
        <v>41</v>
      </c>
      <c r="L10" s="42" t="s">
        <v>41</v>
      </c>
      <c r="M10" s="42" t="s">
        <v>41</v>
      </c>
      <c r="N10" s="42" t="s">
        <v>41</v>
      </c>
    </row>
    <row r="11" spans="1:14" s="44" customFormat="1" ht="30" customHeight="1" hidden="1">
      <c r="A11" s="40" t="s">
        <v>66</v>
      </c>
      <c r="B11" s="40" t="s">
        <v>62</v>
      </c>
      <c r="C11" s="40" t="s">
        <v>63</v>
      </c>
      <c r="D11" s="40" t="s">
        <v>64</v>
      </c>
      <c r="E11" s="53">
        <f t="shared" si="0"/>
        <v>1641600</v>
      </c>
      <c r="F11" s="53">
        <f>일위대가!H55</f>
        <v>0</v>
      </c>
      <c r="G11" s="53">
        <f>일위대가!J55</f>
        <v>0</v>
      </c>
      <c r="H11" s="53">
        <f>일위대가!L55</f>
        <v>1641600</v>
      </c>
      <c r="I11" s="40" t="s">
        <v>70</v>
      </c>
      <c r="J11" s="40" t="s">
        <v>41</v>
      </c>
      <c r="K11" s="42" t="s">
        <v>41</v>
      </c>
      <c r="L11" s="42" t="s">
        <v>41</v>
      </c>
      <c r="M11" s="42" t="s">
        <v>41</v>
      </c>
      <c r="N11" s="42" t="s">
        <v>41</v>
      </c>
    </row>
    <row r="12" spans="1:14" s="44" customFormat="1" ht="30" customHeight="1" hidden="1">
      <c r="A12" s="40" t="s">
        <v>71</v>
      </c>
      <c r="B12" s="40" t="s">
        <v>68</v>
      </c>
      <c r="C12" s="40" t="s">
        <v>69</v>
      </c>
      <c r="D12" s="40" t="s">
        <v>44</v>
      </c>
      <c r="E12" s="53">
        <f t="shared" si="0"/>
        <v>98930</v>
      </c>
      <c r="F12" s="53">
        <f>일위대가!H61</f>
        <v>6494</v>
      </c>
      <c r="G12" s="53">
        <f>일위대가!J61</f>
        <v>92436</v>
      </c>
      <c r="H12" s="53">
        <f>일위대가!L61</f>
        <v>0</v>
      </c>
      <c r="I12" s="40" t="s">
        <v>75</v>
      </c>
      <c r="J12" s="40" t="s">
        <v>41</v>
      </c>
      <c r="K12" s="42" t="s">
        <v>41</v>
      </c>
      <c r="L12" s="42" t="s">
        <v>41</v>
      </c>
      <c r="M12" s="42" t="s">
        <v>41</v>
      </c>
      <c r="N12" s="42" t="s">
        <v>41</v>
      </c>
    </row>
    <row r="13" spans="1:14" s="44" customFormat="1" ht="30" customHeight="1" hidden="1">
      <c r="A13" s="40" t="s">
        <v>76</v>
      </c>
      <c r="B13" s="40" t="s">
        <v>72</v>
      </c>
      <c r="C13" s="40" t="s">
        <v>73</v>
      </c>
      <c r="D13" s="40" t="s">
        <v>74</v>
      </c>
      <c r="E13" s="53">
        <f t="shared" si="0"/>
        <v>12549</v>
      </c>
      <c r="F13" s="53">
        <f>일위대가!H71</f>
        <v>1569</v>
      </c>
      <c r="G13" s="53">
        <f>일위대가!J71</f>
        <v>10765</v>
      </c>
      <c r="H13" s="53">
        <f>일위대가!L71</f>
        <v>215</v>
      </c>
      <c r="I13" s="40" t="s">
        <v>78</v>
      </c>
      <c r="J13" s="40" t="s">
        <v>41</v>
      </c>
      <c r="K13" s="42" t="s">
        <v>41</v>
      </c>
      <c r="L13" s="42" t="s">
        <v>41</v>
      </c>
      <c r="M13" s="42" t="s">
        <v>41</v>
      </c>
      <c r="N13" s="42" t="s">
        <v>41</v>
      </c>
    </row>
    <row r="14" spans="1:14" s="44" customFormat="1" ht="30" customHeight="1" hidden="1">
      <c r="A14" s="40" t="s">
        <v>79</v>
      </c>
      <c r="B14" s="40" t="s">
        <v>72</v>
      </c>
      <c r="C14" s="40" t="s">
        <v>77</v>
      </c>
      <c r="D14" s="40" t="s">
        <v>74</v>
      </c>
      <c r="E14" s="53">
        <f t="shared" si="0"/>
        <v>14338</v>
      </c>
      <c r="F14" s="53">
        <f>일위대가!H81</f>
        <v>1569</v>
      </c>
      <c r="G14" s="53">
        <f>일위대가!J81</f>
        <v>12519</v>
      </c>
      <c r="H14" s="53">
        <f>일위대가!L81</f>
        <v>250</v>
      </c>
      <c r="I14" s="40" t="s">
        <v>82</v>
      </c>
      <c r="J14" s="40" t="s">
        <v>41</v>
      </c>
      <c r="K14" s="42" t="s">
        <v>41</v>
      </c>
      <c r="L14" s="42" t="s">
        <v>41</v>
      </c>
      <c r="M14" s="42" t="s">
        <v>41</v>
      </c>
      <c r="N14" s="42" t="s">
        <v>41</v>
      </c>
    </row>
    <row r="15" spans="1:14" s="44" customFormat="1" ht="30" customHeight="1" hidden="1">
      <c r="A15" s="40" t="s">
        <v>83</v>
      </c>
      <c r="B15" s="40" t="s">
        <v>80</v>
      </c>
      <c r="C15" s="40" t="s">
        <v>81</v>
      </c>
      <c r="D15" s="40" t="s">
        <v>74</v>
      </c>
      <c r="E15" s="53">
        <f t="shared" si="0"/>
        <v>75168</v>
      </c>
      <c r="F15" s="53">
        <f>일위대가!H88</f>
        <v>17704</v>
      </c>
      <c r="G15" s="53">
        <f>일위대가!J88</f>
        <v>56338</v>
      </c>
      <c r="H15" s="53">
        <f>일위대가!L88</f>
        <v>1126</v>
      </c>
      <c r="I15" s="40" t="s">
        <v>86</v>
      </c>
      <c r="J15" s="40" t="s">
        <v>41</v>
      </c>
      <c r="K15" s="42" t="s">
        <v>41</v>
      </c>
      <c r="L15" s="42" t="s">
        <v>41</v>
      </c>
      <c r="M15" s="42" t="s">
        <v>41</v>
      </c>
      <c r="N15" s="42" t="s">
        <v>41</v>
      </c>
    </row>
    <row r="16" spans="1:14" s="44" customFormat="1" ht="30" customHeight="1" hidden="1">
      <c r="A16" s="40" t="s">
        <v>87</v>
      </c>
      <c r="B16" s="40" t="s">
        <v>84</v>
      </c>
      <c r="C16" s="40" t="s">
        <v>85</v>
      </c>
      <c r="D16" s="40" t="s">
        <v>74</v>
      </c>
      <c r="E16" s="53">
        <f t="shared" si="0"/>
        <v>12558</v>
      </c>
      <c r="F16" s="53">
        <f>일위대가!H94</f>
        <v>1453</v>
      </c>
      <c r="G16" s="53">
        <f>일위대가!J94</f>
        <v>11105</v>
      </c>
      <c r="H16" s="53">
        <f>일위대가!L94</f>
        <v>0</v>
      </c>
      <c r="I16" s="40" t="s">
        <v>89</v>
      </c>
      <c r="J16" s="40" t="s">
        <v>41</v>
      </c>
      <c r="K16" s="42" t="s">
        <v>41</v>
      </c>
      <c r="L16" s="42" t="s">
        <v>41</v>
      </c>
      <c r="M16" s="42" t="s">
        <v>41</v>
      </c>
      <c r="N16" s="42" t="s">
        <v>41</v>
      </c>
    </row>
    <row r="17" spans="1:14" s="44" customFormat="1" ht="30" customHeight="1" hidden="1">
      <c r="A17" s="40" t="s">
        <v>90</v>
      </c>
      <c r="B17" s="40" t="s">
        <v>84</v>
      </c>
      <c r="C17" s="40" t="s">
        <v>88</v>
      </c>
      <c r="D17" s="40" t="s">
        <v>74</v>
      </c>
      <c r="E17" s="53">
        <f t="shared" si="0"/>
        <v>28297</v>
      </c>
      <c r="F17" s="53">
        <f>일위대가!H102</f>
        <v>4403</v>
      </c>
      <c r="G17" s="53">
        <f>일위대가!J102</f>
        <v>23894</v>
      </c>
      <c r="H17" s="53">
        <f>일위대가!L102</f>
        <v>0</v>
      </c>
      <c r="I17" s="40" t="s">
        <v>93</v>
      </c>
      <c r="J17" s="40" t="s">
        <v>41</v>
      </c>
      <c r="K17" s="42" t="s">
        <v>41</v>
      </c>
      <c r="L17" s="42" t="s">
        <v>41</v>
      </c>
      <c r="M17" s="42" t="s">
        <v>41</v>
      </c>
      <c r="N17" s="42" t="s">
        <v>41</v>
      </c>
    </row>
    <row r="18" spans="1:14" s="44" customFormat="1" ht="30" customHeight="1" hidden="1">
      <c r="A18" s="40" t="s">
        <v>94</v>
      </c>
      <c r="B18" s="40" t="s">
        <v>91</v>
      </c>
      <c r="C18" s="40" t="s">
        <v>73</v>
      </c>
      <c r="D18" s="40" t="s">
        <v>92</v>
      </c>
      <c r="E18" s="53">
        <f t="shared" si="0"/>
        <v>133296</v>
      </c>
      <c r="F18" s="53">
        <f>일위대가!H107</f>
        <v>6313</v>
      </c>
      <c r="G18" s="53">
        <f>일위대가!J107</f>
        <v>120764</v>
      </c>
      <c r="H18" s="53">
        <f>일위대가!L107</f>
        <v>6219</v>
      </c>
      <c r="I18" s="40" t="s">
        <v>96</v>
      </c>
      <c r="J18" s="40" t="s">
        <v>41</v>
      </c>
      <c r="K18" s="42" t="s">
        <v>41</v>
      </c>
      <c r="L18" s="42" t="s">
        <v>41</v>
      </c>
      <c r="M18" s="42" t="s">
        <v>41</v>
      </c>
      <c r="N18" s="42" t="s">
        <v>41</v>
      </c>
    </row>
    <row r="19" spans="1:14" s="44" customFormat="1" ht="30" customHeight="1" hidden="1">
      <c r="A19" s="40" t="s">
        <v>97</v>
      </c>
      <c r="B19" s="40" t="s">
        <v>91</v>
      </c>
      <c r="C19" s="40" t="s">
        <v>95</v>
      </c>
      <c r="D19" s="40" t="s">
        <v>92</v>
      </c>
      <c r="E19" s="53">
        <f t="shared" si="0"/>
        <v>159087</v>
      </c>
      <c r="F19" s="53">
        <f>일위대가!H112</f>
        <v>6943</v>
      </c>
      <c r="G19" s="53">
        <f>일위대가!J112</f>
        <v>142998</v>
      </c>
      <c r="H19" s="53">
        <f>일위대가!L112</f>
        <v>9146</v>
      </c>
      <c r="I19" s="40" t="s">
        <v>100</v>
      </c>
      <c r="J19" s="40" t="s">
        <v>41</v>
      </c>
      <c r="K19" s="42" t="s">
        <v>41</v>
      </c>
      <c r="L19" s="42" t="s">
        <v>41</v>
      </c>
      <c r="M19" s="42" t="s">
        <v>41</v>
      </c>
      <c r="N19" s="42" t="s">
        <v>41</v>
      </c>
    </row>
    <row r="20" spans="1:14" s="44" customFormat="1" ht="30" customHeight="1" hidden="1">
      <c r="A20" s="40" t="s">
        <v>101</v>
      </c>
      <c r="B20" s="40" t="s">
        <v>98</v>
      </c>
      <c r="C20" s="40" t="s">
        <v>99</v>
      </c>
      <c r="D20" s="40" t="s">
        <v>54</v>
      </c>
      <c r="E20" s="53">
        <f t="shared" si="0"/>
        <v>87019</v>
      </c>
      <c r="F20" s="53">
        <f>일위대가!H125</f>
        <v>29194</v>
      </c>
      <c r="G20" s="53">
        <f>일위대가!J125</f>
        <v>57825</v>
      </c>
      <c r="H20" s="53">
        <f>일위대가!L125</f>
        <v>0</v>
      </c>
      <c r="I20" s="40" t="s">
        <v>103</v>
      </c>
      <c r="J20" s="40" t="s">
        <v>41</v>
      </c>
      <c r="K20" s="42" t="s">
        <v>41</v>
      </c>
      <c r="L20" s="42" t="s">
        <v>41</v>
      </c>
      <c r="M20" s="42" t="s">
        <v>41</v>
      </c>
      <c r="N20" s="42" t="s">
        <v>41</v>
      </c>
    </row>
    <row r="21" spans="1:14" s="44" customFormat="1" ht="30" customHeight="1" hidden="1">
      <c r="A21" s="40" t="s">
        <v>104</v>
      </c>
      <c r="B21" s="40" t="s">
        <v>98</v>
      </c>
      <c r="C21" s="40" t="s">
        <v>102</v>
      </c>
      <c r="D21" s="40" t="s">
        <v>54</v>
      </c>
      <c r="E21" s="53">
        <f t="shared" si="0"/>
        <v>134641</v>
      </c>
      <c r="F21" s="53">
        <f>일위대가!H139</f>
        <v>38769</v>
      </c>
      <c r="G21" s="53">
        <f>일위대가!J139</f>
        <v>95872</v>
      </c>
      <c r="H21" s="53">
        <f>일위대가!L139</f>
        <v>0</v>
      </c>
      <c r="I21" s="40" t="s">
        <v>107</v>
      </c>
      <c r="J21" s="40" t="s">
        <v>41</v>
      </c>
      <c r="K21" s="42" t="s">
        <v>41</v>
      </c>
      <c r="L21" s="42" t="s">
        <v>41</v>
      </c>
      <c r="M21" s="42" t="s">
        <v>41</v>
      </c>
      <c r="N21" s="42" t="s">
        <v>41</v>
      </c>
    </row>
    <row r="22" spans="1:14" s="44" customFormat="1" ht="30" customHeight="1" hidden="1">
      <c r="A22" s="40" t="s">
        <v>108</v>
      </c>
      <c r="B22" s="40" t="s">
        <v>105</v>
      </c>
      <c r="C22" s="40" t="s">
        <v>106</v>
      </c>
      <c r="D22" s="40" t="s">
        <v>74</v>
      </c>
      <c r="E22" s="53">
        <f t="shared" si="0"/>
        <v>1899</v>
      </c>
      <c r="F22" s="53">
        <f>일위대가!H143</f>
        <v>0</v>
      </c>
      <c r="G22" s="53">
        <f>일위대가!J143</f>
        <v>1899</v>
      </c>
      <c r="H22" s="53">
        <f>일위대가!L143</f>
        <v>0</v>
      </c>
      <c r="I22" s="40" t="s">
        <v>110</v>
      </c>
      <c r="J22" s="40" t="s">
        <v>41</v>
      </c>
      <c r="K22" s="42" t="s">
        <v>41</v>
      </c>
      <c r="L22" s="42" t="s">
        <v>41</v>
      </c>
      <c r="M22" s="42" t="s">
        <v>41</v>
      </c>
      <c r="N22" s="42" t="s">
        <v>41</v>
      </c>
    </row>
    <row r="23" spans="1:14" s="44" customFormat="1" ht="30" customHeight="1" hidden="1">
      <c r="A23" s="40" t="s">
        <v>111</v>
      </c>
      <c r="B23" s="40" t="s">
        <v>109</v>
      </c>
      <c r="C23" s="40" t="s">
        <v>106</v>
      </c>
      <c r="D23" s="40" t="s">
        <v>74</v>
      </c>
      <c r="E23" s="53">
        <f t="shared" si="0"/>
        <v>791</v>
      </c>
      <c r="F23" s="53">
        <f>일위대가!H147</f>
        <v>0</v>
      </c>
      <c r="G23" s="53">
        <f>일위대가!J147</f>
        <v>791</v>
      </c>
      <c r="H23" s="53">
        <f>일위대가!L147</f>
        <v>0</v>
      </c>
      <c r="I23" s="40" t="s">
        <v>114</v>
      </c>
      <c r="J23" s="40" t="s">
        <v>41</v>
      </c>
      <c r="K23" s="42" t="s">
        <v>41</v>
      </c>
      <c r="L23" s="42" t="s">
        <v>41</v>
      </c>
      <c r="M23" s="42" t="s">
        <v>41</v>
      </c>
      <c r="N23" s="42" t="s">
        <v>41</v>
      </c>
    </row>
    <row r="24" spans="1:14" s="44" customFormat="1" ht="30" customHeight="1" hidden="1">
      <c r="A24" s="40" t="s">
        <v>115</v>
      </c>
      <c r="B24" s="40" t="s">
        <v>112</v>
      </c>
      <c r="C24" s="40" t="s">
        <v>113</v>
      </c>
      <c r="D24" s="40" t="s">
        <v>74</v>
      </c>
      <c r="E24" s="53">
        <f t="shared" si="0"/>
        <v>399</v>
      </c>
      <c r="F24" s="53">
        <f>일위대가!H151</f>
        <v>0</v>
      </c>
      <c r="G24" s="53">
        <f>일위대가!J151</f>
        <v>399</v>
      </c>
      <c r="H24" s="53">
        <f>일위대가!L151</f>
        <v>0</v>
      </c>
      <c r="I24" s="40" t="s">
        <v>118</v>
      </c>
      <c r="J24" s="40" t="s">
        <v>41</v>
      </c>
      <c r="K24" s="42" t="s">
        <v>41</v>
      </c>
      <c r="L24" s="42" t="s">
        <v>41</v>
      </c>
      <c r="M24" s="42" t="s">
        <v>41</v>
      </c>
      <c r="N24" s="42" t="s">
        <v>41</v>
      </c>
    </row>
    <row r="25" spans="1:14" s="44" customFormat="1" ht="30" customHeight="1" hidden="1">
      <c r="A25" s="40" t="s">
        <v>119</v>
      </c>
      <c r="B25" s="40" t="s">
        <v>116</v>
      </c>
      <c r="C25" s="40" t="s">
        <v>117</v>
      </c>
      <c r="D25" s="40" t="s">
        <v>74</v>
      </c>
      <c r="E25" s="53">
        <f t="shared" si="0"/>
        <v>1376</v>
      </c>
      <c r="F25" s="53">
        <f>일위대가!H157</f>
        <v>378</v>
      </c>
      <c r="G25" s="53">
        <f>일위대가!J157</f>
        <v>998</v>
      </c>
      <c r="H25" s="53">
        <f>일위대가!L157</f>
        <v>0</v>
      </c>
      <c r="I25" s="40" t="s">
        <v>122</v>
      </c>
      <c r="J25" s="40" t="s">
        <v>41</v>
      </c>
      <c r="K25" s="42" t="s">
        <v>41</v>
      </c>
      <c r="L25" s="42" t="s">
        <v>41</v>
      </c>
      <c r="M25" s="42" t="s">
        <v>41</v>
      </c>
      <c r="N25" s="42" t="s">
        <v>41</v>
      </c>
    </row>
    <row r="26" spans="1:14" s="44" customFormat="1" ht="30" customHeight="1" hidden="1">
      <c r="A26" s="40" t="s">
        <v>123</v>
      </c>
      <c r="B26" s="40" t="s">
        <v>120</v>
      </c>
      <c r="C26" s="40" t="s">
        <v>121</v>
      </c>
      <c r="D26" s="40" t="s">
        <v>74</v>
      </c>
      <c r="E26" s="53">
        <f t="shared" si="0"/>
        <v>1249</v>
      </c>
      <c r="F26" s="53">
        <f>일위대가!H162</f>
        <v>1050</v>
      </c>
      <c r="G26" s="53">
        <f>일위대가!J162</f>
        <v>199</v>
      </c>
      <c r="H26" s="53">
        <f>일위대가!L162</f>
        <v>0</v>
      </c>
      <c r="I26" s="40" t="s">
        <v>126</v>
      </c>
      <c r="J26" s="40" t="s">
        <v>41</v>
      </c>
      <c r="K26" s="42" t="s">
        <v>41</v>
      </c>
      <c r="L26" s="42" t="s">
        <v>41</v>
      </c>
      <c r="M26" s="42" t="s">
        <v>41</v>
      </c>
      <c r="N26" s="42" t="s">
        <v>41</v>
      </c>
    </row>
    <row r="27" spans="1:14" s="44" customFormat="1" ht="30" customHeight="1" hidden="1">
      <c r="A27" s="40" t="s">
        <v>127</v>
      </c>
      <c r="B27" s="40" t="s">
        <v>124</v>
      </c>
      <c r="C27" s="40" t="s">
        <v>125</v>
      </c>
      <c r="D27" s="40" t="s">
        <v>74</v>
      </c>
      <c r="E27" s="53">
        <f t="shared" si="0"/>
        <v>9988</v>
      </c>
      <c r="F27" s="53">
        <f>일위대가!H166</f>
        <v>0</v>
      </c>
      <c r="G27" s="53">
        <f>일위대가!J166</f>
        <v>9988</v>
      </c>
      <c r="H27" s="53">
        <f>일위대가!L166</f>
        <v>0</v>
      </c>
      <c r="I27" s="40" t="s">
        <v>131</v>
      </c>
      <c r="J27" s="40" t="s">
        <v>41</v>
      </c>
      <c r="K27" s="42" t="s">
        <v>41</v>
      </c>
      <c r="L27" s="42" t="s">
        <v>41</v>
      </c>
      <c r="M27" s="42" t="s">
        <v>41</v>
      </c>
      <c r="N27" s="42" t="s">
        <v>41</v>
      </c>
    </row>
    <row r="28" spans="1:14" s="44" customFormat="1" ht="30" customHeight="1" hidden="1">
      <c r="A28" s="40" t="s">
        <v>132</v>
      </c>
      <c r="B28" s="40" t="s">
        <v>128</v>
      </c>
      <c r="C28" s="40" t="s">
        <v>129</v>
      </c>
      <c r="D28" s="40" t="s">
        <v>130</v>
      </c>
      <c r="E28" s="53">
        <f t="shared" si="0"/>
        <v>1141</v>
      </c>
      <c r="F28" s="53">
        <f>일위대가!H170</f>
        <v>289</v>
      </c>
      <c r="G28" s="53">
        <f>일위대가!J170</f>
        <v>507</v>
      </c>
      <c r="H28" s="53">
        <f>일위대가!L170</f>
        <v>345</v>
      </c>
      <c r="I28" s="40" t="s">
        <v>135</v>
      </c>
      <c r="J28" s="40" t="s">
        <v>41</v>
      </c>
      <c r="K28" s="42" t="s">
        <v>41</v>
      </c>
      <c r="L28" s="42" t="s">
        <v>41</v>
      </c>
      <c r="M28" s="42" t="s">
        <v>41</v>
      </c>
      <c r="N28" s="42" t="s">
        <v>41</v>
      </c>
    </row>
    <row r="29" spans="1:14" s="44" customFormat="1" ht="30" customHeight="1" hidden="1">
      <c r="A29" s="40" t="s">
        <v>136</v>
      </c>
      <c r="B29" s="40" t="s">
        <v>133</v>
      </c>
      <c r="C29" s="40" t="s">
        <v>134</v>
      </c>
      <c r="D29" s="40" t="s">
        <v>130</v>
      </c>
      <c r="E29" s="53">
        <f t="shared" si="0"/>
        <v>5987</v>
      </c>
      <c r="F29" s="53">
        <f>일위대가!H174</f>
        <v>441</v>
      </c>
      <c r="G29" s="53">
        <f>일위대가!J174</f>
        <v>5207</v>
      </c>
      <c r="H29" s="53">
        <f>일위대가!L174</f>
        <v>339</v>
      </c>
      <c r="I29" s="40" t="s">
        <v>143</v>
      </c>
      <c r="J29" s="40" t="s">
        <v>41</v>
      </c>
      <c r="K29" s="42" t="s">
        <v>41</v>
      </c>
      <c r="L29" s="42" t="s">
        <v>41</v>
      </c>
      <c r="M29" s="42" t="s">
        <v>41</v>
      </c>
      <c r="N29" s="42" t="s">
        <v>41</v>
      </c>
    </row>
    <row r="30" spans="1:14" s="44" customFormat="1" ht="30" customHeight="1" hidden="1">
      <c r="A30" s="40" t="s">
        <v>144</v>
      </c>
      <c r="B30" s="40" t="s">
        <v>141</v>
      </c>
      <c r="C30" s="40" t="s">
        <v>142</v>
      </c>
      <c r="D30" s="40" t="s">
        <v>74</v>
      </c>
      <c r="E30" s="53">
        <f t="shared" si="0"/>
        <v>1397</v>
      </c>
      <c r="F30" s="53">
        <f>일위대가!H179</f>
        <v>547</v>
      </c>
      <c r="G30" s="53">
        <f>일위대가!J179</f>
        <v>850</v>
      </c>
      <c r="H30" s="53">
        <f>일위대가!L179</f>
        <v>0</v>
      </c>
      <c r="I30" s="40" t="s">
        <v>164</v>
      </c>
      <c r="J30" s="40" t="s">
        <v>41</v>
      </c>
      <c r="K30" s="42" t="s">
        <v>41</v>
      </c>
      <c r="L30" s="42" t="s">
        <v>41</v>
      </c>
      <c r="M30" s="42" t="s">
        <v>41</v>
      </c>
      <c r="N30" s="42" t="s">
        <v>41</v>
      </c>
    </row>
    <row r="31" spans="1:14" s="44" customFormat="1" ht="30" customHeight="1" hidden="1">
      <c r="A31" s="40" t="s">
        <v>165</v>
      </c>
      <c r="B31" s="40" t="s">
        <v>161</v>
      </c>
      <c r="C31" s="40" t="s">
        <v>162</v>
      </c>
      <c r="D31" s="40" t="s">
        <v>163</v>
      </c>
      <c r="E31" s="53">
        <f t="shared" si="0"/>
        <v>18247</v>
      </c>
      <c r="F31" s="53">
        <f>일위대가!H189</f>
        <v>1465</v>
      </c>
      <c r="G31" s="53">
        <f>일위대가!J189</f>
        <v>15387</v>
      </c>
      <c r="H31" s="53">
        <f>일위대가!L189</f>
        <v>1395</v>
      </c>
      <c r="I31" s="40" t="s">
        <v>167</v>
      </c>
      <c r="J31" s="40" t="s">
        <v>41</v>
      </c>
      <c r="K31" s="42" t="s">
        <v>41</v>
      </c>
      <c r="L31" s="42" t="s">
        <v>41</v>
      </c>
      <c r="M31" s="42" t="s">
        <v>41</v>
      </c>
      <c r="N31" s="42" t="s">
        <v>41</v>
      </c>
    </row>
    <row r="32" spans="1:14" s="44" customFormat="1" ht="30" customHeight="1" hidden="1">
      <c r="A32" s="40" t="s">
        <v>168</v>
      </c>
      <c r="B32" s="40" t="s">
        <v>166</v>
      </c>
      <c r="C32" s="40" t="s">
        <v>162</v>
      </c>
      <c r="D32" s="40" t="s">
        <v>163</v>
      </c>
      <c r="E32" s="53">
        <f t="shared" si="0"/>
        <v>22886</v>
      </c>
      <c r="F32" s="53">
        <f>일위대가!H203</f>
        <v>2205</v>
      </c>
      <c r="G32" s="53">
        <f>일위대가!J203</f>
        <v>20081</v>
      </c>
      <c r="H32" s="53">
        <f>일위대가!L203</f>
        <v>600</v>
      </c>
      <c r="I32" s="40" t="s">
        <v>172</v>
      </c>
      <c r="J32" s="40" t="s">
        <v>41</v>
      </c>
      <c r="K32" s="42" t="s">
        <v>41</v>
      </c>
      <c r="L32" s="42" t="s">
        <v>41</v>
      </c>
      <c r="M32" s="42" t="s">
        <v>41</v>
      </c>
      <c r="N32" s="42" t="s">
        <v>41</v>
      </c>
    </row>
    <row r="33" spans="1:14" s="44" customFormat="1" ht="30" customHeight="1" hidden="1">
      <c r="A33" s="40" t="s">
        <v>173</v>
      </c>
      <c r="B33" s="40" t="s">
        <v>169</v>
      </c>
      <c r="C33" s="40" t="s">
        <v>170</v>
      </c>
      <c r="D33" s="40" t="s">
        <v>171</v>
      </c>
      <c r="E33" s="53">
        <f t="shared" si="0"/>
        <v>3324912</v>
      </c>
      <c r="F33" s="53">
        <f>일위대가!H208</f>
        <v>333024</v>
      </c>
      <c r="G33" s="53">
        <f>일위대가!J208</f>
        <v>2297784</v>
      </c>
      <c r="H33" s="53">
        <f>일위대가!L208</f>
        <v>694104</v>
      </c>
      <c r="I33" s="40" t="s">
        <v>183</v>
      </c>
      <c r="J33" s="40" t="s">
        <v>41</v>
      </c>
      <c r="K33" s="42" t="s">
        <v>41</v>
      </c>
      <c r="L33" s="42" t="s">
        <v>41</v>
      </c>
      <c r="M33" s="42" t="s">
        <v>41</v>
      </c>
      <c r="N33" s="42" t="s">
        <v>41</v>
      </c>
    </row>
    <row r="34" spans="1:14" s="44" customFormat="1" ht="30" customHeight="1" hidden="1">
      <c r="A34" s="40" t="s">
        <v>184</v>
      </c>
      <c r="B34" s="40" t="s">
        <v>181</v>
      </c>
      <c r="C34" s="40" t="s">
        <v>182</v>
      </c>
      <c r="D34" s="40" t="s">
        <v>163</v>
      </c>
      <c r="E34" s="53">
        <f t="shared" si="0"/>
        <v>12959</v>
      </c>
      <c r="F34" s="53">
        <f>일위대가!H213</f>
        <v>1763</v>
      </c>
      <c r="G34" s="53">
        <f>일위대가!J213</f>
        <v>10103</v>
      </c>
      <c r="H34" s="53">
        <f>일위대가!L213</f>
        <v>1093</v>
      </c>
      <c r="I34" s="40" t="s">
        <v>187</v>
      </c>
      <c r="J34" s="40" t="s">
        <v>41</v>
      </c>
      <c r="K34" s="42" t="s">
        <v>41</v>
      </c>
      <c r="L34" s="42" t="s">
        <v>41</v>
      </c>
      <c r="M34" s="42" t="s">
        <v>41</v>
      </c>
      <c r="N34" s="42" t="s">
        <v>41</v>
      </c>
    </row>
    <row r="35" spans="1:14" s="44" customFormat="1" ht="30" customHeight="1" hidden="1">
      <c r="A35" s="40" t="s">
        <v>188</v>
      </c>
      <c r="B35" s="40" t="s">
        <v>185</v>
      </c>
      <c r="C35" s="40" t="s">
        <v>41</v>
      </c>
      <c r="D35" s="40" t="s">
        <v>186</v>
      </c>
      <c r="E35" s="53">
        <f t="shared" si="0"/>
        <v>202135</v>
      </c>
      <c r="F35" s="53">
        <f>일위대가!H220</f>
        <v>0</v>
      </c>
      <c r="G35" s="53">
        <f>일위대가!J220</f>
        <v>0</v>
      </c>
      <c r="H35" s="53">
        <f>일위대가!L220</f>
        <v>202135</v>
      </c>
      <c r="I35" s="40" t="s">
        <v>190</v>
      </c>
      <c r="J35" s="40" t="s">
        <v>41</v>
      </c>
      <c r="K35" s="42" t="s">
        <v>41</v>
      </c>
      <c r="L35" s="42" t="s">
        <v>41</v>
      </c>
      <c r="M35" s="42" t="s">
        <v>41</v>
      </c>
      <c r="N35" s="42" t="s">
        <v>41</v>
      </c>
    </row>
    <row r="36" spans="1:14" s="44" customFormat="1" ht="30" customHeight="1" hidden="1">
      <c r="A36" s="40" t="s">
        <v>191</v>
      </c>
      <c r="B36" s="40" t="s">
        <v>189</v>
      </c>
      <c r="C36" s="40" t="s">
        <v>41</v>
      </c>
      <c r="D36" s="40" t="s">
        <v>186</v>
      </c>
      <c r="E36" s="53">
        <f t="shared" si="0"/>
        <v>1867753</v>
      </c>
      <c r="F36" s="53">
        <f>일위대가!H227</f>
        <v>0</v>
      </c>
      <c r="G36" s="53">
        <f>일위대가!J227</f>
        <v>0</v>
      </c>
      <c r="H36" s="53">
        <f>일위대가!L227</f>
        <v>1867753</v>
      </c>
      <c r="I36" s="40" t="s">
        <v>204</v>
      </c>
      <c r="J36" s="40" t="s">
        <v>41</v>
      </c>
      <c r="K36" s="42" t="s">
        <v>41</v>
      </c>
      <c r="L36" s="42" t="s">
        <v>41</v>
      </c>
      <c r="M36" s="42" t="s">
        <v>41</v>
      </c>
      <c r="N36" s="42" t="s">
        <v>41</v>
      </c>
    </row>
    <row r="37" spans="1:14" s="44" customFormat="1" ht="30" customHeight="1" hidden="1">
      <c r="A37" s="40" t="s">
        <v>205</v>
      </c>
      <c r="B37" s="40" t="s">
        <v>202</v>
      </c>
      <c r="C37" s="40" t="s">
        <v>203</v>
      </c>
      <c r="D37" s="40" t="s">
        <v>130</v>
      </c>
      <c r="E37" s="53">
        <f t="shared" si="0"/>
        <v>13821</v>
      </c>
      <c r="F37" s="53">
        <f>일위대가!H232</f>
        <v>1269</v>
      </c>
      <c r="G37" s="53">
        <f>일위대가!J232</f>
        <v>10612</v>
      </c>
      <c r="H37" s="53">
        <f>일위대가!L232</f>
        <v>1940</v>
      </c>
      <c r="I37" s="40" t="s">
        <v>207</v>
      </c>
      <c r="J37" s="40" t="s">
        <v>41</v>
      </c>
      <c r="K37" s="42" t="s">
        <v>41</v>
      </c>
      <c r="L37" s="42" t="s">
        <v>41</v>
      </c>
      <c r="M37" s="42" t="s">
        <v>41</v>
      </c>
      <c r="N37" s="42" t="s">
        <v>41</v>
      </c>
    </row>
    <row r="38" spans="1:14" s="44" customFormat="1" ht="30" customHeight="1" hidden="1">
      <c r="A38" s="40" t="s">
        <v>208</v>
      </c>
      <c r="B38" s="40" t="s">
        <v>206</v>
      </c>
      <c r="C38" s="40" t="s">
        <v>203</v>
      </c>
      <c r="D38" s="40" t="s">
        <v>130</v>
      </c>
      <c r="E38" s="53">
        <f t="shared" si="0"/>
        <v>13821</v>
      </c>
      <c r="F38" s="53">
        <f>일위대가!H237</f>
        <v>1269</v>
      </c>
      <c r="G38" s="53">
        <f>일위대가!J237</f>
        <v>10612</v>
      </c>
      <c r="H38" s="53">
        <f>일위대가!L237</f>
        <v>1940</v>
      </c>
      <c r="I38" s="40" t="s">
        <v>211</v>
      </c>
      <c r="J38" s="40" t="s">
        <v>41</v>
      </c>
      <c r="K38" s="42" t="s">
        <v>41</v>
      </c>
      <c r="L38" s="42" t="s">
        <v>41</v>
      </c>
      <c r="M38" s="42" t="s">
        <v>41</v>
      </c>
      <c r="N38" s="42" t="s">
        <v>41</v>
      </c>
    </row>
    <row r="39" spans="1:14" s="44" customFormat="1" ht="30" customHeight="1" hidden="1">
      <c r="A39" s="40" t="s">
        <v>212</v>
      </c>
      <c r="B39" s="40" t="s">
        <v>209</v>
      </c>
      <c r="C39" s="40" t="s">
        <v>210</v>
      </c>
      <c r="D39" s="40" t="s">
        <v>130</v>
      </c>
      <c r="E39" s="53">
        <f aca="true" t="shared" si="1" ref="E39:E70">F39+G39+H39</f>
        <v>12938</v>
      </c>
      <c r="F39" s="53">
        <f>일위대가!H242</f>
        <v>748</v>
      </c>
      <c r="G39" s="53">
        <f>일위대가!J242</f>
        <v>11047</v>
      </c>
      <c r="H39" s="53">
        <f>일위대가!L242</f>
        <v>1143</v>
      </c>
      <c r="I39" s="40" t="s">
        <v>215</v>
      </c>
      <c r="J39" s="40" t="s">
        <v>41</v>
      </c>
      <c r="K39" s="42" t="s">
        <v>41</v>
      </c>
      <c r="L39" s="42" t="s">
        <v>41</v>
      </c>
      <c r="M39" s="42" t="s">
        <v>41</v>
      </c>
      <c r="N39" s="42" t="s">
        <v>41</v>
      </c>
    </row>
    <row r="40" spans="1:14" s="44" customFormat="1" ht="30" customHeight="1" hidden="1">
      <c r="A40" s="40" t="s">
        <v>216</v>
      </c>
      <c r="B40" s="40" t="s">
        <v>213</v>
      </c>
      <c r="C40" s="40" t="s">
        <v>214</v>
      </c>
      <c r="D40" s="40" t="s">
        <v>130</v>
      </c>
      <c r="E40" s="53">
        <f t="shared" si="1"/>
        <v>49</v>
      </c>
      <c r="F40" s="53">
        <f>일위대가!H246</f>
        <v>46</v>
      </c>
      <c r="G40" s="53">
        <f>일위대가!J246</f>
        <v>0</v>
      </c>
      <c r="H40" s="53">
        <f>일위대가!L246</f>
        <v>3</v>
      </c>
      <c r="I40" s="40" t="s">
        <v>233</v>
      </c>
      <c r="J40" s="40" t="s">
        <v>41</v>
      </c>
      <c r="K40" s="42" t="s">
        <v>41</v>
      </c>
      <c r="L40" s="42" t="s">
        <v>41</v>
      </c>
      <c r="M40" s="42" t="s">
        <v>41</v>
      </c>
      <c r="N40" s="42" t="s">
        <v>41</v>
      </c>
    </row>
    <row r="41" spans="1:14" s="44" customFormat="1" ht="30" customHeight="1" hidden="1">
      <c r="A41" s="40" t="s">
        <v>234</v>
      </c>
      <c r="B41" s="40" t="s">
        <v>231</v>
      </c>
      <c r="C41" s="40" t="s">
        <v>232</v>
      </c>
      <c r="D41" s="40" t="s">
        <v>219</v>
      </c>
      <c r="E41" s="53">
        <f t="shared" si="1"/>
        <v>407484</v>
      </c>
      <c r="F41" s="53">
        <f>일위대가!H253</f>
        <v>7673</v>
      </c>
      <c r="G41" s="53">
        <f>일위대가!J253</f>
        <v>380209</v>
      </c>
      <c r="H41" s="53">
        <f>일위대가!L253</f>
        <v>19602</v>
      </c>
      <c r="I41" s="40" t="s">
        <v>237</v>
      </c>
      <c r="J41" s="40" t="s">
        <v>41</v>
      </c>
      <c r="K41" s="42" t="s">
        <v>41</v>
      </c>
      <c r="L41" s="42" t="s">
        <v>41</v>
      </c>
      <c r="M41" s="42" t="s">
        <v>41</v>
      </c>
      <c r="N41" s="42" t="s">
        <v>41</v>
      </c>
    </row>
    <row r="42" spans="1:14" s="44" customFormat="1" ht="30" customHeight="1" hidden="1">
      <c r="A42" s="40" t="s">
        <v>238</v>
      </c>
      <c r="B42" s="40" t="s">
        <v>235</v>
      </c>
      <c r="C42" s="40" t="s">
        <v>236</v>
      </c>
      <c r="D42" s="40" t="s">
        <v>74</v>
      </c>
      <c r="E42" s="53">
        <f t="shared" si="1"/>
        <v>26960</v>
      </c>
      <c r="F42" s="53">
        <f>일위대가!H260</f>
        <v>7343</v>
      </c>
      <c r="G42" s="53">
        <f>일위대가!J260</f>
        <v>19617</v>
      </c>
      <c r="H42" s="53">
        <f>일위대가!L260</f>
        <v>0</v>
      </c>
      <c r="I42" s="40" t="s">
        <v>241</v>
      </c>
      <c r="J42" s="40" t="s">
        <v>41</v>
      </c>
      <c r="K42" s="42" t="s">
        <v>41</v>
      </c>
      <c r="L42" s="42" t="s">
        <v>41</v>
      </c>
      <c r="M42" s="42" t="s">
        <v>41</v>
      </c>
      <c r="N42" s="42" t="s">
        <v>41</v>
      </c>
    </row>
    <row r="43" spans="1:14" s="44" customFormat="1" ht="30" customHeight="1" hidden="1">
      <c r="A43" s="40" t="s">
        <v>242</v>
      </c>
      <c r="B43" s="40" t="s">
        <v>239</v>
      </c>
      <c r="C43" s="40" t="s">
        <v>240</v>
      </c>
      <c r="D43" s="40" t="s">
        <v>74</v>
      </c>
      <c r="E43" s="53">
        <f t="shared" si="1"/>
        <v>37433</v>
      </c>
      <c r="F43" s="53">
        <f>일위대가!H269</f>
        <v>19649</v>
      </c>
      <c r="G43" s="53">
        <f>일위대가!J269</f>
        <v>17784</v>
      </c>
      <c r="H43" s="53">
        <f>일위대가!L269</f>
        <v>0</v>
      </c>
      <c r="I43" s="40" t="s">
        <v>245</v>
      </c>
      <c r="J43" s="40" t="s">
        <v>1596</v>
      </c>
      <c r="K43" s="42" t="s">
        <v>41</v>
      </c>
      <c r="L43" s="42" t="s">
        <v>41</v>
      </c>
      <c r="M43" s="42" t="s">
        <v>41</v>
      </c>
      <c r="N43" s="42" t="s">
        <v>41</v>
      </c>
    </row>
    <row r="44" spans="1:14" s="44" customFormat="1" ht="30" customHeight="1" hidden="1">
      <c r="A44" s="40" t="s">
        <v>246</v>
      </c>
      <c r="B44" s="40" t="s">
        <v>243</v>
      </c>
      <c r="C44" s="40" t="s">
        <v>244</v>
      </c>
      <c r="D44" s="40" t="s">
        <v>74</v>
      </c>
      <c r="E44" s="53">
        <f t="shared" si="1"/>
        <v>36567</v>
      </c>
      <c r="F44" s="53">
        <f>일위대가!H276</f>
        <v>8848</v>
      </c>
      <c r="G44" s="53">
        <f>일위대가!J276</f>
        <v>27719</v>
      </c>
      <c r="H44" s="53">
        <f>일위대가!L276</f>
        <v>0</v>
      </c>
      <c r="I44" s="40" t="s">
        <v>249</v>
      </c>
      <c r="J44" s="40" t="s">
        <v>41</v>
      </c>
      <c r="K44" s="42" t="s">
        <v>41</v>
      </c>
      <c r="L44" s="42" t="s">
        <v>41</v>
      </c>
      <c r="M44" s="42" t="s">
        <v>41</v>
      </c>
      <c r="N44" s="42" t="s">
        <v>41</v>
      </c>
    </row>
    <row r="45" spans="1:14" s="44" customFormat="1" ht="30" customHeight="1" hidden="1">
      <c r="A45" s="40" t="s">
        <v>250</v>
      </c>
      <c r="B45" s="40" t="s">
        <v>247</v>
      </c>
      <c r="C45" s="40" t="s">
        <v>248</v>
      </c>
      <c r="D45" s="40" t="s">
        <v>74</v>
      </c>
      <c r="E45" s="53">
        <f t="shared" si="1"/>
        <v>23547</v>
      </c>
      <c r="F45" s="53">
        <f>일위대가!H281</f>
        <v>2882</v>
      </c>
      <c r="G45" s="53">
        <f>일위대가!J281</f>
        <v>20665</v>
      </c>
      <c r="H45" s="53">
        <f>일위대가!L281</f>
        <v>0</v>
      </c>
      <c r="I45" s="40" t="s">
        <v>280</v>
      </c>
      <c r="J45" s="40" t="s">
        <v>41</v>
      </c>
      <c r="K45" s="42" t="s">
        <v>41</v>
      </c>
      <c r="L45" s="42" t="s">
        <v>41</v>
      </c>
      <c r="M45" s="42" t="s">
        <v>41</v>
      </c>
      <c r="N45" s="42" t="s">
        <v>41</v>
      </c>
    </row>
    <row r="46" spans="1:14" s="44" customFormat="1" ht="30" customHeight="1" hidden="1">
      <c r="A46" s="40" t="s">
        <v>281</v>
      </c>
      <c r="B46" s="40" t="s">
        <v>278</v>
      </c>
      <c r="C46" s="40" t="s">
        <v>279</v>
      </c>
      <c r="D46" s="40" t="s">
        <v>150</v>
      </c>
      <c r="E46" s="53">
        <f t="shared" si="1"/>
        <v>12201</v>
      </c>
      <c r="F46" s="53">
        <f>일위대가!H285</f>
        <v>0</v>
      </c>
      <c r="G46" s="53">
        <f>일위대가!J285</f>
        <v>12201</v>
      </c>
      <c r="H46" s="53">
        <f>일위대가!L285</f>
        <v>0</v>
      </c>
      <c r="I46" s="40" t="s">
        <v>284</v>
      </c>
      <c r="J46" s="40" t="s">
        <v>41</v>
      </c>
      <c r="K46" s="42" t="s">
        <v>41</v>
      </c>
      <c r="L46" s="42" t="s">
        <v>41</v>
      </c>
      <c r="M46" s="42" t="s">
        <v>41</v>
      </c>
      <c r="N46" s="42" t="s">
        <v>41</v>
      </c>
    </row>
    <row r="47" spans="1:14" s="44" customFormat="1" ht="30" customHeight="1" hidden="1">
      <c r="A47" s="40" t="s">
        <v>285</v>
      </c>
      <c r="B47" s="40" t="s">
        <v>282</v>
      </c>
      <c r="C47" s="40" t="s">
        <v>283</v>
      </c>
      <c r="D47" s="40" t="s">
        <v>130</v>
      </c>
      <c r="E47" s="53">
        <f t="shared" si="1"/>
        <v>780000</v>
      </c>
      <c r="F47" s="53">
        <f>일위대가!H289</f>
        <v>780000</v>
      </c>
      <c r="G47" s="53">
        <f>일위대가!J289</f>
        <v>0</v>
      </c>
      <c r="H47" s="53">
        <f>일위대가!L289</f>
        <v>0</v>
      </c>
      <c r="I47" s="40" t="s">
        <v>288</v>
      </c>
      <c r="J47" s="40" t="s">
        <v>41</v>
      </c>
      <c r="K47" s="42" t="s">
        <v>41</v>
      </c>
      <c r="L47" s="42" t="s">
        <v>41</v>
      </c>
      <c r="M47" s="42" t="s">
        <v>41</v>
      </c>
      <c r="N47" s="42" t="s">
        <v>41</v>
      </c>
    </row>
    <row r="48" spans="1:14" s="44" customFormat="1" ht="30" customHeight="1" hidden="1">
      <c r="A48" s="40" t="s">
        <v>289</v>
      </c>
      <c r="B48" s="40" t="s">
        <v>286</v>
      </c>
      <c r="C48" s="40" t="s">
        <v>287</v>
      </c>
      <c r="D48" s="40" t="s">
        <v>219</v>
      </c>
      <c r="E48" s="53">
        <f t="shared" si="1"/>
        <v>457572</v>
      </c>
      <c r="F48" s="53">
        <f>일위대가!H293</f>
        <v>0</v>
      </c>
      <c r="G48" s="53">
        <f>일위대가!J293</f>
        <v>457572</v>
      </c>
      <c r="H48" s="53">
        <f>일위대가!L293</f>
        <v>0</v>
      </c>
      <c r="I48" s="40" t="s">
        <v>292</v>
      </c>
      <c r="J48" s="40" t="s">
        <v>41</v>
      </c>
      <c r="K48" s="42" t="s">
        <v>41</v>
      </c>
      <c r="L48" s="42" t="s">
        <v>41</v>
      </c>
      <c r="M48" s="42" t="s">
        <v>41</v>
      </c>
      <c r="N48" s="42" t="s">
        <v>41</v>
      </c>
    </row>
    <row r="49" spans="1:14" s="44" customFormat="1" ht="30" customHeight="1" hidden="1">
      <c r="A49" s="40" t="s">
        <v>293</v>
      </c>
      <c r="B49" s="40" t="s">
        <v>290</v>
      </c>
      <c r="C49" s="40" t="s">
        <v>291</v>
      </c>
      <c r="D49" s="40" t="s">
        <v>74</v>
      </c>
      <c r="E49" s="53">
        <f t="shared" si="1"/>
        <v>8395</v>
      </c>
      <c r="F49" s="53">
        <f>일위대가!H302</f>
        <v>896</v>
      </c>
      <c r="G49" s="53">
        <f>일위대가!J302</f>
        <v>7373</v>
      </c>
      <c r="H49" s="53">
        <f>일위대가!L302</f>
        <v>126</v>
      </c>
      <c r="I49" s="40" t="s">
        <v>296</v>
      </c>
      <c r="J49" s="40" t="s">
        <v>41</v>
      </c>
      <c r="K49" s="42" t="s">
        <v>41</v>
      </c>
      <c r="L49" s="42" t="s">
        <v>41</v>
      </c>
      <c r="M49" s="42" t="s">
        <v>41</v>
      </c>
      <c r="N49" s="42" t="s">
        <v>41</v>
      </c>
    </row>
    <row r="50" spans="1:14" s="44" customFormat="1" ht="30" customHeight="1" hidden="1">
      <c r="A50" s="40" t="s">
        <v>297</v>
      </c>
      <c r="B50" s="40" t="s">
        <v>294</v>
      </c>
      <c r="C50" s="40" t="s">
        <v>295</v>
      </c>
      <c r="D50" s="40" t="s">
        <v>74</v>
      </c>
      <c r="E50" s="53">
        <f t="shared" si="1"/>
        <v>1621</v>
      </c>
      <c r="F50" s="53">
        <f>일위대가!H311</f>
        <v>1087</v>
      </c>
      <c r="G50" s="53">
        <f>일위대가!J311</f>
        <v>415</v>
      </c>
      <c r="H50" s="53">
        <f>일위대가!L311</f>
        <v>119</v>
      </c>
      <c r="I50" s="40" t="s">
        <v>301</v>
      </c>
      <c r="J50" s="40" t="s">
        <v>41</v>
      </c>
      <c r="K50" s="42" t="s">
        <v>41</v>
      </c>
      <c r="L50" s="42" t="s">
        <v>41</v>
      </c>
      <c r="M50" s="42" t="s">
        <v>41</v>
      </c>
      <c r="N50" s="42" t="s">
        <v>41</v>
      </c>
    </row>
    <row r="51" spans="1:14" s="44" customFormat="1" ht="30" customHeight="1" hidden="1">
      <c r="A51" s="40" t="s">
        <v>302</v>
      </c>
      <c r="B51" s="40" t="s">
        <v>298</v>
      </c>
      <c r="C51" s="40" t="s">
        <v>299</v>
      </c>
      <c r="D51" s="40" t="s">
        <v>300</v>
      </c>
      <c r="E51" s="53">
        <f t="shared" si="1"/>
        <v>74370</v>
      </c>
      <c r="F51" s="53">
        <f>일위대가!H318</f>
        <v>7869</v>
      </c>
      <c r="G51" s="53">
        <f>일위대가!J318</f>
        <v>29916</v>
      </c>
      <c r="H51" s="53">
        <f>일위대가!L318</f>
        <v>36585</v>
      </c>
      <c r="I51" s="40" t="s">
        <v>311</v>
      </c>
      <c r="J51" s="40" t="s">
        <v>41</v>
      </c>
      <c r="K51" s="42" t="s">
        <v>1704</v>
      </c>
      <c r="L51" s="42" t="s">
        <v>41</v>
      </c>
      <c r="M51" s="42" t="s">
        <v>41</v>
      </c>
      <c r="N51" s="42" t="s">
        <v>47</v>
      </c>
    </row>
    <row r="52" spans="1:14" s="44" customFormat="1" ht="30" customHeight="1" hidden="1">
      <c r="A52" s="40" t="s">
        <v>312</v>
      </c>
      <c r="B52" s="40" t="s">
        <v>308</v>
      </c>
      <c r="C52" s="40" t="s">
        <v>309</v>
      </c>
      <c r="D52" s="40" t="s">
        <v>310</v>
      </c>
      <c r="E52" s="53">
        <f t="shared" si="1"/>
        <v>285303</v>
      </c>
      <c r="F52" s="53">
        <f>일위대가!H324</f>
        <v>0</v>
      </c>
      <c r="G52" s="53">
        <f>일위대가!J324</f>
        <v>285303</v>
      </c>
      <c r="H52" s="53">
        <f>일위대가!L324</f>
        <v>0</v>
      </c>
      <c r="I52" s="40" t="s">
        <v>314</v>
      </c>
      <c r="J52" s="40" t="s">
        <v>41</v>
      </c>
      <c r="K52" s="42" t="s">
        <v>41</v>
      </c>
      <c r="L52" s="42" t="s">
        <v>41</v>
      </c>
      <c r="M52" s="42" t="s">
        <v>41</v>
      </c>
      <c r="N52" s="42" t="s">
        <v>41</v>
      </c>
    </row>
    <row r="53" spans="1:14" s="44" customFormat="1" ht="30" customHeight="1" hidden="1">
      <c r="A53" s="40" t="s">
        <v>315</v>
      </c>
      <c r="B53" s="40" t="s">
        <v>313</v>
      </c>
      <c r="C53" s="40" t="s">
        <v>309</v>
      </c>
      <c r="D53" s="40" t="s">
        <v>310</v>
      </c>
      <c r="E53" s="53">
        <f t="shared" si="1"/>
        <v>261238</v>
      </c>
      <c r="F53" s="53">
        <f>일위대가!H330</f>
        <v>0</v>
      </c>
      <c r="G53" s="53">
        <f>일위대가!J330</f>
        <v>261238</v>
      </c>
      <c r="H53" s="53">
        <f>일위대가!L330</f>
        <v>0</v>
      </c>
      <c r="I53" s="40" t="s">
        <v>317</v>
      </c>
      <c r="J53" s="40" t="s">
        <v>41</v>
      </c>
      <c r="K53" s="42" t="s">
        <v>41</v>
      </c>
      <c r="L53" s="42" t="s">
        <v>41</v>
      </c>
      <c r="M53" s="42" t="s">
        <v>41</v>
      </c>
      <c r="N53" s="42" t="s">
        <v>41</v>
      </c>
    </row>
    <row r="54" spans="1:14" s="44" customFormat="1" ht="30" customHeight="1" hidden="1">
      <c r="A54" s="40" t="s">
        <v>318</v>
      </c>
      <c r="B54" s="40" t="s">
        <v>313</v>
      </c>
      <c r="C54" s="40" t="s">
        <v>316</v>
      </c>
      <c r="D54" s="40" t="s">
        <v>310</v>
      </c>
      <c r="E54" s="53">
        <f t="shared" si="1"/>
        <v>347029</v>
      </c>
      <c r="F54" s="53">
        <f>일위대가!H336</f>
        <v>0</v>
      </c>
      <c r="G54" s="53">
        <f>일위대가!J336</f>
        <v>347029</v>
      </c>
      <c r="H54" s="53">
        <f>일위대가!L336</f>
        <v>0</v>
      </c>
      <c r="I54" s="40" t="s">
        <v>321</v>
      </c>
      <c r="J54" s="40" t="s">
        <v>41</v>
      </c>
      <c r="K54" s="42" t="s">
        <v>41</v>
      </c>
      <c r="L54" s="42" t="s">
        <v>41</v>
      </c>
      <c r="M54" s="42" t="s">
        <v>41</v>
      </c>
      <c r="N54" s="42" t="s">
        <v>41</v>
      </c>
    </row>
    <row r="55" spans="1:14" s="44" customFormat="1" ht="30" customHeight="1" hidden="1">
      <c r="A55" s="40" t="s">
        <v>322</v>
      </c>
      <c r="B55" s="40" t="s">
        <v>319</v>
      </c>
      <c r="C55" s="40" t="s">
        <v>320</v>
      </c>
      <c r="D55" s="40" t="s">
        <v>310</v>
      </c>
      <c r="E55" s="53">
        <f t="shared" si="1"/>
        <v>43948</v>
      </c>
      <c r="F55" s="53">
        <f>일위대가!H340</f>
        <v>0</v>
      </c>
      <c r="G55" s="53">
        <f>일위대가!J340</f>
        <v>43948</v>
      </c>
      <c r="H55" s="53">
        <f>일위대가!L340</f>
        <v>0</v>
      </c>
      <c r="I55" s="40" t="s">
        <v>324</v>
      </c>
      <c r="J55" s="40" t="s">
        <v>41</v>
      </c>
      <c r="K55" s="42" t="s">
        <v>41</v>
      </c>
      <c r="L55" s="42" t="s">
        <v>41</v>
      </c>
      <c r="M55" s="42" t="s">
        <v>41</v>
      </c>
      <c r="N55" s="42" t="s">
        <v>41</v>
      </c>
    </row>
    <row r="56" spans="1:14" s="44" customFormat="1" ht="30" customHeight="1" hidden="1">
      <c r="A56" s="40" t="s">
        <v>325</v>
      </c>
      <c r="B56" s="40" t="s">
        <v>319</v>
      </c>
      <c r="C56" s="40" t="s">
        <v>323</v>
      </c>
      <c r="D56" s="40" t="s">
        <v>310</v>
      </c>
      <c r="E56" s="53">
        <f t="shared" si="1"/>
        <v>30963</v>
      </c>
      <c r="F56" s="53">
        <f>일위대가!H344</f>
        <v>0</v>
      </c>
      <c r="G56" s="53">
        <f>일위대가!J344</f>
        <v>30963</v>
      </c>
      <c r="H56" s="53">
        <f>일위대가!L344</f>
        <v>0</v>
      </c>
      <c r="I56" s="40" t="s">
        <v>328</v>
      </c>
      <c r="J56" s="40" t="s">
        <v>41</v>
      </c>
      <c r="K56" s="42" t="s">
        <v>41</v>
      </c>
      <c r="L56" s="42" t="s">
        <v>41</v>
      </c>
      <c r="M56" s="42" t="s">
        <v>41</v>
      </c>
      <c r="N56" s="42" t="s">
        <v>41</v>
      </c>
    </row>
    <row r="57" spans="1:14" s="44" customFormat="1" ht="30" customHeight="1" hidden="1">
      <c r="A57" s="40" t="s">
        <v>329</v>
      </c>
      <c r="B57" s="40" t="s">
        <v>326</v>
      </c>
      <c r="C57" s="40" t="s">
        <v>327</v>
      </c>
      <c r="D57" s="40" t="s">
        <v>59</v>
      </c>
      <c r="E57" s="53">
        <f t="shared" si="1"/>
        <v>33132</v>
      </c>
      <c r="F57" s="53">
        <f>일위대가!H354</f>
        <v>4448</v>
      </c>
      <c r="G57" s="53">
        <f>일위대가!J354</f>
        <v>28520</v>
      </c>
      <c r="H57" s="53">
        <f>일위대가!L354</f>
        <v>164</v>
      </c>
      <c r="I57" s="40" t="s">
        <v>332</v>
      </c>
      <c r="J57" s="40" t="s">
        <v>41</v>
      </c>
      <c r="K57" s="42" t="s">
        <v>41</v>
      </c>
      <c r="L57" s="42" t="s">
        <v>41</v>
      </c>
      <c r="M57" s="42" t="s">
        <v>41</v>
      </c>
      <c r="N57" s="42" t="s">
        <v>41</v>
      </c>
    </row>
    <row r="58" spans="1:14" s="44" customFormat="1" ht="30" customHeight="1" hidden="1">
      <c r="A58" s="40" t="s">
        <v>333</v>
      </c>
      <c r="B58" s="40" t="s">
        <v>330</v>
      </c>
      <c r="C58" s="40" t="s">
        <v>331</v>
      </c>
      <c r="D58" s="40" t="s">
        <v>59</v>
      </c>
      <c r="E58" s="53">
        <f t="shared" si="1"/>
        <v>6208</v>
      </c>
      <c r="F58" s="53">
        <f>일위대가!H363</f>
        <v>1466</v>
      </c>
      <c r="G58" s="53">
        <f>일위대가!J363</f>
        <v>4721</v>
      </c>
      <c r="H58" s="53">
        <f>일위대가!L363</f>
        <v>21</v>
      </c>
      <c r="I58" s="40" t="s">
        <v>335</v>
      </c>
      <c r="J58" s="40" t="s">
        <v>41</v>
      </c>
      <c r="K58" s="42" t="s">
        <v>41</v>
      </c>
      <c r="L58" s="42" t="s">
        <v>41</v>
      </c>
      <c r="M58" s="42" t="s">
        <v>41</v>
      </c>
      <c r="N58" s="42" t="s">
        <v>41</v>
      </c>
    </row>
    <row r="59" spans="1:14" s="44" customFormat="1" ht="30" customHeight="1" hidden="1">
      <c r="A59" s="40" t="s">
        <v>336</v>
      </c>
      <c r="B59" s="40" t="s">
        <v>330</v>
      </c>
      <c r="C59" s="40" t="s">
        <v>334</v>
      </c>
      <c r="D59" s="40" t="s">
        <v>59</v>
      </c>
      <c r="E59" s="53">
        <f t="shared" si="1"/>
        <v>6589</v>
      </c>
      <c r="F59" s="53">
        <f>일위대가!H372</f>
        <v>1466</v>
      </c>
      <c r="G59" s="53">
        <f>일위대가!J372</f>
        <v>5102</v>
      </c>
      <c r="H59" s="53">
        <f>일위대가!L372</f>
        <v>21</v>
      </c>
      <c r="I59" s="40" t="s">
        <v>339</v>
      </c>
      <c r="J59" s="40" t="s">
        <v>41</v>
      </c>
      <c r="K59" s="42" t="s">
        <v>41</v>
      </c>
      <c r="L59" s="42" t="s">
        <v>41</v>
      </c>
      <c r="M59" s="42" t="s">
        <v>41</v>
      </c>
      <c r="N59" s="42" t="s">
        <v>41</v>
      </c>
    </row>
    <row r="60" spans="1:14" s="44" customFormat="1" ht="30" customHeight="1" hidden="1">
      <c r="A60" s="40" t="s">
        <v>340</v>
      </c>
      <c r="B60" s="40" t="s">
        <v>337</v>
      </c>
      <c r="C60" s="40" t="s">
        <v>338</v>
      </c>
      <c r="D60" s="40" t="s">
        <v>74</v>
      </c>
      <c r="E60" s="53">
        <f t="shared" si="1"/>
        <v>93577</v>
      </c>
      <c r="F60" s="53">
        <f>일위대가!H378</f>
        <v>55000</v>
      </c>
      <c r="G60" s="53">
        <f>일위대가!J378</f>
        <v>38577</v>
      </c>
      <c r="H60" s="53">
        <f>일위대가!L378</f>
        <v>0</v>
      </c>
      <c r="I60" s="40" t="s">
        <v>342</v>
      </c>
      <c r="J60" s="40" t="s">
        <v>41</v>
      </c>
      <c r="K60" s="42" t="s">
        <v>41</v>
      </c>
      <c r="L60" s="42" t="s">
        <v>41</v>
      </c>
      <c r="M60" s="42" t="s">
        <v>41</v>
      </c>
      <c r="N60" s="42" t="s">
        <v>41</v>
      </c>
    </row>
    <row r="61" spans="1:14" s="44" customFormat="1" ht="30" customHeight="1" hidden="1">
      <c r="A61" s="40" t="s">
        <v>343</v>
      </c>
      <c r="B61" s="40" t="s">
        <v>337</v>
      </c>
      <c r="C61" s="40" t="s">
        <v>341</v>
      </c>
      <c r="D61" s="40" t="s">
        <v>74</v>
      </c>
      <c r="E61" s="53">
        <f t="shared" si="1"/>
        <v>96214</v>
      </c>
      <c r="F61" s="53">
        <f>일위대가!H384</f>
        <v>55000</v>
      </c>
      <c r="G61" s="53">
        <f>일위대가!J384</f>
        <v>41214</v>
      </c>
      <c r="H61" s="53">
        <f>일위대가!L384</f>
        <v>0</v>
      </c>
      <c r="I61" s="40" t="s">
        <v>345</v>
      </c>
      <c r="J61" s="40" t="s">
        <v>41</v>
      </c>
      <c r="K61" s="42" t="s">
        <v>41</v>
      </c>
      <c r="L61" s="42" t="s">
        <v>41</v>
      </c>
      <c r="M61" s="42" t="s">
        <v>41</v>
      </c>
      <c r="N61" s="42" t="s">
        <v>41</v>
      </c>
    </row>
    <row r="62" spans="1:14" s="44" customFormat="1" ht="30" customHeight="1" hidden="1">
      <c r="A62" s="40" t="s">
        <v>346</v>
      </c>
      <c r="B62" s="40" t="s">
        <v>337</v>
      </c>
      <c r="C62" s="40" t="s">
        <v>344</v>
      </c>
      <c r="D62" s="40" t="s">
        <v>59</v>
      </c>
      <c r="E62" s="53">
        <f t="shared" si="1"/>
        <v>34403</v>
      </c>
      <c r="F62" s="53">
        <f>일위대가!H390</f>
        <v>17050</v>
      </c>
      <c r="G62" s="53">
        <f>일위대가!J390</f>
        <v>17353</v>
      </c>
      <c r="H62" s="53">
        <f>일위대가!L390</f>
        <v>0</v>
      </c>
      <c r="I62" s="40" t="s">
        <v>348</v>
      </c>
      <c r="J62" s="40" t="s">
        <v>41</v>
      </c>
      <c r="K62" s="42" t="s">
        <v>41</v>
      </c>
      <c r="L62" s="42" t="s">
        <v>41</v>
      </c>
      <c r="M62" s="42" t="s">
        <v>41</v>
      </c>
      <c r="N62" s="42" t="s">
        <v>41</v>
      </c>
    </row>
    <row r="63" spans="1:14" s="44" customFormat="1" ht="30" customHeight="1" hidden="1">
      <c r="A63" s="40" t="s">
        <v>349</v>
      </c>
      <c r="B63" s="40" t="s">
        <v>337</v>
      </c>
      <c r="C63" s="40" t="s">
        <v>347</v>
      </c>
      <c r="D63" s="40" t="s">
        <v>74</v>
      </c>
      <c r="E63" s="53">
        <f t="shared" si="1"/>
        <v>68648</v>
      </c>
      <c r="F63" s="53">
        <f>일위대가!H396</f>
        <v>55000</v>
      </c>
      <c r="G63" s="53">
        <f>일위대가!J396</f>
        <v>13648</v>
      </c>
      <c r="H63" s="53">
        <f>일위대가!L396</f>
        <v>0</v>
      </c>
      <c r="I63" s="40" t="s">
        <v>352</v>
      </c>
      <c r="J63" s="40" t="s">
        <v>41</v>
      </c>
      <c r="K63" s="42" t="s">
        <v>41</v>
      </c>
      <c r="L63" s="42" t="s">
        <v>41</v>
      </c>
      <c r="M63" s="42" t="s">
        <v>41</v>
      </c>
      <c r="N63" s="42" t="s">
        <v>41</v>
      </c>
    </row>
    <row r="64" spans="1:14" s="44" customFormat="1" ht="30" customHeight="1" hidden="1">
      <c r="A64" s="40" t="s">
        <v>353</v>
      </c>
      <c r="B64" s="40" t="s">
        <v>350</v>
      </c>
      <c r="C64" s="40" t="s">
        <v>351</v>
      </c>
      <c r="D64" s="40" t="s">
        <v>74</v>
      </c>
      <c r="E64" s="53">
        <f t="shared" si="1"/>
        <v>108923</v>
      </c>
      <c r="F64" s="53">
        <f>일위대가!H403</f>
        <v>55746</v>
      </c>
      <c r="G64" s="53">
        <f>일위대가!J403</f>
        <v>53177</v>
      </c>
      <c r="H64" s="53">
        <f>일위대가!L403</f>
        <v>0</v>
      </c>
      <c r="I64" s="40" t="s">
        <v>355</v>
      </c>
      <c r="J64" s="40" t="s">
        <v>41</v>
      </c>
      <c r="K64" s="42" t="s">
        <v>41</v>
      </c>
      <c r="L64" s="42" t="s">
        <v>41</v>
      </c>
      <c r="M64" s="42" t="s">
        <v>41</v>
      </c>
      <c r="N64" s="42" t="s">
        <v>41</v>
      </c>
    </row>
    <row r="65" spans="1:14" s="44" customFormat="1" ht="30" customHeight="1" hidden="1">
      <c r="A65" s="40" t="s">
        <v>356</v>
      </c>
      <c r="B65" s="40" t="s">
        <v>350</v>
      </c>
      <c r="C65" s="40" t="s">
        <v>354</v>
      </c>
      <c r="D65" s="40" t="s">
        <v>59</v>
      </c>
      <c r="E65" s="53">
        <f t="shared" si="1"/>
        <v>21351</v>
      </c>
      <c r="F65" s="53">
        <f>일위대가!H409</f>
        <v>8833</v>
      </c>
      <c r="G65" s="53">
        <f>일위대가!J409</f>
        <v>12518</v>
      </c>
      <c r="H65" s="53">
        <f>일위대가!L409</f>
        <v>0</v>
      </c>
      <c r="I65" s="40" t="s">
        <v>358</v>
      </c>
      <c r="J65" s="40" t="s">
        <v>41</v>
      </c>
      <c r="K65" s="42" t="s">
        <v>41</v>
      </c>
      <c r="L65" s="42" t="s">
        <v>41</v>
      </c>
      <c r="M65" s="42" t="s">
        <v>41</v>
      </c>
      <c r="N65" s="42" t="s">
        <v>41</v>
      </c>
    </row>
    <row r="66" spans="1:14" s="44" customFormat="1" ht="30" customHeight="1" hidden="1">
      <c r="A66" s="40" t="s">
        <v>359</v>
      </c>
      <c r="B66" s="40" t="s">
        <v>337</v>
      </c>
      <c r="C66" s="40" t="s">
        <v>357</v>
      </c>
      <c r="D66" s="40" t="s">
        <v>59</v>
      </c>
      <c r="E66" s="53">
        <f t="shared" si="1"/>
        <v>17932</v>
      </c>
      <c r="F66" s="53">
        <f>일위대가!H415</f>
        <v>5500</v>
      </c>
      <c r="G66" s="53">
        <f>일위대가!J415</f>
        <v>12432</v>
      </c>
      <c r="H66" s="53">
        <f>일위대가!L415</f>
        <v>0</v>
      </c>
      <c r="I66" s="40" t="s">
        <v>361</v>
      </c>
      <c r="J66" s="40" t="s">
        <v>41</v>
      </c>
      <c r="K66" s="42" t="s">
        <v>41</v>
      </c>
      <c r="L66" s="42" t="s">
        <v>41</v>
      </c>
      <c r="M66" s="42" t="s">
        <v>41</v>
      </c>
      <c r="N66" s="42" t="s">
        <v>41</v>
      </c>
    </row>
    <row r="67" spans="1:14" s="44" customFormat="1" ht="30" customHeight="1" hidden="1">
      <c r="A67" s="40" t="s">
        <v>362</v>
      </c>
      <c r="B67" s="40" t="s">
        <v>337</v>
      </c>
      <c r="C67" s="40" t="s">
        <v>360</v>
      </c>
      <c r="D67" s="40" t="s">
        <v>59</v>
      </c>
      <c r="E67" s="53">
        <f t="shared" si="1"/>
        <v>17965</v>
      </c>
      <c r="F67" s="53">
        <f>일위대가!H421</f>
        <v>5500</v>
      </c>
      <c r="G67" s="53">
        <f>일위대가!J421</f>
        <v>12465</v>
      </c>
      <c r="H67" s="53">
        <f>일위대가!L421</f>
        <v>0</v>
      </c>
      <c r="I67" s="40" t="s">
        <v>364</v>
      </c>
      <c r="J67" s="40" t="s">
        <v>41</v>
      </c>
      <c r="K67" s="42" t="s">
        <v>41</v>
      </c>
      <c r="L67" s="42" t="s">
        <v>41</v>
      </c>
      <c r="M67" s="42" t="s">
        <v>41</v>
      </c>
      <c r="N67" s="42" t="s">
        <v>41</v>
      </c>
    </row>
    <row r="68" spans="1:14" s="44" customFormat="1" ht="30" customHeight="1" hidden="1">
      <c r="A68" s="40" t="s">
        <v>365</v>
      </c>
      <c r="B68" s="40" t="s">
        <v>337</v>
      </c>
      <c r="C68" s="40" t="s">
        <v>363</v>
      </c>
      <c r="D68" s="40" t="s">
        <v>59</v>
      </c>
      <c r="E68" s="53">
        <f t="shared" si="1"/>
        <v>20715</v>
      </c>
      <c r="F68" s="53">
        <f>일위대가!H427</f>
        <v>8250</v>
      </c>
      <c r="G68" s="53">
        <f>일위대가!J427</f>
        <v>12465</v>
      </c>
      <c r="H68" s="53">
        <f>일위대가!L427</f>
        <v>0</v>
      </c>
      <c r="I68" s="40" t="s">
        <v>368</v>
      </c>
      <c r="J68" s="40" t="s">
        <v>41</v>
      </c>
      <c r="K68" s="42" t="s">
        <v>41</v>
      </c>
      <c r="L68" s="42" t="s">
        <v>41</v>
      </c>
      <c r="M68" s="42" t="s">
        <v>41</v>
      </c>
      <c r="N68" s="42" t="s">
        <v>41</v>
      </c>
    </row>
    <row r="69" spans="1:14" s="44" customFormat="1" ht="30" customHeight="1" hidden="1">
      <c r="A69" s="40" t="s">
        <v>369</v>
      </c>
      <c r="B69" s="40" t="s">
        <v>366</v>
      </c>
      <c r="C69" s="40" t="s">
        <v>367</v>
      </c>
      <c r="D69" s="40" t="s">
        <v>59</v>
      </c>
      <c r="E69" s="53">
        <f t="shared" si="1"/>
        <v>45941</v>
      </c>
      <c r="F69" s="53">
        <f>일위대가!H433</f>
        <v>44000</v>
      </c>
      <c r="G69" s="53">
        <f>일위대가!J433</f>
        <v>1941</v>
      </c>
      <c r="H69" s="53">
        <f>일위대가!L433</f>
        <v>0</v>
      </c>
      <c r="I69" s="40" t="s">
        <v>383</v>
      </c>
      <c r="J69" s="40" t="s">
        <v>41</v>
      </c>
      <c r="K69" s="42" t="s">
        <v>41</v>
      </c>
      <c r="L69" s="42" t="s">
        <v>41</v>
      </c>
      <c r="M69" s="42" t="s">
        <v>41</v>
      </c>
      <c r="N69" s="42" t="s">
        <v>41</v>
      </c>
    </row>
    <row r="70" spans="1:14" s="44" customFormat="1" ht="30" customHeight="1" hidden="1">
      <c r="A70" s="40" t="s">
        <v>384</v>
      </c>
      <c r="B70" s="40" t="s">
        <v>381</v>
      </c>
      <c r="C70" s="40" t="s">
        <v>382</v>
      </c>
      <c r="D70" s="40" t="s">
        <v>74</v>
      </c>
      <c r="E70" s="53">
        <f t="shared" si="1"/>
        <v>43983</v>
      </c>
      <c r="F70" s="53">
        <f>일위대가!H439</f>
        <v>2186</v>
      </c>
      <c r="G70" s="53">
        <f>일위대가!J439</f>
        <v>40932</v>
      </c>
      <c r="H70" s="53">
        <f>일위대가!L439</f>
        <v>865</v>
      </c>
      <c r="I70" s="40" t="s">
        <v>387</v>
      </c>
      <c r="J70" s="40" t="s">
        <v>41</v>
      </c>
      <c r="K70" s="42" t="s">
        <v>41</v>
      </c>
      <c r="L70" s="42" t="s">
        <v>41</v>
      </c>
      <c r="M70" s="42" t="s">
        <v>41</v>
      </c>
      <c r="N70" s="42" t="s">
        <v>41</v>
      </c>
    </row>
    <row r="71" spans="1:14" s="44" customFormat="1" ht="30" customHeight="1" hidden="1">
      <c r="A71" s="40" t="s">
        <v>388</v>
      </c>
      <c r="B71" s="40" t="s">
        <v>385</v>
      </c>
      <c r="C71" s="40" t="s">
        <v>386</v>
      </c>
      <c r="D71" s="40" t="s">
        <v>74</v>
      </c>
      <c r="E71" s="53">
        <f aca="true" t="shared" si="2" ref="E71:E102">F71+G71+H71</f>
        <v>41003</v>
      </c>
      <c r="F71" s="53">
        <f>일위대가!H445</f>
        <v>1642</v>
      </c>
      <c r="G71" s="53">
        <f>일위대가!J445</f>
        <v>38483</v>
      </c>
      <c r="H71" s="53">
        <f>일위대가!L445</f>
        <v>878</v>
      </c>
      <c r="I71" s="40" t="s">
        <v>391</v>
      </c>
      <c r="J71" s="40" t="s">
        <v>41</v>
      </c>
      <c r="K71" s="42" t="s">
        <v>41</v>
      </c>
      <c r="L71" s="42" t="s">
        <v>41</v>
      </c>
      <c r="M71" s="42" t="s">
        <v>41</v>
      </c>
      <c r="N71" s="42" t="s">
        <v>41</v>
      </c>
    </row>
    <row r="72" spans="1:14" s="44" customFormat="1" ht="30" customHeight="1" hidden="1">
      <c r="A72" s="40" t="s">
        <v>392</v>
      </c>
      <c r="B72" s="40" t="s">
        <v>389</v>
      </c>
      <c r="C72" s="40" t="s">
        <v>390</v>
      </c>
      <c r="D72" s="40" t="s">
        <v>74</v>
      </c>
      <c r="E72" s="53">
        <f t="shared" si="2"/>
        <v>18444</v>
      </c>
      <c r="F72" s="53">
        <f>일위대가!H452</f>
        <v>2924</v>
      </c>
      <c r="G72" s="53">
        <f>일위대가!J452</f>
        <v>15520</v>
      </c>
      <c r="H72" s="53">
        <f>일위대가!L452</f>
        <v>0</v>
      </c>
      <c r="I72" s="40" t="s">
        <v>394</v>
      </c>
      <c r="J72" s="40" t="s">
        <v>41</v>
      </c>
      <c r="K72" s="42" t="s">
        <v>41</v>
      </c>
      <c r="L72" s="42" t="s">
        <v>41</v>
      </c>
      <c r="M72" s="42" t="s">
        <v>41</v>
      </c>
      <c r="N72" s="42" t="s">
        <v>41</v>
      </c>
    </row>
    <row r="73" spans="1:14" s="44" customFormat="1" ht="30" customHeight="1" hidden="1">
      <c r="A73" s="40" t="s">
        <v>395</v>
      </c>
      <c r="B73" s="40" t="s">
        <v>389</v>
      </c>
      <c r="C73" s="40" t="s">
        <v>393</v>
      </c>
      <c r="D73" s="40" t="s">
        <v>74</v>
      </c>
      <c r="E73" s="53">
        <f t="shared" si="2"/>
        <v>14274</v>
      </c>
      <c r="F73" s="53">
        <f>일위대가!H459</f>
        <v>2092</v>
      </c>
      <c r="G73" s="53">
        <f>일위대가!J459</f>
        <v>12182</v>
      </c>
      <c r="H73" s="53">
        <f>일위대가!L459</f>
        <v>0</v>
      </c>
      <c r="I73" s="40" t="s">
        <v>398</v>
      </c>
      <c r="J73" s="40" t="s">
        <v>41</v>
      </c>
      <c r="K73" s="42" t="s">
        <v>41</v>
      </c>
      <c r="L73" s="42" t="s">
        <v>41</v>
      </c>
      <c r="M73" s="42" t="s">
        <v>41</v>
      </c>
      <c r="N73" s="42" t="s">
        <v>41</v>
      </c>
    </row>
    <row r="74" spans="1:14" s="44" customFormat="1" ht="30" customHeight="1" hidden="1">
      <c r="A74" s="40" t="s">
        <v>399</v>
      </c>
      <c r="B74" s="40" t="s">
        <v>396</v>
      </c>
      <c r="C74" s="40" t="s">
        <v>397</v>
      </c>
      <c r="D74" s="40" t="s">
        <v>74</v>
      </c>
      <c r="E74" s="53">
        <f t="shared" si="2"/>
        <v>41211</v>
      </c>
      <c r="F74" s="53">
        <f>일위대가!H463</f>
        <v>28840</v>
      </c>
      <c r="G74" s="53">
        <f>일위대가!J463</f>
        <v>12011</v>
      </c>
      <c r="H74" s="53">
        <f>일위대가!L463</f>
        <v>360</v>
      </c>
      <c r="I74" s="40" t="s">
        <v>401</v>
      </c>
      <c r="J74" s="40" t="s">
        <v>41</v>
      </c>
      <c r="K74" s="42" t="s">
        <v>41</v>
      </c>
      <c r="L74" s="42" t="s">
        <v>41</v>
      </c>
      <c r="M74" s="42" t="s">
        <v>41</v>
      </c>
      <c r="N74" s="42" t="s">
        <v>41</v>
      </c>
    </row>
    <row r="75" spans="1:14" s="44" customFormat="1" ht="30" customHeight="1" hidden="1">
      <c r="A75" s="40" t="s">
        <v>402</v>
      </c>
      <c r="B75" s="40" t="s">
        <v>396</v>
      </c>
      <c r="C75" s="40" t="s">
        <v>400</v>
      </c>
      <c r="D75" s="40" t="s">
        <v>74</v>
      </c>
      <c r="E75" s="53">
        <f t="shared" si="2"/>
        <v>43528</v>
      </c>
      <c r="F75" s="53">
        <f>일위대가!H467</f>
        <v>31157</v>
      </c>
      <c r="G75" s="53">
        <f>일위대가!J467</f>
        <v>12011</v>
      </c>
      <c r="H75" s="53">
        <f>일위대가!L467</f>
        <v>360</v>
      </c>
      <c r="I75" s="40" t="s">
        <v>404</v>
      </c>
      <c r="J75" s="40" t="s">
        <v>41</v>
      </c>
      <c r="K75" s="42" t="s">
        <v>41</v>
      </c>
      <c r="L75" s="42" t="s">
        <v>41</v>
      </c>
      <c r="M75" s="42" t="s">
        <v>41</v>
      </c>
      <c r="N75" s="42" t="s">
        <v>41</v>
      </c>
    </row>
    <row r="76" spans="1:14" s="44" customFormat="1" ht="30" customHeight="1" hidden="1">
      <c r="A76" s="40" t="s">
        <v>405</v>
      </c>
      <c r="B76" s="40" t="s">
        <v>403</v>
      </c>
      <c r="C76" s="40" t="s">
        <v>397</v>
      </c>
      <c r="D76" s="40" t="s">
        <v>74</v>
      </c>
      <c r="E76" s="53">
        <f t="shared" si="2"/>
        <v>23575</v>
      </c>
      <c r="F76" s="53">
        <f>일위대가!H474</f>
        <v>9264</v>
      </c>
      <c r="G76" s="53">
        <f>일위대가!J474</f>
        <v>14311</v>
      </c>
      <c r="H76" s="53">
        <f>일위대가!L474</f>
        <v>0</v>
      </c>
      <c r="I76" s="40" t="s">
        <v>406</v>
      </c>
      <c r="J76" s="40" t="s">
        <v>41</v>
      </c>
      <c r="K76" s="42" t="s">
        <v>41</v>
      </c>
      <c r="L76" s="42" t="s">
        <v>41</v>
      </c>
      <c r="M76" s="42" t="s">
        <v>41</v>
      </c>
      <c r="N76" s="42" t="s">
        <v>41</v>
      </c>
    </row>
    <row r="77" spans="1:14" s="44" customFormat="1" ht="30" customHeight="1" hidden="1">
      <c r="A77" s="40" t="s">
        <v>407</v>
      </c>
      <c r="B77" s="40" t="s">
        <v>403</v>
      </c>
      <c r="C77" s="40" t="s">
        <v>400</v>
      </c>
      <c r="D77" s="40" t="s">
        <v>74</v>
      </c>
      <c r="E77" s="53">
        <f t="shared" si="2"/>
        <v>25612</v>
      </c>
      <c r="F77" s="53">
        <f>일위대가!H481</f>
        <v>9264</v>
      </c>
      <c r="G77" s="53">
        <f>일위대가!J481</f>
        <v>16348</v>
      </c>
      <c r="H77" s="53">
        <f>일위대가!L481</f>
        <v>0</v>
      </c>
      <c r="I77" s="40" t="s">
        <v>410</v>
      </c>
      <c r="J77" s="40" t="s">
        <v>41</v>
      </c>
      <c r="K77" s="42" t="s">
        <v>41</v>
      </c>
      <c r="L77" s="42" t="s">
        <v>41</v>
      </c>
      <c r="M77" s="42" t="s">
        <v>41</v>
      </c>
      <c r="N77" s="42" t="s">
        <v>41</v>
      </c>
    </row>
    <row r="78" spans="1:14" s="44" customFormat="1" ht="30" customHeight="1" hidden="1">
      <c r="A78" s="40" t="s">
        <v>411</v>
      </c>
      <c r="B78" s="40" t="s">
        <v>408</v>
      </c>
      <c r="C78" s="40" t="s">
        <v>409</v>
      </c>
      <c r="D78" s="40" t="s">
        <v>59</v>
      </c>
      <c r="E78" s="53">
        <f t="shared" si="2"/>
        <v>12880</v>
      </c>
      <c r="F78" s="53">
        <f>일위대가!H485</f>
        <v>5676</v>
      </c>
      <c r="G78" s="53">
        <f>일위대가!J485</f>
        <v>7204</v>
      </c>
      <c r="H78" s="53">
        <f>일위대가!L485</f>
        <v>0</v>
      </c>
      <c r="I78" s="40" t="s">
        <v>414</v>
      </c>
      <c r="J78" s="40" t="s">
        <v>41</v>
      </c>
      <c r="K78" s="42" t="s">
        <v>41</v>
      </c>
      <c r="L78" s="42" t="s">
        <v>41</v>
      </c>
      <c r="M78" s="42" t="s">
        <v>41</v>
      </c>
      <c r="N78" s="42" t="s">
        <v>41</v>
      </c>
    </row>
    <row r="79" spans="1:14" s="44" customFormat="1" ht="30" customHeight="1" hidden="1">
      <c r="A79" s="40" t="s">
        <v>415</v>
      </c>
      <c r="B79" s="40" t="s">
        <v>412</v>
      </c>
      <c r="C79" s="40" t="s">
        <v>413</v>
      </c>
      <c r="D79" s="40" t="s">
        <v>74</v>
      </c>
      <c r="E79" s="53">
        <f t="shared" si="2"/>
        <v>9714</v>
      </c>
      <c r="F79" s="53">
        <f>일위대가!H490</f>
        <v>0</v>
      </c>
      <c r="G79" s="53">
        <f>일위대가!J490</f>
        <v>9714</v>
      </c>
      <c r="H79" s="53">
        <f>일위대가!L490</f>
        <v>0</v>
      </c>
      <c r="I79" s="40" t="s">
        <v>418</v>
      </c>
      <c r="J79" s="40" t="s">
        <v>41</v>
      </c>
      <c r="K79" s="42" t="s">
        <v>41</v>
      </c>
      <c r="L79" s="42" t="s">
        <v>41</v>
      </c>
      <c r="M79" s="42" t="s">
        <v>41</v>
      </c>
      <c r="N79" s="42" t="s">
        <v>41</v>
      </c>
    </row>
    <row r="80" spans="1:14" s="44" customFormat="1" ht="30" customHeight="1" hidden="1">
      <c r="A80" s="40" t="s">
        <v>419</v>
      </c>
      <c r="B80" s="40" t="s">
        <v>416</v>
      </c>
      <c r="C80" s="40" t="s">
        <v>417</v>
      </c>
      <c r="D80" s="40" t="s">
        <v>74</v>
      </c>
      <c r="E80" s="53">
        <f t="shared" si="2"/>
        <v>7321</v>
      </c>
      <c r="F80" s="53">
        <f>일위대가!H495</f>
        <v>0</v>
      </c>
      <c r="G80" s="53">
        <f>일위대가!J495</f>
        <v>7321</v>
      </c>
      <c r="H80" s="53">
        <f>일위대가!L495</f>
        <v>0</v>
      </c>
      <c r="I80" s="40" t="s">
        <v>422</v>
      </c>
      <c r="J80" s="40" t="s">
        <v>41</v>
      </c>
      <c r="K80" s="42" t="s">
        <v>41</v>
      </c>
      <c r="L80" s="42" t="s">
        <v>41</v>
      </c>
      <c r="M80" s="42" t="s">
        <v>41</v>
      </c>
      <c r="N80" s="42" t="s">
        <v>41</v>
      </c>
    </row>
    <row r="81" spans="1:14" s="44" customFormat="1" ht="30" customHeight="1" hidden="1">
      <c r="A81" s="40" t="s">
        <v>423</v>
      </c>
      <c r="B81" s="40" t="s">
        <v>420</v>
      </c>
      <c r="C81" s="40" t="s">
        <v>421</v>
      </c>
      <c r="D81" s="40" t="s">
        <v>59</v>
      </c>
      <c r="E81" s="53">
        <f t="shared" si="2"/>
        <v>3855</v>
      </c>
      <c r="F81" s="53">
        <f>일위대가!H500</f>
        <v>180</v>
      </c>
      <c r="G81" s="53">
        <f>일위대가!J500</f>
        <v>3675</v>
      </c>
      <c r="H81" s="53">
        <f>일위대가!L500</f>
        <v>0</v>
      </c>
      <c r="I81" s="40" t="s">
        <v>425</v>
      </c>
      <c r="J81" s="40" t="s">
        <v>41</v>
      </c>
      <c r="K81" s="42" t="s">
        <v>41</v>
      </c>
      <c r="L81" s="42" t="s">
        <v>41</v>
      </c>
      <c r="M81" s="42" t="s">
        <v>41</v>
      </c>
      <c r="N81" s="42" t="s">
        <v>41</v>
      </c>
    </row>
    <row r="82" spans="1:14" s="44" customFormat="1" ht="30" customHeight="1" hidden="1">
      <c r="A82" s="40" t="s">
        <v>426</v>
      </c>
      <c r="B82" s="40" t="s">
        <v>420</v>
      </c>
      <c r="C82" s="40" t="s">
        <v>424</v>
      </c>
      <c r="D82" s="40" t="s">
        <v>59</v>
      </c>
      <c r="E82" s="53">
        <f t="shared" si="2"/>
        <v>4233</v>
      </c>
      <c r="F82" s="53">
        <f>일위대가!H505</f>
        <v>558</v>
      </c>
      <c r="G82" s="53">
        <f>일위대가!J505</f>
        <v>3675</v>
      </c>
      <c r="H82" s="53">
        <f>일위대가!L505</f>
        <v>0</v>
      </c>
      <c r="I82" s="40" t="s">
        <v>429</v>
      </c>
      <c r="J82" s="40" t="s">
        <v>41</v>
      </c>
      <c r="K82" s="42" t="s">
        <v>41</v>
      </c>
      <c r="L82" s="42" t="s">
        <v>41</v>
      </c>
      <c r="M82" s="42" t="s">
        <v>41</v>
      </c>
      <c r="N82" s="42" t="s">
        <v>41</v>
      </c>
    </row>
    <row r="83" spans="1:14" s="44" customFormat="1" ht="30" customHeight="1" hidden="1">
      <c r="A83" s="40" t="s">
        <v>430</v>
      </c>
      <c r="B83" s="40" t="s">
        <v>427</v>
      </c>
      <c r="C83" s="40" t="s">
        <v>428</v>
      </c>
      <c r="D83" s="40" t="s">
        <v>59</v>
      </c>
      <c r="E83" s="53">
        <f t="shared" si="2"/>
        <v>15036</v>
      </c>
      <c r="F83" s="53">
        <f>일위대가!H512</f>
        <v>6092</v>
      </c>
      <c r="G83" s="53">
        <f>일위대가!J512</f>
        <v>8944</v>
      </c>
      <c r="H83" s="53">
        <f>일위대가!L512</f>
        <v>0</v>
      </c>
      <c r="I83" s="40" t="s">
        <v>433</v>
      </c>
      <c r="J83" s="40" t="s">
        <v>41</v>
      </c>
      <c r="K83" s="42" t="s">
        <v>41</v>
      </c>
      <c r="L83" s="42" t="s">
        <v>41</v>
      </c>
      <c r="M83" s="42" t="s">
        <v>41</v>
      </c>
      <c r="N83" s="42" t="s">
        <v>41</v>
      </c>
    </row>
    <row r="84" spans="1:14" s="44" customFormat="1" ht="30" customHeight="1" hidden="1">
      <c r="A84" s="40" t="s">
        <v>434</v>
      </c>
      <c r="B84" s="40" t="s">
        <v>431</v>
      </c>
      <c r="C84" s="40" t="s">
        <v>432</v>
      </c>
      <c r="D84" s="40" t="s">
        <v>44</v>
      </c>
      <c r="E84" s="53">
        <f t="shared" si="2"/>
        <v>53367</v>
      </c>
      <c r="F84" s="53">
        <f>일위대가!H518</f>
        <v>26520</v>
      </c>
      <c r="G84" s="53">
        <f>일위대가!J518</f>
        <v>26847</v>
      </c>
      <c r="H84" s="53">
        <f>일위대가!L518</f>
        <v>0</v>
      </c>
      <c r="I84" s="40" t="s">
        <v>437</v>
      </c>
      <c r="J84" s="40" t="s">
        <v>41</v>
      </c>
      <c r="K84" s="42" t="s">
        <v>41</v>
      </c>
      <c r="L84" s="42" t="s">
        <v>41</v>
      </c>
      <c r="M84" s="42" t="s">
        <v>41</v>
      </c>
      <c r="N84" s="42" t="s">
        <v>41</v>
      </c>
    </row>
    <row r="85" spans="1:14" s="44" customFormat="1" ht="30" customHeight="1" hidden="1">
      <c r="A85" s="40" t="s">
        <v>438</v>
      </c>
      <c r="B85" s="40" t="s">
        <v>435</v>
      </c>
      <c r="C85" s="40" t="s">
        <v>436</v>
      </c>
      <c r="D85" s="40" t="s">
        <v>74</v>
      </c>
      <c r="E85" s="53">
        <f t="shared" si="2"/>
        <v>2788</v>
      </c>
      <c r="F85" s="53">
        <f>일위대가!H524</f>
        <v>2064</v>
      </c>
      <c r="G85" s="53">
        <f>일위대가!J524</f>
        <v>724</v>
      </c>
      <c r="H85" s="53">
        <f>일위대가!L524</f>
        <v>0</v>
      </c>
      <c r="I85" s="40" t="s">
        <v>441</v>
      </c>
      <c r="J85" s="40" t="s">
        <v>41</v>
      </c>
      <c r="K85" s="42" t="s">
        <v>41</v>
      </c>
      <c r="L85" s="42" t="s">
        <v>41</v>
      </c>
      <c r="M85" s="42" t="s">
        <v>41</v>
      </c>
      <c r="N85" s="42" t="s">
        <v>41</v>
      </c>
    </row>
    <row r="86" spans="1:14" s="44" customFormat="1" ht="30" customHeight="1" hidden="1">
      <c r="A86" s="40" t="s">
        <v>442</v>
      </c>
      <c r="B86" s="40" t="s">
        <v>439</v>
      </c>
      <c r="C86" s="40" t="s">
        <v>440</v>
      </c>
      <c r="D86" s="40" t="s">
        <v>74</v>
      </c>
      <c r="E86" s="53">
        <f t="shared" si="2"/>
        <v>18500</v>
      </c>
      <c r="F86" s="53">
        <f>일위대가!H528</f>
        <v>7710</v>
      </c>
      <c r="G86" s="53">
        <f>일위대가!J528</f>
        <v>10790</v>
      </c>
      <c r="H86" s="53">
        <f>일위대가!L528</f>
        <v>0</v>
      </c>
      <c r="I86" s="40" t="s">
        <v>444</v>
      </c>
      <c r="J86" s="40" t="s">
        <v>41</v>
      </c>
      <c r="K86" s="42" t="s">
        <v>41</v>
      </c>
      <c r="L86" s="42" t="s">
        <v>41</v>
      </c>
      <c r="M86" s="42" t="s">
        <v>41</v>
      </c>
      <c r="N86" s="42" t="s">
        <v>41</v>
      </c>
    </row>
    <row r="87" spans="1:14" s="44" customFormat="1" ht="30" customHeight="1" hidden="1">
      <c r="A87" s="40" t="s">
        <v>445</v>
      </c>
      <c r="B87" s="40" t="s">
        <v>443</v>
      </c>
      <c r="C87" s="40" t="s">
        <v>41</v>
      </c>
      <c r="D87" s="40" t="s">
        <v>74</v>
      </c>
      <c r="E87" s="53">
        <f t="shared" si="2"/>
        <v>21196</v>
      </c>
      <c r="F87" s="53">
        <f>일위대가!H532</f>
        <v>4875</v>
      </c>
      <c r="G87" s="53">
        <f>일위대가!J532</f>
        <v>16276</v>
      </c>
      <c r="H87" s="53">
        <f>일위대가!L532</f>
        <v>45</v>
      </c>
      <c r="I87" s="40" t="s">
        <v>448</v>
      </c>
      <c r="J87" s="40" t="s">
        <v>41</v>
      </c>
      <c r="K87" s="42" t="s">
        <v>41</v>
      </c>
      <c r="L87" s="42" t="s">
        <v>41</v>
      </c>
      <c r="M87" s="42" t="s">
        <v>41</v>
      </c>
      <c r="N87" s="42" t="s">
        <v>41</v>
      </c>
    </row>
    <row r="88" spans="1:14" s="44" customFormat="1" ht="30" customHeight="1" hidden="1">
      <c r="A88" s="40" t="s">
        <v>449</v>
      </c>
      <c r="B88" s="40" t="s">
        <v>446</v>
      </c>
      <c r="C88" s="40" t="s">
        <v>447</v>
      </c>
      <c r="D88" s="40" t="s">
        <v>59</v>
      </c>
      <c r="E88" s="53">
        <f t="shared" si="2"/>
        <v>28762</v>
      </c>
      <c r="F88" s="53">
        <f>일위대가!H541</f>
        <v>5888</v>
      </c>
      <c r="G88" s="53">
        <f>일위대가!J541</f>
        <v>22823</v>
      </c>
      <c r="H88" s="53">
        <f>일위대가!L541</f>
        <v>51</v>
      </c>
      <c r="I88" s="40" t="s">
        <v>451</v>
      </c>
      <c r="J88" s="40" t="s">
        <v>41</v>
      </c>
      <c r="K88" s="42" t="s">
        <v>41</v>
      </c>
      <c r="L88" s="42" t="s">
        <v>41</v>
      </c>
      <c r="M88" s="42" t="s">
        <v>41</v>
      </c>
      <c r="N88" s="42" t="s">
        <v>41</v>
      </c>
    </row>
    <row r="89" spans="1:14" s="44" customFormat="1" ht="30" customHeight="1" hidden="1">
      <c r="A89" s="40" t="s">
        <v>452</v>
      </c>
      <c r="B89" s="40" t="s">
        <v>446</v>
      </c>
      <c r="C89" s="40" t="s">
        <v>450</v>
      </c>
      <c r="D89" s="40" t="s">
        <v>59</v>
      </c>
      <c r="E89" s="53">
        <f t="shared" si="2"/>
        <v>33474</v>
      </c>
      <c r="F89" s="53">
        <f>일위대가!H550</f>
        <v>6879</v>
      </c>
      <c r="G89" s="53">
        <f>일위대가!J550</f>
        <v>26536</v>
      </c>
      <c r="H89" s="53">
        <f>일위대가!L550</f>
        <v>59</v>
      </c>
      <c r="I89" s="40" t="s">
        <v>454</v>
      </c>
      <c r="J89" s="40" t="s">
        <v>41</v>
      </c>
      <c r="K89" s="42" t="s">
        <v>41</v>
      </c>
      <c r="L89" s="42" t="s">
        <v>41</v>
      </c>
      <c r="M89" s="42" t="s">
        <v>41</v>
      </c>
      <c r="N89" s="42" t="s">
        <v>41</v>
      </c>
    </row>
    <row r="90" spans="1:14" s="44" customFormat="1" ht="30" customHeight="1" hidden="1">
      <c r="A90" s="40" t="s">
        <v>455</v>
      </c>
      <c r="B90" s="40" t="s">
        <v>446</v>
      </c>
      <c r="C90" s="40" t="s">
        <v>453</v>
      </c>
      <c r="D90" s="40" t="s">
        <v>59</v>
      </c>
      <c r="E90" s="53">
        <f t="shared" si="2"/>
        <v>54232</v>
      </c>
      <c r="F90" s="53">
        <f>일위대가!H559</f>
        <v>11354</v>
      </c>
      <c r="G90" s="53">
        <f>일위대가!J559</f>
        <v>42783</v>
      </c>
      <c r="H90" s="53">
        <f>일위대가!L559</f>
        <v>95</v>
      </c>
      <c r="I90" s="40" t="s">
        <v>457</v>
      </c>
      <c r="J90" s="40" t="s">
        <v>41</v>
      </c>
      <c r="K90" s="42" t="s">
        <v>41</v>
      </c>
      <c r="L90" s="42" t="s">
        <v>41</v>
      </c>
      <c r="M90" s="42" t="s">
        <v>41</v>
      </c>
      <c r="N90" s="42" t="s">
        <v>41</v>
      </c>
    </row>
    <row r="91" spans="1:14" s="44" customFormat="1" ht="30" customHeight="1" hidden="1">
      <c r="A91" s="40" t="s">
        <v>458</v>
      </c>
      <c r="B91" s="40" t="s">
        <v>446</v>
      </c>
      <c r="C91" s="40" t="s">
        <v>456</v>
      </c>
      <c r="D91" s="40" t="s">
        <v>59</v>
      </c>
      <c r="E91" s="53">
        <f t="shared" si="2"/>
        <v>56481</v>
      </c>
      <c r="F91" s="53">
        <f>일위대가!H568</f>
        <v>11837</v>
      </c>
      <c r="G91" s="53">
        <f>일위대가!J568</f>
        <v>44545</v>
      </c>
      <c r="H91" s="53">
        <f>일위대가!L568</f>
        <v>99</v>
      </c>
      <c r="I91" s="40" t="s">
        <v>460</v>
      </c>
      <c r="J91" s="40" t="s">
        <v>41</v>
      </c>
      <c r="K91" s="42" t="s">
        <v>41</v>
      </c>
      <c r="L91" s="42" t="s">
        <v>41</v>
      </c>
      <c r="M91" s="42" t="s">
        <v>41</v>
      </c>
      <c r="N91" s="42" t="s">
        <v>41</v>
      </c>
    </row>
    <row r="92" spans="1:14" s="44" customFormat="1" ht="30" customHeight="1" hidden="1">
      <c r="A92" s="40" t="s">
        <v>461</v>
      </c>
      <c r="B92" s="40" t="s">
        <v>446</v>
      </c>
      <c r="C92" s="40" t="s">
        <v>459</v>
      </c>
      <c r="D92" s="40" t="s">
        <v>59</v>
      </c>
      <c r="E92" s="53">
        <f t="shared" si="2"/>
        <v>60974</v>
      </c>
      <c r="F92" s="53">
        <f>일위대가!H577</f>
        <v>12801</v>
      </c>
      <c r="G92" s="53">
        <f>일위대가!J577</f>
        <v>48067</v>
      </c>
      <c r="H92" s="53">
        <f>일위대가!L577</f>
        <v>106</v>
      </c>
      <c r="I92" s="40" t="s">
        <v>463</v>
      </c>
      <c r="J92" s="40" t="s">
        <v>41</v>
      </c>
      <c r="K92" s="42" t="s">
        <v>41</v>
      </c>
      <c r="L92" s="42" t="s">
        <v>41</v>
      </c>
      <c r="M92" s="42" t="s">
        <v>41</v>
      </c>
      <c r="N92" s="42" t="s">
        <v>41</v>
      </c>
    </row>
    <row r="93" spans="1:14" s="44" customFormat="1" ht="30" customHeight="1" hidden="1">
      <c r="A93" s="40" t="s">
        <v>464</v>
      </c>
      <c r="B93" s="40" t="s">
        <v>446</v>
      </c>
      <c r="C93" s="40" t="s">
        <v>462</v>
      </c>
      <c r="D93" s="40" t="s">
        <v>59</v>
      </c>
      <c r="E93" s="53">
        <f t="shared" si="2"/>
        <v>99930</v>
      </c>
      <c r="F93" s="53">
        <f>일위대가!H586</f>
        <v>21162</v>
      </c>
      <c r="G93" s="53">
        <f>일위대가!J586</f>
        <v>78595</v>
      </c>
      <c r="H93" s="53">
        <f>일위대가!L586</f>
        <v>173</v>
      </c>
      <c r="I93" s="40" t="s">
        <v>467</v>
      </c>
      <c r="J93" s="40" t="s">
        <v>41</v>
      </c>
      <c r="K93" s="42" t="s">
        <v>41</v>
      </c>
      <c r="L93" s="42" t="s">
        <v>41</v>
      </c>
      <c r="M93" s="42" t="s">
        <v>41</v>
      </c>
      <c r="N93" s="42" t="s">
        <v>41</v>
      </c>
    </row>
    <row r="94" spans="1:14" s="44" customFormat="1" ht="30" customHeight="1" hidden="1">
      <c r="A94" s="40" t="s">
        <v>468</v>
      </c>
      <c r="B94" s="40" t="s">
        <v>465</v>
      </c>
      <c r="C94" s="40" t="s">
        <v>466</v>
      </c>
      <c r="D94" s="40" t="s">
        <v>59</v>
      </c>
      <c r="E94" s="53">
        <f t="shared" si="2"/>
        <v>3082</v>
      </c>
      <c r="F94" s="53">
        <f>일위대가!H592</f>
        <v>2182</v>
      </c>
      <c r="G94" s="53">
        <f>일위대가!J592</f>
        <v>900</v>
      </c>
      <c r="H94" s="53">
        <f>일위대가!L592</f>
        <v>0</v>
      </c>
      <c r="I94" s="40" t="s">
        <v>471</v>
      </c>
      <c r="J94" s="40" t="s">
        <v>41</v>
      </c>
      <c r="K94" s="42" t="s">
        <v>41</v>
      </c>
      <c r="L94" s="42" t="s">
        <v>41</v>
      </c>
      <c r="M94" s="42" t="s">
        <v>41</v>
      </c>
      <c r="N94" s="42" t="s">
        <v>41</v>
      </c>
    </row>
    <row r="95" spans="1:14" s="44" customFormat="1" ht="30" customHeight="1" hidden="1">
      <c r="A95" s="40" t="s">
        <v>472</v>
      </c>
      <c r="B95" s="40" t="s">
        <v>469</v>
      </c>
      <c r="C95" s="40" t="s">
        <v>470</v>
      </c>
      <c r="D95" s="40" t="s">
        <v>59</v>
      </c>
      <c r="E95" s="53">
        <f t="shared" si="2"/>
        <v>3244</v>
      </c>
      <c r="F95" s="53">
        <f>일위대가!H598</f>
        <v>2344</v>
      </c>
      <c r="G95" s="53">
        <f>일위대가!J598</f>
        <v>900</v>
      </c>
      <c r="H95" s="53">
        <f>일위대가!L598</f>
        <v>0</v>
      </c>
      <c r="I95" s="40" t="s">
        <v>475</v>
      </c>
      <c r="J95" s="40" t="s">
        <v>41</v>
      </c>
      <c r="K95" s="42" t="s">
        <v>41</v>
      </c>
      <c r="L95" s="42" t="s">
        <v>41</v>
      </c>
      <c r="M95" s="42" t="s">
        <v>41</v>
      </c>
      <c r="N95" s="42" t="s">
        <v>41</v>
      </c>
    </row>
    <row r="96" spans="1:14" s="44" customFormat="1" ht="30" customHeight="1" hidden="1">
      <c r="A96" s="40" t="s">
        <v>476</v>
      </c>
      <c r="B96" s="40" t="s">
        <v>473</v>
      </c>
      <c r="C96" s="40" t="s">
        <v>474</v>
      </c>
      <c r="D96" s="40" t="s">
        <v>59</v>
      </c>
      <c r="E96" s="53">
        <f t="shared" si="2"/>
        <v>22245</v>
      </c>
      <c r="F96" s="53">
        <f>일위대가!H608</f>
        <v>7086</v>
      </c>
      <c r="G96" s="53">
        <f>일위대가!J608</f>
        <v>15119</v>
      </c>
      <c r="H96" s="53">
        <f>일위대가!L608</f>
        <v>40</v>
      </c>
      <c r="I96" s="40" t="s">
        <v>479</v>
      </c>
      <c r="J96" s="40" t="s">
        <v>41</v>
      </c>
      <c r="K96" s="42" t="s">
        <v>41</v>
      </c>
      <c r="L96" s="42" t="s">
        <v>41</v>
      </c>
      <c r="M96" s="42" t="s">
        <v>41</v>
      </c>
      <c r="N96" s="42" t="s">
        <v>41</v>
      </c>
    </row>
    <row r="97" spans="1:14" s="44" customFormat="1" ht="30" customHeight="1" hidden="1">
      <c r="A97" s="40" t="s">
        <v>480</v>
      </c>
      <c r="B97" s="40" t="s">
        <v>477</v>
      </c>
      <c r="C97" s="40" t="s">
        <v>478</v>
      </c>
      <c r="D97" s="40" t="s">
        <v>59</v>
      </c>
      <c r="E97" s="53">
        <f t="shared" si="2"/>
        <v>350</v>
      </c>
      <c r="F97" s="53">
        <f>일위대가!H612</f>
        <v>350</v>
      </c>
      <c r="G97" s="53">
        <f>일위대가!J612</f>
        <v>0</v>
      </c>
      <c r="H97" s="53">
        <f>일위대가!L612</f>
        <v>0</v>
      </c>
      <c r="I97" s="40" t="s">
        <v>483</v>
      </c>
      <c r="J97" s="40" t="s">
        <v>41</v>
      </c>
      <c r="K97" s="42" t="s">
        <v>41</v>
      </c>
      <c r="L97" s="42" t="s">
        <v>41</v>
      </c>
      <c r="M97" s="42" t="s">
        <v>41</v>
      </c>
      <c r="N97" s="42" t="s">
        <v>41</v>
      </c>
    </row>
    <row r="98" spans="1:14" s="44" customFormat="1" ht="30" customHeight="1" hidden="1">
      <c r="A98" s="40" t="s">
        <v>484</v>
      </c>
      <c r="B98" s="40" t="s">
        <v>481</v>
      </c>
      <c r="C98" s="40" t="s">
        <v>482</v>
      </c>
      <c r="D98" s="40" t="s">
        <v>59</v>
      </c>
      <c r="E98" s="53">
        <f t="shared" si="2"/>
        <v>440</v>
      </c>
      <c r="F98" s="53">
        <f>일위대가!H616</f>
        <v>440</v>
      </c>
      <c r="G98" s="53">
        <f>일위대가!J616</f>
        <v>0</v>
      </c>
      <c r="H98" s="53">
        <f>일위대가!L616</f>
        <v>0</v>
      </c>
      <c r="I98" s="40" t="s">
        <v>487</v>
      </c>
      <c r="J98" s="40" t="s">
        <v>41</v>
      </c>
      <c r="K98" s="42" t="s">
        <v>41</v>
      </c>
      <c r="L98" s="42" t="s">
        <v>41</v>
      </c>
      <c r="M98" s="42" t="s">
        <v>41</v>
      </c>
      <c r="N98" s="42" t="s">
        <v>41</v>
      </c>
    </row>
    <row r="99" spans="1:14" s="44" customFormat="1" ht="30" customHeight="1" hidden="1">
      <c r="A99" s="40" t="s">
        <v>488</v>
      </c>
      <c r="B99" s="40" t="s">
        <v>485</v>
      </c>
      <c r="C99" s="40" t="s">
        <v>486</v>
      </c>
      <c r="D99" s="40" t="s">
        <v>59</v>
      </c>
      <c r="E99" s="53">
        <f t="shared" si="2"/>
        <v>440</v>
      </c>
      <c r="F99" s="53">
        <f>일위대가!H620</f>
        <v>440</v>
      </c>
      <c r="G99" s="53">
        <f>일위대가!J620</f>
        <v>0</v>
      </c>
      <c r="H99" s="53">
        <f>일위대가!L620</f>
        <v>0</v>
      </c>
      <c r="I99" s="40" t="s">
        <v>490</v>
      </c>
      <c r="J99" s="40" t="s">
        <v>41</v>
      </c>
      <c r="K99" s="42" t="s">
        <v>41</v>
      </c>
      <c r="L99" s="42" t="s">
        <v>41</v>
      </c>
      <c r="M99" s="42" t="s">
        <v>41</v>
      </c>
      <c r="N99" s="42" t="s">
        <v>41</v>
      </c>
    </row>
    <row r="100" spans="1:14" s="44" customFormat="1" ht="30" customHeight="1" hidden="1">
      <c r="A100" s="40" t="s">
        <v>491</v>
      </c>
      <c r="B100" s="40" t="s">
        <v>489</v>
      </c>
      <c r="C100" s="40" t="s">
        <v>486</v>
      </c>
      <c r="D100" s="40" t="s">
        <v>59</v>
      </c>
      <c r="E100" s="53">
        <f t="shared" si="2"/>
        <v>330</v>
      </c>
      <c r="F100" s="53">
        <f>일위대가!H624</f>
        <v>330</v>
      </c>
      <c r="G100" s="53">
        <f>일위대가!J624</f>
        <v>0</v>
      </c>
      <c r="H100" s="53">
        <f>일위대가!L624</f>
        <v>0</v>
      </c>
      <c r="I100" s="40" t="s">
        <v>494</v>
      </c>
      <c r="J100" s="40" t="s">
        <v>41</v>
      </c>
      <c r="K100" s="42" t="s">
        <v>41</v>
      </c>
      <c r="L100" s="42" t="s">
        <v>41</v>
      </c>
      <c r="M100" s="42" t="s">
        <v>41</v>
      </c>
      <c r="N100" s="42" t="s">
        <v>41</v>
      </c>
    </row>
    <row r="101" spans="1:14" s="44" customFormat="1" ht="30" customHeight="1" hidden="1">
      <c r="A101" s="40" t="s">
        <v>495</v>
      </c>
      <c r="B101" s="40" t="s">
        <v>492</v>
      </c>
      <c r="C101" s="40" t="s">
        <v>493</v>
      </c>
      <c r="D101" s="40" t="s">
        <v>59</v>
      </c>
      <c r="E101" s="53">
        <f t="shared" si="2"/>
        <v>21344</v>
      </c>
      <c r="F101" s="53">
        <f>일위대가!H634</f>
        <v>5148</v>
      </c>
      <c r="G101" s="53">
        <f>일위대가!J634</f>
        <v>16173</v>
      </c>
      <c r="H101" s="53">
        <f>일위대가!L634</f>
        <v>23</v>
      </c>
      <c r="I101" s="40" t="s">
        <v>498</v>
      </c>
      <c r="J101" s="40" t="s">
        <v>41</v>
      </c>
      <c r="K101" s="42" t="s">
        <v>41</v>
      </c>
      <c r="L101" s="42" t="s">
        <v>41</v>
      </c>
      <c r="M101" s="42" t="s">
        <v>41</v>
      </c>
      <c r="N101" s="42" t="s">
        <v>41</v>
      </c>
    </row>
    <row r="102" spans="1:14" s="44" customFormat="1" ht="30" customHeight="1" hidden="1">
      <c r="A102" s="40" t="s">
        <v>499</v>
      </c>
      <c r="B102" s="40" t="s">
        <v>496</v>
      </c>
      <c r="C102" s="40" t="s">
        <v>497</v>
      </c>
      <c r="D102" s="40" t="s">
        <v>59</v>
      </c>
      <c r="E102" s="53">
        <f t="shared" si="2"/>
        <v>31896</v>
      </c>
      <c r="F102" s="53">
        <f>일위대가!H644</f>
        <v>8212</v>
      </c>
      <c r="G102" s="53">
        <f>일위대가!J644</f>
        <v>23640</v>
      </c>
      <c r="H102" s="53">
        <f>일위대가!L644</f>
        <v>44</v>
      </c>
      <c r="I102" s="40" t="s">
        <v>502</v>
      </c>
      <c r="J102" s="40" t="s">
        <v>41</v>
      </c>
      <c r="K102" s="42" t="s">
        <v>41</v>
      </c>
      <c r="L102" s="42" t="s">
        <v>41</v>
      </c>
      <c r="M102" s="42" t="s">
        <v>41</v>
      </c>
      <c r="N102" s="42" t="s">
        <v>41</v>
      </c>
    </row>
    <row r="103" spans="1:14" s="44" customFormat="1" ht="30" customHeight="1" hidden="1">
      <c r="A103" s="40" t="s">
        <v>503</v>
      </c>
      <c r="B103" s="40" t="s">
        <v>500</v>
      </c>
      <c r="C103" s="40" t="s">
        <v>501</v>
      </c>
      <c r="D103" s="40" t="s">
        <v>150</v>
      </c>
      <c r="E103" s="53">
        <f aca="true" t="shared" si="3" ref="E103:E134">F103+G103+H103</f>
        <v>34949</v>
      </c>
      <c r="F103" s="53">
        <f>일위대가!H648</f>
        <v>7239</v>
      </c>
      <c r="G103" s="53">
        <f>일위대가!J648</f>
        <v>27691</v>
      </c>
      <c r="H103" s="53">
        <f>일위대가!L648</f>
        <v>19</v>
      </c>
      <c r="I103" s="40" t="s">
        <v>506</v>
      </c>
      <c r="J103" s="40" t="s">
        <v>41</v>
      </c>
      <c r="K103" s="42" t="s">
        <v>41</v>
      </c>
      <c r="L103" s="42" t="s">
        <v>41</v>
      </c>
      <c r="M103" s="42" t="s">
        <v>41</v>
      </c>
      <c r="N103" s="42" t="s">
        <v>41</v>
      </c>
    </row>
    <row r="104" spans="1:14" s="44" customFormat="1" ht="30" customHeight="1" hidden="1">
      <c r="A104" s="40" t="s">
        <v>507</v>
      </c>
      <c r="B104" s="40" t="s">
        <v>504</v>
      </c>
      <c r="C104" s="40" t="s">
        <v>505</v>
      </c>
      <c r="D104" s="40" t="s">
        <v>59</v>
      </c>
      <c r="E104" s="53">
        <f t="shared" si="3"/>
        <v>67393</v>
      </c>
      <c r="F104" s="53">
        <f>일위대가!H658</f>
        <v>22680</v>
      </c>
      <c r="G104" s="53">
        <f>일위대가!J658</f>
        <v>43959</v>
      </c>
      <c r="H104" s="53">
        <f>일위대가!L658</f>
        <v>754</v>
      </c>
      <c r="I104" s="40" t="s">
        <v>509</v>
      </c>
      <c r="J104" s="40" t="s">
        <v>41</v>
      </c>
      <c r="K104" s="42" t="s">
        <v>41</v>
      </c>
      <c r="L104" s="42" t="s">
        <v>41</v>
      </c>
      <c r="M104" s="42" t="s">
        <v>41</v>
      </c>
      <c r="N104" s="42" t="s">
        <v>41</v>
      </c>
    </row>
    <row r="105" spans="1:14" s="44" customFormat="1" ht="30" customHeight="1" hidden="1">
      <c r="A105" s="40" t="s">
        <v>510</v>
      </c>
      <c r="B105" s="40" t="s">
        <v>504</v>
      </c>
      <c r="C105" s="40" t="s">
        <v>508</v>
      </c>
      <c r="D105" s="40" t="s">
        <v>59</v>
      </c>
      <c r="E105" s="53">
        <f t="shared" si="3"/>
        <v>78443</v>
      </c>
      <c r="F105" s="53">
        <f>일위대가!H668</f>
        <v>26154</v>
      </c>
      <c r="G105" s="53">
        <f>일위대가!J668</f>
        <v>51406</v>
      </c>
      <c r="H105" s="53">
        <f>일위대가!L668</f>
        <v>883</v>
      </c>
      <c r="I105" s="40" t="s">
        <v>513</v>
      </c>
      <c r="J105" s="40" t="s">
        <v>41</v>
      </c>
      <c r="K105" s="42" t="s">
        <v>41</v>
      </c>
      <c r="L105" s="42" t="s">
        <v>41</v>
      </c>
      <c r="M105" s="42" t="s">
        <v>41</v>
      </c>
      <c r="N105" s="42" t="s">
        <v>41</v>
      </c>
    </row>
    <row r="106" spans="1:14" s="44" customFormat="1" ht="30" customHeight="1" hidden="1">
      <c r="A106" s="40" t="s">
        <v>514</v>
      </c>
      <c r="B106" s="40" t="s">
        <v>511</v>
      </c>
      <c r="C106" s="40" t="s">
        <v>512</v>
      </c>
      <c r="D106" s="40" t="s">
        <v>59</v>
      </c>
      <c r="E106" s="53">
        <f t="shared" si="3"/>
        <v>201635</v>
      </c>
      <c r="F106" s="53">
        <f>일위대가!H675</f>
        <v>166883</v>
      </c>
      <c r="G106" s="53">
        <f>일위대가!J675</f>
        <v>34724</v>
      </c>
      <c r="H106" s="53">
        <f>일위대가!L675</f>
        <v>28</v>
      </c>
      <c r="I106" s="40" t="s">
        <v>517</v>
      </c>
      <c r="J106" s="40" t="s">
        <v>41</v>
      </c>
      <c r="K106" s="42" t="s">
        <v>41</v>
      </c>
      <c r="L106" s="42" t="s">
        <v>41</v>
      </c>
      <c r="M106" s="42" t="s">
        <v>41</v>
      </c>
      <c r="N106" s="42" t="s">
        <v>41</v>
      </c>
    </row>
    <row r="107" spans="1:14" s="44" customFormat="1" ht="30" customHeight="1" hidden="1">
      <c r="A107" s="40" t="s">
        <v>518</v>
      </c>
      <c r="B107" s="40" t="s">
        <v>515</v>
      </c>
      <c r="C107" s="40" t="s">
        <v>516</v>
      </c>
      <c r="D107" s="40" t="s">
        <v>59</v>
      </c>
      <c r="E107" s="53">
        <f t="shared" si="3"/>
        <v>19268</v>
      </c>
      <c r="F107" s="53">
        <f>일위대가!H684</f>
        <v>4130</v>
      </c>
      <c r="G107" s="53">
        <f>일위대가!J684</f>
        <v>15126</v>
      </c>
      <c r="H107" s="53">
        <f>일위대가!L684</f>
        <v>12</v>
      </c>
      <c r="I107" s="40" t="s">
        <v>521</v>
      </c>
      <c r="J107" s="40" t="s">
        <v>41</v>
      </c>
      <c r="K107" s="42" t="s">
        <v>41</v>
      </c>
      <c r="L107" s="42" t="s">
        <v>41</v>
      </c>
      <c r="M107" s="42" t="s">
        <v>41</v>
      </c>
      <c r="N107" s="42" t="s">
        <v>41</v>
      </c>
    </row>
    <row r="108" spans="1:14" s="44" customFormat="1" ht="30" customHeight="1" hidden="1">
      <c r="A108" s="40" t="s">
        <v>522</v>
      </c>
      <c r="B108" s="40" t="s">
        <v>519</v>
      </c>
      <c r="C108" s="40" t="s">
        <v>520</v>
      </c>
      <c r="D108" s="40" t="s">
        <v>59</v>
      </c>
      <c r="E108" s="53">
        <f t="shared" si="3"/>
        <v>47843</v>
      </c>
      <c r="F108" s="53">
        <f>일위대가!H695</f>
        <v>33722</v>
      </c>
      <c r="G108" s="53">
        <f>일위대가!J695</f>
        <v>14084</v>
      </c>
      <c r="H108" s="53">
        <f>일위대가!L695</f>
        <v>37</v>
      </c>
      <c r="I108" s="40" t="s">
        <v>525</v>
      </c>
      <c r="J108" s="40" t="s">
        <v>41</v>
      </c>
      <c r="K108" s="42" t="s">
        <v>41</v>
      </c>
      <c r="L108" s="42" t="s">
        <v>41</v>
      </c>
      <c r="M108" s="42" t="s">
        <v>41</v>
      </c>
      <c r="N108" s="42" t="s">
        <v>41</v>
      </c>
    </row>
    <row r="109" spans="1:14" s="44" customFormat="1" ht="30" customHeight="1" hidden="1">
      <c r="A109" s="40" t="s">
        <v>526</v>
      </c>
      <c r="B109" s="40" t="s">
        <v>523</v>
      </c>
      <c r="C109" s="40" t="s">
        <v>524</v>
      </c>
      <c r="D109" s="40" t="s">
        <v>150</v>
      </c>
      <c r="E109" s="53">
        <f t="shared" si="3"/>
        <v>4820</v>
      </c>
      <c r="F109" s="53">
        <f>일위대가!H703</f>
        <v>812</v>
      </c>
      <c r="G109" s="53">
        <f>일위대가!J703</f>
        <v>4005</v>
      </c>
      <c r="H109" s="53">
        <f>일위대가!L703</f>
        <v>3</v>
      </c>
      <c r="I109" s="40" t="s">
        <v>529</v>
      </c>
      <c r="J109" s="40" t="s">
        <v>41</v>
      </c>
      <c r="K109" s="42" t="s">
        <v>41</v>
      </c>
      <c r="L109" s="42" t="s">
        <v>41</v>
      </c>
      <c r="M109" s="42" t="s">
        <v>41</v>
      </c>
      <c r="N109" s="42" t="s">
        <v>41</v>
      </c>
    </row>
    <row r="110" spans="1:14" s="44" customFormat="1" ht="30" customHeight="1" hidden="1">
      <c r="A110" s="40" t="s">
        <v>530</v>
      </c>
      <c r="B110" s="40" t="s">
        <v>527</v>
      </c>
      <c r="C110" s="40" t="s">
        <v>528</v>
      </c>
      <c r="D110" s="40" t="s">
        <v>59</v>
      </c>
      <c r="E110" s="53">
        <f t="shared" si="3"/>
        <v>5628</v>
      </c>
      <c r="F110" s="53">
        <f>일위대가!H709</f>
        <v>3359</v>
      </c>
      <c r="G110" s="53">
        <f>일위대가!J709</f>
        <v>2269</v>
      </c>
      <c r="H110" s="53">
        <f>일위대가!L709</f>
        <v>0</v>
      </c>
      <c r="I110" s="40" t="s">
        <v>532</v>
      </c>
      <c r="J110" s="40" t="s">
        <v>41</v>
      </c>
      <c r="K110" s="42" t="s">
        <v>41</v>
      </c>
      <c r="L110" s="42" t="s">
        <v>41</v>
      </c>
      <c r="M110" s="42" t="s">
        <v>41</v>
      </c>
      <c r="N110" s="42" t="s">
        <v>41</v>
      </c>
    </row>
    <row r="111" spans="1:14" s="44" customFormat="1" ht="30" customHeight="1" hidden="1">
      <c r="A111" s="40" t="s">
        <v>533</v>
      </c>
      <c r="B111" s="40" t="s">
        <v>527</v>
      </c>
      <c r="C111" s="40" t="s">
        <v>531</v>
      </c>
      <c r="D111" s="40" t="s">
        <v>74</v>
      </c>
      <c r="E111" s="53">
        <f t="shared" si="3"/>
        <v>10367</v>
      </c>
      <c r="F111" s="53">
        <f>일위대가!H713</f>
        <v>6302</v>
      </c>
      <c r="G111" s="53">
        <f>일위대가!J713</f>
        <v>4065</v>
      </c>
      <c r="H111" s="53">
        <f>일위대가!L713</f>
        <v>0</v>
      </c>
      <c r="I111" s="40" t="s">
        <v>536</v>
      </c>
      <c r="J111" s="40" t="s">
        <v>41</v>
      </c>
      <c r="K111" s="42" t="s">
        <v>41</v>
      </c>
      <c r="L111" s="42" t="s">
        <v>41</v>
      </c>
      <c r="M111" s="42" t="s">
        <v>41</v>
      </c>
      <c r="N111" s="42" t="s">
        <v>41</v>
      </c>
    </row>
    <row r="112" spans="1:14" s="44" customFormat="1" ht="30" customHeight="1" hidden="1">
      <c r="A112" s="40" t="s">
        <v>537</v>
      </c>
      <c r="B112" s="40" t="s">
        <v>534</v>
      </c>
      <c r="C112" s="40" t="s">
        <v>535</v>
      </c>
      <c r="D112" s="40" t="s">
        <v>74</v>
      </c>
      <c r="E112" s="53">
        <f t="shared" si="3"/>
        <v>87900</v>
      </c>
      <c r="F112" s="53">
        <f>일위대가!H717</f>
        <v>55600</v>
      </c>
      <c r="G112" s="53">
        <f>일위대가!J717</f>
        <v>27500</v>
      </c>
      <c r="H112" s="53">
        <f>일위대가!L717</f>
        <v>4800</v>
      </c>
      <c r="I112" s="40" t="s">
        <v>539</v>
      </c>
      <c r="J112" s="40" t="s">
        <v>41</v>
      </c>
      <c r="K112" s="42" t="s">
        <v>41</v>
      </c>
      <c r="L112" s="42" t="s">
        <v>41</v>
      </c>
      <c r="M112" s="42" t="s">
        <v>41</v>
      </c>
      <c r="N112" s="42" t="s">
        <v>41</v>
      </c>
    </row>
    <row r="113" spans="1:14" s="44" customFormat="1" ht="30" customHeight="1" hidden="1">
      <c r="A113" s="40" t="s">
        <v>540</v>
      </c>
      <c r="B113" s="40" t="s">
        <v>538</v>
      </c>
      <c r="C113" s="40" t="s">
        <v>535</v>
      </c>
      <c r="D113" s="40" t="s">
        <v>74</v>
      </c>
      <c r="E113" s="53">
        <f t="shared" si="3"/>
        <v>87900</v>
      </c>
      <c r="F113" s="53">
        <f>일위대가!H721</f>
        <v>55600</v>
      </c>
      <c r="G113" s="53">
        <f>일위대가!J721</f>
        <v>27500</v>
      </c>
      <c r="H113" s="53">
        <f>일위대가!L721</f>
        <v>4800</v>
      </c>
      <c r="I113" s="40" t="s">
        <v>542</v>
      </c>
      <c r="J113" s="40" t="s">
        <v>41</v>
      </c>
      <c r="K113" s="42" t="s">
        <v>41</v>
      </c>
      <c r="L113" s="42" t="s">
        <v>41</v>
      </c>
      <c r="M113" s="42" t="s">
        <v>41</v>
      </c>
      <c r="N113" s="42" t="s">
        <v>41</v>
      </c>
    </row>
    <row r="114" spans="1:14" s="44" customFormat="1" ht="30" customHeight="1" hidden="1">
      <c r="A114" s="40" t="s">
        <v>543</v>
      </c>
      <c r="B114" s="40" t="s">
        <v>538</v>
      </c>
      <c r="C114" s="40" t="s">
        <v>541</v>
      </c>
      <c r="D114" s="40" t="s">
        <v>74</v>
      </c>
      <c r="E114" s="53">
        <f t="shared" si="3"/>
        <v>90200</v>
      </c>
      <c r="F114" s="53">
        <f>일위대가!H725</f>
        <v>57800</v>
      </c>
      <c r="G114" s="53">
        <f>일위대가!J725</f>
        <v>27500</v>
      </c>
      <c r="H114" s="53">
        <f>일위대가!L725</f>
        <v>4900</v>
      </c>
      <c r="I114" s="40" t="s">
        <v>546</v>
      </c>
      <c r="J114" s="40" t="s">
        <v>41</v>
      </c>
      <c r="K114" s="42" t="s">
        <v>41</v>
      </c>
      <c r="L114" s="42" t="s">
        <v>41</v>
      </c>
      <c r="M114" s="42" t="s">
        <v>41</v>
      </c>
      <c r="N114" s="42" t="s">
        <v>41</v>
      </c>
    </row>
    <row r="115" spans="1:14" s="44" customFormat="1" ht="30" customHeight="1" hidden="1">
      <c r="A115" s="40" t="s">
        <v>547</v>
      </c>
      <c r="B115" s="40" t="s">
        <v>544</v>
      </c>
      <c r="C115" s="40" t="s">
        <v>545</v>
      </c>
      <c r="D115" s="40" t="s">
        <v>74</v>
      </c>
      <c r="E115" s="53">
        <f t="shared" si="3"/>
        <v>300</v>
      </c>
      <c r="F115" s="53">
        <f>일위대가!H729</f>
        <v>100</v>
      </c>
      <c r="G115" s="53">
        <f>일위대가!J729</f>
        <v>100</v>
      </c>
      <c r="H115" s="53">
        <f>일위대가!L729</f>
        <v>100</v>
      </c>
      <c r="I115" s="40" t="s">
        <v>550</v>
      </c>
      <c r="J115" s="40" t="s">
        <v>41</v>
      </c>
      <c r="K115" s="42" t="s">
        <v>41</v>
      </c>
      <c r="L115" s="42" t="s">
        <v>41</v>
      </c>
      <c r="M115" s="42" t="s">
        <v>41</v>
      </c>
      <c r="N115" s="42" t="s">
        <v>41</v>
      </c>
    </row>
    <row r="116" spans="1:14" s="44" customFormat="1" ht="30" customHeight="1" hidden="1">
      <c r="A116" s="40" t="s">
        <v>551</v>
      </c>
      <c r="B116" s="40" t="s">
        <v>548</v>
      </c>
      <c r="C116" s="40" t="s">
        <v>549</v>
      </c>
      <c r="D116" s="40" t="s">
        <v>74</v>
      </c>
      <c r="E116" s="53">
        <f t="shared" si="3"/>
        <v>3000</v>
      </c>
      <c r="F116" s="53">
        <f>일위대가!H733</f>
        <v>2700</v>
      </c>
      <c r="G116" s="53">
        <f>일위대가!J733</f>
        <v>100</v>
      </c>
      <c r="H116" s="53">
        <f>일위대가!L733</f>
        <v>200</v>
      </c>
      <c r="I116" s="40" t="s">
        <v>554</v>
      </c>
      <c r="J116" s="40" t="s">
        <v>41</v>
      </c>
      <c r="K116" s="42" t="s">
        <v>41</v>
      </c>
      <c r="L116" s="42" t="s">
        <v>41</v>
      </c>
      <c r="M116" s="42" t="s">
        <v>41</v>
      </c>
      <c r="N116" s="42" t="s">
        <v>41</v>
      </c>
    </row>
    <row r="117" spans="1:14" s="44" customFormat="1" ht="30" customHeight="1" hidden="1">
      <c r="A117" s="40" t="s">
        <v>555</v>
      </c>
      <c r="B117" s="40" t="s">
        <v>552</v>
      </c>
      <c r="C117" s="40" t="s">
        <v>553</v>
      </c>
      <c r="D117" s="40" t="s">
        <v>74</v>
      </c>
      <c r="E117" s="53">
        <f t="shared" si="3"/>
        <v>1800</v>
      </c>
      <c r="F117" s="53">
        <f>일위대가!H737</f>
        <v>1600</v>
      </c>
      <c r="G117" s="53">
        <f>일위대가!J737</f>
        <v>100</v>
      </c>
      <c r="H117" s="53">
        <f>일위대가!L737</f>
        <v>100</v>
      </c>
      <c r="I117" s="40" t="s">
        <v>557</v>
      </c>
      <c r="J117" s="40" t="s">
        <v>41</v>
      </c>
      <c r="K117" s="42" t="s">
        <v>41</v>
      </c>
      <c r="L117" s="42" t="s">
        <v>41</v>
      </c>
      <c r="M117" s="42" t="s">
        <v>41</v>
      </c>
      <c r="N117" s="42" t="s">
        <v>41</v>
      </c>
    </row>
    <row r="118" spans="1:14" s="44" customFormat="1" ht="30" customHeight="1" hidden="1">
      <c r="A118" s="40" t="s">
        <v>558</v>
      </c>
      <c r="B118" s="40" t="s">
        <v>556</v>
      </c>
      <c r="C118" s="40" t="s">
        <v>553</v>
      </c>
      <c r="D118" s="40" t="s">
        <v>74</v>
      </c>
      <c r="E118" s="53">
        <f t="shared" si="3"/>
        <v>1000</v>
      </c>
      <c r="F118" s="53">
        <f>일위대가!H741</f>
        <v>800</v>
      </c>
      <c r="G118" s="53">
        <f>일위대가!J741</f>
        <v>100</v>
      </c>
      <c r="H118" s="53">
        <f>일위대가!L741</f>
        <v>100</v>
      </c>
      <c r="I118" s="40" t="s">
        <v>561</v>
      </c>
      <c r="J118" s="40" t="s">
        <v>41</v>
      </c>
      <c r="K118" s="42" t="s">
        <v>41</v>
      </c>
      <c r="L118" s="42" t="s">
        <v>41</v>
      </c>
      <c r="M118" s="42" t="s">
        <v>41</v>
      </c>
      <c r="N118" s="42" t="s">
        <v>41</v>
      </c>
    </row>
    <row r="119" spans="1:14" s="44" customFormat="1" ht="30" customHeight="1" hidden="1">
      <c r="A119" s="40" t="s">
        <v>562</v>
      </c>
      <c r="B119" s="40" t="s">
        <v>559</v>
      </c>
      <c r="C119" s="40" t="s">
        <v>560</v>
      </c>
      <c r="D119" s="40" t="s">
        <v>74</v>
      </c>
      <c r="E119" s="53">
        <f t="shared" si="3"/>
        <v>6100</v>
      </c>
      <c r="F119" s="53">
        <f>일위대가!H745</f>
        <v>3000</v>
      </c>
      <c r="G119" s="53">
        <f>일위대가!J745</f>
        <v>2700</v>
      </c>
      <c r="H119" s="53">
        <f>일위대가!L745</f>
        <v>400</v>
      </c>
      <c r="I119" s="40" t="s">
        <v>565</v>
      </c>
      <c r="J119" s="40" t="s">
        <v>41</v>
      </c>
      <c r="K119" s="42" t="s">
        <v>41</v>
      </c>
      <c r="L119" s="42" t="s">
        <v>41</v>
      </c>
      <c r="M119" s="42" t="s">
        <v>41</v>
      </c>
      <c r="N119" s="42" t="s">
        <v>41</v>
      </c>
    </row>
    <row r="120" spans="1:14" s="44" customFormat="1" ht="30" customHeight="1" hidden="1">
      <c r="A120" s="40" t="s">
        <v>566</v>
      </c>
      <c r="B120" s="40" t="s">
        <v>563</v>
      </c>
      <c r="C120" s="40" t="s">
        <v>564</v>
      </c>
      <c r="D120" s="40" t="s">
        <v>74</v>
      </c>
      <c r="E120" s="53">
        <f t="shared" si="3"/>
        <v>4100</v>
      </c>
      <c r="F120" s="53">
        <f>일위대가!H749</f>
        <v>1100</v>
      </c>
      <c r="G120" s="53">
        <f>일위대가!J749</f>
        <v>2700</v>
      </c>
      <c r="H120" s="53">
        <f>일위대가!L749</f>
        <v>300</v>
      </c>
      <c r="I120" s="40" t="s">
        <v>569</v>
      </c>
      <c r="J120" s="40" t="s">
        <v>41</v>
      </c>
      <c r="K120" s="42" t="s">
        <v>41</v>
      </c>
      <c r="L120" s="42" t="s">
        <v>41</v>
      </c>
      <c r="M120" s="42" t="s">
        <v>41</v>
      </c>
      <c r="N120" s="42" t="s">
        <v>41</v>
      </c>
    </row>
    <row r="121" spans="1:14" s="44" customFormat="1" ht="30" customHeight="1" hidden="1">
      <c r="A121" s="40" t="s">
        <v>570</v>
      </c>
      <c r="B121" s="40" t="s">
        <v>567</v>
      </c>
      <c r="C121" s="40" t="s">
        <v>568</v>
      </c>
      <c r="D121" s="40" t="s">
        <v>74</v>
      </c>
      <c r="E121" s="53">
        <f t="shared" si="3"/>
        <v>23600</v>
      </c>
      <c r="F121" s="53">
        <f>일위대가!H753</f>
        <v>11800</v>
      </c>
      <c r="G121" s="53">
        <f>일위대가!J753</f>
        <v>10500</v>
      </c>
      <c r="H121" s="53">
        <f>일위대가!L753</f>
        <v>1300</v>
      </c>
      <c r="I121" s="40" t="s">
        <v>573</v>
      </c>
      <c r="J121" s="40" t="s">
        <v>41</v>
      </c>
      <c r="K121" s="42" t="s">
        <v>41</v>
      </c>
      <c r="L121" s="42" t="s">
        <v>41</v>
      </c>
      <c r="M121" s="42" t="s">
        <v>41</v>
      </c>
      <c r="N121" s="42" t="s">
        <v>41</v>
      </c>
    </row>
    <row r="122" spans="1:14" s="44" customFormat="1" ht="30" customHeight="1" hidden="1">
      <c r="A122" s="40" t="s">
        <v>574</v>
      </c>
      <c r="B122" s="40" t="s">
        <v>571</v>
      </c>
      <c r="C122" s="40" t="s">
        <v>572</v>
      </c>
      <c r="D122" s="40" t="s">
        <v>74</v>
      </c>
      <c r="E122" s="53">
        <f t="shared" si="3"/>
        <v>22900</v>
      </c>
      <c r="F122" s="53">
        <f>일위대가!H757</f>
        <v>5900</v>
      </c>
      <c r="G122" s="53">
        <f>일위대가!J757</f>
        <v>15700</v>
      </c>
      <c r="H122" s="53">
        <f>일위대가!L757</f>
        <v>1300</v>
      </c>
      <c r="I122" s="40" t="s">
        <v>576</v>
      </c>
      <c r="J122" s="40" t="s">
        <v>41</v>
      </c>
      <c r="K122" s="42" t="s">
        <v>41</v>
      </c>
      <c r="L122" s="42" t="s">
        <v>41</v>
      </c>
      <c r="M122" s="42" t="s">
        <v>41</v>
      </c>
      <c r="N122" s="42" t="s">
        <v>41</v>
      </c>
    </row>
    <row r="123" spans="1:14" s="44" customFormat="1" ht="30" customHeight="1" hidden="1">
      <c r="A123" s="40" t="s">
        <v>577</v>
      </c>
      <c r="B123" s="40" t="s">
        <v>571</v>
      </c>
      <c r="C123" s="40" t="s">
        <v>575</v>
      </c>
      <c r="D123" s="40" t="s">
        <v>74</v>
      </c>
      <c r="E123" s="53">
        <f t="shared" si="3"/>
        <v>11600</v>
      </c>
      <c r="F123" s="53">
        <f>일위대가!H761</f>
        <v>3000</v>
      </c>
      <c r="G123" s="53">
        <f>일위대가!J761</f>
        <v>7900</v>
      </c>
      <c r="H123" s="53">
        <f>일위대가!L761</f>
        <v>700</v>
      </c>
      <c r="I123" s="40" t="s">
        <v>579</v>
      </c>
      <c r="J123" s="40" t="s">
        <v>41</v>
      </c>
      <c r="K123" s="42" t="s">
        <v>41</v>
      </c>
      <c r="L123" s="42" t="s">
        <v>41</v>
      </c>
      <c r="M123" s="42" t="s">
        <v>41</v>
      </c>
      <c r="N123" s="42" t="s">
        <v>41</v>
      </c>
    </row>
    <row r="124" spans="1:14" s="44" customFormat="1" ht="30" customHeight="1" hidden="1">
      <c r="A124" s="40" t="s">
        <v>580</v>
      </c>
      <c r="B124" s="40" t="s">
        <v>578</v>
      </c>
      <c r="C124" s="40" t="s">
        <v>541</v>
      </c>
      <c r="D124" s="40" t="s">
        <v>74</v>
      </c>
      <c r="E124" s="53">
        <f t="shared" si="3"/>
        <v>6500</v>
      </c>
      <c r="F124" s="53">
        <f>일위대가!H765</f>
        <v>2100</v>
      </c>
      <c r="G124" s="53">
        <f>일위대가!J765</f>
        <v>4000</v>
      </c>
      <c r="H124" s="53">
        <f>일위대가!L765</f>
        <v>400</v>
      </c>
      <c r="I124" s="40" t="s">
        <v>582</v>
      </c>
      <c r="J124" s="40" t="s">
        <v>41</v>
      </c>
      <c r="K124" s="42" t="s">
        <v>41</v>
      </c>
      <c r="L124" s="42" t="s">
        <v>41</v>
      </c>
      <c r="M124" s="42" t="s">
        <v>41</v>
      </c>
      <c r="N124" s="42" t="s">
        <v>41</v>
      </c>
    </row>
    <row r="125" spans="1:14" s="44" customFormat="1" ht="30" customHeight="1" hidden="1">
      <c r="A125" s="40" t="s">
        <v>583</v>
      </c>
      <c r="B125" s="40" t="s">
        <v>581</v>
      </c>
      <c r="C125" s="40" t="s">
        <v>541</v>
      </c>
      <c r="D125" s="40" t="s">
        <v>74</v>
      </c>
      <c r="E125" s="53">
        <f t="shared" si="3"/>
        <v>7300</v>
      </c>
      <c r="F125" s="53">
        <f>일위대가!H769</f>
        <v>5500</v>
      </c>
      <c r="G125" s="53">
        <f>일위대가!J769</f>
        <v>1400</v>
      </c>
      <c r="H125" s="53">
        <f>일위대가!L769</f>
        <v>400</v>
      </c>
      <c r="I125" s="40" t="s">
        <v>586</v>
      </c>
      <c r="J125" s="40" t="s">
        <v>41</v>
      </c>
      <c r="K125" s="42" t="s">
        <v>41</v>
      </c>
      <c r="L125" s="42" t="s">
        <v>41</v>
      </c>
      <c r="M125" s="42" t="s">
        <v>41</v>
      </c>
      <c r="N125" s="42" t="s">
        <v>41</v>
      </c>
    </row>
    <row r="126" spans="1:14" s="44" customFormat="1" ht="30" customHeight="1" hidden="1">
      <c r="A126" s="40" t="s">
        <v>587</v>
      </c>
      <c r="B126" s="40" t="s">
        <v>584</v>
      </c>
      <c r="C126" s="40" t="s">
        <v>585</v>
      </c>
      <c r="D126" s="40" t="s">
        <v>59</v>
      </c>
      <c r="E126" s="53">
        <f t="shared" si="3"/>
        <v>58600</v>
      </c>
      <c r="F126" s="53">
        <f>일위대가!H773</f>
        <v>16100</v>
      </c>
      <c r="G126" s="53">
        <f>일위대가!J773</f>
        <v>39300</v>
      </c>
      <c r="H126" s="53">
        <f>일위대가!L773</f>
        <v>3200</v>
      </c>
      <c r="I126" s="40" t="s">
        <v>589</v>
      </c>
      <c r="J126" s="40" t="s">
        <v>41</v>
      </c>
      <c r="K126" s="42" t="s">
        <v>41</v>
      </c>
      <c r="L126" s="42" t="s">
        <v>41</v>
      </c>
      <c r="M126" s="42" t="s">
        <v>41</v>
      </c>
      <c r="N126" s="42" t="s">
        <v>41</v>
      </c>
    </row>
    <row r="127" spans="1:14" s="44" customFormat="1" ht="30" customHeight="1" hidden="1">
      <c r="A127" s="40" t="s">
        <v>590</v>
      </c>
      <c r="B127" s="40" t="s">
        <v>588</v>
      </c>
      <c r="C127" s="40" t="s">
        <v>541</v>
      </c>
      <c r="D127" s="40" t="s">
        <v>59</v>
      </c>
      <c r="E127" s="53">
        <f t="shared" si="3"/>
        <v>49900</v>
      </c>
      <c r="F127" s="53">
        <f>일위대가!H777</f>
        <v>27500</v>
      </c>
      <c r="G127" s="53">
        <f>일위대가!J777</f>
        <v>19700</v>
      </c>
      <c r="H127" s="53">
        <f>일위대가!L777</f>
        <v>2700</v>
      </c>
      <c r="I127" s="40" t="s">
        <v>593</v>
      </c>
      <c r="J127" s="40" t="s">
        <v>41</v>
      </c>
      <c r="K127" s="42" t="s">
        <v>41</v>
      </c>
      <c r="L127" s="42" t="s">
        <v>41</v>
      </c>
      <c r="M127" s="42" t="s">
        <v>41</v>
      </c>
      <c r="N127" s="42" t="s">
        <v>41</v>
      </c>
    </row>
    <row r="128" spans="1:14" s="44" customFormat="1" ht="30" customHeight="1" hidden="1">
      <c r="A128" s="40" t="s">
        <v>594</v>
      </c>
      <c r="B128" s="40" t="s">
        <v>591</v>
      </c>
      <c r="C128" s="40" t="s">
        <v>592</v>
      </c>
      <c r="D128" s="40" t="s">
        <v>44</v>
      </c>
      <c r="E128" s="53">
        <f t="shared" si="3"/>
        <v>117600</v>
      </c>
      <c r="F128" s="53">
        <f>일위대가!H781</f>
        <v>107200</v>
      </c>
      <c r="G128" s="53">
        <f>일위대가!J781</f>
        <v>4000</v>
      </c>
      <c r="H128" s="53">
        <f>일위대가!L781</f>
        <v>6400</v>
      </c>
      <c r="I128" s="40" t="s">
        <v>597</v>
      </c>
      <c r="J128" s="40" t="s">
        <v>41</v>
      </c>
      <c r="K128" s="42" t="s">
        <v>41</v>
      </c>
      <c r="L128" s="42" t="s">
        <v>41</v>
      </c>
      <c r="M128" s="42" t="s">
        <v>41</v>
      </c>
      <c r="N128" s="42" t="s">
        <v>41</v>
      </c>
    </row>
    <row r="129" spans="1:14" s="44" customFormat="1" ht="30" customHeight="1" hidden="1">
      <c r="A129" s="40" t="s">
        <v>598</v>
      </c>
      <c r="B129" s="40" t="s">
        <v>595</v>
      </c>
      <c r="C129" s="40" t="s">
        <v>596</v>
      </c>
      <c r="D129" s="40" t="s">
        <v>74</v>
      </c>
      <c r="E129" s="53">
        <f t="shared" si="3"/>
        <v>9100</v>
      </c>
      <c r="F129" s="53">
        <f>일위대가!H786</f>
        <v>0</v>
      </c>
      <c r="G129" s="53">
        <f>일위대가!J786</f>
        <v>9100</v>
      </c>
      <c r="H129" s="53">
        <f>일위대가!L786</f>
        <v>0</v>
      </c>
      <c r="I129" s="40" t="s">
        <v>600</v>
      </c>
      <c r="J129" s="40" t="s">
        <v>41</v>
      </c>
      <c r="K129" s="42" t="s">
        <v>41</v>
      </c>
      <c r="L129" s="42" t="s">
        <v>41</v>
      </c>
      <c r="M129" s="42" t="s">
        <v>41</v>
      </c>
      <c r="N129" s="42" t="s">
        <v>41</v>
      </c>
    </row>
    <row r="130" spans="1:14" s="44" customFormat="1" ht="30" customHeight="1" hidden="1">
      <c r="A130" s="40" t="s">
        <v>601</v>
      </c>
      <c r="B130" s="40" t="s">
        <v>595</v>
      </c>
      <c r="C130" s="40" t="s">
        <v>599</v>
      </c>
      <c r="D130" s="40" t="s">
        <v>74</v>
      </c>
      <c r="E130" s="53">
        <f t="shared" si="3"/>
        <v>6783</v>
      </c>
      <c r="F130" s="53">
        <f>일위대가!H791</f>
        <v>0</v>
      </c>
      <c r="G130" s="53">
        <f>일위대가!J791</f>
        <v>6783</v>
      </c>
      <c r="H130" s="53">
        <f>일위대가!L791</f>
        <v>0</v>
      </c>
      <c r="I130" s="40" t="s">
        <v>603</v>
      </c>
      <c r="J130" s="40" t="s">
        <v>41</v>
      </c>
      <c r="K130" s="42" t="s">
        <v>41</v>
      </c>
      <c r="L130" s="42" t="s">
        <v>41</v>
      </c>
      <c r="M130" s="42" t="s">
        <v>41</v>
      </c>
      <c r="N130" s="42" t="s">
        <v>41</v>
      </c>
    </row>
    <row r="131" spans="1:14" s="44" customFormat="1" ht="30" customHeight="1" hidden="1">
      <c r="A131" s="40" t="s">
        <v>604</v>
      </c>
      <c r="B131" s="40" t="s">
        <v>595</v>
      </c>
      <c r="C131" s="40" t="s">
        <v>602</v>
      </c>
      <c r="D131" s="40" t="s">
        <v>74</v>
      </c>
      <c r="E131" s="53">
        <f t="shared" si="3"/>
        <v>27283</v>
      </c>
      <c r="F131" s="53">
        <f>일위대가!H798</f>
        <v>0</v>
      </c>
      <c r="G131" s="53">
        <f>일위대가!J798</f>
        <v>27283</v>
      </c>
      <c r="H131" s="53">
        <f>일위대가!L798</f>
        <v>0</v>
      </c>
      <c r="I131" s="40" t="s">
        <v>607</v>
      </c>
      <c r="J131" s="40" t="s">
        <v>41</v>
      </c>
      <c r="K131" s="42" t="s">
        <v>41</v>
      </c>
      <c r="L131" s="42" t="s">
        <v>41</v>
      </c>
      <c r="M131" s="42" t="s">
        <v>41</v>
      </c>
      <c r="N131" s="42" t="s">
        <v>41</v>
      </c>
    </row>
    <row r="132" spans="1:14" s="44" customFormat="1" ht="30" customHeight="1" hidden="1">
      <c r="A132" s="40" t="s">
        <v>608</v>
      </c>
      <c r="B132" s="40" t="s">
        <v>605</v>
      </c>
      <c r="C132" s="40" t="s">
        <v>606</v>
      </c>
      <c r="D132" s="40" t="s">
        <v>74</v>
      </c>
      <c r="E132" s="53">
        <f t="shared" si="3"/>
        <v>316</v>
      </c>
      <c r="F132" s="53">
        <f>일위대가!H804</f>
        <v>18</v>
      </c>
      <c r="G132" s="53">
        <f>일위대가!J804</f>
        <v>284</v>
      </c>
      <c r="H132" s="53">
        <f>일위대가!L804</f>
        <v>14</v>
      </c>
      <c r="I132" s="40" t="s">
        <v>609</v>
      </c>
      <c r="J132" s="40" t="s">
        <v>41</v>
      </c>
      <c r="K132" s="42" t="s">
        <v>41</v>
      </c>
      <c r="L132" s="42" t="s">
        <v>41</v>
      </c>
      <c r="M132" s="42" t="s">
        <v>41</v>
      </c>
      <c r="N132" s="42" t="s">
        <v>41</v>
      </c>
    </row>
    <row r="133" spans="1:14" s="44" customFormat="1" ht="30" customHeight="1" hidden="1">
      <c r="A133" s="40" t="s">
        <v>610</v>
      </c>
      <c r="B133" s="40" t="s">
        <v>605</v>
      </c>
      <c r="C133" s="40" t="s">
        <v>390</v>
      </c>
      <c r="D133" s="40" t="s">
        <v>74</v>
      </c>
      <c r="E133" s="53">
        <f t="shared" si="3"/>
        <v>316</v>
      </c>
      <c r="F133" s="53">
        <f>일위대가!H810</f>
        <v>18</v>
      </c>
      <c r="G133" s="53">
        <f>일위대가!J810</f>
        <v>284</v>
      </c>
      <c r="H133" s="53">
        <f>일위대가!L810</f>
        <v>14</v>
      </c>
      <c r="I133" s="40" t="s">
        <v>612</v>
      </c>
      <c r="J133" s="40" t="s">
        <v>41</v>
      </c>
      <c r="K133" s="42" t="s">
        <v>41</v>
      </c>
      <c r="L133" s="42" t="s">
        <v>41</v>
      </c>
      <c r="M133" s="42" t="s">
        <v>41</v>
      </c>
      <c r="N133" s="42" t="s">
        <v>41</v>
      </c>
    </row>
    <row r="134" spans="1:14" s="44" customFormat="1" ht="30" customHeight="1" hidden="1">
      <c r="A134" s="40" t="s">
        <v>613</v>
      </c>
      <c r="B134" s="40" t="s">
        <v>611</v>
      </c>
      <c r="C134" s="40" t="s">
        <v>390</v>
      </c>
      <c r="D134" s="40" t="s">
        <v>74</v>
      </c>
      <c r="E134" s="53">
        <f t="shared" si="3"/>
        <v>7890</v>
      </c>
      <c r="F134" s="53">
        <f>일위대가!H814</f>
        <v>0</v>
      </c>
      <c r="G134" s="53">
        <f>일위대가!J814</f>
        <v>7890</v>
      </c>
      <c r="H134" s="53">
        <f>일위대가!L814</f>
        <v>0</v>
      </c>
      <c r="I134" s="40" t="s">
        <v>615</v>
      </c>
      <c r="J134" s="40" t="s">
        <v>41</v>
      </c>
      <c r="K134" s="42" t="s">
        <v>41</v>
      </c>
      <c r="L134" s="42" t="s">
        <v>41</v>
      </c>
      <c r="M134" s="42" t="s">
        <v>41</v>
      </c>
      <c r="N134" s="42" t="s">
        <v>41</v>
      </c>
    </row>
    <row r="135" spans="1:14" s="44" customFormat="1" ht="30" customHeight="1" hidden="1">
      <c r="A135" s="40" t="s">
        <v>616</v>
      </c>
      <c r="B135" s="40" t="s">
        <v>614</v>
      </c>
      <c r="C135" s="40" t="s">
        <v>606</v>
      </c>
      <c r="D135" s="40" t="s">
        <v>74</v>
      </c>
      <c r="E135" s="53">
        <f aca="true" t="shared" si="4" ref="E135:E154">F135+G135+H135</f>
        <v>1881</v>
      </c>
      <c r="F135" s="53">
        <f>일위대가!H819</f>
        <v>0</v>
      </c>
      <c r="G135" s="53">
        <f>일위대가!J819</f>
        <v>1836</v>
      </c>
      <c r="H135" s="53">
        <f>일위대가!L819</f>
        <v>45</v>
      </c>
      <c r="I135" s="40" t="s">
        <v>619</v>
      </c>
      <c r="J135" s="40" t="s">
        <v>41</v>
      </c>
      <c r="K135" s="42" t="s">
        <v>41</v>
      </c>
      <c r="L135" s="42" t="s">
        <v>41</v>
      </c>
      <c r="M135" s="42" t="s">
        <v>41</v>
      </c>
      <c r="N135" s="42" t="s">
        <v>41</v>
      </c>
    </row>
    <row r="136" spans="1:14" s="44" customFormat="1" ht="30" customHeight="1" hidden="1">
      <c r="A136" s="40" t="s">
        <v>620</v>
      </c>
      <c r="B136" s="40" t="s">
        <v>617</v>
      </c>
      <c r="C136" s="40" t="s">
        <v>618</v>
      </c>
      <c r="D136" s="40" t="s">
        <v>74</v>
      </c>
      <c r="E136" s="53">
        <f t="shared" si="4"/>
        <v>3955</v>
      </c>
      <c r="F136" s="53">
        <f>일위대가!H825</f>
        <v>0</v>
      </c>
      <c r="G136" s="53">
        <f>일위대가!J825</f>
        <v>3955</v>
      </c>
      <c r="H136" s="53">
        <f>일위대가!L825</f>
        <v>0</v>
      </c>
      <c r="I136" s="40" t="s">
        <v>622</v>
      </c>
      <c r="J136" s="40" t="s">
        <v>41</v>
      </c>
      <c r="K136" s="42" t="s">
        <v>41</v>
      </c>
      <c r="L136" s="42" t="s">
        <v>41</v>
      </c>
      <c r="M136" s="42" t="s">
        <v>41</v>
      </c>
      <c r="N136" s="42" t="s">
        <v>41</v>
      </c>
    </row>
    <row r="137" spans="1:14" s="44" customFormat="1" ht="30" customHeight="1" hidden="1">
      <c r="A137" s="40" t="s">
        <v>623</v>
      </c>
      <c r="B137" s="40" t="s">
        <v>617</v>
      </c>
      <c r="C137" s="40" t="s">
        <v>621</v>
      </c>
      <c r="D137" s="40" t="s">
        <v>74</v>
      </c>
      <c r="E137" s="53">
        <f t="shared" si="4"/>
        <v>3955</v>
      </c>
      <c r="F137" s="53">
        <f>일위대가!H831</f>
        <v>0</v>
      </c>
      <c r="G137" s="53">
        <f>일위대가!J831</f>
        <v>3955</v>
      </c>
      <c r="H137" s="53">
        <f>일위대가!L831</f>
        <v>0</v>
      </c>
      <c r="I137" s="40" t="s">
        <v>626</v>
      </c>
      <c r="J137" s="40" t="s">
        <v>41</v>
      </c>
      <c r="K137" s="42" t="s">
        <v>41</v>
      </c>
      <c r="L137" s="42" t="s">
        <v>41</v>
      </c>
      <c r="M137" s="42" t="s">
        <v>41</v>
      </c>
      <c r="N137" s="42" t="s">
        <v>41</v>
      </c>
    </row>
    <row r="138" spans="1:14" s="44" customFormat="1" ht="30" customHeight="1" hidden="1">
      <c r="A138" s="40" t="s">
        <v>627</v>
      </c>
      <c r="B138" s="40" t="s">
        <v>624</v>
      </c>
      <c r="C138" s="40" t="s">
        <v>625</v>
      </c>
      <c r="D138" s="40" t="s">
        <v>74</v>
      </c>
      <c r="E138" s="53">
        <f t="shared" si="4"/>
        <v>9664</v>
      </c>
      <c r="F138" s="53">
        <f>일위대가!H836</f>
        <v>1500</v>
      </c>
      <c r="G138" s="53">
        <f>일위대가!J836</f>
        <v>8164</v>
      </c>
      <c r="H138" s="53">
        <f>일위대가!L836</f>
        <v>0</v>
      </c>
      <c r="I138" s="40" t="s">
        <v>630</v>
      </c>
      <c r="J138" s="40" t="s">
        <v>41</v>
      </c>
      <c r="K138" s="42" t="s">
        <v>41</v>
      </c>
      <c r="L138" s="42" t="s">
        <v>41</v>
      </c>
      <c r="M138" s="42" t="s">
        <v>41</v>
      </c>
      <c r="N138" s="42" t="s">
        <v>41</v>
      </c>
    </row>
    <row r="139" spans="1:14" s="44" customFormat="1" ht="30" customHeight="1" hidden="1">
      <c r="A139" s="40" t="s">
        <v>631</v>
      </c>
      <c r="B139" s="40" t="s">
        <v>628</v>
      </c>
      <c r="C139" s="40" t="s">
        <v>629</v>
      </c>
      <c r="D139" s="40" t="s">
        <v>74</v>
      </c>
      <c r="E139" s="53">
        <f t="shared" si="4"/>
        <v>27363</v>
      </c>
      <c r="F139" s="53">
        <f>일위대가!H842</f>
        <v>15821</v>
      </c>
      <c r="G139" s="53">
        <f>일위대가!J842</f>
        <v>11315</v>
      </c>
      <c r="H139" s="53">
        <f>일위대가!L842</f>
        <v>227</v>
      </c>
      <c r="I139" s="40" t="s">
        <v>634</v>
      </c>
      <c r="J139" s="40" t="s">
        <v>41</v>
      </c>
      <c r="K139" s="42" t="s">
        <v>41</v>
      </c>
      <c r="L139" s="42" t="s">
        <v>41</v>
      </c>
      <c r="M139" s="42" t="s">
        <v>41</v>
      </c>
      <c r="N139" s="42" t="s">
        <v>41</v>
      </c>
    </row>
    <row r="140" spans="1:14" s="44" customFormat="1" ht="30" customHeight="1" hidden="1">
      <c r="A140" s="40" t="s">
        <v>635</v>
      </c>
      <c r="B140" s="40" t="s">
        <v>632</v>
      </c>
      <c r="C140" s="40" t="s">
        <v>633</v>
      </c>
      <c r="D140" s="40" t="s">
        <v>59</v>
      </c>
      <c r="E140" s="53">
        <f t="shared" si="4"/>
        <v>2608</v>
      </c>
      <c r="F140" s="53">
        <f>일위대가!H849</f>
        <v>0</v>
      </c>
      <c r="G140" s="53">
        <f>일위대가!J849</f>
        <v>2608</v>
      </c>
      <c r="H140" s="53">
        <f>일위대가!L849</f>
        <v>0</v>
      </c>
      <c r="I140" s="40" t="s">
        <v>637</v>
      </c>
      <c r="J140" s="40" t="s">
        <v>41</v>
      </c>
      <c r="K140" s="42" t="s">
        <v>41</v>
      </c>
      <c r="L140" s="42" t="s">
        <v>41</v>
      </c>
      <c r="M140" s="42" t="s">
        <v>41</v>
      </c>
      <c r="N140" s="42" t="s">
        <v>41</v>
      </c>
    </row>
    <row r="141" spans="1:14" s="44" customFormat="1" ht="30" customHeight="1" hidden="1">
      <c r="A141" s="40" t="s">
        <v>638</v>
      </c>
      <c r="B141" s="40" t="s">
        <v>632</v>
      </c>
      <c r="C141" s="40" t="s">
        <v>636</v>
      </c>
      <c r="D141" s="40" t="s">
        <v>59</v>
      </c>
      <c r="E141" s="53">
        <f t="shared" si="4"/>
        <v>2842</v>
      </c>
      <c r="F141" s="53">
        <f>일위대가!H853</f>
        <v>682</v>
      </c>
      <c r="G141" s="53">
        <f>일위대가!J853</f>
        <v>2160</v>
      </c>
      <c r="H141" s="53">
        <f>일위대가!L853</f>
        <v>0</v>
      </c>
      <c r="I141" s="40" t="s">
        <v>641</v>
      </c>
      <c r="J141" s="40" t="s">
        <v>41</v>
      </c>
      <c r="K141" s="42" t="s">
        <v>41</v>
      </c>
      <c r="L141" s="42" t="s">
        <v>41</v>
      </c>
      <c r="M141" s="42" t="s">
        <v>41</v>
      </c>
      <c r="N141" s="42" t="s">
        <v>41</v>
      </c>
    </row>
    <row r="142" spans="1:14" s="44" customFormat="1" ht="30" customHeight="1" hidden="1">
      <c r="A142" s="40" t="s">
        <v>642</v>
      </c>
      <c r="B142" s="40" t="s">
        <v>639</v>
      </c>
      <c r="C142" s="40" t="s">
        <v>640</v>
      </c>
      <c r="D142" s="40" t="s">
        <v>64</v>
      </c>
      <c r="E142" s="53">
        <f t="shared" si="4"/>
        <v>606415</v>
      </c>
      <c r="F142" s="53">
        <f>일위대가!H857</f>
        <v>179213</v>
      </c>
      <c r="G142" s="53">
        <f>일위대가!J857</f>
        <v>426891</v>
      </c>
      <c r="H142" s="53">
        <f>일위대가!L857</f>
        <v>311</v>
      </c>
      <c r="I142" s="40" t="s">
        <v>645</v>
      </c>
      <c r="J142" s="40" t="s">
        <v>41</v>
      </c>
      <c r="K142" s="42" t="s">
        <v>41</v>
      </c>
      <c r="L142" s="42" t="s">
        <v>41</v>
      </c>
      <c r="M142" s="42" t="s">
        <v>41</v>
      </c>
      <c r="N142" s="42" t="s">
        <v>41</v>
      </c>
    </row>
    <row r="143" spans="1:14" s="44" customFormat="1" ht="30" customHeight="1" hidden="1">
      <c r="A143" s="40" t="s">
        <v>646</v>
      </c>
      <c r="B143" s="40" t="s">
        <v>643</v>
      </c>
      <c r="C143" s="40" t="s">
        <v>644</v>
      </c>
      <c r="D143" s="40" t="s">
        <v>64</v>
      </c>
      <c r="E143" s="53">
        <f t="shared" si="4"/>
        <v>591339</v>
      </c>
      <c r="F143" s="53">
        <f>일위대가!H861</f>
        <v>173533</v>
      </c>
      <c r="G143" s="53">
        <f>일위대가!J861</f>
        <v>417503</v>
      </c>
      <c r="H143" s="53">
        <f>일위대가!L861</f>
        <v>303</v>
      </c>
      <c r="I143" s="40" t="s">
        <v>649</v>
      </c>
      <c r="J143" s="40" t="s">
        <v>41</v>
      </c>
      <c r="K143" s="42" t="s">
        <v>41</v>
      </c>
      <c r="L143" s="42" t="s">
        <v>41</v>
      </c>
      <c r="M143" s="42" t="s">
        <v>41</v>
      </c>
      <c r="N143" s="42" t="s">
        <v>41</v>
      </c>
    </row>
    <row r="144" spans="1:14" s="44" customFormat="1" ht="30" customHeight="1" hidden="1">
      <c r="A144" s="40" t="s">
        <v>650</v>
      </c>
      <c r="B144" s="40" t="s">
        <v>647</v>
      </c>
      <c r="C144" s="40" t="s">
        <v>648</v>
      </c>
      <c r="D144" s="40" t="s">
        <v>64</v>
      </c>
      <c r="E144" s="53">
        <f t="shared" si="4"/>
        <v>778694</v>
      </c>
      <c r="F144" s="53">
        <f>일위대가!H865</f>
        <v>228513</v>
      </c>
      <c r="G144" s="53">
        <f>일위대가!J865</f>
        <v>549782</v>
      </c>
      <c r="H144" s="53">
        <f>일위대가!L865</f>
        <v>399</v>
      </c>
      <c r="I144" s="40" t="s">
        <v>653</v>
      </c>
      <c r="J144" s="40" t="s">
        <v>41</v>
      </c>
      <c r="K144" s="42" t="s">
        <v>41</v>
      </c>
      <c r="L144" s="42" t="s">
        <v>41</v>
      </c>
      <c r="M144" s="42" t="s">
        <v>41</v>
      </c>
      <c r="N144" s="42" t="s">
        <v>41</v>
      </c>
    </row>
    <row r="145" spans="1:14" s="44" customFormat="1" ht="30" customHeight="1" hidden="1">
      <c r="A145" s="40" t="s">
        <v>654</v>
      </c>
      <c r="B145" s="40" t="s">
        <v>651</v>
      </c>
      <c r="C145" s="40" t="s">
        <v>652</v>
      </c>
      <c r="D145" s="40" t="s">
        <v>64</v>
      </c>
      <c r="E145" s="53">
        <f t="shared" si="4"/>
        <v>597194</v>
      </c>
      <c r="F145" s="53">
        <f>일위대가!H869</f>
        <v>175251</v>
      </c>
      <c r="G145" s="53">
        <f>일위대가!J869</f>
        <v>421637</v>
      </c>
      <c r="H145" s="53">
        <f>일위대가!L869</f>
        <v>306</v>
      </c>
      <c r="I145" s="40" t="s">
        <v>656</v>
      </c>
      <c r="J145" s="40" t="s">
        <v>41</v>
      </c>
      <c r="K145" s="42" t="s">
        <v>41</v>
      </c>
      <c r="L145" s="42" t="s">
        <v>41</v>
      </c>
      <c r="M145" s="42" t="s">
        <v>41</v>
      </c>
      <c r="N145" s="42" t="s">
        <v>41</v>
      </c>
    </row>
    <row r="146" spans="1:14" s="44" customFormat="1" ht="30" customHeight="1" hidden="1">
      <c r="A146" s="40" t="s">
        <v>657</v>
      </c>
      <c r="B146" s="40" t="s">
        <v>655</v>
      </c>
      <c r="C146" s="40" t="s">
        <v>652</v>
      </c>
      <c r="D146" s="40" t="s">
        <v>64</v>
      </c>
      <c r="E146" s="53">
        <f t="shared" si="4"/>
        <v>597194</v>
      </c>
      <c r="F146" s="53">
        <f>일위대가!H873</f>
        <v>175251</v>
      </c>
      <c r="G146" s="53">
        <f>일위대가!J873</f>
        <v>421637</v>
      </c>
      <c r="H146" s="53">
        <f>일위대가!L873</f>
        <v>306</v>
      </c>
      <c r="I146" s="40" t="s">
        <v>659</v>
      </c>
      <c r="J146" s="40" t="s">
        <v>41</v>
      </c>
      <c r="K146" s="42" t="s">
        <v>41</v>
      </c>
      <c r="L146" s="42" t="s">
        <v>41</v>
      </c>
      <c r="M146" s="42" t="s">
        <v>41</v>
      </c>
      <c r="N146" s="42" t="s">
        <v>41</v>
      </c>
    </row>
    <row r="147" spans="1:14" s="44" customFormat="1" ht="30" customHeight="1" hidden="1">
      <c r="A147" s="40" t="s">
        <v>660</v>
      </c>
      <c r="B147" s="40" t="s">
        <v>658</v>
      </c>
      <c r="C147" s="40" t="s">
        <v>652</v>
      </c>
      <c r="D147" s="40" t="s">
        <v>64</v>
      </c>
      <c r="E147" s="53">
        <f t="shared" si="4"/>
        <v>771246</v>
      </c>
      <c r="F147" s="53">
        <f>일위대가!H877</f>
        <v>229163</v>
      </c>
      <c r="G147" s="53">
        <f>일위대가!J877</f>
        <v>541686</v>
      </c>
      <c r="H147" s="53">
        <f>일위대가!L877</f>
        <v>397</v>
      </c>
      <c r="I147" s="40" t="s">
        <v>663</v>
      </c>
      <c r="J147" s="40" t="s">
        <v>41</v>
      </c>
      <c r="K147" s="42" t="s">
        <v>41</v>
      </c>
      <c r="L147" s="42" t="s">
        <v>41</v>
      </c>
      <c r="M147" s="42" t="s">
        <v>41</v>
      </c>
      <c r="N147" s="42" t="s">
        <v>41</v>
      </c>
    </row>
    <row r="148" spans="1:14" s="44" customFormat="1" ht="30" customHeight="1" hidden="1">
      <c r="A148" s="40" t="s">
        <v>664</v>
      </c>
      <c r="B148" s="40" t="s">
        <v>661</v>
      </c>
      <c r="C148" s="40" t="s">
        <v>662</v>
      </c>
      <c r="D148" s="40" t="s">
        <v>64</v>
      </c>
      <c r="E148" s="53">
        <f t="shared" si="4"/>
        <v>1235507</v>
      </c>
      <c r="F148" s="53">
        <f>일위대가!H881</f>
        <v>367110</v>
      </c>
      <c r="G148" s="53">
        <f>일위대가!J881</f>
        <v>867760</v>
      </c>
      <c r="H148" s="53">
        <f>일위대가!L881</f>
        <v>637</v>
      </c>
      <c r="I148" s="40" t="s">
        <v>667</v>
      </c>
      <c r="J148" s="40" t="s">
        <v>41</v>
      </c>
      <c r="K148" s="42" t="s">
        <v>41</v>
      </c>
      <c r="L148" s="42" t="s">
        <v>41</v>
      </c>
      <c r="M148" s="42" t="s">
        <v>41</v>
      </c>
      <c r="N148" s="42" t="s">
        <v>41</v>
      </c>
    </row>
    <row r="149" spans="1:14" s="44" customFormat="1" ht="30" customHeight="1" hidden="1">
      <c r="A149" s="40" t="s">
        <v>668</v>
      </c>
      <c r="B149" s="40" t="s">
        <v>665</v>
      </c>
      <c r="C149" s="40" t="s">
        <v>666</v>
      </c>
      <c r="D149" s="40" t="s">
        <v>64</v>
      </c>
      <c r="E149" s="53">
        <f t="shared" si="4"/>
        <v>886933</v>
      </c>
      <c r="F149" s="53">
        <f>일위대가!H885</f>
        <v>263537</v>
      </c>
      <c r="G149" s="53">
        <f>일위대가!J885</f>
        <v>622939</v>
      </c>
      <c r="H149" s="53">
        <f>일위대가!L885</f>
        <v>457</v>
      </c>
      <c r="I149" s="40" t="s">
        <v>671</v>
      </c>
      <c r="J149" s="40" t="s">
        <v>41</v>
      </c>
      <c r="K149" s="42" t="s">
        <v>41</v>
      </c>
      <c r="L149" s="42" t="s">
        <v>41</v>
      </c>
      <c r="M149" s="42" t="s">
        <v>41</v>
      </c>
      <c r="N149" s="42" t="s">
        <v>41</v>
      </c>
    </row>
    <row r="150" spans="1:14" s="44" customFormat="1" ht="30" customHeight="1" hidden="1">
      <c r="A150" s="40" t="s">
        <v>672</v>
      </c>
      <c r="B150" s="40" t="s">
        <v>669</v>
      </c>
      <c r="C150" s="40" t="s">
        <v>670</v>
      </c>
      <c r="D150" s="40" t="s">
        <v>64</v>
      </c>
      <c r="E150" s="53">
        <f t="shared" si="4"/>
        <v>912641</v>
      </c>
      <c r="F150" s="53">
        <f>일위대가!H889</f>
        <v>271176</v>
      </c>
      <c r="G150" s="53">
        <f>일위대가!J889</f>
        <v>640995</v>
      </c>
      <c r="H150" s="53">
        <f>일위대가!L889</f>
        <v>470</v>
      </c>
      <c r="I150" s="40" t="s">
        <v>675</v>
      </c>
      <c r="J150" s="40" t="s">
        <v>41</v>
      </c>
      <c r="K150" s="42" t="s">
        <v>41</v>
      </c>
      <c r="L150" s="42" t="s">
        <v>41</v>
      </c>
      <c r="M150" s="42" t="s">
        <v>41</v>
      </c>
      <c r="N150" s="42" t="s">
        <v>41</v>
      </c>
    </row>
    <row r="151" spans="1:14" s="44" customFormat="1" ht="30" customHeight="1" hidden="1">
      <c r="A151" s="40" t="s">
        <v>676</v>
      </c>
      <c r="B151" s="40" t="s">
        <v>673</v>
      </c>
      <c r="C151" s="40" t="s">
        <v>674</v>
      </c>
      <c r="D151" s="40" t="s">
        <v>64</v>
      </c>
      <c r="E151" s="53">
        <f t="shared" si="4"/>
        <v>1126625</v>
      </c>
      <c r="F151" s="53">
        <f>일위대가!H893</f>
        <v>334758</v>
      </c>
      <c r="G151" s="53">
        <f>일위대가!J893</f>
        <v>791286</v>
      </c>
      <c r="H151" s="53">
        <f>일위대가!L893</f>
        <v>581</v>
      </c>
      <c r="I151" s="40" t="s">
        <v>679</v>
      </c>
      <c r="J151" s="40" t="s">
        <v>41</v>
      </c>
      <c r="K151" s="42" t="s">
        <v>41</v>
      </c>
      <c r="L151" s="42" t="s">
        <v>41</v>
      </c>
      <c r="M151" s="42" t="s">
        <v>41</v>
      </c>
      <c r="N151" s="42" t="s">
        <v>41</v>
      </c>
    </row>
    <row r="152" spans="1:14" s="44" customFormat="1" ht="30" customHeight="1" hidden="1">
      <c r="A152" s="40" t="s">
        <v>680</v>
      </c>
      <c r="B152" s="40" t="s">
        <v>677</v>
      </c>
      <c r="C152" s="40" t="s">
        <v>678</v>
      </c>
      <c r="D152" s="40" t="s">
        <v>64</v>
      </c>
      <c r="E152" s="53">
        <f t="shared" si="4"/>
        <v>1308095</v>
      </c>
      <c r="F152" s="53">
        <f>일위대가!H897</f>
        <v>388679</v>
      </c>
      <c r="G152" s="53">
        <f>일위대가!J897</f>
        <v>918742</v>
      </c>
      <c r="H152" s="53">
        <f>일위대가!L897</f>
        <v>674</v>
      </c>
      <c r="I152" s="40" t="s">
        <v>683</v>
      </c>
      <c r="J152" s="40" t="s">
        <v>41</v>
      </c>
      <c r="K152" s="42" t="s">
        <v>41</v>
      </c>
      <c r="L152" s="42" t="s">
        <v>41</v>
      </c>
      <c r="M152" s="42" t="s">
        <v>41</v>
      </c>
      <c r="N152" s="42" t="s">
        <v>41</v>
      </c>
    </row>
    <row r="153" spans="1:14" s="44" customFormat="1" ht="30" customHeight="1" hidden="1">
      <c r="A153" s="40" t="s">
        <v>684</v>
      </c>
      <c r="B153" s="40" t="s">
        <v>681</v>
      </c>
      <c r="C153" s="40" t="s">
        <v>682</v>
      </c>
      <c r="D153" s="40" t="s">
        <v>64</v>
      </c>
      <c r="E153" s="53">
        <f t="shared" si="4"/>
        <v>1391268</v>
      </c>
      <c r="F153" s="53">
        <f>일위대가!H901</f>
        <v>413392</v>
      </c>
      <c r="G153" s="53">
        <f>일위대가!J901</f>
        <v>977159</v>
      </c>
      <c r="H153" s="53">
        <f>일위대가!L901</f>
        <v>717</v>
      </c>
      <c r="I153" s="40" t="s">
        <v>687</v>
      </c>
      <c r="J153" s="40" t="s">
        <v>41</v>
      </c>
      <c r="K153" s="42" t="s">
        <v>41</v>
      </c>
      <c r="L153" s="42" t="s">
        <v>41</v>
      </c>
      <c r="M153" s="42" t="s">
        <v>41</v>
      </c>
      <c r="N153" s="42" t="s">
        <v>41</v>
      </c>
    </row>
    <row r="154" spans="1:14" s="44" customFormat="1" ht="30" customHeight="1" hidden="1">
      <c r="A154" s="40" t="s">
        <v>688</v>
      </c>
      <c r="B154" s="40" t="s">
        <v>685</v>
      </c>
      <c r="C154" s="40" t="s">
        <v>686</v>
      </c>
      <c r="D154" s="40" t="s">
        <v>64</v>
      </c>
      <c r="E154" s="53">
        <f t="shared" si="4"/>
        <v>199290</v>
      </c>
      <c r="F154" s="53">
        <f>일위대가!H905</f>
        <v>142500</v>
      </c>
      <c r="G154" s="53">
        <f>일위대가!J905</f>
        <v>56790</v>
      </c>
      <c r="H154" s="53">
        <f>일위대가!L905</f>
        <v>0</v>
      </c>
      <c r="I154" s="40" t="s">
        <v>691</v>
      </c>
      <c r="J154" s="40" t="s">
        <v>41</v>
      </c>
      <c r="K154" s="42" t="s">
        <v>41</v>
      </c>
      <c r="L154" s="42" t="s">
        <v>41</v>
      </c>
      <c r="M154" s="42" t="s">
        <v>41</v>
      </c>
      <c r="N154" s="42" t="s">
        <v>41</v>
      </c>
    </row>
    <row r="155" spans="1:14" s="44" customFormat="1" ht="30" customHeight="1" hidden="1">
      <c r="A155" s="40" t="s">
        <v>692</v>
      </c>
      <c r="B155" s="40" t="s">
        <v>689</v>
      </c>
      <c r="C155" s="40" t="s">
        <v>690</v>
      </c>
      <c r="D155" s="40" t="s">
        <v>64</v>
      </c>
      <c r="E155" s="53"/>
      <c r="F155" s="53">
        <v>0</v>
      </c>
      <c r="G155" s="53">
        <v>0</v>
      </c>
      <c r="H155" s="53">
        <v>0</v>
      </c>
      <c r="I155" s="40" t="s">
        <v>695</v>
      </c>
      <c r="J155" s="40" t="s">
        <v>41</v>
      </c>
      <c r="K155" s="42" t="s">
        <v>41</v>
      </c>
      <c r="L155" s="42" t="s">
        <v>41</v>
      </c>
      <c r="M155" s="42" t="s">
        <v>41</v>
      </c>
      <c r="N155" s="42" t="s">
        <v>41</v>
      </c>
    </row>
    <row r="156" spans="1:14" s="44" customFormat="1" ht="30" customHeight="1" hidden="1">
      <c r="A156" s="40" t="s">
        <v>696</v>
      </c>
      <c r="B156" s="40" t="s">
        <v>693</v>
      </c>
      <c r="C156" s="40" t="s">
        <v>694</v>
      </c>
      <c r="D156" s="40" t="s">
        <v>64</v>
      </c>
      <c r="E156" s="53"/>
      <c r="F156" s="53">
        <v>0</v>
      </c>
      <c r="G156" s="53">
        <v>0</v>
      </c>
      <c r="H156" s="53">
        <v>0</v>
      </c>
      <c r="I156" s="40" t="s">
        <v>710</v>
      </c>
      <c r="J156" s="40" t="s">
        <v>41</v>
      </c>
      <c r="K156" s="42" t="s">
        <v>41</v>
      </c>
      <c r="L156" s="42" t="s">
        <v>41</v>
      </c>
      <c r="M156" s="42" t="s">
        <v>41</v>
      </c>
      <c r="N156" s="42" t="s">
        <v>41</v>
      </c>
    </row>
    <row r="157" spans="1:14" s="44" customFormat="1" ht="30" customHeight="1" hidden="1">
      <c r="A157" s="40" t="s">
        <v>711</v>
      </c>
      <c r="B157" s="40" t="s">
        <v>708</v>
      </c>
      <c r="C157" s="40" t="s">
        <v>709</v>
      </c>
      <c r="D157" s="40" t="s">
        <v>64</v>
      </c>
      <c r="E157" s="53">
        <f aca="true" t="shared" si="5" ref="E157:E164">F157+G157+H157</f>
        <v>438228</v>
      </c>
      <c r="F157" s="53">
        <f>일위대가!H916</f>
        <v>291192</v>
      </c>
      <c r="G157" s="53">
        <f>일위대가!J916</f>
        <v>147036</v>
      </c>
      <c r="H157" s="53">
        <f>일위대가!L916</f>
        <v>0</v>
      </c>
      <c r="I157" s="40" t="s">
        <v>713</v>
      </c>
      <c r="J157" s="40" t="s">
        <v>41</v>
      </c>
      <c r="K157" s="42" t="s">
        <v>41</v>
      </c>
      <c r="L157" s="42" t="s">
        <v>41</v>
      </c>
      <c r="M157" s="42" t="s">
        <v>41</v>
      </c>
      <c r="N157" s="42" t="s">
        <v>41</v>
      </c>
    </row>
    <row r="158" spans="1:14" s="44" customFormat="1" ht="30" customHeight="1" hidden="1">
      <c r="A158" s="40" t="s">
        <v>714</v>
      </c>
      <c r="B158" s="40" t="s">
        <v>712</v>
      </c>
      <c r="C158" s="40" t="s">
        <v>709</v>
      </c>
      <c r="D158" s="40" t="s">
        <v>64</v>
      </c>
      <c r="E158" s="53">
        <f t="shared" si="5"/>
        <v>357588</v>
      </c>
      <c r="F158" s="53">
        <f>일위대가!H920</f>
        <v>238392</v>
      </c>
      <c r="G158" s="53">
        <f>일위대가!J920</f>
        <v>119196</v>
      </c>
      <c r="H158" s="53">
        <f>일위대가!L920</f>
        <v>0</v>
      </c>
      <c r="I158" s="40" t="s">
        <v>717</v>
      </c>
      <c r="J158" s="40" t="s">
        <v>41</v>
      </c>
      <c r="K158" s="42" t="s">
        <v>41</v>
      </c>
      <c r="L158" s="42" t="s">
        <v>41</v>
      </c>
      <c r="M158" s="42" t="s">
        <v>41</v>
      </c>
      <c r="N158" s="42" t="s">
        <v>41</v>
      </c>
    </row>
    <row r="159" spans="1:14" s="44" customFormat="1" ht="30" customHeight="1" hidden="1">
      <c r="A159" s="40" t="s">
        <v>718</v>
      </c>
      <c r="B159" s="40" t="s">
        <v>715</v>
      </c>
      <c r="C159" s="40" t="s">
        <v>716</v>
      </c>
      <c r="D159" s="40" t="s">
        <v>64</v>
      </c>
      <c r="E159" s="53">
        <f t="shared" si="5"/>
        <v>249080</v>
      </c>
      <c r="F159" s="53">
        <f>일위대가!H924</f>
        <v>157560</v>
      </c>
      <c r="G159" s="53">
        <f>일위대가!J924</f>
        <v>91520</v>
      </c>
      <c r="H159" s="53">
        <f>일위대가!L924</f>
        <v>0</v>
      </c>
      <c r="I159" s="40" t="s">
        <v>721</v>
      </c>
      <c r="J159" s="40" t="s">
        <v>41</v>
      </c>
      <c r="K159" s="42" t="s">
        <v>41</v>
      </c>
      <c r="L159" s="42" t="s">
        <v>41</v>
      </c>
      <c r="M159" s="42" t="s">
        <v>41</v>
      </c>
      <c r="N159" s="42" t="s">
        <v>41</v>
      </c>
    </row>
    <row r="160" spans="1:14" s="44" customFormat="1" ht="30" customHeight="1" hidden="1">
      <c r="A160" s="40" t="s">
        <v>722</v>
      </c>
      <c r="B160" s="40" t="s">
        <v>719</v>
      </c>
      <c r="C160" s="40" t="s">
        <v>720</v>
      </c>
      <c r="D160" s="40" t="s">
        <v>64</v>
      </c>
      <c r="E160" s="53">
        <f t="shared" si="5"/>
        <v>681120</v>
      </c>
      <c r="F160" s="53">
        <f>일위대가!H928</f>
        <v>454080</v>
      </c>
      <c r="G160" s="53">
        <f>일위대가!J928</f>
        <v>227040</v>
      </c>
      <c r="H160" s="53">
        <f>일위대가!L928</f>
        <v>0</v>
      </c>
      <c r="I160" s="40" t="s">
        <v>725</v>
      </c>
      <c r="J160" s="40" t="s">
        <v>41</v>
      </c>
      <c r="K160" s="42" t="s">
        <v>41</v>
      </c>
      <c r="L160" s="42" t="s">
        <v>41</v>
      </c>
      <c r="M160" s="42" t="s">
        <v>41</v>
      </c>
      <c r="N160" s="42" t="s">
        <v>41</v>
      </c>
    </row>
    <row r="161" spans="1:14" s="44" customFormat="1" ht="30" customHeight="1" hidden="1">
      <c r="A161" s="40" t="s">
        <v>726</v>
      </c>
      <c r="B161" s="40" t="s">
        <v>723</v>
      </c>
      <c r="C161" s="40" t="s">
        <v>724</v>
      </c>
      <c r="D161" s="40" t="s">
        <v>64</v>
      </c>
      <c r="E161" s="53">
        <f t="shared" si="5"/>
        <v>557280</v>
      </c>
      <c r="F161" s="53">
        <f>일위대가!H932</f>
        <v>371520</v>
      </c>
      <c r="G161" s="53">
        <f>일위대가!J932</f>
        <v>185760</v>
      </c>
      <c r="H161" s="53">
        <f>일위대가!L932</f>
        <v>0</v>
      </c>
      <c r="I161" s="40" t="s">
        <v>729</v>
      </c>
      <c r="J161" s="40" t="s">
        <v>41</v>
      </c>
      <c r="K161" s="42" t="s">
        <v>41</v>
      </c>
      <c r="L161" s="42" t="s">
        <v>41</v>
      </c>
      <c r="M161" s="42" t="s">
        <v>41</v>
      </c>
      <c r="N161" s="42" t="s">
        <v>41</v>
      </c>
    </row>
    <row r="162" spans="1:14" s="44" customFormat="1" ht="30" customHeight="1" hidden="1">
      <c r="A162" s="40" t="s">
        <v>730</v>
      </c>
      <c r="B162" s="40" t="s">
        <v>727</v>
      </c>
      <c r="C162" s="40" t="s">
        <v>728</v>
      </c>
      <c r="D162" s="40" t="s">
        <v>64</v>
      </c>
      <c r="E162" s="53">
        <f t="shared" si="5"/>
        <v>340560</v>
      </c>
      <c r="F162" s="53">
        <f>일위대가!H936</f>
        <v>227040</v>
      </c>
      <c r="G162" s="53">
        <f>일위대가!J936</f>
        <v>113520</v>
      </c>
      <c r="H162" s="53">
        <f>일위대가!L936</f>
        <v>0</v>
      </c>
      <c r="I162" s="40" t="s">
        <v>732</v>
      </c>
      <c r="J162" s="40" t="s">
        <v>41</v>
      </c>
      <c r="K162" s="42" t="s">
        <v>41</v>
      </c>
      <c r="L162" s="42" t="s">
        <v>41</v>
      </c>
      <c r="M162" s="42" t="s">
        <v>41</v>
      </c>
      <c r="N162" s="42" t="s">
        <v>41</v>
      </c>
    </row>
    <row r="163" spans="1:14" s="44" customFormat="1" ht="30" customHeight="1" hidden="1">
      <c r="A163" s="40" t="s">
        <v>733</v>
      </c>
      <c r="B163" s="40" t="s">
        <v>731</v>
      </c>
      <c r="C163" s="40" t="s">
        <v>716</v>
      </c>
      <c r="D163" s="40" t="s">
        <v>64</v>
      </c>
      <c r="E163" s="53">
        <f t="shared" si="5"/>
        <v>272448</v>
      </c>
      <c r="F163" s="53">
        <f>일위대가!H940</f>
        <v>181632</v>
      </c>
      <c r="G163" s="53">
        <f>일위대가!J940</f>
        <v>90816</v>
      </c>
      <c r="H163" s="53">
        <f>일위대가!L940</f>
        <v>0</v>
      </c>
      <c r="I163" s="40" t="s">
        <v>736</v>
      </c>
      <c r="J163" s="40" t="s">
        <v>41</v>
      </c>
      <c r="K163" s="42" t="s">
        <v>41</v>
      </c>
      <c r="L163" s="42" t="s">
        <v>41</v>
      </c>
      <c r="M163" s="42" t="s">
        <v>41</v>
      </c>
      <c r="N163" s="42" t="s">
        <v>41</v>
      </c>
    </row>
    <row r="164" spans="1:14" s="44" customFormat="1" ht="30" customHeight="1" hidden="1">
      <c r="A164" s="40" t="s">
        <v>737</v>
      </c>
      <c r="B164" s="40" t="s">
        <v>734</v>
      </c>
      <c r="C164" s="40" t="s">
        <v>735</v>
      </c>
      <c r="D164" s="40" t="s">
        <v>64</v>
      </c>
      <c r="E164" s="53">
        <f t="shared" si="5"/>
        <v>216720</v>
      </c>
      <c r="F164" s="53">
        <f>일위대가!H944</f>
        <v>144480</v>
      </c>
      <c r="G164" s="53">
        <f>일위대가!J944</f>
        <v>72240</v>
      </c>
      <c r="H164" s="53">
        <f>일위대가!L944</f>
        <v>0</v>
      </c>
      <c r="I164" s="40" t="s">
        <v>740</v>
      </c>
      <c r="J164" s="40" t="s">
        <v>41</v>
      </c>
      <c r="K164" s="42" t="s">
        <v>41</v>
      </c>
      <c r="L164" s="42" t="s">
        <v>41</v>
      </c>
      <c r="M164" s="42" t="s">
        <v>41</v>
      </c>
      <c r="N164" s="42" t="s">
        <v>41</v>
      </c>
    </row>
    <row r="165" spans="1:14" s="44" customFormat="1" ht="30" customHeight="1" hidden="1">
      <c r="A165" s="40" t="s">
        <v>741</v>
      </c>
      <c r="B165" s="40" t="s">
        <v>738</v>
      </c>
      <c r="C165" s="40" t="s">
        <v>739</v>
      </c>
      <c r="D165" s="40" t="s">
        <v>64</v>
      </c>
      <c r="E165" s="53"/>
      <c r="F165" s="53">
        <v>0</v>
      </c>
      <c r="G165" s="53">
        <v>0</v>
      </c>
      <c r="H165" s="53">
        <v>0</v>
      </c>
      <c r="I165" s="40" t="s">
        <v>758</v>
      </c>
      <c r="J165" s="40" t="s">
        <v>41</v>
      </c>
      <c r="K165" s="42" t="s">
        <v>41</v>
      </c>
      <c r="L165" s="42" t="s">
        <v>41</v>
      </c>
      <c r="M165" s="42" t="s">
        <v>41</v>
      </c>
      <c r="N165" s="42" t="s">
        <v>41</v>
      </c>
    </row>
    <row r="166" spans="1:14" s="44" customFormat="1" ht="30" customHeight="1" hidden="1">
      <c r="A166" s="40" t="s">
        <v>759</v>
      </c>
      <c r="B166" s="40" t="s">
        <v>756</v>
      </c>
      <c r="C166" s="40" t="s">
        <v>757</v>
      </c>
      <c r="D166" s="40" t="s">
        <v>44</v>
      </c>
      <c r="E166" s="53">
        <f aca="true" t="shared" si="6" ref="E166:E236">F166+G166+H166</f>
        <v>1651</v>
      </c>
      <c r="F166" s="53">
        <f>일위대가!H952</f>
        <v>0</v>
      </c>
      <c r="G166" s="53">
        <f>일위대가!J952</f>
        <v>1619</v>
      </c>
      <c r="H166" s="53">
        <f>일위대가!L952</f>
        <v>32</v>
      </c>
      <c r="I166" s="40" t="s">
        <v>769</v>
      </c>
      <c r="J166" s="40" t="s">
        <v>41</v>
      </c>
      <c r="K166" s="42" t="s">
        <v>41</v>
      </c>
      <c r="L166" s="42" t="s">
        <v>41</v>
      </c>
      <c r="M166" s="42" t="s">
        <v>41</v>
      </c>
      <c r="N166" s="42" t="s">
        <v>41</v>
      </c>
    </row>
    <row r="167" spans="1:14" s="44" customFormat="1" ht="30" customHeight="1" hidden="1">
      <c r="A167" s="40" t="s">
        <v>770</v>
      </c>
      <c r="B167" s="40" t="s">
        <v>767</v>
      </c>
      <c r="C167" s="40" t="s">
        <v>768</v>
      </c>
      <c r="D167" s="40" t="s">
        <v>44</v>
      </c>
      <c r="E167" s="53">
        <f t="shared" si="6"/>
        <v>12468</v>
      </c>
      <c r="F167" s="53">
        <f>일위대가!H958</f>
        <v>0</v>
      </c>
      <c r="G167" s="53">
        <f>일위대가!J958</f>
        <v>12224</v>
      </c>
      <c r="H167" s="53">
        <f>일위대가!L958</f>
        <v>244</v>
      </c>
      <c r="I167" s="40" t="s">
        <v>797</v>
      </c>
      <c r="J167" s="40" t="s">
        <v>41</v>
      </c>
      <c r="K167" s="42" t="s">
        <v>41</v>
      </c>
      <c r="L167" s="42" t="s">
        <v>41</v>
      </c>
      <c r="M167" s="42" t="s">
        <v>41</v>
      </c>
      <c r="N167" s="42" t="s">
        <v>41</v>
      </c>
    </row>
    <row r="168" spans="1:14" s="44" customFormat="1" ht="30" customHeight="1" hidden="1">
      <c r="A168" s="40" t="s">
        <v>798</v>
      </c>
      <c r="B168" s="40" t="s">
        <v>795</v>
      </c>
      <c r="C168" s="40" t="s">
        <v>796</v>
      </c>
      <c r="D168" s="40" t="s">
        <v>74</v>
      </c>
      <c r="E168" s="53">
        <f t="shared" si="6"/>
        <v>18994</v>
      </c>
      <c r="F168" s="53">
        <f>일위대가!H962</f>
        <v>0</v>
      </c>
      <c r="G168" s="53">
        <f>일위대가!J962</f>
        <v>18994</v>
      </c>
      <c r="H168" s="53">
        <f>일위대가!L962</f>
        <v>0</v>
      </c>
      <c r="I168" s="40" t="s">
        <v>808</v>
      </c>
      <c r="J168" s="40" t="s">
        <v>41</v>
      </c>
      <c r="K168" s="42" t="s">
        <v>41</v>
      </c>
      <c r="L168" s="42" t="s">
        <v>41</v>
      </c>
      <c r="M168" s="42" t="s">
        <v>41</v>
      </c>
      <c r="N168" s="42" t="s">
        <v>41</v>
      </c>
    </row>
    <row r="169" spans="1:14" s="44" customFormat="1" ht="30" customHeight="1" hidden="1">
      <c r="A169" s="40" t="s">
        <v>809</v>
      </c>
      <c r="B169" s="40" t="s">
        <v>806</v>
      </c>
      <c r="C169" s="40" t="s">
        <v>807</v>
      </c>
      <c r="D169" s="40" t="s">
        <v>74</v>
      </c>
      <c r="E169" s="53">
        <f t="shared" si="6"/>
        <v>22485</v>
      </c>
      <c r="F169" s="53">
        <f>일위대가!H966</f>
        <v>0</v>
      </c>
      <c r="G169" s="53">
        <f>일위대가!J966</f>
        <v>22485</v>
      </c>
      <c r="H169" s="53">
        <f>일위대가!L966</f>
        <v>0</v>
      </c>
      <c r="I169" s="40" t="s">
        <v>816</v>
      </c>
      <c r="J169" s="40" t="s">
        <v>41</v>
      </c>
      <c r="K169" s="42" t="s">
        <v>41</v>
      </c>
      <c r="L169" s="42" t="s">
        <v>41</v>
      </c>
      <c r="M169" s="42" t="s">
        <v>41</v>
      </c>
      <c r="N169" s="42" t="s">
        <v>41</v>
      </c>
    </row>
    <row r="170" spans="1:14" s="44" customFormat="1" ht="30" customHeight="1" hidden="1">
      <c r="A170" s="40" t="s">
        <v>817</v>
      </c>
      <c r="B170" s="40" t="s">
        <v>814</v>
      </c>
      <c r="C170" s="40" t="s">
        <v>815</v>
      </c>
      <c r="D170" s="40" t="s">
        <v>59</v>
      </c>
      <c r="E170" s="53">
        <f t="shared" si="6"/>
        <v>279</v>
      </c>
      <c r="F170" s="53">
        <f>일위대가!H970</f>
        <v>279</v>
      </c>
      <c r="G170" s="53">
        <f>일위대가!J970</f>
        <v>0</v>
      </c>
      <c r="H170" s="53">
        <f>일위대가!L970</f>
        <v>0</v>
      </c>
      <c r="I170" s="40" t="s">
        <v>819</v>
      </c>
      <c r="J170" s="40" t="s">
        <v>41</v>
      </c>
      <c r="K170" s="42" t="s">
        <v>41</v>
      </c>
      <c r="L170" s="42" t="s">
        <v>41</v>
      </c>
      <c r="M170" s="42" t="s">
        <v>41</v>
      </c>
      <c r="N170" s="42" t="s">
        <v>41</v>
      </c>
    </row>
    <row r="171" spans="1:14" s="44" customFormat="1" ht="30" customHeight="1" hidden="1">
      <c r="A171" s="40" t="s">
        <v>820</v>
      </c>
      <c r="B171" s="40" t="s">
        <v>818</v>
      </c>
      <c r="C171" s="40" t="s">
        <v>815</v>
      </c>
      <c r="D171" s="40" t="s">
        <v>59</v>
      </c>
      <c r="E171" s="53">
        <f t="shared" si="6"/>
        <v>279</v>
      </c>
      <c r="F171" s="53">
        <f>일위대가!H974</f>
        <v>279</v>
      </c>
      <c r="G171" s="53">
        <f>일위대가!J974</f>
        <v>0</v>
      </c>
      <c r="H171" s="53">
        <f>일위대가!L974</f>
        <v>0</v>
      </c>
      <c r="I171" s="40" t="s">
        <v>822</v>
      </c>
      <c r="J171" s="40" t="s">
        <v>41</v>
      </c>
      <c r="K171" s="42" t="s">
        <v>41</v>
      </c>
      <c r="L171" s="42" t="s">
        <v>41</v>
      </c>
      <c r="M171" s="42" t="s">
        <v>41</v>
      </c>
      <c r="N171" s="42" t="s">
        <v>41</v>
      </c>
    </row>
    <row r="172" spans="1:14" s="44" customFormat="1" ht="30" customHeight="1" hidden="1">
      <c r="A172" s="40" t="s">
        <v>823</v>
      </c>
      <c r="B172" s="40" t="s">
        <v>821</v>
      </c>
      <c r="C172" s="40" t="s">
        <v>41</v>
      </c>
      <c r="D172" s="40" t="s">
        <v>59</v>
      </c>
      <c r="E172" s="53">
        <f t="shared" si="6"/>
        <v>1801</v>
      </c>
      <c r="F172" s="53">
        <f>일위대가!H978</f>
        <v>1801</v>
      </c>
      <c r="G172" s="53">
        <f>일위대가!J978</f>
        <v>0</v>
      </c>
      <c r="H172" s="53">
        <f>일위대가!L978</f>
        <v>0</v>
      </c>
      <c r="I172" s="40" t="s">
        <v>826</v>
      </c>
      <c r="J172" s="40" t="s">
        <v>41</v>
      </c>
      <c r="K172" s="42" t="s">
        <v>41</v>
      </c>
      <c r="L172" s="42" t="s">
        <v>41</v>
      </c>
      <c r="M172" s="42" t="s">
        <v>41</v>
      </c>
      <c r="N172" s="42" t="s">
        <v>41</v>
      </c>
    </row>
    <row r="173" spans="1:14" s="44" customFormat="1" ht="30" customHeight="1" hidden="1">
      <c r="A173" s="40" t="s">
        <v>827</v>
      </c>
      <c r="B173" s="40" t="s">
        <v>824</v>
      </c>
      <c r="C173" s="40" t="s">
        <v>825</v>
      </c>
      <c r="D173" s="40" t="s">
        <v>59</v>
      </c>
      <c r="E173" s="53">
        <f t="shared" si="6"/>
        <v>1670</v>
      </c>
      <c r="F173" s="53">
        <f>일위대가!H982</f>
        <v>1670</v>
      </c>
      <c r="G173" s="53">
        <f>일위대가!J982</f>
        <v>0</v>
      </c>
      <c r="H173" s="53">
        <f>일위대가!L982</f>
        <v>0</v>
      </c>
      <c r="I173" s="40" t="s">
        <v>829</v>
      </c>
      <c r="J173" s="40" t="s">
        <v>41</v>
      </c>
      <c r="K173" s="42" t="s">
        <v>41</v>
      </c>
      <c r="L173" s="42" t="s">
        <v>41</v>
      </c>
      <c r="M173" s="42" t="s">
        <v>41</v>
      </c>
      <c r="N173" s="42" t="s">
        <v>41</v>
      </c>
    </row>
    <row r="174" spans="1:14" s="44" customFormat="1" ht="30" customHeight="1" hidden="1">
      <c r="A174" s="40" t="s">
        <v>830</v>
      </c>
      <c r="B174" s="40" t="s">
        <v>828</v>
      </c>
      <c r="C174" s="40" t="s">
        <v>41</v>
      </c>
      <c r="D174" s="40" t="s">
        <v>59</v>
      </c>
      <c r="E174" s="53">
        <f t="shared" si="6"/>
        <v>2100</v>
      </c>
      <c r="F174" s="53">
        <f>일위대가!H986</f>
        <v>2100</v>
      </c>
      <c r="G174" s="53">
        <f>일위대가!J986</f>
        <v>0</v>
      </c>
      <c r="H174" s="53">
        <f>일위대가!L986</f>
        <v>0</v>
      </c>
      <c r="I174" s="40" t="s">
        <v>837</v>
      </c>
      <c r="J174" s="40" t="s">
        <v>41</v>
      </c>
      <c r="K174" s="42" t="s">
        <v>41</v>
      </c>
      <c r="L174" s="42" t="s">
        <v>41</v>
      </c>
      <c r="M174" s="42" t="s">
        <v>41</v>
      </c>
      <c r="N174" s="42" t="s">
        <v>41</v>
      </c>
    </row>
    <row r="175" spans="1:14" s="44" customFormat="1" ht="30" customHeight="1" hidden="1">
      <c r="A175" s="40" t="s">
        <v>838</v>
      </c>
      <c r="B175" s="40" t="s">
        <v>835</v>
      </c>
      <c r="C175" s="40" t="s">
        <v>836</v>
      </c>
      <c r="D175" s="40" t="s">
        <v>74</v>
      </c>
      <c r="E175" s="53">
        <f t="shared" si="6"/>
        <v>19466</v>
      </c>
      <c r="F175" s="53">
        <f>일위대가!H991</f>
        <v>5500</v>
      </c>
      <c r="G175" s="53">
        <f>일위대가!J991</f>
        <v>13966</v>
      </c>
      <c r="H175" s="53">
        <f>일위대가!L991</f>
        <v>0</v>
      </c>
      <c r="I175" s="40" t="s">
        <v>841</v>
      </c>
      <c r="J175" s="40" t="s">
        <v>41</v>
      </c>
      <c r="K175" s="42" t="s">
        <v>41</v>
      </c>
      <c r="L175" s="42" t="s">
        <v>41</v>
      </c>
      <c r="M175" s="42" t="s">
        <v>41</v>
      </c>
      <c r="N175" s="42" t="s">
        <v>41</v>
      </c>
    </row>
    <row r="176" spans="1:14" s="44" customFormat="1" ht="30" customHeight="1" hidden="1">
      <c r="A176" s="40" t="s">
        <v>842</v>
      </c>
      <c r="B176" s="40" t="s">
        <v>839</v>
      </c>
      <c r="C176" s="40" t="s">
        <v>840</v>
      </c>
      <c r="D176" s="40" t="s">
        <v>74</v>
      </c>
      <c r="E176" s="53">
        <f t="shared" si="6"/>
        <v>75132</v>
      </c>
      <c r="F176" s="53">
        <f>일위대가!H1003</f>
        <v>38446</v>
      </c>
      <c r="G176" s="53">
        <f>일위대가!J1003</f>
        <v>36670</v>
      </c>
      <c r="H176" s="53">
        <f>일위대가!L1003</f>
        <v>16</v>
      </c>
      <c r="I176" s="40" t="s">
        <v>844</v>
      </c>
      <c r="J176" s="40" t="s">
        <v>41</v>
      </c>
      <c r="K176" s="42" t="s">
        <v>41</v>
      </c>
      <c r="L176" s="42" t="s">
        <v>41</v>
      </c>
      <c r="M176" s="42" t="s">
        <v>41</v>
      </c>
      <c r="N176" s="42" t="s">
        <v>41</v>
      </c>
    </row>
    <row r="177" spans="1:14" s="44" customFormat="1" ht="30" customHeight="1" hidden="1">
      <c r="A177" s="40" t="s">
        <v>845</v>
      </c>
      <c r="B177" s="40" t="s">
        <v>843</v>
      </c>
      <c r="C177" s="40" t="s">
        <v>41</v>
      </c>
      <c r="D177" s="40" t="s">
        <v>74</v>
      </c>
      <c r="E177" s="53">
        <f t="shared" si="6"/>
        <v>592000</v>
      </c>
      <c r="F177" s="53">
        <f>일위대가!H1008</f>
        <v>537000</v>
      </c>
      <c r="G177" s="53">
        <f>일위대가!J1008</f>
        <v>55000</v>
      </c>
      <c r="H177" s="53">
        <f>일위대가!L1008</f>
        <v>0</v>
      </c>
      <c r="I177" s="40" t="s">
        <v>848</v>
      </c>
      <c r="J177" s="40" t="s">
        <v>1596</v>
      </c>
      <c r="K177" s="42" t="s">
        <v>41</v>
      </c>
      <c r="L177" s="42" t="s">
        <v>41</v>
      </c>
      <c r="M177" s="42" t="s">
        <v>41</v>
      </c>
      <c r="N177" s="42" t="s">
        <v>41</v>
      </c>
    </row>
    <row r="178" spans="1:14" s="44" customFormat="1" ht="30" customHeight="1" hidden="1">
      <c r="A178" s="40" t="s">
        <v>849</v>
      </c>
      <c r="B178" s="40" t="s">
        <v>846</v>
      </c>
      <c r="C178" s="40" t="s">
        <v>847</v>
      </c>
      <c r="D178" s="40" t="s">
        <v>74</v>
      </c>
      <c r="E178" s="53">
        <f t="shared" si="6"/>
        <v>13610</v>
      </c>
      <c r="F178" s="53">
        <f>일위대가!H1014</f>
        <v>5928</v>
      </c>
      <c r="G178" s="53">
        <f>일위대가!J1014</f>
        <v>7682</v>
      </c>
      <c r="H178" s="53">
        <f>일위대가!L1014</f>
        <v>0</v>
      </c>
      <c r="I178" s="40" t="s">
        <v>852</v>
      </c>
      <c r="J178" s="40" t="s">
        <v>41</v>
      </c>
      <c r="K178" s="42" t="s">
        <v>41</v>
      </c>
      <c r="L178" s="42" t="s">
        <v>41</v>
      </c>
      <c r="M178" s="42" t="s">
        <v>41</v>
      </c>
      <c r="N178" s="42" t="s">
        <v>41</v>
      </c>
    </row>
    <row r="179" spans="1:14" s="44" customFormat="1" ht="30" customHeight="1" hidden="1">
      <c r="A179" s="40" t="s">
        <v>853</v>
      </c>
      <c r="B179" s="40" t="s">
        <v>850</v>
      </c>
      <c r="C179" s="40" t="s">
        <v>851</v>
      </c>
      <c r="D179" s="40" t="s">
        <v>74</v>
      </c>
      <c r="E179" s="53">
        <f t="shared" si="6"/>
        <v>15800</v>
      </c>
      <c r="F179" s="53">
        <f>일위대가!H1020</f>
        <v>5928</v>
      </c>
      <c r="G179" s="53">
        <f>일위대가!J1020</f>
        <v>9872</v>
      </c>
      <c r="H179" s="53">
        <f>일위대가!L1020</f>
        <v>0</v>
      </c>
      <c r="I179" s="40" t="s">
        <v>855</v>
      </c>
      <c r="J179" s="40" t="s">
        <v>41</v>
      </c>
      <c r="K179" s="42" t="s">
        <v>41</v>
      </c>
      <c r="L179" s="42" t="s">
        <v>41</v>
      </c>
      <c r="M179" s="42" t="s">
        <v>41</v>
      </c>
      <c r="N179" s="42" t="s">
        <v>41</v>
      </c>
    </row>
    <row r="180" spans="1:14" s="44" customFormat="1" ht="30" customHeight="1" hidden="1">
      <c r="A180" s="40" t="s">
        <v>856</v>
      </c>
      <c r="B180" s="40" t="s">
        <v>850</v>
      </c>
      <c r="C180" s="40" t="s">
        <v>854</v>
      </c>
      <c r="D180" s="40" t="s">
        <v>74</v>
      </c>
      <c r="E180" s="53">
        <f t="shared" si="6"/>
        <v>15800</v>
      </c>
      <c r="F180" s="53">
        <f>일위대가!H1026</f>
        <v>5928</v>
      </c>
      <c r="G180" s="53">
        <f>일위대가!J1026</f>
        <v>9872</v>
      </c>
      <c r="H180" s="53">
        <f>일위대가!L1026</f>
        <v>0</v>
      </c>
      <c r="I180" s="40" t="s">
        <v>859</v>
      </c>
      <c r="J180" s="40" t="s">
        <v>41</v>
      </c>
      <c r="K180" s="42" t="s">
        <v>41</v>
      </c>
      <c r="L180" s="42" t="s">
        <v>41</v>
      </c>
      <c r="M180" s="42" t="s">
        <v>41</v>
      </c>
      <c r="N180" s="42" t="s">
        <v>41</v>
      </c>
    </row>
    <row r="181" spans="1:14" s="44" customFormat="1" ht="30" customHeight="1" hidden="1">
      <c r="A181" s="40" t="s">
        <v>860</v>
      </c>
      <c r="B181" s="40" t="s">
        <v>857</v>
      </c>
      <c r="C181" s="40" t="s">
        <v>858</v>
      </c>
      <c r="D181" s="40" t="s">
        <v>74</v>
      </c>
      <c r="E181" s="53">
        <f t="shared" si="6"/>
        <v>7987</v>
      </c>
      <c r="F181" s="53">
        <f>일위대가!H1032</f>
        <v>920</v>
      </c>
      <c r="G181" s="53">
        <f>일위대가!J1032</f>
        <v>7067</v>
      </c>
      <c r="H181" s="53">
        <f>일위대가!L1032</f>
        <v>0</v>
      </c>
      <c r="I181" s="40" t="s">
        <v>863</v>
      </c>
      <c r="J181" s="40" t="s">
        <v>41</v>
      </c>
      <c r="K181" s="42" t="s">
        <v>41</v>
      </c>
      <c r="L181" s="42" t="s">
        <v>41</v>
      </c>
      <c r="M181" s="42" t="s">
        <v>41</v>
      </c>
      <c r="N181" s="42" t="s">
        <v>41</v>
      </c>
    </row>
    <row r="182" spans="1:14" s="44" customFormat="1" ht="30" customHeight="1" hidden="1">
      <c r="A182" s="40" t="s">
        <v>864</v>
      </c>
      <c r="B182" s="40" t="s">
        <v>861</v>
      </c>
      <c r="C182" s="40" t="s">
        <v>862</v>
      </c>
      <c r="D182" s="40" t="s">
        <v>74</v>
      </c>
      <c r="E182" s="53">
        <f t="shared" si="6"/>
        <v>8940</v>
      </c>
      <c r="F182" s="53">
        <f>일위대가!H1036</f>
        <v>3210</v>
      </c>
      <c r="G182" s="53">
        <f>일위대가!J1036</f>
        <v>5730</v>
      </c>
      <c r="H182" s="53">
        <f>일위대가!L1036</f>
        <v>0</v>
      </c>
      <c r="I182" s="40" t="s">
        <v>866</v>
      </c>
      <c r="J182" s="40" t="s">
        <v>41</v>
      </c>
      <c r="K182" s="42" t="s">
        <v>41</v>
      </c>
      <c r="L182" s="42" t="s">
        <v>41</v>
      </c>
      <c r="M182" s="42" t="s">
        <v>41</v>
      </c>
      <c r="N182" s="42" t="s">
        <v>41</v>
      </c>
    </row>
    <row r="183" spans="1:14" s="44" customFormat="1" ht="30" customHeight="1" hidden="1">
      <c r="A183" s="40" t="s">
        <v>867</v>
      </c>
      <c r="B183" s="40" t="s">
        <v>861</v>
      </c>
      <c r="C183" s="40" t="s">
        <v>865</v>
      </c>
      <c r="D183" s="40" t="s">
        <v>74</v>
      </c>
      <c r="E183" s="53">
        <f t="shared" si="6"/>
        <v>8330</v>
      </c>
      <c r="F183" s="53">
        <f>일위대가!H1040</f>
        <v>2960</v>
      </c>
      <c r="G183" s="53">
        <f>일위대가!J1040</f>
        <v>5370</v>
      </c>
      <c r="H183" s="53">
        <f>일위대가!L1040</f>
        <v>0</v>
      </c>
      <c r="I183" s="40" t="s">
        <v>870</v>
      </c>
      <c r="J183" s="40" t="s">
        <v>41</v>
      </c>
      <c r="K183" s="42" t="s">
        <v>41</v>
      </c>
      <c r="L183" s="42" t="s">
        <v>41</v>
      </c>
      <c r="M183" s="42" t="s">
        <v>41</v>
      </c>
      <c r="N183" s="42" t="s">
        <v>41</v>
      </c>
    </row>
    <row r="184" spans="1:14" s="44" customFormat="1" ht="30" customHeight="1" hidden="1">
      <c r="A184" s="40" t="s">
        <v>871</v>
      </c>
      <c r="B184" s="40" t="s">
        <v>868</v>
      </c>
      <c r="C184" s="40" t="s">
        <v>869</v>
      </c>
      <c r="D184" s="40" t="s">
        <v>74</v>
      </c>
      <c r="E184" s="53">
        <f t="shared" si="6"/>
        <v>11580</v>
      </c>
      <c r="F184" s="53">
        <f>일위대가!H1045</f>
        <v>7770</v>
      </c>
      <c r="G184" s="53">
        <f>일위대가!J1045</f>
        <v>3810</v>
      </c>
      <c r="H184" s="53">
        <f>일위대가!L1045</f>
        <v>0</v>
      </c>
      <c r="I184" s="40" t="s">
        <v>874</v>
      </c>
      <c r="J184" s="40" t="s">
        <v>41</v>
      </c>
      <c r="K184" s="42" t="s">
        <v>41</v>
      </c>
      <c r="L184" s="42" t="s">
        <v>41</v>
      </c>
      <c r="M184" s="42" t="s">
        <v>41</v>
      </c>
      <c r="N184" s="42" t="s">
        <v>41</v>
      </c>
    </row>
    <row r="185" spans="1:14" s="44" customFormat="1" ht="30" customHeight="1" hidden="1">
      <c r="A185" s="40" t="s">
        <v>875</v>
      </c>
      <c r="B185" s="40" t="s">
        <v>872</v>
      </c>
      <c r="C185" s="40" t="s">
        <v>873</v>
      </c>
      <c r="D185" s="40" t="s">
        <v>74</v>
      </c>
      <c r="E185" s="53">
        <f t="shared" si="6"/>
        <v>24009</v>
      </c>
      <c r="F185" s="53">
        <f>일위대가!H1050</f>
        <v>20010</v>
      </c>
      <c r="G185" s="53">
        <f>일위대가!J1050</f>
        <v>3999</v>
      </c>
      <c r="H185" s="53">
        <f>일위대가!L1050</f>
        <v>0</v>
      </c>
      <c r="I185" s="40" t="s">
        <v>878</v>
      </c>
      <c r="J185" s="40" t="s">
        <v>41</v>
      </c>
      <c r="K185" s="42" t="s">
        <v>41</v>
      </c>
      <c r="L185" s="42" t="s">
        <v>41</v>
      </c>
      <c r="M185" s="42" t="s">
        <v>41</v>
      </c>
      <c r="N185" s="42" t="s">
        <v>41</v>
      </c>
    </row>
    <row r="186" spans="1:14" s="44" customFormat="1" ht="30" customHeight="1" hidden="1">
      <c r="A186" s="40" t="s">
        <v>879</v>
      </c>
      <c r="B186" s="40" t="s">
        <v>876</v>
      </c>
      <c r="C186" s="40" t="s">
        <v>877</v>
      </c>
      <c r="D186" s="40" t="s">
        <v>59</v>
      </c>
      <c r="E186" s="53">
        <f t="shared" si="6"/>
        <v>5583</v>
      </c>
      <c r="F186" s="53">
        <f>일위대가!H1056</f>
        <v>3543</v>
      </c>
      <c r="G186" s="53">
        <f>일위대가!J1056</f>
        <v>2000</v>
      </c>
      <c r="H186" s="53">
        <f>일위대가!L1056</f>
        <v>40</v>
      </c>
      <c r="I186" s="40" t="s">
        <v>894</v>
      </c>
      <c r="J186" s="40" t="s">
        <v>41</v>
      </c>
      <c r="K186" s="42" t="s">
        <v>41</v>
      </c>
      <c r="L186" s="42" t="s">
        <v>41</v>
      </c>
      <c r="M186" s="42" t="s">
        <v>41</v>
      </c>
      <c r="N186" s="42" t="s">
        <v>41</v>
      </c>
    </row>
    <row r="187" spans="1:14" s="44" customFormat="1" ht="30" customHeight="1" hidden="1">
      <c r="A187" s="40" t="s">
        <v>895</v>
      </c>
      <c r="B187" s="40" t="s">
        <v>892</v>
      </c>
      <c r="C187" s="40" t="s">
        <v>893</v>
      </c>
      <c r="D187" s="40" t="s">
        <v>74</v>
      </c>
      <c r="E187" s="53">
        <f t="shared" si="6"/>
        <v>16841</v>
      </c>
      <c r="F187" s="53">
        <f>일위대가!H1061</f>
        <v>8085</v>
      </c>
      <c r="G187" s="53">
        <f>일위대가!J1061</f>
        <v>8501</v>
      </c>
      <c r="H187" s="53">
        <f>일위대가!L1061</f>
        <v>255</v>
      </c>
      <c r="I187" s="40" t="s">
        <v>898</v>
      </c>
      <c r="J187" s="40" t="s">
        <v>41</v>
      </c>
      <c r="K187" s="42" t="s">
        <v>41</v>
      </c>
      <c r="L187" s="42" t="s">
        <v>41</v>
      </c>
      <c r="M187" s="42" t="s">
        <v>41</v>
      </c>
      <c r="N187" s="42" t="s">
        <v>41</v>
      </c>
    </row>
    <row r="188" spans="1:14" s="44" customFormat="1" ht="30" customHeight="1" hidden="1">
      <c r="A188" s="40" t="s">
        <v>899</v>
      </c>
      <c r="B188" s="40" t="s">
        <v>896</v>
      </c>
      <c r="C188" s="40" t="s">
        <v>897</v>
      </c>
      <c r="D188" s="40" t="s">
        <v>74</v>
      </c>
      <c r="E188" s="53">
        <f t="shared" si="6"/>
        <v>24007</v>
      </c>
      <c r="F188" s="53">
        <f>일위대가!H1066</f>
        <v>22207</v>
      </c>
      <c r="G188" s="53">
        <f>일위대가!J1066</f>
        <v>1800</v>
      </c>
      <c r="H188" s="53">
        <f>일위대가!L1066</f>
        <v>0</v>
      </c>
      <c r="I188" s="40" t="s">
        <v>901</v>
      </c>
      <c r="J188" s="40" t="s">
        <v>41</v>
      </c>
      <c r="K188" s="42" t="s">
        <v>41</v>
      </c>
      <c r="L188" s="42" t="s">
        <v>41</v>
      </c>
      <c r="M188" s="42" t="s">
        <v>41</v>
      </c>
      <c r="N188" s="42" t="s">
        <v>41</v>
      </c>
    </row>
    <row r="189" spans="1:14" s="44" customFormat="1" ht="30" customHeight="1" hidden="1">
      <c r="A189" s="40" t="s">
        <v>902</v>
      </c>
      <c r="B189" s="40" t="s">
        <v>896</v>
      </c>
      <c r="C189" s="40" t="s">
        <v>900</v>
      </c>
      <c r="D189" s="40" t="s">
        <v>74</v>
      </c>
      <c r="E189" s="53">
        <f t="shared" si="6"/>
        <v>46465</v>
      </c>
      <c r="F189" s="53">
        <f>일위대가!H1071</f>
        <v>44415</v>
      </c>
      <c r="G189" s="53">
        <f>일위대가!J1071</f>
        <v>2050</v>
      </c>
      <c r="H189" s="53">
        <f>일위대가!L1071</f>
        <v>0</v>
      </c>
      <c r="I189" s="40" t="s">
        <v>905</v>
      </c>
      <c r="J189" s="40" t="s">
        <v>41</v>
      </c>
      <c r="K189" s="42" t="s">
        <v>41</v>
      </c>
      <c r="L189" s="42" t="s">
        <v>41</v>
      </c>
      <c r="M189" s="42" t="s">
        <v>41</v>
      </c>
      <c r="N189" s="42" t="s">
        <v>41</v>
      </c>
    </row>
    <row r="190" spans="1:14" s="44" customFormat="1" ht="30" customHeight="1" hidden="1">
      <c r="A190" s="40" t="s">
        <v>906</v>
      </c>
      <c r="B190" s="40" t="s">
        <v>903</v>
      </c>
      <c r="C190" s="40" t="s">
        <v>904</v>
      </c>
      <c r="D190" s="40" t="s">
        <v>74</v>
      </c>
      <c r="E190" s="53">
        <f t="shared" si="6"/>
        <v>34404</v>
      </c>
      <c r="F190" s="53">
        <f>일위대가!H1077</f>
        <v>22952</v>
      </c>
      <c r="G190" s="53">
        <f>일위대가!J1077</f>
        <v>11452</v>
      </c>
      <c r="H190" s="53">
        <f>일위대가!L1077</f>
        <v>0</v>
      </c>
      <c r="I190" s="40" t="s">
        <v>908</v>
      </c>
      <c r="J190" s="40" t="s">
        <v>41</v>
      </c>
      <c r="K190" s="42" t="s">
        <v>41</v>
      </c>
      <c r="L190" s="42" t="s">
        <v>41</v>
      </c>
      <c r="M190" s="42" t="s">
        <v>41</v>
      </c>
      <c r="N190" s="42" t="s">
        <v>41</v>
      </c>
    </row>
    <row r="191" spans="1:14" s="44" customFormat="1" ht="30" customHeight="1" hidden="1">
      <c r="A191" s="40" t="s">
        <v>909</v>
      </c>
      <c r="B191" s="40" t="s">
        <v>903</v>
      </c>
      <c r="C191" s="40" t="s">
        <v>907</v>
      </c>
      <c r="D191" s="40" t="s">
        <v>74</v>
      </c>
      <c r="E191" s="53">
        <f t="shared" si="6"/>
        <v>35638</v>
      </c>
      <c r="F191" s="53">
        <f>일위대가!H1083</f>
        <v>24186</v>
      </c>
      <c r="G191" s="53">
        <f>일위대가!J1083</f>
        <v>11452</v>
      </c>
      <c r="H191" s="53">
        <f>일위대가!L1083</f>
        <v>0</v>
      </c>
      <c r="I191" s="40" t="s">
        <v>911</v>
      </c>
      <c r="J191" s="40" t="s">
        <v>41</v>
      </c>
      <c r="K191" s="42" t="s">
        <v>41</v>
      </c>
      <c r="L191" s="42" t="s">
        <v>41</v>
      </c>
      <c r="M191" s="42" t="s">
        <v>41</v>
      </c>
      <c r="N191" s="42" t="s">
        <v>41</v>
      </c>
    </row>
    <row r="192" spans="1:14" s="44" customFormat="1" ht="30" customHeight="1" hidden="1">
      <c r="A192" s="40" t="s">
        <v>912</v>
      </c>
      <c r="B192" s="40" t="s">
        <v>903</v>
      </c>
      <c r="C192" s="40" t="s">
        <v>910</v>
      </c>
      <c r="D192" s="40" t="s">
        <v>74</v>
      </c>
      <c r="E192" s="53">
        <f t="shared" si="6"/>
        <v>36872</v>
      </c>
      <c r="F192" s="53">
        <f>일위대가!H1089</f>
        <v>25420</v>
      </c>
      <c r="G192" s="53">
        <f>일위대가!J1089</f>
        <v>11452</v>
      </c>
      <c r="H192" s="53">
        <f>일위대가!L1089</f>
        <v>0</v>
      </c>
      <c r="I192" s="40" t="s">
        <v>915</v>
      </c>
      <c r="J192" s="40" t="s">
        <v>41</v>
      </c>
      <c r="K192" s="42" t="s">
        <v>41</v>
      </c>
      <c r="L192" s="42" t="s">
        <v>41</v>
      </c>
      <c r="M192" s="42" t="s">
        <v>41</v>
      </c>
      <c r="N192" s="42" t="s">
        <v>41</v>
      </c>
    </row>
    <row r="193" spans="1:14" s="44" customFormat="1" ht="30" customHeight="1" hidden="1">
      <c r="A193" s="40" t="s">
        <v>916</v>
      </c>
      <c r="B193" s="40" t="s">
        <v>913</v>
      </c>
      <c r="C193" s="40" t="s">
        <v>914</v>
      </c>
      <c r="D193" s="40" t="s">
        <v>74</v>
      </c>
      <c r="E193" s="53">
        <f t="shared" si="6"/>
        <v>34847</v>
      </c>
      <c r="F193" s="53">
        <f>일위대가!H1095</f>
        <v>25296</v>
      </c>
      <c r="G193" s="53">
        <f>일위대가!J1095</f>
        <v>9551</v>
      </c>
      <c r="H193" s="53">
        <f>일위대가!L1095</f>
        <v>0</v>
      </c>
      <c r="I193" s="40" t="s">
        <v>918</v>
      </c>
      <c r="J193" s="40" t="s">
        <v>41</v>
      </c>
      <c r="K193" s="42" t="s">
        <v>41</v>
      </c>
      <c r="L193" s="42" t="s">
        <v>41</v>
      </c>
      <c r="M193" s="42" t="s">
        <v>41</v>
      </c>
      <c r="N193" s="42" t="s">
        <v>41</v>
      </c>
    </row>
    <row r="194" spans="1:14" s="44" customFormat="1" ht="30" customHeight="1" hidden="1">
      <c r="A194" s="40" t="s">
        <v>919</v>
      </c>
      <c r="B194" s="40" t="s">
        <v>917</v>
      </c>
      <c r="C194" s="40" t="s">
        <v>914</v>
      </c>
      <c r="D194" s="40" t="s">
        <v>74</v>
      </c>
      <c r="E194" s="53">
        <f t="shared" si="6"/>
        <v>29375</v>
      </c>
      <c r="F194" s="53">
        <f>일위대가!H1100</f>
        <v>24675</v>
      </c>
      <c r="G194" s="53">
        <f>일위대가!J1100</f>
        <v>4700</v>
      </c>
      <c r="H194" s="53">
        <f>일위대가!L1100</f>
        <v>0</v>
      </c>
      <c r="I194" s="40" t="s">
        <v>922</v>
      </c>
      <c r="J194" s="40" t="s">
        <v>41</v>
      </c>
      <c r="K194" s="42" t="s">
        <v>41</v>
      </c>
      <c r="L194" s="42" t="s">
        <v>41</v>
      </c>
      <c r="M194" s="42" t="s">
        <v>41</v>
      </c>
      <c r="N194" s="42" t="s">
        <v>41</v>
      </c>
    </row>
    <row r="195" spans="1:14" s="44" customFormat="1" ht="30" customHeight="1" hidden="1">
      <c r="A195" s="40" t="s">
        <v>923</v>
      </c>
      <c r="B195" s="40" t="s">
        <v>920</v>
      </c>
      <c r="C195" s="40" t="s">
        <v>921</v>
      </c>
      <c r="D195" s="40" t="s">
        <v>74</v>
      </c>
      <c r="E195" s="53">
        <f t="shared" si="6"/>
        <v>86519</v>
      </c>
      <c r="F195" s="53">
        <f>일위대가!H1105</f>
        <v>27793</v>
      </c>
      <c r="G195" s="53">
        <f>일위대가!J1105</f>
        <v>58375</v>
      </c>
      <c r="H195" s="53">
        <f>일위대가!L1105</f>
        <v>351</v>
      </c>
      <c r="I195" s="40" t="s">
        <v>925</v>
      </c>
      <c r="J195" s="40" t="s">
        <v>41</v>
      </c>
      <c r="K195" s="42" t="s">
        <v>41</v>
      </c>
      <c r="L195" s="42" t="s">
        <v>41</v>
      </c>
      <c r="M195" s="42" t="s">
        <v>41</v>
      </c>
      <c r="N195" s="42" t="s">
        <v>41</v>
      </c>
    </row>
    <row r="196" spans="1:14" s="44" customFormat="1" ht="30" customHeight="1" hidden="1">
      <c r="A196" s="40" t="s">
        <v>926</v>
      </c>
      <c r="B196" s="40" t="s">
        <v>924</v>
      </c>
      <c r="C196" s="40" t="s">
        <v>41</v>
      </c>
      <c r="D196" s="40" t="s">
        <v>59</v>
      </c>
      <c r="E196" s="53">
        <f t="shared" si="6"/>
        <v>30178</v>
      </c>
      <c r="F196" s="53">
        <f>일위대가!H1112</f>
        <v>7571</v>
      </c>
      <c r="G196" s="53">
        <f>일위대가!J1112</f>
        <v>22509</v>
      </c>
      <c r="H196" s="53">
        <f>일위대가!L1112</f>
        <v>98</v>
      </c>
      <c r="I196" s="40" t="s">
        <v>929</v>
      </c>
      <c r="J196" s="40" t="s">
        <v>41</v>
      </c>
      <c r="K196" s="42" t="s">
        <v>41</v>
      </c>
      <c r="L196" s="42" t="s">
        <v>41</v>
      </c>
      <c r="M196" s="42" t="s">
        <v>41</v>
      </c>
      <c r="N196" s="42" t="s">
        <v>41</v>
      </c>
    </row>
    <row r="197" spans="1:14" s="44" customFormat="1" ht="30" customHeight="1" hidden="1">
      <c r="A197" s="40" t="s">
        <v>930</v>
      </c>
      <c r="B197" s="40" t="s">
        <v>927</v>
      </c>
      <c r="C197" s="40" t="s">
        <v>928</v>
      </c>
      <c r="D197" s="40" t="s">
        <v>59</v>
      </c>
      <c r="E197" s="53">
        <f t="shared" si="6"/>
        <v>150086</v>
      </c>
      <c r="F197" s="53">
        <f>일위대가!H1118</f>
        <v>24248</v>
      </c>
      <c r="G197" s="53">
        <f>일위대가!J1118</f>
        <v>125521</v>
      </c>
      <c r="H197" s="53">
        <f>일위대가!L1118</f>
        <v>317</v>
      </c>
      <c r="I197" s="40" t="s">
        <v>944</v>
      </c>
      <c r="J197" s="40" t="s">
        <v>41</v>
      </c>
      <c r="K197" s="42" t="s">
        <v>41</v>
      </c>
      <c r="L197" s="42" t="s">
        <v>41</v>
      </c>
      <c r="M197" s="42" t="s">
        <v>41</v>
      </c>
      <c r="N197" s="42" t="s">
        <v>41</v>
      </c>
    </row>
    <row r="198" spans="1:14" s="44" customFormat="1" ht="30" customHeight="1" hidden="1">
      <c r="A198" s="40" t="s">
        <v>945</v>
      </c>
      <c r="B198" s="40" t="s">
        <v>942</v>
      </c>
      <c r="C198" s="40" t="s">
        <v>943</v>
      </c>
      <c r="D198" s="40" t="s">
        <v>150</v>
      </c>
      <c r="E198" s="53">
        <f t="shared" si="6"/>
        <v>89306</v>
      </c>
      <c r="F198" s="53">
        <f>일위대가!H1124</f>
        <v>70562</v>
      </c>
      <c r="G198" s="53">
        <f>일위대가!J1124</f>
        <v>18744</v>
      </c>
      <c r="H198" s="53">
        <f>일위대가!L1124</f>
        <v>0</v>
      </c>
      <c r="I198" s="40" t="s">
        <v>947</v>
      </c>
      <c r="J198" s="40" t="s">
        <v>41</v>
      </c>
      <c r="K198" s="42" t="s">
        <v>41</v>
      </c>
      <c r="L198" s="42" t="s">
        <v>41</v>
      </c>
      <c r="M198" s="42" t="s">
        <v>41</v>
      </c>
      <c r="N198" s="42" t="s">
        <v>41</v>
      </c>
    </row>
    <row r="199" spans="1:14" s="44" customFormat="1" ht="30" customHeight="1" hidden="1">
      <c r="A199" s="40" t="s">
        <v>948</v>
      </c>
      <c r="B199" s="40" t="s">
        <v>942</v>
      </c>
      <c r="C199" s="40" t="s">
        <v>946</v>
      </c>
      <c r="D199" s="40" t="s">
        <v>150</v>
      </c>
      <c r="E199" s="53">
        <f t="shared" si="6"/>
        <v>94306</v>
      </c>
      <c r="F199" s="53">
        <f>일위대가!H1130</f>
        <v>75562</v>
      </c>
      <c r="G199" s="53">
        <f>일위대가!J1130</f>
        <v>18744</v>
      </c>
      <c r="H199" s="53">
        <f>일위대가!L1130</f>
        <v>0</v>
      </c>
      <c r="I199" s="40" t="s">
        <v>950</v>
      </c>
      <c r="J199" s="40" t="s">
        <v>41</v>
      </c>
      <c r="K199" s="42" t="s">
        <v>41</v>
      </c>
      <c r="L199" s="42" t="s">
        <v>41</v>
      </c>
      <c r="M199" s="42" t="s">
        <v>41</v>
      </c>
      <c r="N199" s="42" t="s">
        <v>41</v>
      </c>
    </row>
    <row r="200" spans="1:14" s="44" customFormat="1" ht="30" customHeight="1" hidden="1">
      <c r="A200" s="40" t="s">
        <v>951</v>
      </c>
      <c r="B200" s="40" t="s">
        <v>942</v>
      </c>
      <c r="C200" s="40" t="s">
        <v>949</v>
      </c>
      <c r="D200" s="40" t="s">
        <v>150</v>
      </c>
      <c r="E200" s="53">
        <f t="shared" si="6"/>
        <v>64306</v>
      </c>
      <c r="F200" s="53">
        <f>일위대가!H1136</f>
        <v>45562</v>
      </c>
      <c r="G200" s="53">
        <f>일위대가!J1136</f>
        <v>18744</v>
      </c>
      <c r="H200" s="53">
        <f>일위대가!L1136</f>
        <v>0</v>
      </c>
      <c r="I200" s="40" t="s">
        <v>954</v>
      </c>
      <c r="J200" s="40" t="s">
        <v>41</v>
      </c>
      <c r="K200" s="42" t="s">
        <v>41</v>
      </c>
      <c r="L200" s="42" t="s">
        <v>41</v>
      </c>
      <c r="M200" s="42" t="s">
        <v>41</v>
      </c>
      <c r="N200" s="42" t="s">
        <v>41</v>
      </c>
    </row>
    <row r="201" spans="1:14" s="44" customFormat="1" ht="30" customHeight="1" hidden="1">
      <c r="A201" s="40" t="s">
        <v>955</v>
      </c>
      <c r="B201" s="40" t="s">
        <v>952</v>
      </c>
      <c r="C201" s="40" t="s">
        <v>953</v>
      </c>
      <c r="D201" s="40" t="s">
        <v>64</v>
      </c>
      <c r="E201" s="53">
        <f t="shared" si="6"/>
        <v>23770</v>
      </c>
      <c r="F201" s="53">
        <f>일위대가!H1144</f>
        <v>10889</v>
      </c>
      <c r="G201" s="53">
        <f>일위대가!J1144</f>
        <v>12881</v>
      </c>
      <c r="H201" s="53">
        <f>일위대가!L1144</f>
        <v>0</v>
      </c>
      <c r="I201" s="40" t="s">
        <v>958</v>
      </c>
      <c r="J201" s="40" t="s">
        <v>41</v>
      </c>
      <c r="K201" s="42" t="s">
        <v>41</v>
      </c>
      <c r="L201" s="42" t="s">
        <v>41</v>
      </c>
      <c r="M201" s="42" t="s">
        <v>41</v>
      </c>
      <c r="N201" s="42" t="s">
        <v>41</v>
      </c>
    </row>
    <row r="202" spans="1:14" s="44" customFormat="1" ht="30" customHeight="1" hidden="1">
      <c r="A202" s="40" t="s">
        <v>959</v>
      </c>
      <c r="B202" s="40" t="s">
        <v>956</v>
      </c>
      <c r="C202" s="40" t="s">
        <v>957</v>
      </c>
      <c r="D202" s="40" t="s">
        <v>64</v>
      </c>
      <c r="E202" s="53">
        <f t="shared" si="6"/>
        <v>621200</v>
      </c>
      <c r="F202" s="53">
        <f>일위대가!H1155</f>
        <v>571200</v>
      </c>
      <c r="G202" s="53">
        <f>일위대가!J1155</f>
        <v>50000</v>
      </c>
      <c r="H202" s="53">
        <f>일위대가!L1155</f>
        <v>0</v>
      </c>
      <c r="I202" s="40" t="s">
        <v>961</v>
      </c>
      <c r="J202" s="40" t="s">
        <v>41</v>
      </c>
      <c r="K202" s="42" t="s">
        <v>41</v>
      </c>
      <c r="L202" s="42" t="s">
        <v>41</v>
      </c>
      <c r="M202" s="42" t="s">
        <v>41</v>
      </c>
      <c r="N202" s="42" t="s">
        <v>41</v>
      </c>
    </row>
    <row r="203" spans="1:14" s="44" customFormat="1" ht="30" customHeight="1" hidden="1">
      <c r="A203" s="40" t="s">
        <v>962</v>
      </c>
      <c r="B203" s="40" t="s">
        <v>956</v>
      </c>
      <c r="C203" s="40" t="s">
        <v>960</v>
      </c>
      <c r="D203" s="40" t="s">
        <v>64</v>
      </c>
      <c r="E203" s="53">
        <f t="shared" si="6"/>
        <v>590780</v>
      </c>
      <c r="F203" s="53">
        <f>일위대가!H1166</f>
        <v>540780</v>
      </c>
      <c r="G203" s="53">
        <f>일위대가!J1166</f>
        <v>50000</v>
      </c>
      <c r="H203" s="53">
        <f>일위대가!L1166</f>
        <v>0</v>
      </c>
      <c r="I203" s="40" t="s">
        <v>964</v>
      </c>
      <c r="J203" s="40" t="s">
        <v>41</v>
      </c>
      <c r="K203" s="42" t="s">
        <v>41</v>
      </c>
      <c r="L203" s="42" t="s">
        <v>41</v>
      </c>
      <c r="M203" s="42" t="s">
        <v>41</v>
      </c>
      <c r="N203" s="42" t="s">
        <v>41</v>
      </c>
    </row>
    <row r="204" spans="1:14" s="44" customFormat="1" ht="30" customHeight="1" hidden="1">
      <c r="A204" s="40" t="s">
        <v>965</v>
      </c>
      <c r="B204" s="40" t="s">
        <v>956</v>
      </c>
      <c r="C204" s="40" t="s">
        <v>963</v>
      </c>
      <c r="D204" s="40" t="s">
        <v>64</v>
      </c>
      <c r="E204" s="53">
        <f t="shared" si="6"/>
        <v>607100</v>
      </c>
      <c r="F204" s="53">
        <f>일위대가!H1177</f>
        <v>557100</v>
      </c>
      <c r="G204" s="53">
        <f>일위대가!J1177</f>
        <v>50000</v>
      </c>
      <c r="H204" s="53">
        <f>일위대가!L1177</f>
        <v>0</v>
      </c>
      <c r="I204" s="40" t="s">
        <v>967</v>
      </c>
      <c r="J204" s="40" t="s">
        <v>41</v>
      </c>
      <c r="K204" s="42" t="s">
        <v>41</v>
      </c>
      <c r="L204" s="42" t="s">
        <v>41</v>
      </c>
      <c r="M204" s="42" t="s">
        <v>41</v>
      </c>
      <c r="N204" s="42" t="s">
        <v>41</v>
      </c>
    </row>
    <row r="205" spans="1:14" s="44" customFormat="1" ht="30" customHeight="1" hidden="1">
      <c r="A205" s="40" t="s">
        <v>968</v>
      </c>
      <c r="B205" s="40" t="s">
        <v>956</v>
      </c>
      <c r="C205" s="40" t="s">
        <v>966</v>
      </c>
      <c r="D205" s="40" t="s">
        <v>64</v>
      </c>
      <c r="E205" s="53">
        <f t="shared" si="6"/>
        <v>382570</v>
      </c>
      <c r="F205" s="53">
        <f>일위대가!H1188</f>
        <v>332570</v>
      </c>
      <c r="G205" s="53">
        <f>일위대가!J1188</f>
        <v>50000</v>
      </c>
      <c r="H205" s="53">
        <f>일위대가!L1188</f>
        <v>0</v>
      </c>
      <c r="I205" s="40" t="s">
        <v>970</v>
      </c>
      <c r="J205" s="40" t="s">
        <v>41</v>
      </c>
      <c r="K205" s="42" t="s">
        <v>41</v>
      </c>
      <c r="L205" s="42" t="s">
        <v>41</v>
      </c>
      <c r="M205" s="42" t="s">
        <v>41</v>
      </c>
      <c r="N205" s="42" t="s">
        <v>41</v>
      </c>
    </row>
    <row r="206" spans="1:14" s="44" customFormat="1" ht="30" customHeight="1" hidden="1">
      <c r="A206" s="40" t="s">
        <v>971</v>
      </c>
      <c r="B206" s="40" t="s">
        <v>956</v>
      </c>
      <c r="C206" s="40" t="s">
        <v>969</v>
      </c>
      <c r="D206" s="40" t="s">
        <v>64</v>
      </c>
      <c r="E206" s="53">
        <f t="shared" si="6"/>
        <v>287500</v>
      </c>
      <c r="F206" s="53">
        <f>일위대가!H1199</f>
        <v>237500</v>
      </c>
      <c r="G206" s="53">
        <f>일위대가!J1199</f>
        <v>50000</v>
      </c>
      <c r="H206" s="53">
        <f>일위대가!L1199</f>
        <v>0</v>
      </c>
      <c r="I206" s="40" t="s">
        <v>973</v>
      </c>
      <c r="J206" s="40" t="s">
        <v>41</v>
      </c>
      <c r="K206" s="42" t="s">
        <v>41</v>
      </c>
      <c r="L206" s="42" t="s">
        <v>41</v>
      </c>
      <c r="M206" s="42" t="s">
        <v>41</v>
      </c>
      <c r="N206" s="42" t="s">
        <v>41</v>
      </c>
    </row>
    <row r="207" spans="1:14" s="44" customFormat="1" ht="30" customHeight="1" hidden="1">
      <c r="A207" s="40" t="s">
        <v>974</v>
      </c>
      <c r="B207" s="40" t="s">
        <v>956</v>
      </c>
      <c r="C207" s="40" t="s">
        <v>972</v>
      </c>
      <c r="D207" s="40" t="s">
        <v>64</v>
      </c>
      <c r="E207" s="53">
        <f t="shared" si="6"/>
        <v>249900</v>
      </c>
      <c r="F207" s="53">
        <f>일위대가!H1210</f>
        <v>199900</v>
      </c>
      <c r="G207" s="53">
        <f>일위대가!J1210</f>
        <v>50000</v>
      </c>
      <c r="H207" s="53">
        <f>일위대가!L1210</f>
        <v>0</v>
      </c>
      <c r="I207" s="40" t="s">
        <v>982</v>
      </c>
      <c r="J207" s="40" t="s">
        <v>41</v>
      </c>
      <c r="K207" s="42" t="s">
        <v>41</v>
      </c>
      <c r="L207" s="42" t="s">
        <v>41</v>
      </c>
      <c r="M207" s="42" t="s">
        <v>41</v>
      </c>
      <c r="N207" s="42" t="s">
        <v>41</v>
      </c>
    </row>
    <row r="208" spans="1:14" s="44" customFormat="1" ht="30" customHeight="1" hidden="1">
      <c r="A208" s="40" t="s">
        <v>983</v>
      </c>
      <c r="B208" s="40" t="s">
        <v>980</v>
      </c>
      <c r="C208" s="40" t="s">
        <v>981</v>
      </c>
      <c r="D208" s="40" t="s">
        <v>130</v>
      </c>
      <c r="E208" s="53">
        <f t="shared" si="6"/>
        <v>13969</v>
      </c>
      <c r="F208" s="53">
        <f>일위대가!H1215</f>
        <v>4091</v>
      </c>
      <c r="G208" s="53">
        <f>일위대가!J1215</f>
        <v>4272</v>
      </c>
      <c r="H208" s="53">
        <f>일위대가!L1215</f>
        <v>5606</v>
      </c>
      <c r="I208" s="40" t="s">
        <v>986</v>
      </c>
      <c r="J208" s="40" t="s">
        <v>41</v>
      </c>
      <c r="K208" s="42" t="s">
        <v>41</v>
      </c>
      <c r="L208" s="42" t="s">
        <v>41</v>
      </c>
      <c r="M208" s="42" t="s">
        <v>41</v>
      </c>
      <c r="N208" s="42" t="s">
        <v>41</v>
      </c>
    </row>
    <row r="209" spans="1:14" s="44" customFormat="1" ht="30" customHeight="1" hidden="1">
      <c r="A209" s="40" t="s">
        <v>987</v>
      </c>
      <c r="B209" s="40" t="s">
        <v>984</v>
      </c>
      <c r="C209" s="40" t="s">
        <v>985</v>
      </c>
      <c r="D209" s="40" t="s">
        <v>130</v>
      </c>
      <c r="E209" s="53">
        <f t="shared" si="6"/>
        <v>44030</v>
      </c>
      <c r="F209" s="53">
        <f>일위대가!H1222</f>
        <v>7748</v>
      </c>
      <c r="G209" s="53">
        <f>일위대가!J1222</f>
        <v>23275</v>
      </c>
      <c r="H209" s="53">
        <f>일위대가!L1222</f>
        <v>13007</v>
      </c>
      <c r="I209" s="40" t="s">
        <v>1029</v>
      </c>
      <c r="J209" s="40" t="s">
        <v>41</v>
      </c>
      <c r="K209" s="42" t="s">
        <v>41</v>
      </c>
      <c r="L209" s="42" t="s">
        <v>41</v>
      </c>
      <c r="M209" s="42" t="s">
        <v>41</v>
      </c>
      <c r="N209" s="42" t="s">
        <v>41</v>
      </c>
    </row>
    <row r="210" spans="1:14" s="44" customFormat="1" ht="30" customHeight="1" hidden="1">
      <c r="A210" s="40" t="s">
        <v>1030</v>
      </c>
      <c r="B210" s="40" t="s">
        <v>1027</v>
      </c>
      <c r="C210" s="40" t="s">
        <v>41</v>
      </c>
      <c r="D210" s="40" t="s">
        <v>1028</v>
      </c>
      <c r="E210" s="53">
        <f t="shared" si="6"/>
        <v>2586690</v>
      </c>
      <c r="F210" s="53">
        <f>일위대가!H1226</f>
        <v>1309080</v>
      </c>
      <c r="G210" s="53">
        <f>일위대가!J1226</f>
        <v>1118935</v>
      </c>
      <c r="H210" s="53">
        <f>일위대가!L1226</f>
        <v>158675</v>
      </c>
      <c r="I210" s="40" t="s">
        <v>1033</v>
      </c>
      <c r="J210" s="40" t="s">
        <v>41</v>
      </c>
      <c r="K210" s="42" t="s">
        <v>41</v>
      </c>
      <c r="L210" s="42" t="s">
        <v>41</v>
      </c>
      <c r="M210" s="42" t="s">
        <v>41</v>
      </c>
      <c r="N210" s="42" t="s">
        <v>41</v>
      </c>
    </row>
    <row r="211" spans="1:14" s="44" customFormat="1" ht="30" customHeight="1">
      <c r="A211" s="40"/>
      <c r="B211" s="40" t="s">
        <v>5109</v>
      </c>
      <c r="C211" s="40"/>
      <c r="D211" s="40" t="s">
        <v>5110</v>
      </c>
      <c r="E211" s="53">
        <f>F211+G211+H211</f>
        <v>3107323</v>
      </c>
      <c r="F211" s="53">
        <f>일위대가!H1230</f>
        <v>1570818</v>
      </c>
      <c r="G211" s="53">
        <f>일위대가!J1230</f>
        <v>1346333</v>
      </c>
      <c r="H211" s="53">
        <f>일위대가!L1230</f>
        <v>190172</v>
      </c>
      <c r="I211" s="40" t="s">
        <v>5147</v>
      </c>
      <c r="J211" s="40"/>
      <c r="K211" s="42"/>
      <c r="L211" s="42"/>
      <c r="M211" s="42"/>
      <c r="N211" s="42"/>
    </row>
    <row r="212" spans="1:18" s="47" customFormat="1" ht="30" customHeight="1" hidden="1">
      <c r="A212" s="87"/>
      <c r="B212" s="88" t="s">
        <v>5149</v>
      </c>
      <c r="C212" s="89">
        <v>0.851247</v>
      </c>
      <c r="D212" s="90"/>
      <c r="E212" s="53">
        <f>F212+G212+H212</f>
        <v>2645098</v>
      </c>
      <c r="F212" s="94">
        <f>TRUNC(C212*F211,0)</f>
        <v>1337154</v>
      </c>
      <c r="G212" s="94">
        <f>TRUNC(C212*G211,0)</f>
        <v>1146061</v>
      </c>
      <c r="H212" s="94">
        <f>TRUNC(C212*H211,0)</f>
        <v>161883</v>
      </c>
      <c r="I212" s="90"/>
      <c r="J212" s="87"/>
      <c r="K212" s="92"/>
      <c r="L212" s="92"/>
      <c r="M212" s="92"/>
      <c r="N212" s="92"/>
      <c r="P212" s="47">
        <f>F210*'[1]내역서'!$R$4</f>
        <v>1114288.896</v>
      </c>
      <c r="Q212" s="47">
        <f>G210*'[1]내역서'!$T$4</f>
        <v>955570.49</v>
      </c>
      <c r="R212" s="47">
        <f>'[1]내역서'!$V$4*H210</f>
        <v>134873.75</v>
      </c>
    </row>
    <row r="213" spans="1:14" ht="30" customHeight="1" hidden="1">
      <c r="A213" s="6" t="s">
        <v>1034</v>
      </c>
      <c r="B213" s="40" t="s">
        <v>1031</v>
      </c>
      <c r="C213" s="40" t="s">
        <v>1032</v>
      </c>
      <c r="D213" s="40" t="s">
        <v>171</v>
      </c>
      <c r="E213" s="53">
        <f t="shared" si="6"/>
        <v>12830</v>
      </c>
      <c r="F213" s="53">
        <f>일위대가!H1234</f>
        <v>0</v>
      </c>
      <c r="G213" s="53">
        <f>일위대가!J1234</f>
        <v>0</v>
      </c>
      <c r="H213" s="53">
        <f>일위대가!L1234</f>
        <v>12830</v>
      </c>
      <c r="I213" s="40" t="s">
        <v>1033</v>
      </c>
      <c r="J213" s="40" t="s">
        <v>41</v>
      </c>
      <c r="K213" s="2" t="s">
        <v>41</v>
      </c>
      <c r="L213" s="2" t="s">
        <v>41</v>
      </c>
      <c r="M213" s="2" t="s">
        <v>41</v>
      </c>
      <c r="N213" s="2" t="s">
        <v>41</v>
      </c>
    </row>
    <row r="214" spans="1:14" s="34" customFormat="1" ht="30" customHeight="1" hidden="1">
      <c r="A214" s="31"/>
      <c r="B214" s="40" t="s">
        <v>1031</v>
      </c>
      <c r="C214" s="40" t="s">
        <v>1032</v>
      </c>
      <c r="D214" s="40" t="s">
        <v>171</v>
      </c>
      <c r="E214" s="53">
        <f aca="true" t="shared" si="7" ref="E214">F214+G214+H214</f>
        <v>22000</v>
      </c>
      <c r="F214" s="53">
        <f>일위대가!H1238</f>
        <v>0</v>
      </c>
      <c r="G214" s="53">
        <f>일위대가!J1238</f>
        <v>0</v>
      </c>
      <c r="H214" s="53">
        <f>일위대가!L1238</f>
        <v>22000</v>
      </c>
      <c r="I214" s="40" t="s">
        <v>1037</v>
      </c>
      <c r="J214" s="40"/>
      <c r="K214" s="32"/>
      <c r="L214" s="32"/>
      <c r="M214" s="32"/>
      <c r="N214" s="32"/>
    </row>
    <row r="215" spans="1:14" ht="30" customHeight="1" hidden="1">
      <c r="A215" s="6" t="s">
        <v>1038</v>
      </c>
      <c r="B215" s="40" t="s">
        <v>1035</v>
      </c>
      <c r="C215" s="40" t="s">
        <v>1036</v>
      </c>
      <c r="D215" s="40" t="s">
        <v>171</v>
      </c>
      <c r="E215" s="53">
        <f t="shared" si="6"/>
        <v>210780</v>
      </c>
      <c r="F215" s="53">
        <f>일위대가!H1252</f>
        <v>0</v>
      </c>
      <c r="G215" s="53">
        <f>일위대가!J1252</f>
        <v>0</v>
      </c>
      <c r="H215" s="53">
        <f>일위대가!L1252</f>
        <v>210780</v>
      </c>
      <c r="I215" s="40" t="s">
        <v>1037</v>
      </c>
      <c r="J215" s="40" t="s">
        <v>41</v>
      </c>
      <c r="K215" s="2" t="s">
        <v>41</v>
      </c>
      <c r="L215" s="2" t="s">
        <v>41</v>
      </c>
      <c r="M215" s="2" t="s">
        <v>41</v>
      </c>
      <c r="N215" s="2" t="s">
        <v>41</v>
      </c>
    </row>
    <row r="216" spans="1:14" s="34" customFormat="1" ht="30" customHeight="1" hidden="1">
      <c r="A216" s="31"/>
      <c r="B216" s="40" t="s">
        <v>1035</v>
      </c>
      <c r="C216" s="40" t="s">
        <v>1036</v>
      </c>
      <c r="D216" s="40" t="s">
        <v>171</v>
      </c>
      <c r="E216" s="53">
        <f aca="true" t="shared" si="8" ref="E216">F216+G216+H216</f>
        <v>322300</v>
      </c>
      <c r="F216" s="53">
        <f>일위대가!H1253</f>
        <v>0</v>
      </c>
      <c r="G216" s="53">
        <f>일위대가!J1253</f>
        <v>0</v>
      </c>
      <c r="H216" s="53">
        <v>322300</v>
      </c>
      <c r="I216" s="40"/>
      <c r="J216" s="40"/>
      <c r="K216" s="32"/>
      <c r="L216" s="32"/>
      <c r="M216" s="32"/>
      <c r="N216" s="32"/>
    </row>
    <row r="217" spans="1:14" ht="30" customHeight="1" hidden="1">
      <c r="A217" s="6" t="s">
        <v>1042</v>
      </c>
      <c r="B217" s="40" t="s">
        <v>1039</v>
      </c>
      <c r="C217" s="40" t="s">
        <v>1040</v>
      </c>
      <c r="D217" s="40" t="s">
        <v>171</v>
      </c>
      <c r="E217" s="53">
        <f t="shared" si="6"/>
        <v>191540</v>
      </c>
      <c r="F217" s="53">
        <f>일위대가!H1260</f>
        <v>0</v>
      </c>
      <c r="G217" s="53">
        <f>일위대가!J1260</f>
        <v>0</v>
      </c>
      <c r="H217" s="53">
        <f>일위대가!L1260</f>
        <v>191540</v>
      </c>
      <c r="I217" s="40" t="s">
        <v>1041</v>
      </c>
      <c r="J217" s="40" t="s">
        <v>41</v>
      </c>
      <c r="K217" s="2" t="s">
        <v>41</v>
      </c>
      <c r="L217" s="2" t="s">
        <v>41</v>
      </c>
      <c r="M217" s="2" t="s">
        <v>41</v>
      </c>
      <c r="N217" s="2" t="s">
        <v>41</v>
      </c>
    </row>
    <row r="218" spans="1:14" ht="30" customHeight="1" hidden="1">
      <c r="A218" s="6" t="s">
        <v>1045</v>
      </c>
      <c r="B218" s="40" t="s">
        <v>1043</v>
      </c>
      <c r="C218" s="40" t="s">
        <v>1040</v>
      </c>
      <c r="D218" s="40" t="s">
        <v>171</v>
      </c>
      <c r="E218" s="53">
        <f t="shared" si="6"/>
        <v>113070</v>
      </c>
      <c r="F218" s="53">
        <f>일위대가!H1266</f>
        <v>0</v>
      </c>
      <c r="G218" s="53">
        <f>일위대가!J1266</f>
        <v>0</v>
      </c>
      <c r="H218" s="53">
        <f>일위대가!L1266</f>
        <v>113070</v>
      </c>
      <c r="I218" s="40" t="s">
        <v>1044</v>
      </c>
      <c r="J218" s="40" t="s">
        <v>41</v>
      </c>
      <c r="K218" s="2" t="s">
        <v>41</v>
      </c>
      <c r="L218" s="2" t="s">
        <v>41</v>
      </c>
      <c r="M218" s="2" t="s">
        <v>41</v>
      </c>
      <c r="N218" s="2" t="s">
        <v>41</v>
      </c>
    </row>
    <row r="219" spans="1:14" ht="30" customHeight="1" hidden="1">
      <c r="A219" s="6" t="s">
        <v>1048</v>
      </c>
      <c r="B219" s="40" t="s">
        <v>799</v>
      </c>
      <c r="C219" s="40" t="s">
        <v>1046</v>
      </c>
      <c r="D219" s="40" t="s">
        <v>171</v>
      </c>
      <c r="E219" s="53">
        <f t="shared" si="6"/>
        <v>1301550</v>
      </c>
      <c r="F219" s="53">
        <f>일위대가!H1275</f>
        <v>0</v>
      </c>
      <c r="G219" s="53">
        <f>일위대가!J1275</f>
        <v>0</v>
      </c>
      <c r="H219" s="53">
        <f>일위대가!L1275</f>
        <v>1301550</v>
      </c>
      <c r="I219" s="40" t="s">
        <v>1047</v>
      </c>
      <c r="J219" s="40" t="s">
        <v>41</v>
      </c>
      <c r="K219" s="2" t="s">
        <v>41</v>
      </c>
      <c r="L219" s="2" t="s">
        <v>41</v>
      </c>
      <c r="M219" s="2" t="s">
        <v>41</v>
      </c>
      <c r="N219" s="2" t="s">
        <v>41</v>
      </c>
    </row>
    <row r="220" spans="1:14" ht="30" customHeight="1" hidden="1">
      <c r="A220" s="6" t="s">
        <v>1051</v>
      </c>
      <c r="B220" s="40" t="s">
        <v>1049</v>
      </c>
      <c r="C220" s="40" t="s">
        <v>41</v>
      </c>
      <c r="D220" s="40" t="s">
        <v>130</v>
      </c>
      <c r="E220" s="53">
        <f t="shared" si="6"/>
        <v>950</v>
      </c>
      <c r="F220" s="53">
        <f>일위대가!H1280</f>
        <v>0</v>
      </c>
      <c r="G220" s="53">
        <f>일위대가!J1280</f>
        <v>0</v>
      </c>
      <c r="H220" s="53">
        <f>일위대가!L1280</f>
        <v>950</v>
      </c>
      <c r="I220" s="40" t="s">
        <v>1050</v>
      </c>
      <c r="J220" s="40" t="s">
        <v>41</v>
      </c>
      <c r="K220" s="2" t="s">
        <v>41</v>
      </c>
      <c r="L220" s="2" t="s">
        <v>41</v>
      </c>
      <c r="M220" s="2" t="s">
        <v>41</v>
      </c>
      <c r="N220" s="2" t="s">
        <v>41</v>
      </c>
    </row>
    <row r="221" spans="1:14" ht="30" customHeight="1" hidden="1">
      <c r="A221" s="6" t="s">
        <v>1108</v>
      </c>
      <c r="B221" s="40" t="s">
        <v>1105</v>
      </c>
      <c r="C221" s="40" t="s">
        <v>1106</v>
      </c>
      <c r="D221" s="40" t="s">
        <v>64</v>
      </c>
      <c r="E221" s="53">
        <f t="shared" si="6"/>
        <v>5797000</v>
      </c>
      <c r="F221" s="53">
        <f>일위대가!H1285</f>
        <v>5797000</v>
      </c>
      <c r="G221" s="53">
        <f>일위대가!J1285</f>
        <v>0</v>
      </c>
      <c r="H221" s="53">
        <f>일위대가!L1285</f>
        <v>0</v>
      </c>
      <c r="I221" s="40" t="s">
        <v>1107</v>
      </c>
      <c r="J221" s="40" t="s">
        <v>1596</v>
      </c>
      <c r="K221" s="2" t="s">
        <v>41</v>
      </c>
      <c r="L221" s="2" t="s">
        <v>41</v>
      </c>
      <c r="M221" s="2" t="s">
        <v>41</v>
      </c>
      <c r="N221" s="2" t="s">
        <v>41</v>
      </c>
    </row>
    <row r="222" spans="1:14" ht="30" customHeight="1" hidden="1">
      <c r="A222" s="6" t="s">
        <v>1112</v>
      </c>
      <c r="B222" s="40" t="s">
        <v>1109</v>
      </c>
      <c r="C222" s="40" t="s">
        <v>1110</v>
      </c>
      <c r="D222" s="40" t="s">
        <v>64</v>
      </c>
      <c r="E222" s="53">
        <f t="shared" si="6"/>
        <v>6864000</v>
      </c>
      <c r="F222" s="53">
        <f>일위대가!H1290</f>
        <v>6864000</v>
      </c>
      <c r="G222" s="53">
        <f>일위대가!J1290</f>
        <v>0</v>
      </c>
      <c r="H222" s="53">
        <f>일위대가!L1290</f>
        <v>0</v>
      </c>
      <c r="I222" s="40" t="s">
        <v>1111</v>
      </c>
      <c r="J222" s="40" t="s">
        <v>1596</v>
      </c>
      <c r="K222" s="2" t="s">
        <v>41</v>
      </c>
      <c r="L222" s="2" t="s">
        <v>41</v>
      </c>
      <c r="M222" s="2" t="s">
        <v>41</v>
      </c>
      <c r="N222" s="2" t="s">
        <v>41</v>
      </c>
    </row>
    <row r="223" spans="1:14" ht="30" customHeight="1" hidden="1">
      <c r="A223" s="6" t="s">
        <v>1115</v>
      </c>
      <c r="B223" s="40" t="s">
        <v>1113</v>
      </c>
      <c r="C223" s="40" t="s">
        <v>739</v>
      </c>
      <c r="D223" s="40" t="s">
        <v>64</v>
      </c>
      <c r="E223" s="53">
        <f t="shared" si="6"/>
        <v>9724000</v>
      </c>
      <c r="F223" s="53">
        <f>일위대가!H1295</f>
        <v>9724000</v>
      </c>
      <c r="G223" s="53">
        <f>일위대가!J1295</f>
        <v>0</v>
      </c>
      <c r="H223" s="53">
        <f>일위대가!L1295</f>
        <v>0</v>
      </c>
      <c r="I223" s="40" t="s">
        <v>1114</v>
      </c>
      <c r="J223" s="40" t="s">
        <v>1596</v>
      </c>
      <c r="K223" s="2" t="s">
        <v>41</v>
      </c>
      <c r="L223" s="2" t="s">
        <v>41</v>
      </c>
      <c r="M223" s="2" t="s">
        <v>41</v>
      </c>
      <c r="N223" s="2" t="s">
        <v>41</v>
      </c>
    </row>
    <row r="224" spans="1:14" ht="30" customHeight="1" hidden="1">
      <c r="A224" s="6" t="s">
        <v>1165</v>
      </c>
      <c r="B224" s="40" t="s">
        <v>1163</v>
      </c>
      <c r="C224" s="40" t="s">
        <v>1164</v>
      </c>
      <c r="D224" s="40" t="s">
        <v>44</v>
      </c>
      <c r="E224" s="53">
        <f t="shared" si="6"/>
        <v>100530</v>
      </c>
      <c r="F224" s="53">
        <f>일위대가!H1302</f>
        <v>0</v>
      </c>
      <c r="G224" s="53">
        <f>일위대가!J1302</f>
        <v>0</v>
      </c>
      <c r="H224" s="53">
        <f>일위대가!L1302</f>
        <v>100530</v>
      </c>
      <c r="I224" s="40" t="s">
        <v>3076</v>
      </c>
      <c r="J224" s="40" t="s">
        <v>41</v>
      </c>
      <c r="K224" s="2" t="s">
        <v>41</v>
      </c>
      <c r="L224" s="2" t="s">
        <v>41</v>
      </c>
      <c r="M224" s="2" t="s">
        <v>41</v>
      </c>
      <c r="N224" s="2" t="s">
        <v>41</v>
      </c>
    </row>
    <row r="225" spans="1:14" s="34" customFormat="1" ht="30" customHeight="1">
      <c r="A225" s="31"/>
      <c r="B225" s="40" t="s">
        <v>1163</v>
      </c>
      <c r="C225" s="40" t="s">
        <v>5103</v>
      </c>
      <c r="D225" s="40" t="s">
        <v>44</v>
      </c>
      <c r="E225" s="53">
        <f t="shared" si="6"/>
        <v>263084</v>
      </c>
      <c r="F225" s="53">
        <f>일위대가!H1309</f>
        <v>0</v>
      </c>
      <c r="G225" s="53">
        <f>일위대가!J1309</f>
        <v>0</v>
      </c>
      <c r="H225" s="53">
        <f>일위대가!L1309</f>
        <v>263084</v>
      </c>
      <c r="I225" s="40"/>
      <c r="J225" s="40"/>
      <c r="K225" s="32"/>
      <c r="L225" s="32"/>
      <c r="M225" s="32"/>
      <c r="N225" s="32"/>
    </row>
    <row r="226" spans="1:14" ht="30" customHeight="1" hidden="1">
      <c r="A226" s="6" t="s">
        <v>1168</v>
      </c>
      <c r="B226" s="40" t="s">
        <v>1167</v>
      </c>
      <c r="C226" s="40" t="s">
        <v>1164</v>
      </c>
      <c r="D226" s="40" t="s">
        <v>44</v>
      </c>
      <c r="E226" s="53">
        <f t="shared" si="6"/>
        <v>100530</v>
      </c>
      <c r="F226" s="53">
        <f>일위대가!H1316</f>
        <v>0</v>
      </c>
      <c r="G226" s="53">
        <f>일위대가!J1316</f>
        <v>0</v>
      </c>
      <c r="H226" s="53">
        <f>일위대가!L1316</f>
        <v>100530</v>
      </c>
      <c r="I226" s="40" t="s">
        <v>3084</v>
      </c>
      <c r="J226" s="40" t="s">
        <v>41</v>
      </c>
      <c r="K226" s="2" t="s">
        <v>41</v>
      </c>
      <c r="L226" s="2" t="s">
        <v>41</v>
      </c>
      <c r="M226" s="2" t="s">
        <v>41</v>
      </c>
      <c r="N226" s="2" t="s">
        <v>41</v>
      </c>
    </row>
    <row r="227" spans="1:14" s="34" customFormat="1" ht="30" customHeight="1">
      <c r="A227" s="31"/>
      <c r="B227" s="40" t="s">
        <v>1167</v>
      </c>
      <c r="C227" s="40" t="s">
        <v>5103</v>
      </c>
      <c r="D227" s="40" t="s">
        <v>44</v>
      </c>
      <c r="E227" s="53">
        <f t="shared" si="6"/>
        <v>263084</v>
      </c>
      <c r="F227" s="53">
        <f>일위대가!H1323</f>
        <v>0</v>
      </c>
      <c r="G227" s="53">
        <f>일위대가!J1323</f>
        <v>0</v>
      </c>
      <c r="H227" s="53">
        <f>일위대가!L1323</f>
        <v>263084</v>
      </c>
      <c r="I227" s="40"/>
      <c r="J227" s="40" t="s">
        <v>41</v>
      </c>
      <c r="K227" s="32"/>
      <c r="L227" s="32"/>
      <c r="M227" s="32"/>
      <c r="N227" s="32"/>
    </row>
    <row r="228" spans="1:14" ht="30" customHeight="1" hidden="1">
      <c r="A228" s="6" t="s">
        <v>3080</v>
      </c>
      <c r="B228" s="40" t="s">
        <v>298</v>
      </c>
      <c r="C228" s="40" t="s">
        <v>3079</v>
      </c>
      <c r="D228" s="40" t="s">
        <v>300</v>
      </c>
      <c r="E228" s="53">
        <f t="shared" si="6"/>
        <v>61061</v>
      </c>
      <c r="F228" s="53">
        <f>일위대가!H1330</f>
        <v>6362</v>
      </c>
      <c r="G228" s="53">
        <f>일위대가!J1330</f>
        <v>29916</v>
      </c>
      <c r="H228" s="53">
        <f>일위대가!L1330</f>
        <v>24783</v>
      </c>
      <c r="I228" s="40" t="s">
        <v>3090</v>
      </c>
      <c r="J228" s="40" t="s">
        <v>41</v>
      </c>
      <c r="K228" s="2" t="s">
        <v>1704</v>
      </c>
      <c r="L228" s="2" t="s">
        <v>41</v>
      </c>
      <c r="M228" s="2" t="s">
        <v>41</v>
      </c>
      <c r="N228" s="2" t="s">
        <v>47</v>
      </c>
    </row>
    <row r="229" spans="1:14" s="34" customFormat="1" ht="30" customHeight="1">
      <c r="A229" s="31"/>
      <c r="B229" s="40" t="s">
        <v>298</v>
      </c>
      <c r="C229" s="40" t="s">
        <v>3079</v>
      </c>
      <c r="D229" s="40" t="s">
        <v>300</v>
      </c>
      <c r="E229" s="53">
        <f t="shared" si="6"/>
        <v>189918</v>
      </c>
      <c r="F229" s="53">
        <f>일위대가!H1337</f>
        <v>5546</v>
      </c>
      <c r="G229" s="53">
        <f>일위대가!J1337</f>
        <v>148613</v>
      </c>
      <c r="H229" s="53">
        <f>일위대가!L1337</f>
        <v>35759</v>
      </c>
      <c r="I229" s="40"/>
      <c r="J229" s="40"/>
      <c r="K229" s="32"/>
      <c r="L229" s="32"/>
      <c r="M229" s="32"/>
      <c r="N229" s="32"/>
    </row>
    <row r="230" spans="1:14" ht="30" customHeight="1" hidden="1">
      <c r="A230" s="6" t="s">
        <v>1208</v>
      </c>
      <c r="B230" s="6" t="s">
        <v>1206</v>
      </c>
      <c r="C230" s="6" t="s">
        <v>1207</v>
      </c>
      <c r="D230" s="6" t="s">
        <v>130</v>
      </c>
      <c r="E230" s="9">
        <f t="shared" si="6"/>
        <v>398550</v>
      </c>
      <c r="F230" s="9">
        <f>일위대가!H1345</f>
        <v>0</v>
      </c>
      <c r="G230" s="9">
        <f>일위대가!J1345</f>
        <v>0</v>
      </c>
      <c r="H230" s="9">
        <f>일위대가!L1345</f>
        <v>398550</v>
      </c>
      <c r="I230" s="6" t="s">
        <v>3098</v>
      </c>
      <c r="J230" s="6" t="s">
        <v>41</v>
      </c>
      <c r="K230" s="2" t="s">
        <v>41</v>
      </c>
      <c r="L230" s="2" t="s">
        <v>41</v>
      </c>
      <c r="M230" s="2" t="s">
        <v>41</v>
      </c>
      <c r="N230" s="2" t="s">
        <v>41</v>
      </c>
    </row>
    <row r="231" spans="1:14" ht="30" customHeight="1" hidden="1">
      <c r="A231" s="6" t="s">
        <v>1223</v>
      </c>
      <c r="B231" s="6" t="s">
        <v>1221</v>
      </c>
      <c r="C231" s="6" t="s">
        <v>1222</v>
      </c>
      <c r="D231" s="6" t="s">
        <v>300</v>
      </c>
      <c r="E231" s="9">
        <f t="shared" si="6"/>
        <v>48593</v>
      </c>
      <c r="F231" s="9">
        <f>일위대가!H1352</f>
        <v>7287</v>
      </c>
      <c r="G231" s="9">
        <f>일위대가!J1352</f>
        <v>29916</v>
      </c>
      <c r="H231" s="9">
        <f>일위대가!L1352</f>
        <v>11390</v>
      </c>
      <c r="I231" s="6" t="s">
        <v>1474</v>
      </c>
      <c r="J231" s="6" t="s">
        <v>41</v>
      </c>
      <c r="K231" s="2" t="s">
        <v>1704</v>
      </c>
      <c r="L231" s="2" t="s">
        <v>41</v>
      </c>
      <c r="M231" s="2" t="s">
        <v>41</v>
      </c>
      <c r="N231" s="2" t="s">
        <v>47</v>
      </c>
    </row>
    <row r="232" spans="1:14" ht="30" customHeight="1" hidden="1">
      <c r="A232" s="6" t="s">
        <v>1751</v>
      </c>
      <c r="B232" s="6" t="s">
        <v>1748</v>
      </c>
      <c r="C232" s="6" t="s">
        <v>1749</v>
      </c>
      <c r="D232" s="6" t="s">
        <v>130</v>
      </c>
      <c r="E232" s="9">
        <f t="shared" si="6"/>
        <v>338920</v>
      </c>
      <c r="F232" s="9">
        <f>일위대가!H1357</f>
        <v>0</v>
      </c>
      <c r="G232" s="9">
        <f>일위대가!J1357</f>
        <v>338920</v>
      </c>
      <c r="H232" s="9">
        <f>일위대가!L1357</f>
        <v>0</v>
      </c>
      <c r="I232" s="6" t="s">
        <v>1750</v>
      </c>
      <c r="J232" s="6" t="s">
        <v>41</v>
      </c>
      <c r="K232" s="2" t="s">
        <v>41</v>
      </c>
      <c r="L232" s="2" t="s">
        <v>41</v>
      </c>
      <c r="M232" s="2" t="s">
        <v>41</v>
      </c>
      <c r="N232" s="2" t="s">
        <v>41</v>
      </c>
    </row>
    <row r="233" spans="1:14" ht="30" customHeight="1" hidden="1">
      <c r="A233" s="6" t="s">
        <v>1267</v>
      </c>
      <c r="B233" s="6" t="s">
        <v>72</v>
      </c>
      <c r="C233" s="6" t="s">
        <v>73</v>
      </c>
      <c r="D233" s="6" t="s">
        <v>74</v>
      </c>
      <c r="E233" s="9">
        <f t="shared" si="6"/>
        <v>10980</v>
      </c>
      <c r="F233" s="9">
        <f>일위대가!H1363</f>
        <v>0</v>
      </c>
      <c r="G233" s="9">
        <f>일위대가!J1363</f>
        <v>10765</v>
      </c>
      <c r="H233" s="9">
        <f>일위대가!L1363</f>
        <v>215</v>
      </c>
      <c r="I233" s="6" t="s">
        <v>1266</v>
      </c>
      <c r="J233" s="6" t="s">
        <v>41</v>
      </c>
      <c r="K233" s="2" t="s">
        <v>41</v>
      </c>
      <c r="L233" s="2" t="s">
        <v>41</v>
      </c>
      <c r="M233" s="2" t="s">
        <v>41</v>
      </c>
      <c r="N233" s="2" t="s">
        <v>41</v>
      </c>
    </row>
    <row r="234" spans="1:14" ht="30" customHeight="1" hidden="1">
      <c r="A234" s="6" t="s">
        <v>1281</v>
      </c>
      <c r="B234" s="6" t="s">
        <v>72</v>
      </c>
      <c r="C234" s="6" t="s">
        <v>77</v>
      </c>
      <c r="D234" s="6" t="s">
        <v>74</v>
      </c>
      <c r="E234" s="9">
        <f t="shared" si="6"/>
        <v>12769</v>
      </c>
      <c r="F234" s="9">
        <f>일위대가!H1369</f>
        <v>0</v>
      </c>
      <c r="G234" s="9">
        <f>일위대가!J1369</f>
        <v>12519</v>
      </c>
      <c r="H234" s="9">
        <f>일위대가!L1369</f>
        <v>250</v>
      </c>
      <c r="I234" s="6" t="s">
        <v>1280</v>
      </c>
      <c r="J234" s="6" t="s">
        <v>41</v>
      </c>
      <c r="K234" s="2" t="s">
        <v>41</v>
      </c>
      <c r="L234" s="2" t="s">
        <v>41</v>
      </c>
      <c r="M234" s="2" t="s">
        <v>41</v>
      </c>
      <c r="N234" s="2" t="s">
        <v>41</v>
      </c>
    </row>
    <row r="235" spans="1:14" ht="30" customHeight="1" hidden="1">
      <c r="A235" s="6" t="s">
        <v>1297</v>
      </c>
      <c r="B235" s="6" t="s">
        <v>1295</v>
      </c>
      <c r="C235" s="6" t="s">
        <v>41</v>
      </c>
      <c r="D235" s="6" t="s">
        <v>74</v>
      </c>
      <c r="E235" s="9">
        <f t="shared" si="6"/>
        <v>57464</v>
      </c>
      <c r="F235" s="9">
        <f>일위대가!H1375</f>
        <v>0</v>
      </c>
      <c r="G235" s="9">
        <f>일위대가!J1375</f>
        <v>56338</v>
      </c>
      <c r="H235" s="9">
        <f>일위대가!L1375</f>
        <v>1126</v>
      </c>
      <c r="I235" s="6" t="s">
        <v>1296</v>
      </c>
      <c r="J235" s="6" t="s">
        <v>41</v>
      </c>
      <c r="K235" s="2" t="s">
        <v>41</v>
      </c>
      <c r="L235" s="2" t="s">
        <v>41</v>
      </c>
      <c r="M235" s="2" t="s">
        <v>41</v>
      </c>
      <c r="N235" s="2" t="s">
        <v>41</v>
      </c>
    </row>
    <row r="236" spans="1:14" ht="30" customHeight="1" hidden="1">
      <c r="A236" s="6" t="s">
        <v>1309</v>
      </c>
      <c r="B236" s="6" t="s">
        <v>84</v>
      </c>
      <c r="C236" s="6" t="s">
        <v>85</v>
      </c>
      <c r="D236" s="6" t="s">
        <v>74</v>
      </c>
      <c r="E236" s="9">
        <f t="shared" si="6"/>
        <v>11105</v>
      </c>
      <c r="F236" s="9">
        <f>일위대가!H1380</f>
        <v>0</v>
      </c>
      <c r="G236" s="9">
        <f>일위대가!J1380</f>
        <v>11105</v>
      </c>
      <c r="H236" s="9">
        <f>일위대가!L1380</f>
        <v>0</v>
      </c>
      <c r="I236" s="6" t="s">
        <v>1308</v>
      </c>
      <c r="J236" s="6" t="s">
        <v>41</v>
      </c>
      <c r="K236" s="2" t="s">
        <v>41</v>
      </c>
      <c r="L236" s="2" t="s">
        <v>41</v>
      </c>
      <c r="M236" s="2" t="s">
        <v>41</v>
      </c>
      <c r="N236" s="2" t="s">
        <v>41</v>
      </c>
    </row>
    <row r="237" spans="1:14" ht="30" customHeight="1" hidden="1">
      <c r="A237" s="6" t="s">
        <v>1325</v>
      </c>
      <c r="B237" s="6" t="s">
        <v>1322</v>
      </c>
      <c r="C237" s="6" t="s">
        <v>1323</v>
      </c>
      <c r="D237" s="6" t="s">
        <v>74</v>
      </c>
      <c r="E237" s="9">
        <f aca="true" t="shared" si="9" ref="E237:E300">F237+G237+H237</f>
        <v>5719</v>
      </c>
      <c r="F237" s="9">
        <f>일위대가!H1387</f>
        <v>666</v>
      </c>
      <c r="G237" s="9">
        <f>일위대가!J1387</f>
        <v>5053</v>
      </c>
      <c r="H237" s="9">
        <f>일위대가!L1387</f>
        <v>0</v>
      </c>
      <c r="I237" s="6" t="s">
        <v>1324</v>
      </c>
      <c r="J237" s="6" t="s">
        <v>41</v>
      </c>
      <c r="K237" s="2" t="s">
        <v>41</v>
      </c>
      <c r="L237" s="2" t="s">
        <v>41</v>
      </c>
      <c r="M237" s="2" t="s">
        <v>41</v>
      </c>
      <c r="N237" s="2" t="s">
        <v>41</v>
      </c>
    </row>
    <row r="238" spans="1:14" ht="30" customHeight="1" hidden="1">
      <c r="A238" s="6" t="s">
        <v>1330</v>
      </c>
      <c r="B238" s="6" t="s">
        <v>1328</v>
      </c>
      <c r="C238" s="6" t="s">
        <v>73</v>
      </c>
      <c r="D238" s="6" t="s">
        <v>92</v>
      </c>
      <c r="E238" s="9">
        <f t="shared" si="9"/>
        <v>128320</v>
      </c>
      <c r="F238" s="9">
        <f>일위대가!H1393</f>
        <v>1337</v>
      </c>
      <c r="G238" s="9">
        <f>일위대가!J1393</f>
        <v>120764</v>
      </c>
      <c r="H238" s="9">
        <f>일위대가!L1393</f>
        <v>6219</v>
      </c>
      <c r="I238" s="6" t="s">
        <v>1329</v>
      </c>
      <c r="J238" s="6" t="s">
        <v>41</v>
      </c>
      <c r="K238" s="2" t="s">
        <v>41</v>
      </c>
      <c r="L238" s="2" t="s">
        <v>41</v>
      </c>
      <c r="M238" s="2" t="s">
        <v>41</v>
      </c>
      <c r="N238" s="2" t="s">
        <v>41</v>
      </c>
    </row>
    <row r="239" spans="1:14" ht="30" customHeight="1" hidden="1">
      <c r="A239" s="6" t="s">
        <v>1334</v>
      </c>
      <c r="B239" s="6" t="s">
        <v>1332</v>
      </c>
      <c r="C239" s="6" t="s">
        <v>41</v>
      </c>
      <c r="D239" s="6" t="s">
        <v>92</v>
      </c>
      <c r="E239" s="9">
        <f t="shared" si="9"/>
        <v>4976</v>
      </c>
      <c r="F239" s="9">
        <f>일위대가!H1401</f>
        <v>4976</v>
      </c>
      <c r="G239" s="9">
        <f>일위대가!J1401</f>
        <v>0</v>
      </c>
      <c r="H239" s="9">
        <f>일위대가!L1401</f>
        <v>0</v>
      </c>
      <c r="I239" s="6" t="s">
        <v>1333</v>
      </c>
      <c r="J239" s="6" t="s">
        <v>41</v>
      </c>
      <c r="K239" s="2" t="s">
        <v>41</v>
      </c>
      <c r="L239" s="2" t="s">
        <v>41</v>
      </c>
      <c r="M239" s="2" t="s">
        <v>41</v>
      </c>
      <c r="N239" s="2" t="s">
        <v>41</v>
      </c>
    </row>
    <row r="240" spans="1:14" ht="30" customHeight="1" hidden="1">
      <c r="A240" s="6" t="s">
        <v>1338</v>
      </c>
      <c r="B240" s="6" t="s">
        <v>1328</v>
      </c>
      <c r="C240" s="6" t="s">
        <v>95</v>
      </c>
      <c r="D240" s="6" t="s">
        <v>92</v>
      </c>
      <c r="E240" s="9">
        <f t="shared" si="9"/>
        <v>154111</v>
      </c>
      <c r="F240" s="9">
        <f>일위대가!H1407</f>
        <v>1967</v>
      </c>
      <c r="G240" s="9">
        <f>일위대가!J1407</f>
        <v>142998</v>
      </c>
      <c r="H240" s="9">
        <f>일위대가!L1407</f>
        <v>9146</v>
      </c>
      <c r="I240" s="6" t="s">
        <v>1337</v>
      </c>
      <c r="J240" s="6" t="s">
        <v>41</v>
      </c>
      <c r="K240" s="2" t="s">
        <v>41</v>
      </c>
      <c r="L240" s="2" t="s">
        <v>41</v>
      </c>
      <c r="M240" s="2" t="s">
        <v>41</v>
      </c>
      <c r="N240" s="2" t="s">
        <v>41</v>
      </c>
    </row>
    <row r="241" spans="1:14" ht="30" customHeight="1" hidden="1">
      <c r="A241" s="6" t="s">
        <v>1383</v>
      </c>
      <c r="B241" s="6" t="s">
        <v>1380</v>
      </c>
      <c r="C241" s="6" t="s">
        <v>1381</v>
      </c>
      <c r="D241" s="6" t="s">
        <v>54</v>
      </c>
      <c r="E241" s="9">
        <f t="shared" si="9"/>
        <v>57825</v>
      </c>
      <c r="F241" s="9">
        <f>일위대가!H1412</f>
        <v>0</v>
      </c>
      <c r="G241" s="9">
        <f>일위대가!J1412</f>
        <v>57825</v>
      </c>
      <c r="H241" s="9">
        <f>일위대가!L1412</f>
        <v>0</v>
      </c>
      <c r="I241" s="6" t="s">
        <v>1382</v>
      </c>
      <c r="J241" s="6" t="s">
        <v>41</v>
      </c>
      <c r="K241" s="2" t="s">
        <v>41</v>
      </c>
      <c r="L241" s="2" t="s">
        <v>41</v>
      </c>
      <c r="M241" s="2" t="s">
        <v>41</v>
      </c>
      <c r="N241" s="2" t="s">
        <v>41</v>
      </c>
    </row>
    <row r="242" spans="1:14" ht="30" customHeight="1" hidden="1">
      <c r="A242" s="6" t="s">
        <v>1401</v>
      </c>
      <c r="B242" s="6" t="s">
        <v>1380</v>
      </c>
      <c r="C242" s="6" t="s">
        <v>1399</v>
      </c>
      <c r="D242" s="6" t="s">
        <v>54</v>
      </c>
      <c r="E242" s="9">
        <f t="shared" si="9"/>
        <v>95872</v>
      </c>
      <c r="F242" s="9">
        <f>일위대가!H1417</f>
        <v>0</v>
      </c>
      <c r="G242" s="9">
        <f>일위대가!J1417</f>
        <v>95872</v>
      </c>
      <c r="H242" s="9">
        <f>일위대가!L1417</f>
        <v>0</v>
      </c>
      <c r="I242" s="6" t="s">
        <v>1400</v>
      </c>
      <c r="J242" s="6" t="s">
        <v>41</v>
      </c>
      <c r="K242" s="2" t="s">
        <v>41</v>
      </c>
      <c r="L242" s="2" t="s">
        <v>41</v>
      </c>
      <c r="M242" s="2" t="s">
        <v>41</v>
      </c>
      <c r="N242" s="2" t="s">
        <v>41</v>
      </c>
    </row>
    <row r="243" spans="1:14" ht="30" customHeight="1" hidden="1">
      <c r="A243" s="6" t="s">
        <v>2919</v>
      </c>
      <c r="B243" s="6" t="s">
        <v>1221</v>
      </c>
      <c r="C243" s="6" t="s">
        <v>2917</v>
      </c>
      <c r="D243" s="6" t="s">
        <v>300</v>
      </c>
      <c r="E243" s="9">
        <f t="shared" si="9"/>
        <v>67342</v>
      </c>
      <c r="F243" s="9">
        <f>일위대가!H1424</f>
        <v>17046</v>
      </c>
      <c r="G243" s="9">
        <f>일위대가!J1424</f>
        <v>29916</v>
      </c>
      <c r="H243" s="9">
        <f>일위대가!L1424</f>
        <v>20380</v>
      </c>
      <c r="I243" s="6" t="s">
        <v>2918</v>
      </c>
      <c r="J243" s="6" t="s">
        <v>41</v>
      </c>
      <c r="K243" s="2" t="s">
        <v>1704</v>
      </c>
      <c r="L243" s="2" t="s">
        <v>41</v>
      </c>
      <c r="M243" s="2" t="s">
        <v>41</v>
      </c>
      <c r="N243" s="2" t="s">
        <v>47</v>
      </c>
    </row>
    <row r="244" spans="1:14" ht="30" customHeight="1" hidden="1">
      <c r="A244" s="6" t="s">
        <v>3187</v>
      </c>
      <c r="B244" s="6" t="s">
        <v>3188</v>
      </c>
      <c r="C244" s="6" t="s">
        <v>3189</v>
      </c>
      <c r="D244" s="6" t="s">
        <v>300</v>
      </c>
      <c r="E244" s="9">
        <f t="shared" si="9"/>
        <v>22666</v>
      </c>
      <c r="F244" s="9">
        <f>일위대가!H1431</f>
        <v>1037</v>
      </c>
      <c r="G244" s="9">
        <f>일위대가!J1431</f>
        <v>21217</v>
      </c>
      <c r="H244" s="9">
        <f>일위대가!L1431</f>
        <v>412</v>
      </c>
      <c r="I244" s="6" t="s">
        <v>3190</v>
      </c>
      <c r="J244" s="6" t="s">
        <v>41</v>
      </c>
      <c r="K244" s="2" t="s">
        <v>1704</v>
      </c>
      <c r="L244" s="2" t="s">
        <v>41</v>
      </c>
      <c r="M244" s="2" t="s">
        <v>41</v>
      </c>
      <c r="N244" s="2" t="s">
        <v>47</v>
      </c>
    </row>
    <row r="245" spans="1:14" ht="30" customHeight="1" hidden="1">
      <c r="A245" s="6" t="s">
        <v>3206</v>
      </c>
      <c r="B245" s="6" t="s">
        <v>3207</v>
      </c>
      <c r="C245" s="6" t="s">
        <v>3208</v>
      </c>
      <c r="D245" s="6" t="s">
        <v>300</v>
      </c>
      <c r="E245" s="9">
        <f t="shared" si="9"/>
        <v>96205</v>
      </c>
      <c r="F245" s="9">
        <f>일위대가!H1438</f>
        <v>38232</v>
      </c>
      <c r="G245" s="9">
        <f>일위대가!J1438</f>
        <v>29916</v>
      </c>
      <c r="H245" s="9">
        <f>일위대가!L1438</f>
        <v>28057</v>
      </c>
      <c r="I245" s="6" t="s">
        <v>3209</v>
      </c>
      <c r="J245" s="6" t="s">
        <v>41</v>
      </c>
      <c r="K245" s="2" t="s">
        <v>1704</v>
      </c>
      <c r="L245" s="2" t="s">
        <v>41</v>
      </c>
      <c r="M245" s="2" t="s">
        <v>41</v>
      </c>
      <c r="N245" s="2" t="s">
        <v>47</v>
      </c>
    </row>
    <row r="246" spans="1:14" ht="30" customHeight="1" hidden="1">
      <c r="A246" s="6" t="s">
        <v>3218</v>
      </c>
      <c r="B246" s="6" t="s">
        <v>3219</v>
      </c>
      <c r="C246" s="6" t="s">
        <v>3208</v>
      </c>
      <c r="D246" s="6" t="s">
        <v>300</v>
      </c>
      <c r="E246" s="9">
        <f t="shared" si="9"/>
        <v>435</v>
      </c>
      <c r="F246" s="9">
        <f>일위대가!H1442</f>
        <v>0</v>
      </c>
      <c r="G246" s="9">
        <f>일위대가!J1442</f>
        <v>0</v>
      </c>
      <c r="H246" s="9">
        <f>일위대가!L1442</f>
        <v>435</v>
      </c>
      <c r="I246" s="6" t="s">
        <v>3220</v>
      </c>
      <c r="J246" s="6" t="s">
        <v>41</v>
      </c>
      <c r="K246" s="2" t="s">
        <v>1704</v>
      </c>
      <c r="L246" s="2" t="s">
        <v>41</v>
      </c>
      <c r="M246" s="2" t="s">
        <v>41</v>
      </c>
      <c r="N246" s="2" t="s">
        <v>47</v>
      </c>
    </row>
    <row r="247" spans="1:14" ht="30" customHeight="1" hidden="1">
      <c r="A247" s="6" t="s">
        <v>1449</v>
      </c>
      <c r="B247" s="6" t="s">
        <v>1447</v>
      </c>
      <c r="C247" s="6" t="s">
        <v>390</v>
      </c>
      <c r="D247" s="6" t="s">
        <v>74</v>
      </c>
      <c r="E247" s="9">
        <f t="shared" si="9"/>
        <v>850</v>
      </c>
      <c r="F247" s="9">
        <f>일위대가!H1447</f>
        <v>0</v>
      </c>
      <c r="G247" s="9">
        <f>일위대가!J1447</f>
        <v>850</v>
      </c>
      <c r="H247" s="9">
        <f>일위대가!L1447</f>
        <v>0</v>
      </c>
      <c r="I247" s="6" t="s">
        <v>1448</v>
      </c>
      <c r="J247" s="6" t="s">
        <v>41</v>
      </c>
      <c r="K247" s="2" t="s">
        <v>41</v>
      </c>
      <c r="L247" s="2" t="s">
        <v>41</v>
      </c>
      <c r="M247" s="2" t="s">
        <v>41</v>
      </c>
      <c r="N247" s="2" t="s">
        <v>41</v>
      </c>
    </row>
    <row r="248" spans="1:14" ht="30" customHeight="1" hidden="1">
      <c r="A248" s="6" t="s">
        <v>3231</v>
      </c>
      <c r="B248" s="6" t="s">
        <v>3232</v>
      </c>
      <c r="C248" s="6" t="s">
        <v>3233</v>
      </c>
      <c r="D248" s="6" t="s">
        <v>300</v>
      </c>
      <c r="E248" s="9">
        <f t="shared" si="9"/>
        <v>106612</v>
      </c>
      <c r="F248" s="9">
        <f>일위대가!H1454</f>
        <v>27015</v>
      </c>
      <c r="G248" s="9">
        <f>일위대가!J1454</f>
        <v>29916</v>
      </c>
      <c r="H248" s="9">
        <f>일위대가!L1454</f>
        <v>49681</v>
      </c>
      <c r="I248" s="6" t="s">
        <v>3234</v>
      </c>
      <c r="J248" s="6" t="s">
        <v>41</v>
      </c>
      <c r="K248" s="2" t="s">
        <v>1704</v>
      </c>
      <c r="L248" s="2" t="s">
        <v>41</v>
      </c>
      <c r="M248" s="2" t="s">
        <v>41</v>
      </c>
      <c r="N248" s="2" t="s">
        <v>47</v>
      </c>
    </row>
    <row r="249" spans="1:14" ht="30" customHeight="1" hidden="1">
      <c r="A249" s="6" t="s">
        <v>3243</v>
      </c>
      <c r="B249" s="6" t="s">
        <v>3244</v>
      </c>
      <c r="C249" s="6" t="s">
        <v>3245</v>
      </c>
      <c r="D249" s="6" t="s">
        <v>300</v>
      </c>
      <c r="E249" s="9">
        <f t="shared" si="9"/>
        <v>24014</v>
      </c>
      <c r="F249" s="9">
        <f>일위대가!H1458</f>
        <v>0</v>
      </c>
      <c r="G249" s="9">
        <f>일위대가!J1458</f>
        <v>0</v>
      </c>
      <c r="H249" s="9">
        <f>일위대가!L1458</f>
        <v>24014</v>
      </c>
      <c r="I249" s="6" t="s">
        <v>3246</v>
      </c>
      <c r="J249" s="6" t="s">
        <v>41</v>
      </c>
      <c r="K249" s="2" t="s">
        <v>1704</v>
      </c>
      <c r="L249" s="2" t="s">
        <v>41</v>
      </c>
      <c r="M249" s="2" t="s">
        <v>41</v>
      </c>
      <c r="N249" s="2" t="s">
        <v>47</v>
      </c>
    </row>
    <row r="250" spans="1:14" ht="30" customHeight="1" hidden="1">
      <c r="A250" s="6" t="s">
        <v>3251</v>
      </c>
      <c r="B250" s="6" t="s">
        <v>3252</v>
      </c>
      <c r="C250" s="6" t="s">
        <v>3253</v>
      </c>
      <c r="D250" s="6" t="s">
        <v>300</v>
      </c>
      <c r="E250" s="9">
        <f t="shared" si="9"/>
        <v>141716</v>
      </c>
      <c r="F250" s="9">
        <f>일위대가!H1465</f>
        <v>102911</v>
      </c>
      <c r="G250" s="9">
        <f>일위대가!J1465</f>
        <v>21217</v>
      </c>
      <c r="H250" s="9">
        <f>일위대가!L1465</f>
        <v>17588</v>
      </c>
      <c r="I250" s="6" t="s">
        <v>3254</v>
      </c>
      <c r="J250" s="6" t="s">
        <v>41</v>
      </c>
      <c r="K250" s="2" t="s">
        <v>1704</v>
      </c>
      <c r="L250" s="2" t="s">
        <v>41</v>
      </c>
      <c r="M250" s="2" t="s">
        <v>41</v>
      </c>
      <c r="N250" s="2" t="s">
        <v>47</v>
      </c>
    </row>
    <row r="251" spans="1:14" ht="30" customHeight="1" hidden="1">
      <c r="A251" s="6" t="s">
        <v>3263</v>
      </c>
      <c r="B251" s="6" t="s">
        <v>3252</v>
      </c>
      <c r="C251" s="6" t="s">
        <v>3264</v>
      </c>
      <c r="D251" s="6" t="s">
        <v>300</v>
      </c>
      <c r="E251" s="9">
        <f t="shared" si="9"/>
        <v>51739</v>
      </c>
      <c r="F251" s="9">
        <f>일위대가!H1472</f>
        <v>25989</v>
      </c>
      <c r="G251" s="9">
        <f>일위대가!J1472</f>
        <v>21217</v>
      </c>
      <c r="H251" s="9">
        <f>일위대가!L1472</f>
        <v>4533</v>
      </c>
      <c r="I251" s="6" t="s">
        <v>3265</v>
      </c>
      <c r="J251" s="6" t="s">
        <v>41</v>
      </c>
      <c r="K251" s="2" t="s">
        <v>1704</v>
      </c>
      <c r="L251" s="2" t="s">
        <v>41</v>
      </c>
      <c r="M251" s="2" t="s">
        <v>41</v>
      </c>
      <c r="N251" s="2" t="s">
        <v>47</v>
      </c>
    </row>
    <row r="252" spans="1:14" ht="30" customHeight="1" hidden="1">
      <c r="A252" s="6" t="s">
        <v>3273</v>
      </c>
      <c r="B252" s="6" t="s">
        <v>1659</v>
      </c>
      <c r="C252" s="6" t="s">
        <v>3274</v>
      </c>
      <c r="D252" s="6" t="s">
        <v>300</v>
      </c>
      <c r="E252" s="9">
        <f t="shared" si="9"/>
        <v>75213</v>
      </c>
      <c r="F252" s="9">
        <f>일위대가!H1479</f>
        <v>38564</v>
      </c>
      <c r="G252" s="9">
        <f>일위대가!J1479</f>
        <v>29916</v>
      </c>
      <c r="H252" s="9">
        <f>일위대가!L1479</f>
        <v>6733</v>
      </c>
      <c r="I252" s="6" t="s">
        <v>3275</v>
      </c>
      <c r="J252" s="6" t="s">
        <v>41</v>
      </c>
      <c r="K252" s="2" t="s">
        <v>1704</v>
      </c>
      <c r="L252" s="2" t="s">
        <v>41</v>
      </c>
      <c r="M252" s="2" t="s">
        <v>41</v>
      </c>
      <c r="N252" s="2" t="s">
        <v>47</v>
      </c>
    </row>
    <row r="253" spans="1:14" ht="30" customHeight="1" hidden="1">
      <c r="A253" s="6" t="s">
        <v>1521</v>
      </c>
      <c r="B253" s="6" t="s">
        <v>1518</v>
      </c>
      <c r="C253" s="6" t="s">
        <v>1519</v>
      </c>
      <c r="D253" s="6" t="s">
        <v>300</v>
      </c>
      <c r="E253" s="9">
        <f t="shared" si="9"/>
        <v>45153</v>
      </c>
      <c r="F253" s="9">
        <f>일위대가!H1486</f>
        <v>9406</v>
      </c>
      <c r="G253" s="9">
        <f>일위대가!J1486</f>
        <v>29916</v>
      </c>
      <c r="H253" s="9">
        <f>일위대가!L1486</f>
        <v>5831</v>
      </c>
      <c r="I253" s="6" t="s">
        <v>1520</v>
      </c>
      <c r="J253" s="6" t="s">
        <v>41</v>
      </c>
      <c r="K253" s="2" t="s">
        <v>1704</v>
      </c>
      <c r="L253" s="2" t="s">
        <v>41</v>
      </c>
      <c r="M253" s="2" t="s">
        <v>41</v>
      </c>
      <c r="N253" s="2" t="s">
        <v>47</v>
      </c>
    </row>
    <row r="254" spans="1:14" ht="30" customHeight="1" hidden="1">
      <c r="A254" s="6" t="s">
        <v>3292</v>
      </c>
      <c r="B254" s="6" t="s">
        <v>3293</v>
      </c>
      <c r="C254" s="6" t="s">
        <v>3294</v>
      </c>
      <c r="D254" s="6" t="s">
        <v>300</v>
      </c>
      <c r="E254" s="9">
        <f t="shared" si="9"/>
        <v>108903</v>
      </c>
      <c r="F254" s="9">
        <f>일위대가!H1493</f>
        <v>17345</v>
      </c>
      <c r="G254" s="9">
        <f>일위대가!J1493</f>
        <v>29916</v>
      </c>
      <c r="H254" s="9">
        <f>일위대가!L1493</f>
        <v>61642</v>
      </c>
      <c r="I254" s="6" t="s">
        <v>3295</v>
      </c>
      <c r="J254" s="6" t="s">
        <v>41</v>
      </c>
      <c r="K254" s="2" t="s">
        <v>1704</v>
      </c>
      <c r="L254" s="2" t="s">
        <v>41</v>
      </c>
      <c r="M254" s="2" t="s">
        <v>41</v>
      </c>
      <c r="N254" s="2" t="s">
        <v>47</v>
      </c>
    </row>
    <row r="255" spans="1:14" ht="30" customHeight="1" hidden="1">
      <c r="A255" s="6" t="s">
        <v>1490</v>
      </c>
      <c r="B255" s="6" t="s">
        <v>1487</v>
      </c>
      <c r="C255" s="6" t="s">
        <v>1488</v>
      </c>
      <c r="D255" s="6" t="s">
        <v>130</v>
      </c>
      <c r="E255" s="9">
        <f t="shared" si="9"/>
        <v>38020</v>
      </c>
      <c r="F255" s="9">
        <f>일위대가!H1498</f>
        <v>0</v>
      </c>
      <c r="G255" s="9">
        <f>일위대가!J1498</f>
        <v>38020</v>
      </c>
      <c r="H255" s="9">
        <f>일위대가!L1498</f>
        <v>0</v>
      </c>
      <c r="I255" s="6" t="s">
        <v>1489</v>
      </c>
      <c r="J255" s="6" t="s">
        <v>41</v>
      </c>
      <c r="K255" s="2" t="s">
        <v>41</v>
      </c>
      <c r="L255" s="2" t="s">
        <v>41</v>
      </c>
      <c r="M255" s="2" t="s">
        <v>41</v>
      </c>
      <c r="N255" s="2" t="s">
        <v>41</v>
      </c>
    </row>
    <row r="256" spans="1:14" ht="30" customHeight="1" hidden="1">
      <c r="A256" s="6" t="s">
        <v>1504</v>
      </c>
      <c r="B256" s="6" t="s">
        <v>1501</v>
      </c>
      <c r="C256" s="6" t="s">
        <v>1502</v>
      </c>
      <c r="D256" s="6" t="s">
        <v>699</v>
      </c>
      <c r="E256" s="9">
        <f t="shared" si="9"/>
        <v>4975</v>
      </c>
      <c r="F256" s="9">
        <f>일위대가!H1503</f>
        <v>227</v>
      </c>
      <c r="G256" s="9">
        <f>일위대가!J1503</f>
        <v>4744</v>
      </c>
      <c r="H256" s="9">
        <f>일위대가!L1503</f>
        <v>4</v>
      </c>
      <c r="I256" s="6" t="s">
        <v>1503</v>
      </c>
      <c r="J256" s="6" t="s">
        <v>41</v>
      </c>
      <c r="K256" s="2" t="s">
        <v>41</v>
      </c>
      <c r="L256" s="2" t="s">
        <v>41</v>
      </c>
      <c r="M256" s="2" t="s">
        <v>41</v>
      </c>
      <c r="N256" s="2" t="s">
        <v>41</v>
      </c>
    </row>
    <row r="257" spans="1:14" ht="30" customHeight="1" hidden="1">
      <c r="A257" s="6" t="s">
        <v>1573</v>
      </c>
      <c r="B257" s="6" t="s">
        <v>1571</v>
      </c>
      <c r="C257" s="6" t="s">
        <v>1502</v>
      </c>
      <c r="D257" s="6" t="s">
        <v>219</v>
      </c>
      <c r="E257" s="9">
        <f t="shared" si="9"/>
        <v>33324</v>
      </c>
      <c r="F257" s="9">
        <f>일위대가!H1509</f>
        <v>653</v>
      </c>
      <c r="G257" s="9">
        <f>일위대가!J1509</f>
        <v>32671</v>
      </c>
      <c r="H257" s="9">
        <f>일위대가!L1509</f>
        <v>0</v>
      </c>
      <c r="I257" s="6" t="s">
        <v>1572</v>
      </c>
      <c r="J257" s="6" t="s">
        <v>41</v>
      </c>
      <c r="K257" s="2" t="s">
        <v>41</v>
      </c>
      <c r="L257" s="2" t="s">
        <v>41</v>
      </c>
      <c r="M257" s="2" t="s">
        <v>41</v>
      </c>
      <c r="N257" s="2" t="s">
        <v>41</v>
      </c>
    </row>
    <row r="258" spans="1:14" ht="30" customHeight="1" hidden="1">
      <c r="A258" s="6" t="s">
        <v>1580</v>
      </c>
      <c r="B258" s="6" t="s">
        <v>1578</v>
      </c>
      <c r="C258" s="6" t="s">
        <v>1502</v>
      </c>
      <c r="D258" s="6" t="s">
        <v>219</v>
      </c>
      <c r="E258" s="9">
        <f t="shared" si="9"/>
        <v>347538</v>
      </c>
      <c r="F258" s="9">
        <f>일위대가!H1514</f>
        <v>0</v>
      </c>
      <c r="G258" s="9">
        <f>일위대가!J1514</f>
        <v>347538</v>
      </c>
      <c r="H258" s="9">
        <f>일위대가!L1514</f>
        <v>0</v>
      </c>
      <c r="I258" s="6" t="s">
        <v>1579</v>
      </c>
      <c r="J258" s="6" t="s">
        <v>41</v>
      </c>
      <c r="K258" s="2" t="s">
        <v>41</v>
      </c>
      <c r="L258" s="2" t="s">
        <v>41</v>
      </c>
      <c r="M258" s="2" t="s">
        <v>41</v>
      </c>
      <c r="N258" s="2" t="s">
        <v>41</v>
      </c>
    </row>
    <row r="259" spans="1:14" ht="30" customHeight="1" hidden="1">
      <c r="A259" s="6" t="s">
        <v>3309</v>
      </c>
      <c r="B259" s="6" t="s">
        <v>3307</v>
      </c>
      <c r="C259" s="6" t="s">
        <v>1502</v>
      </c>
      <c r="D259" s="6" t="s">
        <v>699</v>
      </c>
      <c r="E259" s="9">
        <f t="shared" si="9"/>
        <v>3964</v>
      </c>
      <c r="F259" s="9">
        <f>일위대가!H1527</f>
        <v>186</v>
      </c>
      <c r="G259" s="9">
        <f>일위대가!J1527</f>
        <v>3775</v>
      </c>
      <c r="H259" s="9">
        <f>일위대가!L1527</f>
        <v>3</v>
      </c>
      <c r="I259" s="6" t="s">
        <v>3308</v>
      </c>
      <c r="J259" s="6" t="s">
        <v>41</v>
      </c>
      <c r="K259" s="2" t="s">
        <v>41</v>
      </c>
      <c r="L259" s="2" t="s">
        <v>41</v>
      </c>
      <c r="M259" s="2" t="s">
        <v>41</v>
      </c>
      <c r="N259" s="2" t="s">
        <v>41</v>
      </c>
    </row>
    <row r="260" spans="1:14" ht="30" customHeight="1" hidden="1">
      <c r="A260" s="6" t="s">
        <v>3313</v>
      </c>
      <c r="B260" s="6" t="s">
        <v>3311</v>
      </c>
      <c r="C260" s="6" t="s">
        <v>1502</v>
      </c>
      <c r="D260" s="6" t="s">
        <v>699</v>
      </c>
      <c r="E260" s="9">
        <f t="shared" si="9"/>
        <v>1011</v>
      </c>
      <c r="F260" s="9">
        <f>일위대가!H1540</f>
        <v>41</v>
      </c>
      <c r="G260" s="9">
        <f>일위대가!J1540</f>
        <v>969</v>
      </c>
      <c r="H260" s="9">
        <f>일위대가!L1540</f>
        <v>1</v>
      </c>
      <c r="I260" s="6" t="s">
        <v>3312</v>
      </c>
      <c r="J260" s="6" t="s">
        <v>41</v>
      </c>
      <c r="K260" s="2" t="s">
        <v>41</v>
      </c>
      <c r="L260" s="2" t="s">
        <v>41</v>
      </c>
      <c r="M260" s="2" t="s">
        <v>41</v>
      </c>
      <c r="N260" s="2" t="s">
        <v>41</v>
      </c>
    </row>
    <row r="261" spans="1:14" ht="30" customHeight="1" hidden="1">
      <c r="A261" s="6" t="s">
        <v>3345</v>
      </c>
      <c r="B261" s="6" t="s">
        <v>3342</v>
      </c>
      <c r="C261" s="6" t="s">
        <v>3343</v>
      </c>
      <c r="D261" s="6" t="s">
        <v>300</v>
      </c>
      <c r="E261" s="9">
        <f t="shared" si="9"/>
        <v>124</v>
      </c>
      <c r="F261" s="9">
        <f>일위대가!H1544</f>
        <v>0</v>
      </c>
      <c r="G261" s="9">
        <f>일위대가!J1544</f>
        <v>0</v>
      </c>
      <c r="H261" s="9">
        <f>일위대가!L1544</f>
        <v>124</v>
      </c>
      <c r="I261" s="6" t="s">
        <v>3344</v>
      </c>
      <c r="J261" s="6" t="s">
        <v>41</v>
      </c>
      <c r="K261" s="2" t="s">
        <v>1704</v>
      </c>
      <c r="L261" s="2" t="s">
        <v>41</v>
      </c>
      <c r="M261" s="2" t="s">
        <v>41</v>
      </c>
      <c r="N261" s="2" t="s">
        <v>47</v>
      </c>
    </row>
    <row r="262" spans="1:14" ht="30" customHeight="1" hidden="1">
      <c r="A262" s="6" t="s">
        <v>1511</v>
      </c>
      <c r="B262" s="6" t="s">
        <v>1509</v>
      </c>
      <c r="C262" s="6" t="s">
        <v>170</v>
      </c>
      <c r="D262" s="6" t="s">
        <v>171</v>
      </c>
      <c r="E262" s="9">
        <f t="shared" si="9"/>
        <v>2216608</v>
      </c>
      <c r="F262" s="9">
        <f>일위대가!H1551</f>
        <v>222016</v>
      </c>
      <c r="G262" s="9">
        <f>일위대가!J1551</f>
        <v>1531856</v>
      </c>
      <c r="H262" s="9">
        <f>일위대가!L1551</f>
        <v>462736</v>
      </c>
      <c r="I262" s="6" t="s">
        <v>1510</v>
      </c>
      <c r="J262" s="6" t="s">
        <v>41</v>
      </c>
      <c r="K262" s="2" t="s">
        <v>41</v>
      </c>
      <c r="L262" s="2" t="s">
        <v>41</v>
      </c>
      <c r="M262" s="2" t="s">
        <v>41</v>
      </c>
      <c r="N262" s="2" t="s">
        <v>41</v>
      </c>
    </row>
    <row r="263" spans="1:14" ht="30" customHeight="1" hidden="1">
      <c r="A263" s="6" t="s">
        <v>1515</v>
      </c>
      <c r="B263" s="6" t="s">
        <v>1513</v>
      </c>
      <c r="C263" s="6" t="s">
        <v>170</v>
      </c>
      <c r="D263" s="6" t="s">
        <v>171</v>
      </c>
      <c r="E263" s="9">
        <f t="shared" si="9"/>
        <v>1108304</v>
      </c>
      <c r="F263" s="9">
        <f>일위대가!H1558</f>
        <v>111008</v>
      </c>
      <c r="G263" s="9">
        <f>일위대가!J1558</f>
        <v>765928</v>
      </c>
      <c r="H263" s="9">
        <f>일위대가!L1558</f>
        <v>231368</v>
      </c>
      <c r="I263" s="6" t="s">
        <v>1514</v>
      </c>
      <c r="J263" s="6" t="s">
        <v>41</v>
      </c>
      <c r="K263" s="2" t="s">
        <v>41</v>
      </c>
      <c r="L263" s="2" t="s">
        <v>41</v>
      </c>
      <c r="M263" s="2" t="s">
        <v>41</v>
      </c>
      <c r="N263" s="2" t="s">
        <v>41</v>
      </c>
    </row>
    <row r="264" spans="1:14" ht="30" customHeight="1" hidden="1">
      <c r="A264" s="6" t="s">
        <v>3387</v>
      </c>
      <c r="B264" s="6" t="s">
        <v>3293</v>
      </c>
      <c r="C264" s="6" t="s">
        <v>3385</v>
      </c>
      <c r="D264" s="6" t="s">
        <v>300</v>
      </c>
      <c r="E264" s="9">
        <f t="shared" si="9"/>
        <v>72713</v>
      </c>
      <c r="F264" s="9">
        <f>일위대가!H1565</f>
        <v>13876</v>
      </c>
      <c r="G264" s="9">
        <f>일위대가!J1565</f>
        <v>29916</v>
      </c>
      <c r="H264" s="9">
        <f>일위대가!L1565</f>
        <v>28921</v>
      </c>
      <c r="I264" s="6" t="s">
        <v>3386</v>
      </c>
      <c r="J264" s="6" t="s">
        <v>41</v>
      </c>
      <c r="K264" s="2" t="s">
        <v>1704</v>
      </c>
      <c r="L264" s="2" t="s">
        <v>41</v>
      </c>
      <c r="M264" s="2" t="s">
        <v>41</v>
      </c>
      <c r="N264" s="2" t="s">
        <v>47</v>
      </c>
    </row>
    <row r="265" spans="1:14" ht="30" customHeight="1" hidden="1">
      <c r="A265" s="6" t="s">
        <v>3402</v>
      </c>
      <c r="B265" s="6" t="s">
        <v>3403</v>
      </c>
      <c r="C265" s="6" t="s">
        <v>3404</v>
      </c>
      <c r="D265" s="6" t="s">
        <v>300</v>
      </c>
      <c r="E265" s="9">
        <f t="shared" si="9"/>
        <v>90370</v>
      </c>
      <c r="F265" s="9">
        <f>일위대가!H1572</f>
        <v>34323</v>
      </c>
      <c r="G265" s="9">
        <f>일위대가!J1572</f>
        <v>29916</v>
      </c>
      <c r="H265" s="9">
        <f>일위대가!L1572</f>
        <v>26131</v>
      </c>
      <c r="I265" s="6" t="s">
        <v>3405</v>
      </c>
      <c r="J265" s="6" t="s">
        <v>41</v>
      </c>
      <c r="K265" s="2" t="s">
        <v>1704</v>
      </c>
      <c r="L265" s="2" t="s">
        <v>41</v>
      </c>
      <c r="M265" s="2" t="s">
        <v>41</v>
      </c>
      <c r="N265" s="2" t="s">
        <v>47</v>
      </c>
    </row>
    <row r="266" spans="1:14" ht="30" customHeight="1" hidden="1">
      <c r="A266" s="6" t="s">
        <v>1544</v>
      </c>
      <c r="B266" s="6" t="s">
        <v>1541</v>
      </c>
      <c r="C266" s="6" t="s">
        <v>1542</v>
      </c>
      <c r="D266" s="6" t="s">
        <v>300</v>
      </c>
      <c r="E266" s="9">
        <f t="shared" si="9"/>
        <v>90356</v>
      </c>
      <c r="F266" s="9">
        <f>일위대가!H1579</f>
        <v>23904</v>
      </c>
      <c r="G266" s="9">
        <f>일위대가!J1579</f>
        <v>29916</v>
      </c>
      <c r="H266" s="9">
        <f>일위대가!L1579</f>
        <v>36536</v>
      </c>
      <c r="I266" s="6" t="s">
        <v>1543</v>
      </c>
      <c r="J266" s="6" t="s">
        <v>41</v>
      </c>
      <c r="K266" s="2" t="s">
        <v>1704</v>
      </c>
      <c r="L266" s="2" t="s">
        <v>41</v>
      </c>
      <c r="M266" s="2" t="s">
        <v>41</v>
      </c>
      <c r="N266" s="2" t="s">
        <v>47</v>
      </c>
    </row>
    <row r="267" spans="1:14" ht="30" customHeight="1" hidden="1">
      <c r="A267" s="6" t="s">
        <v>1549</v>
      </c>
      <c r="B267" s="6" t="s">
        <v>1546</v>
      </c>
      <c r="C267" s="6" t="s">
        <v>1547</v>
      </c>
      <c r="D267" s="6" t="s">
        <v>130</v>
      </c>
      <c r="E267" s="9">
        <f t="shared" si="9"/>
        <v>9024</v>
      </c>
      <c r="F267" s="9">
        <f>일위대가!H1584</f>
        <v>0</v>
      </c>
      <c r="G267" s="9">
        <f>일위대가!J1584</f>
        <v>9024</v>
      </c>
      <c r="H267" s="9">
        <f>일위대가!L1584</f>
        <v>0</v>
      </c>
      <c r="I267" s="6" t="s">
        <v>1548</v>
      </c>
      <c r="J267" s="6" t="s">
        <v>41</v>
      </c>
      <c r="K267" s="2" t="s">
        <v>41</v>
      </c>
      <c r="L267" s="2" t="s">
        <v>41</v>
      </c>
      <c r="M267" s="2" t="s">
        <v>41</v>
      </c>
      <c r="N267" s="2" t="s">
        <v>41</v>
      </c>
    </row>
    <row r="268" spans="1:14" ht="30" customHeight="1" hidden="1">
      <c r="A268" s="6" t="s">
        <v>1558</v>
      </c>
      <c r="B268" s="6" t="s">
        <v>1546</v>
      </c>
      <c r="C268" s="6" t="s">
        <v>1556</v>
      </c>
      <c r="D268" s="6" t="s">
        <v>130</v>
      </c>
      <c r="E268" s="9">
        <f t="shared" si="9"/>
        <v>10111</v>
      </c>
      <c r="F268" s="9">
        <f>일위대가!H1589</f>
        <v>0</v>
      </c>
      <c r="G268" s="9">
        <f>일위대가!J1589</f>
        <v>10111</v>
      </c>
      <c r="H268" s="9">
        <f>일위대가!L1589</f>
        <v>0</v>
      </c>
      <c r="I268" s="6" t="s">
        <v>1557</v>
      </c>
      <c r="J268" s="6" t="s">
        <v>41</v>
      </c>
      <c r="K268" s="2" t="s">
        <v>41</v>
      </c>
      <c r="L268" s="2" t="s">
        <v>41</v>
      </c>
      <c r="M268" s="2" t="s">
        <v>41</v>
      </c>
      <c r="N268" s="2" t="s">
        <v>41</v>
      </c>
    </row>
    <row r="269" spans="1:14" ht="30" customHeight="1" hidden="1">
      <c r="A269" s="6" t="s">
        <v>1564</v>
      </c>
      <c r="B269" s="6" t="s">
        <v>1561</v>
      </c>
      <c r="C269" s="6" t="s">
        <v>1562</v>
      </c>
      <c r="D269" s="6" t="s">
        <v>300</v>
      </c>
      <c r="E269" s="9">
        <f t="shared" si="9"/>
        <v>1596</v>
      </c>
      <c r="F269" s="9">
        <f>일위대가!H1595</f>
        <v>1481</v>
      </c>
      <c r="G269" s="9">
        <f>일위대가!J1595</f>
        <v>0</v>
      </c>
      <c r="H269" s="9">
        <f>일위대가!L1595</f>
        <v>115</v>
      </c>
      <c r="I269" s="6" t="s">
        <v>1563</v>
      </c>
      <c r="J269" s="6" t="s">
        <v>41</v>
      </c>
      <c r="K269" s="2" t="s">
        <v>1704</v>
      </c>
      <c r="L269" s="2" t="s">
        <v>41</v>
      </c>
      <c r="M269" s="2" t="s">
        <v>41</v>
      </c>
      <c r="N269" s="2" t="s">
        <v>47</v>
      </c>
    </row>
    <row r="270" spans="1:14" ht="30" customHeight="1" hidden="1">
      <c r="A270" s="6" t="s">
        <v>1585</v>
      </c>
      <c r="B270" s="6" t="s">
        <v>1583</v>
      </c>
      <c r="C270" s="6" t="s">
        <v>1584</v>
      </c>
      <c r="D270" s="6" t="s">
        <v>74</v>
      </c>
      <c r="E270" s="9">
        <f t="shared" si="9"/>
        <v>18314</v>
      </c>
      <c r="F270" s="9">
        <f>일위대가!H1604</f>
        <v>18314</v>
      </c>
      <c r="G270" s="9">
        <f>일위대가!J1604</f>
        <v>0</v>
      </c>
      <c r="H270" s="9">
        <f>일위대가!L1604</f>
        <v>0</v>
      </c>
      <c r="I270" s="6" t="s">
        <v>3435</v>
      </c>
      <c r="J270" s="6" t="s">
        <v>41</v>
      </c>
      <c r="K270" s="2" t="s">
        <v>41</v>
      </c>
      <c r="L270" s="2" t="s">
        <v>41</v>
      </c>
      <c r="M270" s="2" t="s">
        <v>41</v>
      </c>
      <c r="N270" s="2" t="s">
        <v>41</v>
      </c>
    </row>
    <row r="271" spans="1:14" ht="30" customHeight="1" hidden="1">
      <c r="A271" s="6" t="s">
        <v>1591</v>
      </c>
      <c r="B271" s="6" t="s">
        <v>1590</v>
      </c>
      <c r="C271" s="6" t="s">
        <v>1584</v>
      </c>
      <c r="D271" s="6" t="s">
        <v>74</v>
      </c>
      <c r="E271" s="9">
        <f t="shared" si="9"/>
        <v>49044</v>
      </c>
      <c r="F271" s="9">
        <f>일위대가!H1609</f>
        <v>0</v>
      </c>
      <c r="G271" s="9">
        <f>일위대가!J1609</f>
        <v>49044</v>
      </c>
      <c r="H271" s="9">
        <f>일위대가!L1609</f>
        <v>0</v>
      </c>
      <c r="I271" s="6" t="s">
        <v>3457</v>
      </c>
      <c r="J271" s="6" t="s">
        <v>41</v>
      </c>
      <c r="K271" s="2" t="s">
        <v>41</v>
      </c>
      <c r="L271" s="2" t="s">
        <v>41</v>
      </c>
      <c r="M271" s="2" t="s">
        <v>41</v>
      </c>
      <c r="N271" s="2" t="s">
        <v>41</v>
      </c>
    </row>
    <row r="272" spans="1:14" ht="30" customHeight="1" hidden="1">
      <c r="A272" s="6" t="s">
        <v>1619</v>
      </c>
      <c r="B272" s="6" t="s">
        <v>1618</v>
      </c>
      <c r="C272" s="6" t="s">
        <v>1584</v>
      </c>
      <c r="D272" s="6" t="s">
        <v>74</v>
      </c>
      <c r="E272" s="9">
        <f t="shared" si="9"/>
        <v>19195</v>
      </c>
      <c r="F272" s="9">
        <f>일위대가!H1618</f>
        <v>19195</v>
      </c>
      <c r="G272" s="9">
        <f>일위대가!J1618</f>
        <v>0</v>
      </c>
      <c r="H272" s="9">
        <f>일위대가!L1618</f>
        <v>0</v>
      </c>
      <c r="I272" s="6" t="s">
        <v>3461</v>
      </c>
      <c r="J272" s="6" t="s">
        <v>41</v>
      </c>
      <c r="K272" s="2" t="s">
        <v>41</v>
      </c>
      <c r="L272" s="2" t="s">
        <v>41</v>
      </c>
      <c r="M272" s="2" t="s">
        <v>41</v>
      </c>
      <c r="N272" s="2" t="s">
        <v>41</v>
      </c>
    </row>
    <row r="273" spans="1:14" ht="30" customHeight="1" hidden="1">
      <c r="A273" s="6" t="s">
        <v>1624</v>
      </c>
      <c r="B273" s="6" t="s">
        <v>1623</v>
      </c>
      <c r="C273" s="6" t="s">
        <v>1584</v>
      </c>
      <c r="D273" s="6" t="s">
        <v>74</v>
      </c>
      <c r="E273" s="9">
        <f t="shared" si="9"/>
        <v>58852</v>
      </c>
      <c r="F273" s="9">
        <f>일위대가!H1623</f>
        <v>0</v>
      </c>
      <c r="G273" s="9">
        <f>일위대가!J1623</f>
        <v>58852</v>
      </c>
      <c r="H273" s="9">
        <f>일위대가!L1623</f>
        <v>0</v>
      </c>
      <c r="I273" s="6" t="s">
        <v>3469</v>
      </c>
      <c r="J273" s="6" t="s">
        <v>41</v>
      </c>
      <c r="K273" s="2" t="s">
        <v>41</v>
      </c>
      <c r="L273" s="2" t="s">
        <v>41</v>
      </c>
      <c r="M273" s="2" t="s">
        <v>41</v>
      </c>
      <c r="N273" s="2" t="s">
        <v>41</v>
      </c>
    </row>
    <row r="274" spans="1:14" ht="30" customHeight="1" hidden="1">
      <c r="A274" s="6" t="s">
        <v>1632</v>
      </c>
      <c r="B274" s="6" t="s">
        <v>1629</v>
      </c>
      <c r="C274" s="6" t="s">
        <v>248</v>
      </c>
      <c r="D274" s="6" t="s">
        <v>1630</v>
      </c>
      <c r="E274" s="9">
        <f t="shared" si="9"/>
        <v>22622</v>
      </c>
      <c r="F274" s="9">
        <f>일위대가!H1634</f>
        <v>22622</v>
      </c>
      <c r="G274" s="9">
        <f>일위대가!J1634</f>
        <v>0</v>
      </c>
      <c r="H274" s="9">
        <f>일위대가!L1634</f>
        <v>0</v>
      </c>
      <c r="I274" s="6" t="s">
        <v>1631</v>
      </c>
      <c r="J274" s="6" t="s">
        <v>41</v>
      </c>
      <c r="K274" s="2" t="s">
        <v>41</v>
      </c>
      <c r="L274" s="2" t="s">
        <v>41</v>
      </c>
      <c r="M274" s="2" t="s">
        <v>41</v>
      </c>
      <c r="N274" s="2" t="s">
        <v>41</v>
      </c>
    </row>
    <row r="275" spans="1:14" ht="30" customHeight="1" hidden="1">
      <c r="A275" s="6" t="s">
        <v>1637</v>
      </c>
      <c r="B275" s="6" t="s">
        <v>1634</v>
      </c>
      <c r="C275" s="6" t="s">
        <v>1635</v>
      </c>
      <c r="D275" s="6" t="s">
        <v>1630</v>
      </c>
      <c r="E275" s="9">
        <f t="shared" si="9"/>
        <v>212855</v>
      </c>
      <c r="F275" s="9">
        <f>일위대가!H1640</f>
        <v>6199</v>
      </c>
      <c r="G275" s="9">
        <f>일위대가!J1640</f>
        <v>206656</v>
      </c>
      <c r="H275" s="9">
        <f>일위대가!L1640</f>
        <v>0</v>
      </c>
      <c r="I275" s="6" t="s">
        <v>1636</v>
      </c>
      <c r="J275" s="6" t="s">
        <v>41</v>
      </c>
      <c r="K275" s="2" t="s">
        <v>41</v>
      </c>
      <c r="L275" s="2" t="s">
        <v>41</v>
      </c>
      <c r="M275" s="2" t="s">
        <v>41</v>
      </c>
      <c r="N275" s="2" t="s">
        <v>41</v>
      </c>
    </row>
    <row r="276" spans="1:14" ht="30" customHeight="1" hidden="1">
      <c r="A276" s="6" t="s">
        <v>1662</v>
      </c>
      <c r="B276" s="6" t="s">
        <v>1659</v>
      </c>
      <c r="C276" s="6" t="s">
        <v>1660</v>
      </c>
      <c r="D276" s="6" t="s">
        <v>300</v>
      </c>
      <c r="E276" s="9">
        <f t="shared" si="9"/>
        <v>40673</v>
      </c>
      <c r="F276" s="9">
        <f>일위대가!H1647</f>
        <v>8662</v>
      </c>
      <c r="G276" s="9">
        <f>일위대가!J1647</f>
        <v>29916</v>
      </c>
      <c r="H276" s="9">
        <f>일위대가!L1647</f>
        <v>2095</v>
      </c>
      <c r="I276" s="6" t="s">
        <v>1661</v>
      </c>
      <c r="J276" s="6" t="s">
        <v>41</v>
      </c>
      <c r="K276" s="2" t="s">
        <v>1704</v>
      </c>
      <c r="L276" s="2" t="s">
        <v>41</v>
      </c>
      <c r="M276" s="2" t="s">
        <v>41</v>
      </c>
      <c r="N276" s="2" t="s">
        <v>47</v>
      </c>
    </row>
    <row r="277" spans="1:14" ht="30" customHeight="1" hidden="1">
      <c r="A277" s="6" t="s">
        <v>1701</v>
      </c>
      <c r="B277" s="6" t="s">
        <v>1698</v>
      </c>
      <c r="C277" s="6" t="s">
        <v>1699</v>
      </c>
      <c r="D277" s="6" t="s">
        <v>300</v>
      </c>
      <c r="E277" s="9">
        <f t="shared" si="9"/>
        <v>5934</v>
      </c>
      <c r="F277" s="9">
        <f>일위대가!H1653</f>
        <v>1164</v>
      </c>
      <c r="G277" s="9">
        <f>일위대가!J1653</f>
        <v>0</v>
      </c>
      <c r="H277" s="9">
        <f>일위대가!L1653</f>
        <v>4770</v>
      </c>
      <c r="I277" s="6" t="s">
        <v>1700</v>
      </c>
      <c r="J277" s="6" t="s">
        <v>41</v>
      </c>
      <c r="K277" s="2" t="s">
        <v>1704</v>
      </c>
      <c r="L277" s="2" t="s">
        <v>41</v>
      </c>
      <c r="M277" s="2" t="s">
        <v>41</v>
      </c>
      <c r="N277" s="2" t="s">
        <v>47</v>
      </c>
    </row>
    <row r="278" spans="1:14" ht="30" customHeight="1" hidden="1">
      <c r="A278" s="6" t="s">
        <v>1723</v>
      </c>
      <c r="B278" s="6" t="s">
        <v>1720</v>
      </c>
      <c r="C278" s="6" t="s">
        <v>1721</v>
      </c>
      <c r="D278" s="6" t="s">
        <v>130</v>
      </c>
      <c r="E278" s="9">
        <f t="shared" si="9"/>
        <v>0</v>
      </c>
      <c r="F278" s="9">
        <f>일위대가!H1658</f>
        <v>0</v>
      </c>
      <c r="G278" s="9">
        <f>일위대가!J1658</f>
        <v>0</v>
      </c>
      <c r="H278" s="9">
        <f>일위대가!L1658</f>
        <v>0</v>
      </c>
      <c r="I278" s="6" t="s">
        <v>1722</v>
      </c>
      <c r="J278" s="6" t="s">
        <v>41</v>
      </c>
      <c r="K278" s="2" t="s">
        <v>41</v>
      </c>
      <c r="L278" s="2" t="s">
        <v>41</v>
      </c>
      <c r="M278" s="2" t="s">
        <v>41</v>
      </c>
      <c r="N278" s="2" t="s">
        <v>41</v>
      </c>
    </row>
    <row r="279" spans="1:14" ht="30" customHeight="1" hidden="1">
      <c r="A279" s="6" t="s">
        <v>1762</v>
      </c>
      <c r="B279" s="6" t="s">
        <v>1487</v>
      </c>
      <c r="C279" s="6" t="s">
        <v>1760</v>
      </c>
      <c r="D279" s="6" t="s">
        <v>130</v>
      </c>
      <c r="E279" s="9">
        <f t="shared" si="9"/>
        <v>38020</v>
      </c>
      <c r="F279" s="9">
        <f>일위대가!H1663</f>
        <v>0</v>
      </c>
      <c r="G279" s="9">
        <f>일위대가!J1663</f>
        <v>38020</v>
      </c>
      <c r="H279" s="9">
        <f>일위대가!L1663</f>
        <v>0</v>
      </c>
      <c r="I279" s="6" t="s">
        <v>1761</v>
      </c>
      <c r="J279" s="6" t="s">
        <v>41</v>
      </c>
      <c r="K279" s="2" t="s">
        <v>41</v>
      </c>
      <c r="L279" s="2" t="s">
        <v>41</v>
      </c>
      <c r="M279" s="2" t="s">
        <v>41</v>
      </c>
      <c r="N279" s="2" t="s">
        <v>41</v>
      </c>
    </row>
    <row r="280" spans="1:14" ht="30" customHeight="1" hidden="1">
      <c r="A280" s="6" t="s">
        <v>1779</v>
      </c>
      <c r="B280" s="6" t="s">
        <v>1777</v>
      </c>
      <c r="C280" s="6" t="s">
        <v>1721</v>
      </c>
      <c r="D280" s="6" t="s">
        <v>130</v>
      </c>
      <c r="E280" s="9">
        <f t="shared" si="9"/>
        <v>65922</v>
      </c>
      <c r="F280" s="9">
        <f>일위대가!H1669</f>
        <v>0</v>
      </c>
      <c r="G280" s="9">
        <f>일위대가!J1669</f>
        <v>65922</v>
      </c>
      <c r="H280" s="9">
        <f>일위대가!L1669</f>
        <v>0</v>
      </c>
      <c r="I280" s="6" t="s">
        <v>1778</v>
      </c>
      <c r="J280" s="6" t="s">
        <v>41</v>
      </c>
      <c r="K280" s="2" t="s">
        <v>41</v>
      </c>
      <c r="L280" s="2" t="s">
        <v>41</v>
      </c>
      <c r="M280" s="2" t="s">
        <v>41</v>
      </c>
      <c r="N280" s="2" t="s">
        <v>41</v>
      </c>
    </row>
    <row r="281" spans="1:14" ht="30" customHeight="1" hidden="1">
      <c r="A281" s="6" t="s">
        <v>3529</v>
      </c>
      <c r="B281" s="6" t="s">
        <v>3526</v>
      </c>
      <c r="C281" s="6" t="s">
        <v>3527</v>
      </c>
      <c r="D281" s="6" t="s">
        <v>130</v>
      </c>
      <c r="E281" s="9">
        <f t="shared" si="9"/>
        <v>65922</v>
      </c>
      <c r="F281" s="9">
        <f>일위대가!H1673</f>
        <v>0</v>
      </c>
      <c r="G281" s="9">
        <f>일위대가!J1673</f>
        <v>65922</v>
      </c>
      <c r="H281" s="9">
        <f>일위대가!L1673</f>
        <v>0</v>
      </c>
      <c r="I281" s="6" t="s">
        <v>3528</v>
      </c>
      <c r="J281" s="6" t="s">
        <v>41</v>
      </c>
      <c r="K281" s="2" t="s">
        <v>41</v>
      </c>
      <c r="L281" s="2" t="s">
        <v>41</v>
      </c>
      <c r="M281" s="2" t="s">
        <v>41</v>
      </c>
      <c r="N281" s="2" t="s">
        <v>41</v>
      </c>
    </row>
    <row r="282" spans="1:14" ht="30" customHeight="1" hidden="1">
      <c r="A282" s="6" t="s">
        <v>1804</v>
      </c>
      <c r="B282" s="6" t="s">
        <v>1802</v>
      </c>
      <c r="C282" s="6" t="s">
        <v>1721</v>
      </c>
      <c r="D282" s="6" t="s">
        <v>130</v>
      </c>
      <c r="E282" s="9">
        <f t="shared" si="9"/>
        <v>65922</v>
      </c>
      <c r="F282" s="9">
        <f>일위대가!H1679</f>
        <v>0</v>
      </c>
      <c r="G282" s="9">
        <f>일위대가!J1679</f>
        <v>65922</v>
      </c>
      <c r="H282" s="9">
        <f>일위대가!L1679</f>
        <v>0</v>
      </c>
      <c r="I282" s="6" t="s">
        <v>1803</v>
      </c>
      <c r="J282" s="6" t="s">
        <v>41</v>
      </c>
      <c r="K282" s="2" t="s">
        <v>41</v>
      </c>
      <c r="L282" s="2" t="s">
        <v>41</v>
      </c>
      <c r="M282" s="2" t="s">
        <v>41</v>
      </c>
      <c r="N282" s="2" t="s">
        <v>41</v>
      </c>
    </row>
    <row r="283" spans="1:14" ht="30" customHeight="1" hidden="1">
      <c r="A283" s="6" t="s">
        <v>1866</v>
      </c>
      <c r="B283" s="6" t="s">
        <v>1863</v>
      </c>
      <c r="C283" s="6" t="s">
        <v>1864</v>
      </c>
      <c r="D283" s="6" t="s">
        <v>74</v>
      </c>
      <c r="E283" s="9">
        <f t="shared" si="9"/>
        <v>9714</v>
      </c>
      <c r="F283" s="9">
        <f>일위대가!H1684</f>
        <v>0</v>
      </c>
      <c r="G283" s="9">
        <f>일위대가!J1684</f>
        <v>9714</v>
      </c>
      <c r="H283" s="9">
        <f>일위대가!L1684</f>
        <v>0</v>
      </c>
      <c r="I283" s="6" t="s">
        <v>1865</v>
      </c>
      <c r="J283" s="6" t="s">
        <v>41</v>
      </c>
      <c r="K283" s="2" t="s">
        <v>41</v>
      </c>
      <c r="L283" s="2" t="s">
        <v>41</v>
      </c>
      <c r="M283" s="2" t="s">
        <v>41</v>
      </c>
      <c r="N283" s="2" t="s">
        <v>41</v>
      </c>
    </row>
    <row r="284" spans="1:14" ht="30" customHeight="1" hidden="1">
      <c r="A284" s="6" t="s">
        <v>1871</v>
      </c>
      <c r="B284" s="6" t="s">
        <v>1868</v>
      </c>
      <c r="C284" s="6" t="s">
        <v>1869</v>
      </c>
      <c r="D284" s="6" t="s">
        <v>74</v>
      </c>
      <c r="E284" s="9">
        <f t="shared" si="9"/>
        <v>34269</v>
      </c>
      <c r="F284" s="9">
        <f>일위대가!H1693</f>
        <v>2186</v>
      </c>
      <c r="G284" s="9">
        <f>일위대가!J1693</f>
        <v>31218</v>
      </c>
      <c r="H284" s="9">
        <f>일위대가!L1693</f>
        <v>865</v>
      </c>
      <c r="I284" s="6" t="s">
        <v>1870</v>
      </c>
      <c r="J284" s="6" t="s">
        <v>41</v>
      </c>
      <c r="K284" s="2" t="s">
        <v>41</v>
      </c>
      <c r="L284" s="2" t="s">
        <v>41</v>
      </c>
      <c r="M284" s="2" t="s">
        <v>41</v>
      </c>
      <c r="N284" s="2" t="s">
        <v>41</v>
      </c>
    </row>
    <row r="285" spans="1:14" ht="30" customHeight="1" hidden="1">
      <c r="A285" s="6" t="s">
        <v>1877</v>
      </c>
      <c r="B285" s="6" t="s">
        <v>1863</v>
      </c>
      <c r="C285" s="6" t="s">
        <v>1875</v>
      </c>
      <c r="D285" s="6" t="s">
        <v>74</v>
      </c>
      <c r="E285" s="9">
        <f t="shared" si="9"/>
        <v>7321</v>
      </c>
      <c r="F285" s="9">
        <f>일위대가!H1698</f>
        <v>0</v>
      </c>
      <c r="G285" s="9">
        <f>일위대가!J1698</f>
        <v>7321</v>
      </c>
      <c r="H285" s="9">
        <f>일위대가!L1698</f>
        <v>0</v>
      </c>
      <c r="I285" s="6" t="s">
        <v>1876</v>
      </c>
      <c r="J285" s="6" t="s">
        <v>41</v>
      </c>
      <c r="K285" s="2" t="s">
        <v>41</v>
      </c>
      <c r="L285" s="2" t="s">
        <v>41</v>
      </c>
      <c r="M285" s="2" t="s">
        <v>41</v>
      </c>
      <c r="N285" s="2" t="s">
        <v>41</v>
      </c>
    </row>
    <row r="286" spans="1:14" ht="30" customHeight="1" hidden="1">
      <c r="A286" s="6" t="s">
        <v>1882</v>
      </c>
      <c r="B286" s="6" t="s">
        <v>1879</v>
      </c>
      <c r="C286" s="6" t="s">
        <v>1880</v>
      </c>
      <c r="D286" s="6" t="s">
        <v>74</v>
      </c>
      <c r="E286" s="9">
        <f t="shared" si="9"/>
        <v>33682</v>
      </c>
      <c r="F286" s="9">
        <f>일위대가!H1707</f>
        <v>1642</v>
      </c>
      <c r="G286" s="9">
        <f>일위대가!J1707</f>
        <v>31162</v>
      </c>
      <c r="H286" s="9">
        <f>일위대가!L1707</f>
        <v>878</v>
      </c>
      <c r="I286" s="6" t="s">
        <v>1881</v>
      </c>
      <c r="J286" s="6" t="s">
        <v>41</v>
      </c>
      <c r="K286" s="2" t="s">
        <v>41</v>
      </c>
      <c r="L286" s="2" t="s">
        <v>41</v>
      </c>
      <c r="M286" s="2" t="s">
        <v>41</v>
      </c>
      <c r="N286" s="2" t="s">
        <v>41</v>
      </c>
    </row>
    <row r="287" spans="1:14" ht="30" customHeight="1" hidden="1">
      <c r="A287" s="6" t="s">
        <v>1900</v>
      </c>
      <c r="B287" s="6" t="s">
        <v>389</v>
      </c>
      <c r="C287" s="6" t="s">
        <v>1898</v>
      </c>
      <c r="D287" s="6" t="s">
        <v>74</v>
      </c>
      <c r="E287" s="9">
        <f t="shared" si="9"/>
        <v>15985</v>
      </c>
      <c r="F287" s="9">
        <f>일위대가!H1713</f>
        <v>465</v>
      </c>
      <c r="G287" s="9">
        <f>일위대가!J1713</f>
        <v>15520</v>
      </c>
      <c r="H287" s="9">
        <f>일위대가!L1713</f>
        <v>0</v>
      </c>
      <c r="I287" s="6" t="s">
        <v>1899</v>
      </c>
      <c r="J287" s="6" t="s">
        <v>41</v>
      </c>
      <c r="K287" s="2" t="s">
        <v>41</v>
      </c>
      <c r="L287" s="2" t="s">
        <v>41</v>
      </c>
      <c r="M287" s="2" t="s">
        <v>41</v>
      </c>
      <c r="N287" s="2" t="s">
        <v>41</v>
      </c>
    </row>
    <row r="288" spans="1:14" ht="30" customHeight="1" hidden="1">
      <c r="A288" s="6" t="s">
        <v>1908</v>
      </c>
      <c r="B288" s="6" t="s">
        <v>389</v>
      </c>
      <c r="C288" s="6" t="s">
        <v>1906</v>
      </c>
      <c r="D288" s="6" t="s">
        <v>74</v>
      </c>
      <c r="E288" s="9">
        <f t="shared" si="9"/>
        <v>12547</v>
      </c>
      <c r="F288" s="9">
        <f>일위대가!H1719</f>
        <v>365</v>
      </c>
      <c r="G288" s="9">
        <f>일위대가!J1719</f>
        <v>12182</v>
      </c>
      <c r="H288" s="9">
        <f>일위대가!L1719</f>
        <v>0</v>
      </c>
      <c r="I288" s="6" t="s">
        <v>1907</v>
      </c>
      <c r="J288" s="6" t="s">
        <v>41</v>
      </c>
      <c r="K288" s="2" t="s">
        <v>41</v>
      </c>
      <c r="L288" s="2" t="s">
        <v>41</v>
      </c>
      <c r="M288" s="2" t="s">
        <v>41</v>
      </c>
      <c r="N288" s="2" t="s">
        <v>41</v>
      </c>
    </row>
    <row r="289" spans="1:14" ht="30" customHeight="1" hidden="1">
      <c r="A289" s="6" t="s">
        <v>1914</v>
      </c>
      <c r="B289" s="6" t="s">
        <v>1911</v>
      </c>
      <c r="C289" s="6" t="s">
        <v>1912</v>
      </c>
      <c r="D289" s="6" t="s">
        <v>74</v>
      </c>
      <c r="E289" s="9">
        <f t="shared" si="9"/>
        <v>41211</v>
      </c>
      <c r="F289" s="9">
        <f>일위대가!H1727</f>
        <v>28840</v>
      </c>
      <c r="G289" s="9">
        <f>일위대가!J1727</f>
        <v>12011</v>
      </c>
      <c r="H289" s="9">
        <f>일위대가!L1727</f>
        <v>360</v>
      </c>
      <c r="I289" s="6" t="s">
        <v>1913</v>
      </c>
      <c r="J289" s="6" t="s">
        <v>41</v>
      </c>
      <c r="K289" s="2" t="s">
        <v>41</v>
      </c>
      <c r="L289" s="2" t="s">
        <v>41</v>
      </c>
      <c r="M289" s="2" t="s">
        <v>41</v>
      </c>
      <c r="N289" s="2" t="s">
        <v>41</v>
      </c>
    </row>
    <row r="290" spans="1:14" ht="30" customHeight="1" hidden="1">
      <c r="A290" s="6" t="s">
        <v>1919</v>
      </c>
      <c r="B290" s="6" t="s">
        <v>1911</v>
      </c>
      <c r="C290" s="6" t="s">
        <v>1917</v>
      </c>
      <c r="D290" s="6" t="s">
        <v>74</v>
      </c>
      <c r="E290" s="9">
        <f t="shared" si="9"/>
        <v>43528</v>
      </c>
      <c r="F290" s="9">
        <f>일위대가!H1736</f>
        <v>31157</v>
      </c>
      <c r="G290" s="9">
        <f>일위대가!J1736</f>
        <v>12011</v>
      </c>
      <c r="H290" s="9">
        <f>일위대가!L1736</f>
        <v>360</v>
      </c>
      <c r="I290" s="6" t="s">
        <v>1918</v>
      </c>
      <c r="J290" s="6" t="s">
        <v>41</v>
      </c>
      <c r="K290" s="2" t="s">
        <v>41</v>
      </c>
      <c r="L290" s="2" t="s">
        <v>41</v>
      </c>
      <c r="M290" s="2" t="s">
        <v>41</v>
      </c>
      <c r="N290" s="2" t="s">
        <v>41</v>
      </c>
    </row>
    <row r="291" spans="1:14" ht="30" customHeight="1" hidden="1">
      <c r="A291" s="6" t="s">
        <v>1946</v>
      </c>
      <c r="B291" s="6" t="s">
        <v>1943</v>
      </c>
      <c r="C291" s="6" t="s">
        <v>1944</v>
      </c>
      <c r="D291" s="6" t="s">
        <v>74</v>
      </c>
      <c r="E291" s="9">
        <f t="shared" si="9"/>
        <v>42934</v>
      </c>
      <c r="F291" s="9">
        <f>일위대가!H1745</f>
        <v>18920</v>
      </c>
      <c r="G291" s="9">
        <f>일위대가!J1745</f>
        <v>24014</v>
      </c>
      <c r="H291" s="9">
        <f>일위대가!L1745</f>
        <v>0</v>
      </c>
      <c r="I291" s="6" t="s">
        <v>1945</v>
      </c>
      <c r="J291" s="6" t="s">
        <v>41</v>
      </c>
      <c r="K291" s="2" t="s">
        <v>41</v>
      </c>
      <c r="L291" s="2" t="s">
        <v>41</v>
      </c>
      <c r="M291" s="2" t="s">
        <v>41</v>
      </c>
      <c r="N291" s="2" t="s">
        <v>41</v>
      </c>
    </row>
    <row r="292" spans="1:14" ht="30" customHeight="1" hidden="1">
      <c r="A292" s="6" t="s">
        <v>3600</v>
      </c>
      <c r="B292" s="6" t="s">
        <v>290</v>
      </c>
      <c r="C292" s="6" t="s">
        <v>3598</v>
      </c>
      <c r="D292" s="6" t="s">
        <v>74</v>
      </c>
      <c r="E292" s="9">
        <f t="shared" si="9"/>
        <v>8080</v>
      </c>
      <c r="F292" s="9">
        <f>일위대가!H1751</f>
        <v>235</v>
      </c>
      <c r="G292" s="9">
        <f>일위대가!J1751</f>
        <v>7845</v>
      </c>
      <c r="H292" s="9">
        <f>일위대가!L1751</f>
        <v>0</v>
      </c>
      <c r="I292" s="6" t="s">
        <v>3599</v>
      </c>
      <c r="J292" s="6" t="s">
        <v>41</v>
      </c>
      <c r="K292" s="2" t="s">
        <v>41</v>
      </c>
      <c r="L292" s="2" t="s">
        <v>41</v>
      </c>
      <c r="M292" s="2" t="s">
        <v>41</v>
      </c>
      <c r="N292" s="2" t="s">
        <v>41</v>
      </c>
    </row>
    <row r="293" spans="1:14" ht="30" customHeight="1" hidden="1">
      <c r="A293" s="6" t="s">
        <v>3605</v>
      </c>
      <c r="B293" s="6" t="s">
        <v>3602</v>
      </c>
      <c r="C293" s="6" t="s">
        <v>3603</v>
      </c>
      <c r="D293" s="6" t="s">
        <v>74</v>
      </c>
      <c r="E293" s="9">
        <f t="shared" si="9"/>
        <v>2818</v>
      </c>
      <c r="F293" s="9">
        <f>일위대가!H1756</f>
        <v>0</v>
      </c>
      <c r="G293" s="9">
        <f>일위대가!J1756</f>
        <v>2818</v>
      </c>
      <c r="H293" s="9">
        <f>일위대가!L1756</f>
        <v>0</v>
      </c>
      <c r="I293" s="6" t="s">
        <v>3604</v>
      </c>
      <c r="J293" s="6" t="s">
        <v>41</v>
      </c>
      <c r="K293" s="2" t="s">
        <v>41</v>
      </c>
      <c r="L293" s="2" t="s">
        <v>41</v>
      </c>
      <c r="M293" s="2" t="s">
        <v>41</v>
      </c>
      <c r="N293" s="2" t="s">
        <v>41</v>
      </c>
    </row>
    <row r="294" spans="1:14" ht="30" customHeight="1" hidden="1">
      <c r="A294" s="6" t="s">
        <v>3623</v>
      </c>
      <c r="B294" s="6" t="s">
        <v>3620</v>
      </c>
      <c r="C294" s="6" t="s">
        <v>3621</v>
      </c>
      <c r="D294" s="6" t="s">
        <v>74</v>
      </c>
      <c r="E294" s="9">
        <f t="shared" si="9"/>
        <v>13751</v>
      </c>
      <c r="F294" s="9">
        <f>일위대가!H1762</f>
        <v>400</v>
      </c>
      <c r="G294" s="9">
        <f>일위대가!J1762</f>
        <v>13351</v>
      </c>
      <c r="H294" s="9">
        <f>일위대가!L1762</f>
        <v>0</v>
      </c>
      <c r="I294" s="6" t="s">
        <v>3622</v>
      </c>
      <c r="J294" s="6" t="s">
        <v>41</v>
      </c>
      <c r="K294" s="2" t="s">
        <v>41</v>
      </c>
      <c r="L294" s="2" t="s">
        <v>41</v>
      </c>
      <c r="M294" s="2" t="s">
        <v>41</v>
      </c>
      <c r="N294" s="2" t="s">
        <v>41</v>
      </c>
    </row>
    <row r="295" spans="1:14" ht="30" customHeight="1" hidden="1">
      <c r="A295" s="6" t="s">
        <v>1962</v>
      </c>
      <c r="B295" s="6" t="s">
        <v>1960</v>
      </c>
      <c r="C295" s="6" t="s">
        <v>768</v>
      </c>
      <c r="D295" s="6" t="s">
        <v>59</v>
      </c>
      <c r="E295" s="9">
        <f t="shared" si="9"/>
        <v>3675</v>
      </c>
      <c r="F295" s="9">
        <f>일위대가!H1766</f>
        <v>0</v>
      </c>
      <c r="G295" s="9">
        <f>일위대가!J1766</f>
        <v>3675</v>
      </c>
      <c r="H295" s="9">
        <f>일위대가!L1766</f>
        <v>0</v>
      </c>
      <c r="I295" s="6" t="s">
        <v>1961</v>
      </c>
      <c r="J295" s="6" t="s">
        <v>41</v>
      </c>
      <c r="K295" s="2" t="s">
        <v>41</v>
      </c>
      <c r="L295" s="2" t="s">
        <v>41</v>
      </c>
      <c r="M295" s="2" t="s">
        <v>41</v>
      </c>
      <c r="N295" s="2" t="s">
        <v>41</v>
      </c>
    </row>
    <row r="296" spans="1:14" ht="30" customHeight="1" hidden="1">
      <c r="A296" s="6" t="s">
        <v>1992</v>
      </c>
      <c r="B296" s="6" t="s">
        <v>1990</v>
      </c>
      <c r="C296" s="6" t="s">
        <v>41</v>
      </c>
      <c r="D296" s="6" t="s">
        <v>44</v>
      </c>
      <c r="E296" s="9">
        <f t="shared" si="9"/>
        <v>26847</v>
      </c>
      <c r="F296" s="9">
        <f>일위대가!H1771</f>
        <v>0</v>
      </c>
      <c r="G296" s="9">
        <f>일위대가!J1771</f>
        <v>26847</v>
      </c>
      <c r="H296" s="9">
        <f>일위대가!L1771</f>
        <v>0</v>
      </c>
      <c r="I296" s="6" t="s">
        <v>1991</v>
      </c>
      <c r="J296" s="6" t="s">
        <v>41</v>
      </c>
      <c r="K296" s="2" t="s">
        <v>41</v>
      </c>
      <c r="L296" s="2" t="s">
        <v>41</v>
      </c>
      <c r="M296" s="2" t="s">
        <v>41</v>
      </c>
      <c r="N296" s="2" t="s">
        <v>41</v>
      </c>
    </row>
    <row r="297" spans="1:14" ht="30" customHeight="1" hidden="1">
      <c r="A297" s="6" t="s">
        <v>2005</v>
      </c>
      <c r="B297" s="6" t="s">
        <v>2002</v>
      </c>
      <c r="C297" s="6" t="s">
        <v>2003</v>
      </c>
      <c r="D297" s="6" t="s">
        <v>74</v>
      </c>
      <c r="E297" s="9">
        <f t="shared" si="9"/>
        <v>724</v>
      </c>
      <c r="F297" s="9">
        <f>일위대가!H1775</f>
        <v>0</v>
      </c>
      <c r="G297" s="9">
        <f>일위대가!J1775</f>
        <v>724</v>
      </c>
      <c r="H297" s="9">
        <f>일위대가!L1775</f>
        <v>0</v>
      </c>
      <c r="I297" s="6" t="s">
        <v>2004</v>
      </c>
      <c r="J297" s="6" t="s">
        <v>41</v>
      </c>
      <c r="K297" s="2" t="s">
        <v>41</v>
      </c>
      <c r="L297" s="2" t="s">
        <v>41</v>
      </c>
      <c r="M297" s="2" t="s">
        <v>41</v>
      </c>
      <c r="N297" s="2" t="s">
        <v>41</v>
      </c>
    </row>
    <row r="298" spans="1:14" ht="30" customHeight="1" hidden="1">
      <c r="A298" s="6" t="s">
        <v>2016</v>
      </c>
      <c r="B298" s="6" t="s">
        <v>2013</v>
      </c>
      <c r="C298" s="6" t="s">
        <v>2014</v>
      </c>
      <c r="D298" s="6" t="s">
        <v>59</v>
      </c>
      <c r="E298" s="9">
        <f t="shared" si="9"/>
        <v>12134</v>
      </c>
      <c r="F298" s="9">
        <f>일위대가!H1782</f>
        <v>2791</v>
      </c>
      <c r="G298" s="9">
        <f>일위대가!J1782</f>
        <v>9317</v>
      </c>
      <c r="H298" s="9">
        <f>일위대가!L1782</f>
        <v>26</v>
      </c>
      <c r="I298" s="6" t="s">
        <v>2015</v>
      </c>
      <c r="J298" s="6" t="s">
        <v>41</v>
      </c>
      <c r="K298" s="2" t="s">
        <v>41</v>
      </c>
      <c r="L298" s="2" t="s">
        <v>41</v>
      </c>
      <c r="M298" s="2" t="s">
        <v>41</v>
      </c>
      <c r="N298" s="2" t="s">
        <v>41</v>
      </c>
    </row>
    <row r="299" spans="1:14" ht="30" customHeight="1" hidden="1">
      <c r="A299" s="6" t="s">
        <v>3660</v>
      </c>
      <c r="B299" s="6" t="s">
        <v>3657</v>
      </c>
      <c r="C299" s="6" t="s">
        <v>3658</v>
      </c>
      <c r="D299" s="6" t="s">
        <v>74</v>
      </c>
      <c r="E299" s="9">
        <f t="shared" si="9"/>
        <v>3788</v>
      </c>
      <c r="F299" s="9">
        <f>일위대가!H1792</f>
        <v>1178</v>
      </c>
      <c r="G299" s="9">
        <f>일위대가!J1792</f>
        <v>2491</v>
      </c>
      <c r="H299" s="9">
        <f>일위대가!L1792</f>
        <v>119</v>
      </c>
      <c r="I299" s="6" t="s">
        <v>3659</v>
      </c>
      <c r="J299" s="6" t="s">
        <v>41</v>
      </c>
      <c r="K299" s="2" t="s">
        <v>41</v>
      </c>
      <c r="L299" s="2" t="s">
        <v>41</v>
      </c>
      <c r="M299" s="2" t="s">
        <v>41</v>
      </c>
      <c r="N299" s="2" t="s">
        <v>41</v>
      </c>
    </row>
    <row r="300" spans="1:14" ht="30" customHeight="1" hidden="1">
      <c r="A300" s="6" t="s">
        <v>3664</v>
      </c>
      <c r="B300" s="6" t="s">
        <v>2584</v>
      </c>
      <c r="C300" s="6" t="s">
        <v>295</v>
      </c>
      <c r="D300" s="6" t="s">
        <v>74</v>
      </c>
      <c r="E300" s="9">
        <f t="shared" si="9"/>
        <v>2167</v>
      </c>
      <c r="F300" s="9">
        <f>일위대가!H1798</f>
        <v>91</v>
      </c>
      <c r="G300" s="9">
        <f>일위대가!J1798</f>
        <v>2076</v>
      </c>
      <c r="H300" s="9">
        <f>일위대가!L1798</f>
        <v>0</v>
      </c>
      <c r="I300" s="6" t="s">
        <v>3663</v>
      </c>
      <c r="J300" s="6" t="s">
        <v>41</v>
      </c>
      <c r="K300" s="2" t="s">
        <v>41</v>
      </c>
      <c r="L300" s="2" t="s">
        <v>41</v>
      </c>
      <c r="M300" s="2" t="s">
        <v>41</v>
      </c>
      <c r="N300" s="2" t="s">
        <v>41</v>
      </c>
    </row>
    <row r="301" spans="1:14" ht="30" customHeight="1" hidden="1">
      <c r="A301" s="6" t="s">
        <v>2029</v>
      </c>
      <c r="B301" s="6" t="s">
        <v>2027</v>
      </c>
      <c r="C301" s="6" t="s">
        <v>1502</v>
      </c>
      <c r="D301" s="6" t="s">
        <v>699</v>
      </c>
      <c r="E301" s="9">
        <f aca="true" t="shared" si="10" ref="E301:E364">F301+G301+H301</f>
        <v>4671</v>
      </c>
      <c r="F301" s="9">
        <f>일위대가!H1803</f>
        <v>218</v>
      </c>
      <c r="G301" s="9">
        <f>일위대가!J1803</f>
        <v>4441</v>
      </c>
      <c r="H301" s="9">
        <f>일위대가!L1803</f>
        <v>12</v>
      </c>
      <c r="I301" s="6" t="s">
        <v>2028</v>
      </c>
      <c r="J301" s="6" t="s">
        <v>41</v>
      </c>
      <c r="K301" s="2" t="s">
        <v>41</v>
      </c>
      <c r="L301" s="2" t="s">
        <v>41</v>
      </c>
      <c r="M301" s="2" t="s">
        <v>41</v>
      </c>
      <c r="N301" s="2" t="s">
        <v>41</v>
      </c>
    </row>
    <row r="302" spans="1:14" ht="30" customHeight="1" hidden="1">
      <c r="A302" s="6" t="s">
        <v>2034</v>
      </c>
      <c r="B302" s="6" t="s">
        <v>2031</v>
      </c>
      <c r="C302" s="6" t="s">
        <v>2032</v>
      </c>
      <c r="D302" s="6" t="s">
        <v>74</v>
      </c>
      <c r="E302" s="9">
        <f t="shared" si="10"/>
        <v>2881</v>
      </c>
      <c r="F302" s="9">
        <f>일위대가!H1808</f>
        <v>505</v>
      </c>
      <c r="G302" s="9">
        <f>일위대가!J1808</f>
        <v>2376</v>
      </c>
      <c r="H302" s="9">
        <f>일위대가!L1808</f>
        <v>0</v>
      </c>
      <c r="I302" s="6" t="s">
        <v>2033</v>
      </c>
      <c r="J302" s="6" t="s">
        <v>41</v>
      </c>
      <c r="K302" s="2" t="s">
        <v>41</v>
      </c>
      <c r="L302" s="2" t="s">
        <v>41</v>
      </c>
      <c r="M302" s="2" t="s">
        <v>41</v>
      </c>
      <c r="N302" s="2" t="s">
        <v>41</v>
      </c>
    </row>
    <row r="303" spans="1:14" ht="30" customHeight="1" hidden="1">
      <c r="A303" s="6" t="s">
        <v>2039</v>
      </c>
      <c r="B303" s="6" t="s">
        <v>2036</v>
      </c>
      <c r="C303" s="6" t="s">
        <v>2037</v>
      </c>
      <c r="D303" s="6" t="s">
        <v>74</v>
      </c>
      <c r="E303" s="9">
        <f t="shared" si="10"/>
        <v>7229</v>
      </c>
      <c r="F303" s="9">
        <f>일위대가!H1813</f>
        <v>893</v>
      </c>
      <c r="G303" s="9">
        <f>일위대가!J1813</f>
        <v>6336</v>
      </c>
      <c r="H303" s="9">
        <f>일위대가!L1813</f>
        <v>0</v>
      </c>
      <c r="I303" s="6" t="s">
        <v>2038</v>
      </c>
      <c r="J303" s="6" t="s">
        <v>41</v>
      </c>
      <c r="K303" s="2" t="s">
        <v>41</v>
      </c>
      <c r="L303" s="2" t="s">
        <v>41</v>
      </c>
      <c r="M303" s="2" t="s">
        <v>41</v>
      </c>
      <c r="N303" s="2" t="s">
        <v>41</v>
      </c>
    </row>
    <row r="304" spans="1:14" ht="30" customHeight="1" hidden="1">
      <c r="A304" s="6" t="s">
        <v>3679</v>
      </c>
      <c r="B304" s="6" t="s">
        <v>3677</v>
      </c>
      <c r="C304" s="6" t="s">
        <v>1502</v>
      </c>
      <c r="D304" s="6" t="s">
        <v>699</v>
      </c>
      <c r="E304" s="9">
        <f t="shared" si="10"/>
        <v>3726</v>
      </c>
      <c r="F304" s="9">
        <f>일위대가!H1826</f>
        <v>179</v>
      </c>
      <c r="G304" s="9">
        <f>일위대가!J1826</f>
        <v>3536</v>
      </c>
      <c r="H304" s="9">
        <f>일위대가!L1826</f>
        <v>11</v>
      </c>
      <c r="I304" s="6" t="s">
        <v>3678</v>
      </c>
      <c r="J304" s="6" t="s">
        <v>41</v>
      </c>
      <c r="K304" s="2" t="s">
        <v>41</v>
      </c>
      <c r="L304" s="2" t="s">
        <v>41</v>
      </c>
      <c r="M304" s="2" t="s">
        <v>41</v>
      </c>
      <c r="N304" s="2" t="s">
        <v>41</v>
      </c>
    </row>
    <row r="305" spans="1:14" ht="30" customHeight="1" hidden="1">
      <c r="A305" s="6" t="s">
        <v>3683</v>
      </c>
      <c r="B305" s="6" t="s">
        <v>3681</v>
      </c>
      <c r="C305" s="6" t="s">
        <v>1502</v>
      </c>
      <c r="D305" s="6" t="s">
        <v>699</v>
      </c>
      <c r="E305" s="9">
        <f t="shared" si="10"/>
        <v>945</v>
      </c>
      <c r="F305" s="9">
        <f>일위대가!H1839</f>
        <v>39</v>
      </c>
      <c r="G305" s="9">
        <f>일위대가!J1839</f>
        <v>905</v>
      </c>
      <c r="H305" s="9">
        <f>일위대가!L1839</f>
        <v>1</v>
      </c>
      <c r="I305" s="6" t="s">
        <v>3682</v>
      </c>
      <c r="J305" s="6" t="s">
        <v>41</v>
      </c>
      <c r="K305" s="2" t="s">
        <v>41</v>
      </c>
      <c r="L305" s="2" t="s">
        <v>41</v>
      </c>
      <c r="M305" s="2" t="s">
        <v>41</v>
      </c>
      <c r="N305" s="2" t="s">
        <v>41</v>
      </c>
    </row>
    <row r="306" spans="1:14" ht="30" customHeight="1" hidden="1">
      <c r="A306" s="6" t="s">
        <v>3688</v>
      </c>
      <c r="B306" s="6" t="s">
        <v>3686</v>
      </c>
      <c r="C306" s="6" t="s">
        <v>2032</v>
      </c>
      <c r="D306" s="6" t="s">
        <v>74</v>
      </c>
      <c r="E306" s="9">
        <f t="shared" si="10"/>
        <v>505</v>
      </c>
      <c r="F306" s="9">
        <f>일위대가!H1845</f>
        <v>505</v>
      </c>
      <c r="G306" s="9">
        <f>일위대가!J1845</f>
        <v>0</v>
      </c>
      <c r="H306" s="9">
        <f>일위대가!L1845</f>
        <v>0</v>
      </c>
      <c r="I306" s="6" t="s">
        <v>3687</v>
      </c>
      <c r="J306" s="6" t="s">
        <v>41</v>
      </c>
      <c r="K306" s="2" t="s">
        <v>41</v>
      </c>
      <c r="L306" s="2" t="s">
        <v>41</v>
      </c>
      <c r="M306" s="2" t="s">
        <v>41</v>
      </c>
      <c r="N306" s="2" t="s">
        <v>41</v>
      </c>
    </row>
    <row r="307" spans="1:14" ht="30" customHeight="1" hidden="1">
      <c r="A307" s="6" t="s">
        <v>3693</v>
      </c>
      <c r="B307" s="6" t="s">
        <v>3690</v>
      </c>
      <c r="C307" s="6" t="s">
        <v>3691</v>
      </c>
      <c r="D307" s="6" t="s">
        <v>74</v>
      </c>
      <c r="E307" s="9">
        <f t="shared" si="10"/>
        <v>2376</v>
      </c>
      <c r="F307" s="9">
        <f>일위대가!H1850</f>
        <v>0</v>
      </c>
      <c r="G307" s="9">
        <f>일위대가!J1850</f>
        <v>2376</v>
      </c>
      <c r="H307" s="9">
        <f>일위대가!L1850</f>
        <v>0</v>
      </c>
      <c r="I307" s="6" t="s">
        <v>3692</v>
      </c>
      <c r="J307" s="6" t="s">
        <v>41</v>
      </c>
      <c r="K307" s="2" t="s">
        <v>41</v>
      </c>
      <c r="L307" s="2" t="s">
        <v>41</v>
      </c>
      <c r="M307" s="2" t="s">
        <v>41</v>
      </c>
      <c r="N307" s="2" t="s">
        <v>41</v>
      </c>
    </row>
    <row r="308" spans="1:14" ht="30" customHeight="1" hidden="1">
      <c r="A308" s="6" t="s">
        <v>3699</v>
      </c>
      <c r="B308" s="6" t="s">
        <v>3696</v>
      </c>
      <c r="C308" s="6" t="s">
        <v>3697</v>
      </c>
      <c r="D308" s="6" t="s">
        <v>74</v>
      </c>
      <c r="E308" s="9">
        <f t="shared" si="10"/>
        <v>893</v>
      </c>
      <c r="F308" s="9">
        <f>일위대가!H1856</f>
        <v>893</v>
      </c>
      <c r="G308" s="9">
        <f>일위대가!J1856</f>
        <v>0</v>
      </c>
      <c r="H308" s="9">
        <f>일위대가!L1856</f>
        <v>0</v>
      </c>
      <c r="I308" s="6" t="s">
        <v>3698</v>
      </c>
      <c r="J308" s="6" t="s">
        <v>41</v>
      </c>
      <c r="K308" s="2" t="s">
        <v>41</v>
      </c>
      <c r="L308" s="2" t="s">
        <v>41</v>
      </c>
      <c r="M308" s="2" t="s">
        <v>41</v>
      </c>
      <c r="N308" s="2" t="s">
        <v>41</v>
      </c>
    </row>
    <row r="309" spans="1:14" ht="30" customHeight="1" hidden="1">
      <c r="A309" s="6" t="s">
        <v>3704</v>
      </c>
      <c r="B309" s="6" t="s">
        <v>3701</v>
      </c>
      <c r="C309" s="6" t="s">
        <v>3702</v>
      </c>
      <c r="D309" s="6" t="s">
        <v>74</v>
      </c>
      <c r="E309" s="9">
        <f t="shared" si="10"/>
        <v>6336</v>
      </c>
      <c r="F309" s="9">
        <f>일위대가!H1863</f>
        <v>0</v>
      </c>
      <c r="G309" s="9">
        <f>일위대가!J1863</f>
        <v>6336</v>
      </c>
      <c r="H309" s="9">
        <f>일위대가!L1863</f>
        <v>0</v>
      </c>
      <c r="I309" s="6" t="s">
        <v>3703</v>
      </c>
      <c r="J309" s="6" t="s">
        <v>41</v>
      </c>
      <c r="K309" s="2" t="s">
        <v>41</v>
      </c>
      <c r="L309" s="2" t="s">
        <v>41</v>
      </c>
      <c r="M309" s="2" t="s">
        <v>41</v>
      </c>
      <c r="N309" s="2" t="s">
        <v>41</v>
      </c>
    </row>
    <row r="310" spans="1:14" ht="30" customHeight="1" hidden="1">
      <c r="A310" s="6" t="s">
        <v>2111</v>
      </c>
      <c r="B310" s="6" t="s">
        <v>2109</v>
      </c>
      <c r="C310" s="6" t="s">
        <v>1502</v>
      </c>
      <c r="D310" s="6" t="s">
        <v>699</v>
      </c>
      <c r="E310" s="9">
        <f t="shared" si="10"/>
        <v>4791</v>
      </c>
      <c r="F310" s="9">
        <f>일위대가!H1868</f>
        <v>338</v>
      </c>
      <c r="G310" s="9">
        <f>일위대가!J1868</f>
        <v>4441</v>
      </c>
      <c r="H310" s="9">
        <f>일위대가!L1868</f>
        <v>12</v>
      </c>
      <c r="I310" s="6" t="s">
        <v>2110</v>
      </c>
      <c r="J310" s="6" t="s">
        <v>41</v>
      </c>
      <c r="K310" s="2" t="s">
        <v>41</v>
      </c>
      <c r="L310" s="2" t="s">
        <v>41</v>
      </c>
      <c r="M310" s="2" t="s">
        <v>41</v>
      </c>
      <c r="N310" s="2" t="s">
        <v>41</v>
      </c>
    </row>
    <row r="311" spans="1:14" ht="30" customHeight="1" hidden="1">
      <c r="A311" s="6" t="s">
        <v>3759</v>
      </c>
      <c r="B311" s="6" t="s">
        <v>3757</v>
      </c>
      <c r="C311" s="6" t="s">
        <v>1502</v>
      </c>
      <c r="D311" s="6" t="s">
        <v>699</v>
      </c>
      <c r="E311" s="9">
        <f t="shared" si="10"/>
        <v>3828</v>
      </c>
      <c r="F311" s="9">
        <f>일위대가!H1881</f>
        <v>281</v>
      </c>
      <c r="G311" s="9">
        <f>일위대가!J1881</f>
        <v>3536</v>
      </c>
      <c r="H311" s="9">
        <f>일위대가!L1881</f>
        <v>11</v>
      </c>
      <c r="I311" s="6" t="s">
        <v>3758</v>
      </c>
      <c r="J311" s="6" t="s">
        <v>41</v>
      </c>
      <c r="K311" s="2" t="s">
        <v>41</v>
      </c>
      <c r="L311" s="2" t="s">
        <v>41</v>
      </c>
      <c r="M311" s="2" t="s">
        <v>41</v>
      </c>
      <c r="N311" s="2" t="s">
        <v>41</v>
      </c>
    </row>
    <row r="312" spans="1:14" ht="30" customHeight="1" hidden="1">
      <c r="A312" s="6" t="s">
        <v>3763</v>
      </c>
      <c r="B312" s="6" t="s">
        <v>3761</v>
      </c>
      <c r="C312" s="6" t="s">
        <v>1502</v>
      </c>
      <c r="D312" s="6" t="s">
        <v>699</v>
      </c>
      <c r="E312" s="9">
        <f t="shared" si="10"/>
        <v>963</v>
      </c>
      <c r="F312" s="9">
        <f>일위대가!H1894</f>
        <v>57</v>
      </c>
      <c r="G312" s="9">
        <f>일위대가!J1894</f>
        <v>905</v>
      </c>
      <c r="H312" s="9">
        <f>일위대가!L1894</f>
        <v>1</v>
      </c>
      <c r="I312" s="6" t="s">
        <v>3762</v>
      </c>
      <c r="J312" s="6" t="s">
        <v>41</v>
      </c>
      <c r="K312" s="2" t="s">
        <v>41</v>
      </c>
      <c r="L312" s="2" t="s">
        <v>41</v>
      </c>
      <c r="M312" s="2" t="s">
        <v>41</v>
      </c>
      <c r="N312" s="2" t="s">
        <v>41</v>
      </c>
    </row>
    <row r="313" spans="1:14" ht="30" customHeight="1" hidden="1">
      <c r="A313" s="6" t="s">
        <v>2163</v>
      </c>
      <c r="B313" s="6" t="s">
        <v>2160</v>
      </c>
      <c r="C313" s="6" t="s">
        <v>2161</v>
      </c>
      <c r="D313" s="6" t="s">
        <v>59</v>
      </c>
      <c r="E313" s="9">
        <f t="shared" si="10"/>
        <v>26885</v>
      </c>
      <c r="F313" s="9">
        <f>일위대가!H1905</f>
        <v>5569</v>
      </c>
      <c r="G313" s="9">
        <f>일위대가!J1905</f>
        <v>21301</v>
      </c>
      <c r="H313" s="9">
        <f>일위대가!L1905</f>
        <v>15</v>
      </c>
      <c r="I313" s="6" t="s">
        <v>2162</v>
      </c>
      <c r="J313" s="6" t="s">
        <v>41</v>
      </c>
      <c r="K313" s="2" t="s">
        <v>41</v>
      </c>
      <c r="L313" s="2" t="s">
        <v>41</v>
      </c>
      <c r="M313" s="2" t="s">
        <v>41</v>
      </c>
      <c r="N313" s="2" t="s">
        <v>41</v>
      </c>
    </row>
    <row r="314" spans="1:14" ht="30" customHeight="1" hidden="1">
      <c r="A314" s="6" t="s">
        <v>3805</v>
      </c>
      <c r="B314" s="6" t="s">
        <v>3802</v>
      </c>
      <c r="C314" s="6" t="s">
        <v>3803</v>
      </c>
      <c r="D314" s="6" t="s">
        <v>150</v>
      </c>
      <c r="E314" s="9">
        <f t="shared" si="10"/>
        <v>245</v>
      </c>
      <c r="F314" s="9">
        <f>일위대가!H1913</f>
        <v>56</v>
      </c>
      <c r="G314" s="9">
        <f>일위대가!J1913</f>
        <v>189</v>
      </c>
      <c r="H314" s="9">
        <f>일위대가!L1913</f>
        <v>0</v>
      </c>
      <c r="I314" s="6" t="s">
        <v>3804</v>
      </c>
      <c r="J314" s="6" t="s">
        <v>41</v>
      </c>
      <c r="K314" s="2" t="s">
        <v>41</v>
      </c>
      <c r="L314" s="2" t="s">
        <v>41</v>
      </c>
      <c r="M314" s="2" t="s">
        <v>41</v>
      </c>
      <c r="N314" s="2" t="s">
        <v>41</v>
      </c>
    </row>
    <row r="315" spans="1:14" ht="30" customHeight="1" hidden="1">
      <c r="A315" s="6" t="s">
        <v>2183</v>
      </c>
      <c r="B315" s="6" t="s">
        <v>2180</v>
      </c>
      <c r="C315" s="6" t="s">
        <v>2181</v>
      </c>
      <c r="D315" s="6" t="s">
        <v>150</v>
      </c>
      <c r="E315" s="9">
        <f t="shared" si="10"/>
        <v>267</v>
      </c>
      <c r="F315" s="9">
        <f>일위대가!H1919</f>
        <v>138</v>
      </c>
      <c r="G315" s="9">
        <f>일위대가!J1919</f>
        <v>129</v>
      </c>
      <c r="H315" s="9">
        <f>일위대가!L1919</f>
        <v>0</v>
      </c>
      <c r="I315" s="6" t="s">
        <v>2182</v>
      </c>
      <c r="J315" s="6" t="s">
        <v>41</v>
      </c>
      <c r="K315" s="2" t="s">
        <v>41</v>
      </c>
      <c r="L315" s="2" t="s">
        <v>41</v>
      </c>
      <c r="M315" s="2" t="s">
        <v>41</v>
      </c>
      <c r="N315" s="2" t="s">
        <v>41</v>
      </c>
    </row>
    <row r="316" spans="1:14" ht="30" customHeight="1" hidden="1">
      <c r="A316" s="6" t="s">
        <v>2187</v>
      </c>
      <c r="B316" s="6" t="s">
        <v>2185</v>
      </c>
      <c r="C316" s="6" t="s">
        <v>1502</v>
      </c>
      <c r="D316" s="6" t="s">
        <v>699</v>
      </c>
      <c r="E316" s="9">
        <f t="shared" si="10"/>
        <v>4074</v>
      </c>
      <c r="F316" s="9">
        <f>일위대가!H1932</f>
        <v>288</v>
      </c>
      <c r="G316" s="9">
        <f>일위대가!J1932</f>
        <v>3775</v>
      </c>
      <c r="H316" s="9">
        <f>일위대가!L1932</f>
        <v>11</v>
      </c>
      <c r="I316" s="6" t="s">
        <v>2186</v>
      </c>
      <c r="J316" s="6" t="s">
        <v>41</v>
      </c>
      <c r="K316" s="2" t="s">
        <v>41</v>
      </c>
      <c r="L316" s="2" t="s">
        <v>41</v>
      </c>
      <c r="M316" s="2" t="s">
        <v>41</v>
      </c>
      <c r="N316" s="2" t="s">
        <v>41</v>
      </c>
    </row>
    <row r="317" spans="1:14" ht="30" customHeight="1" hidden="1">
      <c r="A317" s="6" t="s">
        <v>2192</v>
      </c>
      <c r="B317" s="6" t="s">
        <v>2189</v>
      </c>
      <c r="C317" s="6" t="s">
        <v>2190</v>
      </c>
      <c r="D317" s="6" t="s">
        <v>699</v>
      </c>
      <c r="E317" s="9">
        <f t="shared" si="10"/>
        <v>4140</v>
      </c>
      <c r="F317" s="9">
        <f>일위대가!H1942</f>
        <v>59</v>
      </c>
      <c r="G317" s="9">
        <f>일위대가!J1942</f>
        <v>3958</v>
      </c>
      <c r="H317" s="9">
        <f>일위대가!L1942</f>
        <v>123</v>
      </c>
      <c r="I317" s="6" t="s">
        <v>2191</v>
      </c>
      <c r="J317" s="6" t="s">
        <v>41</v>
      </c>
      <c r="K317" s="2" t="s">
        <v>41</v>
      </c>
      <c r="L317" s="2" t="s">
        <v>41</v>
      </c>
      <c r="M317" s="2" t="s">
        <v>41</v>
      </c>
      <c r="N317" s="2" t="s">
        <v>41</v>
      </c>
    </row>
    <row r="318" spans="1:14" ht="30" customHeight="1" hidden="1">
      <c r="A318" s="6" t="s">
        <v>2206</v>
      </c>
      <c r="B318" s="6" t="s">
        <v>2096</v>
      </c>
      <c r="C318" s="6" t="s">
        <v>2204</v>
      </c>
      <c r="D318" s="6" t="s">
        <v>74</v>
      </c>
      <c r="E318" s="9">
        <f t="shared" si="10"/>
        <v>133983</v>
      </c>
      <c r="F318" s="9">
        <f>일위대가!H1948</f>
        <v>63359</v>
      </c>
      <c r="G318" s="9">
        <f>일위대가!J1948</f>
        <v>70434</v>
      </c>
      <c r="H318" s="9">
        <f>일위대가!L1948</f>
        <v>190</v>
      </c>
      <c r="I318" s="6" t="s">
        <v>2205</v>
      </c>
      <c r="J318" s="6" t="s">
        <v>41</v>
      </c>
      <c r="K318" s="2" t="s">
        <v>41</v>
      </c>
      <c r="L318" s="2" t="s">
        <v>41</v>
      </c>
      <c r="M318" s="2" t="s">
        <v>41</v>
      </c>
      <c r="N318" s="2" t="s">
        <v>41</v>
      </c>
    </row>
    <row r="319" spans="1:14" ht="30" customHeight="1" hidden="1">
      <c r="A319" s="6" t="s">
        <v>2211</v>
      </c>
      <c r="B319" s="6" t="s">
        <v>2208</v>
      </c>
      <c r="C319" s="6" t="s">
        <v>2209</v>
      </c>
      <c r="D319" s="6" t="s">
        <v>59</v>
      </c>
      <c r="E319" s="9">
        <f t="shared" si="10"/>
        <v>15244</v>
      </c>
      <c r="F319" s="9">
        <f>일위대가!H1954</f>
        <v>6494</v>
      </c>
      <c r="G319" s="9">
        <f>일위대가!J1954</f>
        <v>8728</v>
      </c>
      <c r="H319" s="9">
        <f>일위대가!L1954</f>
        <v>22</v>
      </c>
      <c r="I319" s="6" t="s">
        <v>2210</v>
      </c>
      <c r="J319" s="6" t="s">
        <v>41</v>
      </c>
      <c r="K319" s="2" t="s">
        <v>41</v>
      </c>
      <c r="L319" s="2" t="s">
        <v>41</v>
      </c>
      <c r="M319" s="2" t="s">
        <v>41</v>
      </c>
      <c r="N319" s="2" t="s">
        <v>41</v>
      </c>
    </row>
    <row r="320" spans="1:14" ht="30" customHeight="1" hidden="1">
      <c r="A320" s="6" t="s">
        <v>3856</v>
      </c>
      <c r="B320" s="6" t="s">
        <v>3854</v>
      </c>
      <c r="C320" s="6" t="s">
        <v>1502</v>
      </c>
      <c r="D320" s="6" t="s">
        <v>699</v>
      </c>
      <c r="E320" s="9">
        <f t="shared" si="10"/>
        <v>5103</v>
      </c>
      <c r="F320" s="9">
        <f>일위대가!H1959</f>
        <v>347</v>
      </c>
      <c r="G320" s="9">
        <f>일위대가!J1959</f>
        <v>4744</v>
      </c>
      <c r="H320" s="9">
        <f>일위대가!L1959</f>
        <v>12</v>
      </c>
      <c r="I320" s="6" t="s">
        <v>3855</v>
      </c>
      <c r="J320" s="6" t="s">
        <v>41</v>
      </c>
      <c r="K320" s="2" t="s">
        <v>41</v>
      </c>
      <c r="L320" s="2" t="s">
        <v>41</v>
      </c>
      <c r="M320" s="2" t="s">
        <v>41</v>
      </c>
      <c r="N320" s="2" t="s">
        <v>41</v>
      </c>
    </row>
    <row r="321" spans="1:14" ht="30" customHeight="1" hidden="1">
      <c r="A321" s="6" t="s">
        <v>3863</v>
      </c>
      <c r="B321" s="6" t="s">
        <v>3861</v>
      </c>
      <c r="C321" s="6" t="s">
        <v>1502</v>
      </c>
      <c r="D321" s="6" t="s">
        <v>699</v>
      </c>
      <c r="E321" s="9">
        <f t="shared" si="10"/>
        <v>1029</v>
      </c>
      <c r="F321" s="9">
        <f>일위대가!H1972</f>
        <v>59</v>
      </c>
      <c r="G321" s="9">
        <f>일위대가!J1972</f>
        <v>969</v>
      </c>
      <c r="H321" s="9">
        <f>일위대가!L1972</f>
        <v>1</v>
      </c>
      <c r="I321" s="6" t="s">
        <v>3862</v>
      </c>
      <c r="J321" s="6" t="s">
        <v>41</v>
      </c>
      <c r="K321" s="2" t="s">
        <v>41</v>
      </c>
      <c r="L321" s="2" t="s">
        <v>41</v>
      </c>
      <c r="M321" s="2" t="s">
        <v>41</v>
      </c>
      <c r="N321" s="2" t="s">
        <v>41</v>
      </c>
    </row>
    <row r="322" spans="1:14" ht="30" customHeight="1" hidden="1">
      <c r="A322" s="6" t="s">
        <v>2270</v>
      </c>
      <c r="B322" s="6" t="s">
        <v>2267</v>
      </c>
      <c r="C322" s="6" t="s">
        <v>2268</v>
      </c>
      <c r="D322" s="6" t="s">
        <v>59</v>
      </c>
      <c r="E322" s="9">
        <f t="shared" si="10"/>
        <v>6416</v>
      </c>
      <c r="F322" s="9">
        <f>일위대가!H1978</f>
        <v>3900</v>
      </c>
      <c r="G322" s="9">
        <f>일위대가!J1978</f>
        <v>2516</v>
      </c>
      <c r="H322" s="9">
        <f>일위대가!L1978</f>
        <v>0</v>
      </c>
      <c r="I322" s="6" t="s">
        <v>2269</v>
      </c>
      <c r="J322" s="6" t="s">
        <v>41</v>
      </c>
      <c r="K322" s="2" t="s">
        <v>41</v>
      </c>
      <c r="L322" s="2" t="s">
        <v>41</v>
      </c>
      <c r="M322" s="2" t="s">
        <v>41</v>
      </c>
      <c r="N322" s="2" t="s">
        <v>41</v>
      </c>
    </row>
    <row r="323" spans="1:14" ht="30" customHeight="1" hidden="1">
      <c r="A323" s="6" t="s">
        <v>2346</v>
      </c>
      <c r="B323" s="6" t="s">
        <v>2344</v>
      </c>
      <c r="C323" s="6" t="s">
        <v>1721</v>
      </c>
      <c r="D323" s="6" t="s">
        <v>130</v>
      </c>
      <c r="E323" s="9">
        <f t="shared" si="10"/>
        <v>65922</v>
      </c>
      <c r="F323" s="9">
        <f>일위대가!H1984</f>
        <v>0</v>
      </c>
      <c r="G323" s="9">
        <f>일위대가!J1984</f>
        <v>65922</v>
      </c>
      <c r="H323" s="9">
        <f>일위대가!L1984</f>
        <v>0</v>
      </c>
      <c r="I323" s="6" t="s">
        <v>2345</v>
      </c>
      <c r="J323" s="6" t="s">
        <v>41</v>
      </c>
      <c r="K323" s="2" t="s">
        <v>41</v>
      </c>
      <c r="L323" s="2" t="s">
        <v>41</v>
      </c>
      <c r="M323" s="2" t="s">
        <v>41</v>
      </c>
      <c r="N323" s="2" t="s">
        <v>41</v>
      </c>
    </row>
    <row r="324" spans="1:14" ht="30" customHeight="1" hidden="1">
      <c r="A324" s="6" t="s">
        <v>2353</v>
      </c>
      <c r="B324" s="6" t="s">
        <v>2351</v>
      </c>
      <c r="C324" s="6" t="s">
        <v>309</v>
      </c>
      <c r="D324" s="6" t="s">
        <v>74</v>
      </c>
      <c r="E324" s="9">
        <f t="shared" si="10"/>
        <v>6190</v>
      </c>
      <c r="F324" s="9">
        <f>일위대가!H1989</f>
        <v>0</v>
      </c>
      <c r="G324" s="9">
        <f>일위대가!J1989</f>
        <v>6190</v>
      </c>
      <c r="H324" s="9">
        <f>일위대가!L1989</f>
        <v>0</v>
      </c>
      <c r="I324" s="6" t="s">
        <v>2352</v>
      </c>
      <c r="J324" s="6" t="s">
        <v>41</v>
      </c>
      <c r="K324" s="2" t="s">
        <v>41</v>
      </c>
      <c r="L324" s="2" t="s">
        <v>41</v>
      </c>
      <c r="M324" s="2" t="s">
        <v>41</v>
      </c>
      <c r="N324" s="2" t="s">
        <v>41</v>
      </c>
    </row>
    <row r="325" spans="1:14" ht="30" customHeight="1" hidden="1">
      <c r="A325" s="6" t="s">
        <v>2360</v>
      </c>
      <c r="B325" s="6" t="s">
        <v>2358</v>
      </c>
      <c r="C325" s="6" t="s">
        <v>309</v>
      </c>
      <c r="D325" s="6" t="s">
        <v>74</v>
      </c>
      <c r="E325" s="9">
        <f t="shared" si="10"/>
        <v>9572</v>
      </c>
      <c r="F325" s="9">
        <f>일위대가!H1994</f>
        <v>0</v>
      </c>
      <c r="G325" s="9">
        <f>일위대가!J1994</f>
        <v>9572</v>
      </c>
      <c r="H325" s="9">
        <f>일위대가!L1994</f>
        <v>0</v>
      </c>
      <c r="I325" s="6" t="s">
        <v>2359</v>
      </c>
      <c r="J325" s="6" t="s">
        <v>41</v>
      </c>
      <c r="K325" s="2" t="s">
        <v>41</v>
      </c>
      <c r="L325" s="2" t="s">
        <v>41</v>
      </c>
      <c r="M325" s="2" t="s">
        <v>41</v>
      </c>
      <c r="N325" s="2" t="s">
        <v>41</v>
      </c>
    </row>
    <row r="326" spans="1:14" ht="30" customHeight="1" hidden="1">
      <c r="A326" s="6" t="s">
        <v>2364</v>
      </c>
      <c r="B326" s="6" t="s">
        <v>2362</v>
      </c>
      <c r="C326" s="6" t="s">
        <v>309</v>
      </c>
      <c r="D326" s="6" t="s">
        <v>74</v>
      </c>
      <c r="E326" s="9">
        <f t="shared" si="10"/>
        <v>10203</v>
      </c>
      <c r="F326" s="9">
        <f>일위대가!H1999</f>
        <v>0</v>
      </c>
      <c r="G326" s="9">
        <f>일위대가!J1999</f>
        <v>10203</v>
      </c>
      <c r="H326" s="9">
        <f>일위대가!L1999</f>
        <v>0</v>
      </c>
      <c r="I326" s="6" t="s">
        <v>2363</v>
      </c>
      <c r="J326" s="6" t="s">
        <v>41</v>
      </c>
      <c r="K326" s="2" t="s">
        <v>41</v>
      </c>
      <c r="L326" s="2" t="s">
        <v>41</v>
      </c>
      <c r="M326" s="2" t="s">
        <v>41</v>
      </c>
      <c r="N326" s="2" t="s">
        <v>41</v>
      </c>
    </row>
    <row r="327" spans="1:14" ht="30" customHeight="1" hidden="1">
      <c r="A327" s="6" t="s">
        <v>2374</v>
      </c>
      <c r="B327" s="6" t="s">
        <v>2371</v>
      </c>
      <c r="C327" s="6" t="s">
        <v>2372</v>
      </c>
      <c r="D327" s="6" t="s">
        <v>300</v>
      </c>
      <c r="E327" s="9">
        <f t="shared" si="10"/>
        <v>2619</v>
      </c>
      <c r="F327" s="9">
        <f>일위대가!H2005</f>
        <v>1481</v>
      </c>
      <c r="G327" s="9">
        <f>일위대가!J2005</f>
        <v>0</v>
      </c>
      <c r="H327" s="9">
        <f>일위대가!L2005</f>
        <v>1138</v>
      </c>
      <c r="I327" s="6" t="s">
        <v>2373</v>
      </c>
      <c r="J327" s="6" t="s">
        <v>41</v>
      </c>
      <c r="K327" s="2" t="s">
        <v>1704</v>
      </c>
      <c r="L327" s="2" t="s">
        <v>41</v>
      </c>
      <c r="M327" s="2" t="s">
        <v>41</v>
      </c>
      <c r="N327" s="2" t="s">
        <v>47</v>
      </c>
    </row>
    <row r="328" spans="1:14" ht="30" customHeight="1" hidden="1">
      <c r="A328" s="6" t="s">
        <v>2379</v>
      </c>
      <c r="B328" s="6" t="s">
        <v>2376</v>
      </c>
      <c r="C328" s="6" t="s">
        <v>2377</v>
      </c>
      <c r="D328" s="6" t="s">
        <v>300</v>
      </c>
      <c r="E328" s="9">
        <f t="shared" si="10"/>
        <v>34</v>
      </c>
      <c r="F328" s="9">
        <f>일위대가!H2009</f>
        <v>0</v>
      </c>
      <c r="G328" s="9">
        <f>일위대가!J2009</f>
        <v>0</v>
      </c>
      <c r="H328" s="9">
        <f>일위대가!L2009</f>
        <v>34</v>
      </c>
      <c r="I328" s="6" t="s">
        <v>2378</v>
      </c>
      <c r="J328" s="6" t="s">
        <v>41</v>
      </c>
      <c r="K328" s="2" t="s">
        <v>1704</v>
      </c>
      <c r="L328" s="2" t="s">
        <v>41</v>
      </c>
      <c r="M328" s="2" t="s">
        <v>41</v>
      </c>
      <c r="N328" s="2" t="s">
        <v>47</v>
      </c>
    </row>
    <row r="329" spans="1:14" ht="30" customHeight="1" hidden="1">
      <c r="A329" s="6" t="s">
        <v>2405</v>
      </c>
      <c r="B329" s="6" t="s">
        <v>2403</v>
      </c>
      <c r="C329" s="6" t="s">
        <v>41</v>
      </c>
      <c r="D329" s="6" t="s">
        <v>74</v>
      </c>
      <c r="E329" s="9">
        <f t="shared" si="10"/>
        <v>3955</v>
      </c>
      <c r="F329" s="9">
        <f>일위대가!H2015</f>
        <v>0</v>
      </c>
      <c r="G329" s="9">
        <f>일위대가!J2015</f>
        <v>3955</v>
      </c>
      <c r="H329" s="9">
        <f>일위대가!L2015</f>
        <v>0</v>
      </c>
      <c r="I329" s="6" t="s">
        <v>2404</v>
      </c>
      <c r="J329" s="6" t="s">
        <v>41</v>
      </c>
      <c r="K329" s="2" t="s">
        <v>41</v>
      </c>
      <c r="L329" s="2" t="s">
        <v>41</v>
      </c>
      <c r="M329" s="2" t="s">
        <v>41</v>
      </c>
      <c r="N329" s="2" t="s">
        <v>41</v>
      </c>
    </row>
    <row r="330" spans="1:14" ht="30" customHeight="1" hidden="1">
      <c r="A330" s="6" t="s">
        <v>2410</v>
      </c>
      <c r="B330" s="6" t="s">
        <v>2407</v>
      </c>
      <c r="C330" s="6" t="s">
        <v>2408</v>
      </c>
      <c r="D330" s="6" t="s">
        <v>74</v>
      </c>
      <c r="E330" s="9">
        <f t="shared" si="10"/>
        <v>5709</v>
      </c>
      <c r="F330" s="9">
        <f>일위대가!H2021</f>
        <v>1500</v>
      </c>
      <c r="G330" s="9">
        <f>일위대가!J2021</f>
        <v>4209</v>
      </c>
      <c r="H330" s="9">
        <f>일위대가!L2021</f>
        <v>0</v>
      </c>
      <c r="I330" s="6" t="s">
        <v>2409</v>
      </c>
      <c r="J330" s="6" t="s">
        <v>41</v>
      </c>
      <c r="K330" s="2" t="s">
        <v>41</v>
      </c>
      <c r="L330" s="2" t="s">
        <v>41</v>
      </c>
      <c r="M330" s="2" t="s">
        <v>41</v>
      </c>
      <c r="N330" s="2" t="s">
        <v>41</v>
      </c>
    </row>
    <row r="331" spans="1:14" ht="30" customHeight="1" hidden="1">
      <c r="A331" s="6" t="s">
        <v>3922</v>
      </c>
      <c r="B331" s="6" t="s">
        <v>3919</v>
      </c>
      <c r="C331" s="6" t="s">
        <v>3920</v>
      </c>
      <c r="D331" s="6" t="s">
        <v>74</v>
      </c>
      <c r="E331" s="9">
        <f t="shared" si="10"/>
        <v>3508</v>
      </c>
      <c r="F331" s="9">
        <f>일위대가!H2025</f>
        <v>0</v>
      </c>
      <c r="G331" s="9">
        <f>일위대가!J2025</f>
        <v>3508</v>
      </c>
      <c r="H331" s="9">
        <f>일위대가!L2025</f>
        <v>0</v>
      </c>
      <c r="I331" s="6" t="s">
        <v>3921</v>
      </c>
      <c r="J331" s="6" t="s">
        <v>41</v>
      </c>
      <c r="K331" s="2" t="s">
        <v>41</v>
      </c>
      <c r="L331" s="2" t="s">
        <v>41</v>
      </c>
      <c r="M331" s="2" t="s">
        <v>41</v>
      </c>
      <c r="N331" s="2" t="s">
        <v>41</v>
      </c>
    </row>
    <row r="332" spans="1:14" ht="30" customHeight="1" hidden="1">
      <c r="A332" s="6" t="s">
        <v>2416</v>
      </c>
      <c r="B332" s="6" t="s">
        <v>2413</v>
      </c>
      <c r="C332" s="6" t="s">
        <v>2414</v>
      </c>
      <c r="D332" s="6" t="s">
        <v>74</v>
      </c>
      <c r="E332" s="9">
        <f t="shared" si="10"/>
        <v>17642</v>
      </c>
      <c r="F332" s="9">
        <f>일위대가!H2031</f>
        <v>15592</v>
      </c>
      <c r="G332" s="9">
        <f>일위대가!J2031</f>
        <v>2050</v>
      </c>
      <c r="H332" s="9">
        <f>일위대가!L2031</f>
        <v>0</v>
      </c>
      <c r="I332" s="6" t="s">
        <v>2415</v>
      </c>
      <c r="J332" s="6" t="s">
        <v>41</v>
      </c>
      <c r="K332" s="2" t="s">
        <v>41</v>
      </c>
      <c r="L332" s="2" t="s">
        <v>41</v>
      </c>
      <c r="M332" s="2" t="s">
        <v>41</v>
      </c>
      <c r="N332" s="2" t="s">
        <v>41</v>
      </c>
    </row>
    <row r="333" spans="1:14" ht="30" customHeight="1" hidden="1">
      <c r="A333" s="6" t="s">
        <v>2420</v>
      </c>
      <c r="B333" s="6" t="s">
        <v>2418</v>
      </c>
      <c r="C333" s="6" t="s">
        <v>41</v>
      </c>
      <c r="D333" s="6" t="s">
        <v>130</v>
      </c>
      <c r="E333" s="9">
        <f t="shared" si="10"/>
        <v>15575</v>
      </c>
      <c r="F333" s="9">
        <f>일위대가!H2043</f>
        <v>5736</v>
      </c>
      <c r="G333" s="9">
        <f>일위대가!J2043</f>
        <v>4147</v>
      </c>
      <c r="H333" s="9">
        <f>일위대가!L2043</f>
        <v>5692</v>
      </c>
      <c r="I333" s="6" t="s">
        <v>2419</v>
      </c>
      <c r="J333" s="6" t="s">
        <v>41</v>
      </c>
      <c r="K333" s="2" t="s">
        <v>41</v>
      </c>
      <c r="L333" s="2" t="s">
        <v>41</v>
      </c>
      <c r="M333" s="2" t="s">
        <v>41</v>
      </c>
      <c r="N333" s="2" t="s">
        <v>41</v>
      </c>
    </row>
    <row r="334" spans="1:14" ht="30" customHeight="1" hidden="1">
      <c r="A334" s="6" t="s">
        <v>2702</v>
      </c>
      <c r="B334" s="6" t="s">
        <v>2690</v>
      </c>
      <c r="C334" s="6" t="s">
        <v>2700</v>
      </c>
      <c r="D334" s="6" t="s">
        <v>74</v>
      </c>
      <c r="E334" s="9">
        <f t="shared" si="10"/>
        <v>2050</v>
      </c>
      <c r="F334" s="9">
        <f>일위대가!H2048</f>
        <v>0</v>
      </c>
      <c r="G334" s="9">
        <f>일위대가!J2048</f>
        <v>2050</v>
      </c>
      <c r="H334" s="9">
        <f>일위대가!L2048</f>
        <v>0</v>
      </c>
      <c r="I334" s="6" t="s">
        <v>2701</v>
      </c>
      <c r="J334" s="6" t="s">
        <v>41</v>
      </c>
      <c r="K334" s="2" t="s">
        <v>41</v>
      </c>
      <c r="L334" s="2" t="s">
        <v>41</v>
      </c>
      <c r="M334" s="2" t="s">
        <v>41</v>
      </c>
      <c r="N334" s="2" t="s">
        <v>41</v>
      </c>
    </row>
    <row r="335" spans="1:14" ht="30" customHeight="1" hidden="1">
      <c r="A335" s="6" t="s">
        <v>3947</v>
      </c>
      <c r="B335" s="6" t="s">
        <v>3944</v>
      </c>
      <c r="C335" s="6" t="s">
        <v>3945</v>
      </c>
      <c r="D335" s="6" t="s">
        <v>300</v>
      </c>
      <c r="E335" s="9">
        <f t="shared" si="10"/>
        <v>8934</v>
      </c>
      <c r="F335" s="9">
        <f>일위대가!H2053</f>
        <v>0</v>
      </c>
      <c r="G335" s="9">
        <f>일위대가!J2053</f>
        <v>0</v>
      </c>
      <c r="H335" s="9">
        <f>일위대가!L2053</f>
        <v>8934</v>
      </c>
      <c r="I335" s="6" t="s">
        <v>3946</v>
      </c>
      <c r="J335" s="6" t="s">
        <v>41</v>
      </c>
      <c r="K335" s="2" t="s">
        <v>1704</v>
      </c>
      <c r="L335" s="2" t="s">
        <v>41</v>
      </c>
      <c r="M335" s="2" t="s">
        <v>41</v>
      </c>
      <c r="N335" s="2" t="s">
        <v>47</v>
      </c>
    </row>
    <row r="336" spans="1:14" ht="30" customHeight="1" hidden="1">
      <c r="A336" s="6" t="s">
        <v>3952</v>
      </c>
      <c r="B336" s="6" t="s">
        <v>3949</v>
      </c>
      <c r="C336" s="6" t="s">
        <v>3950</v>
      </c>
      <c r="D336" s="6" t="s">
        <v>300</v>
      </c>
      <c r="E336" s="9">
        <f t="shared" si="10"/>
        <v>3636</v>
      </c>
      <c r="F336" s="9">
        <f>일위대가!H2060</f>
        <v>1786</v>
      </c>
      <c r="G336" s="9">
        <f>일위대가!J2060</f>
        <v>0</v>
      </c>
      <c r="H336" s="9">
        <f>일위대가!L2060</f>
        <v>1850</v>
      </c>
      <c r="I336" s="6" t="s">
        <v>3951</v>
      </c>
      <c r="J336" s="6" t="s">
        <v>41</v>
      </c>
      <c r="K336" s="2" t="s">
        <v>1704</v>
      </c>
      <c r="L336" s="2" t="s">
        <v>41</v>
      </c>
      <c r="M336" s="2" t="s">
        <v>41</v>
      </c>
      <c r="N336" s="2" t="s">
        <v>47</v>
      </c>
    </row>
    <row r="337" spans="1:14" ht="30" customHeight="1" hidden="1">
      <c r="A337" s="6" t="s">
        <v>3957</v>
      </c>
      <c r="B337" s="6" t="s">
        <v>3954</v>
      </c>
      <c r="C337" s="6" t="s">
        <v>3955</v>
      </c>
      <c r="D337" s="6" t="s">
        <v>300</v>
      </c>
      <c r="E337" s="9">
        <f t="shared" si="10"/>
        <v>139</v>
      </c>
      <c r="F337" s="9">
        <f>일위대가!H2065</f>
        <v>0</v>
      </c>
      <c r="G337" s="9">
        <f>일위대가!J2065</f>
        <v>0</v>
      </c>
      <c r="H337" s="9">
        <f>일위대가!L2065</f>
        <v>139</v>
      </c>
      <c r="I337" s="6" t="s">
        <v>3956</v>
      </c>
      <c r="J337" s="6" t="s">
        <v>41</v>
      </c>
      <c r="K337" s="2" t="s">
        <v>1704</v>
      </c>
      <c r="L337" s="2" t="s">
        <v>41</v>
      </c>
      <c r="M337" s="2" t="s">
        <v>41</v>
      </c>
      <c r="N337" s="2" t="s">
        <v>47</v>
      </c>
    </row>
    <row r="338" spans="1:14" ht="30" customHeight="1" hidden="1">
      <c r="A338" s="6" t="s">
        <v>3962</v>
      </c>
      <c r="B338" s="6" t="s">
        <v>3959</v>
      </c>
      <c r="C338" s="6" t="s">
        <v>3960</v>
      </c>
      <c r="D338" s="6" t="s">
        <v>300</v>
      </c>
      <c r="E338" s="9">
        <f t="shared" si="10"/>
        <v>6</v>
      </c>
      <c r="F338" s="9">
        <f>일위대가!H2069</f>
        <v>0</v>
      </c>
      <c r="G338" s="9">
        <f>일위대가!J2069</f>
        <v>0</v>
      </c>
      <c r="H338" s="9">
        <f>일위대가!L2069</f>
        <v>6</v>
      </c>
      <c r="I338" s="6" t="s">
        <v>3961</v>
      </c>
      <c r="J338" s="6" t="s">
        <v>41</v>
      </c>
      <c r="K338" s="2" t="s">
        <v>1704</v>
      </c>
      <c r="L338" s="2" t="s">
        <v>41</v>
      </c>
      <c r="M338" s="2" t="s">
        <v>41</v>
      </c>
      <c r="N338" s="2" t="s">
        <v>47</v>
      </c>
    </row>
    <row r="339" spans="1:14" ht="30" customHeight="1" hidden="1">
      <c r="A339" s="6" t="s">
        <v>2438</v>
      </c>
      <c r="B339" s="6" t="s">
        <v>2435</v>
      </c>
      <c r="C339" s="6" t="s">
        <v>2436</v>
      </c>
      <c r="D339" s="6" t="s">
        <v>59</v>
      </c>
      <c r="E339" s="9">
        <f t="shared" si="10"/>
        <v>134163</v>
      </c>
      <c r="F339" s="9">
        <f>일위대가!H2081</f>
        <v>39649</v>
      </c>
      <c r="G339" s="9">
        <f>일위대가!J2081</f>
        <v>94445</v>
      </c>
      <c r="H339" s="9">
        <f>일위대가!L2081</f>
        <v>69</v>
      </c>
      <c r="I339" s="6" t="s">
        <v>2437</v>
      </c>
      <c r="J339" s="6" t="s">
        <v>41</v>
      </c>
      <c r="K339" s="2" t="s">
        <v>41</v>
      </c>
      <c r="L339" s="2" t="s">
        <v>41</v>
      </c>
      <c r="M339" s="2" t="s">
        <v>41</v>
      </c>
      <c r="N339" s="2" t="s">
        <v>41</v>
      </c>
    </row>
    <row r="340" spans="1:14" ht="30" customHeight="1" hidden="1">
      <c r="A340" s="6" t="s">
        <v>4013</v>
      </c>
      <c r="B340" s="6" t="s">
        <v>4010</v>
      </c>
      <c r="C340" s="6" t="s">
        <v>4011</v>
      </c>
      <c r="D340" s="6" t="s">
        <v>74</v>
      </c>
      <c r="E340" s="9">
        <f t="shared" si="10"/>
        <v>14076</v>
      </c>
      <c r="F340" s="9">
        <f>일위대가!H2089</f>
        <v>7740</v>
      </c>
      <c r="G340" s="9">
        <f>일위대가!J2089</f>
        <v>6336</v>
      </c>
      <c r="H340" s="9">
        <f>일위대가!L2089</f>
        <v>0</v>
      </c>
      <c r="I340" s="6" t="s">
        <v>4012</v>
      </c>
      <c r="J340" s="6" t="s">
        <v>41</v>
      </c>
      <c r="K340" s="2" t="s">
        <v>41</v>
      </c>
      <c r="L340" s="2" t="s">
        <v>41</v>
      </c>
      <c r="M340" s="2" t="s">
        <v>41</v>
      </c>
      <c r="N340" s="2" t="s">
        <v>41</v>
      </c>
    </row>
    <row r="341" spans="1:14" ht="30" customHeight="1" hidden="1">
      <c r="A341" s="6" t="s">
        <v>2443</v>
      </c>
      <c r="B341" s="6" t="s">
        <v>2435</v>
      </c>
      <c r="C341" s="6" t="s">
        <v>2441</v>
      </c>
      <c r="D341" s="6" t="s">
        <v>59</v>
      </c>
      <c r="E341" s="9">
        <f t="shared" si="10"/>
        <v>117097</v>
      </c>
      <c r="F341" s="9">
        <f>일위대가!H2101</f>
        <v>34363</v>
      </c>
      <c r="G341" s="9">
        <f>일위대가!J2101</f>
        <v>82674</v>
      </c>
      <c r="H341" s="9">
        <f>일위대가!L2101</f>
        <v>60</v>
      </c>
      <c r="I341" s="6" t="s">
        <v>2442</v>
      </c>
      <c r="J341" s="6" t="s">
        <v>41</v>
      </c>
      <c r="K341" s="2" t="s">
        <v>41</v>
      </c>
      <c r="L341" s="2" t="s">
        <v>41</v>
      </c>
      <c r="M341" s="2" t="s">
        <v>41</v>
      </c>
      <c r="N341" s="2" t="s">
        <v>41</v>
      </c>
    </row>
    <row r="342" spans="1:14" ht="30" customHeight="1" hidden="1">
      <c r="A342" s="6" t="s">
        <v>2454</v>
      </c>
      <c r="B342" s="6" t="s">
        <v>2435</v>
      </c>
      <c r="C342" s="6" t="s">
        <v>2452</v>
      </c>
      <c r="D342" s="6" t="s">
        <v>59</v>
      </c>
      <c r="E342" s="9">
        <f t="shared" si="10"/>
        <v>151225</v>
      </c>
      <c r="F342" s="9">
        <f>일위대가!H2113</f>
        <v>44934</v>
      </c>
      <c r="G342" s="9">
        <f>일위대가!J2113</f>
        <v>106213</v>
      </c>
      <c r="H342" s="9">
        <f>일위대가!L2113</f>
        <v>78</v>
      </c>
      <c r="I342" s="6" t="s">
        <v>2453</v>
      </c>
      <c r="J342" s="6" t="s">
        <v>41</v>
      </c>
      <c r="K342" s="2" t="s">
        <v>41</v>
      </c>
      <c r="L342" s="2" t="s">
        <v>41</v>
      </c>
      <c r="M342" s="2" t="s">
        <v>41</v>
      </c>
      <c r="N342" s="2" t="s">
        <v>41</v>
      </c>
    </row>
    <row r="343" spans="1:14" ht="30" customHeight="1" hidden="1">
      <c r="A343" s="6" t="s">
        <v>2587</v>
      </c>
      <c r="B343" s="6" t="s">
        <v>2584</v>
      </c>
      <c r="C343" s="6" t="s">
        <v>2585</v>
      </c>
      <c r="D343" s="6" t="s">
        <v>74</v>
      </c>
      <c r="E343" s="9">
        <f t="shared" si="10"/>
        <v>1610</v>
      </c>
      <c r="F343" s="9">
        <f>일위대가!H2120</f>
        <v>126</v>
      </c>
      <c r="G343" s="9">
        <f>일위대가!J2120</f>
        <v>1484</v>
      </c>
      <c r="H343" s="9">
        <f>일위대가!L2120</f>
        <v>0</v>
      </c>
      <c r="I343" s="6" t="s">
        <v>2586</v>
      </c>
      <c r="J343" s="6" t="s">
        <v>41</v>
      </c>
      <c r="K343" s="2" t="s">
        <v>41</v>
      </c>
      <c r="L343" s="2" t="s">
        <v>41</v>
      </c>
      <c r="M343" s="2" t="s">
        <v>41</v>
      </c>
      <c r="N343" s="2" t="s">
        <v>41</v>
      </c>
    </row>
    <row r="344" spans="1:14" ht="30" customHeight="1" hidden="1">
      <c r="A344" s="6" t="s">
        <v>2591</v>
      </c>
      <c r="B344" s="6" t="s">
        <v>2589</v>
      </c>
      <c r="C344" s="6" t="s">
        <v>390</v>
      </c>
      <c r="D344" s="6" t="s">
        <v>74</v>
      </c>
      <c r="E344" s="9">
        <f t="shared" si="10"/>
        <v>5802</v>
      </c>
      <c r="F344" s="9">
        <f>일위대가!H2126</f>
        <v>5802</v>
      </c>
      <c r="G344" s="9">
        <f>일위대가!J2126</f>
        <v>0</v>
      </c>
      <c r="H344" s="9">
        <f>일위대가!L2126</f>
        <v>0</v>
      </c>
      <c r="I344" s="6" t="s">
        <v>2590</v>
      </c>
      <c r="J344" s="6" t="s">
        <v>41</v>
      </c>
      <c r="K344" s="2" t="s">
        <v>41</v>
      </c>
      <c r="L344" s="2" t="s">
        <v>41</v>
      </c>
      <c r="M344" s="2" t="s">
        <v>41</v>
      </c>
      <c r="N344" s="2" t="s">
        <v>41</v>
      </c>
    </row>
    <row r="345" spans="1:14" ht="30" customHeight="1" hidden="1">
      <c r="A345" s="6" t="s">
        <v>2596</v>
      </c>
      <c r="B345" s="6" t="s">
        <v>2593</v>
      </c>
      <c r="C345" s="6" t="s">
        <v>2594</v>
      </c>
      <c r="D345" s="6" t="s">
        <v>74</v>
      </c>
      <c r="E345" s="9">
        <f t="shared" si="10"/>
        <v>6198</v>
      </c>
      <c r="F345" s="9">
        <f>일위대가!H2131</f>
        <v>0</v>
      </c>
      <c r="G345" s="9">
        <f>일위대가!J2131</f>
        <v>6198</v>
      </c>
      <c r="H345" s="9">
        <f>일위대가!L2131</f>
        <v>0</v>
      </c>
      <c r="I345" s="6" t="s">
        <v>2595</v>
      </c>
      <c r="J345" s="6" t="s">
        <v>41</v>
      </c>
      <c r="K345" s="2" t="s">
        <v>41</v>
      </c>
      <c r="L345" s="2" t="s">
        <v>41</v>
      </c>
      <c r="M345" s="2" t="s">
        <v>41</v>
      </c>
      <c r="N345" s="2" t="s">
        <v>41</v>
      </c>
    </row>
    <row r="346" spans="1:14" ht="30" customHeight="1" hidden="1">
      <c r="A346" s="6" t="s">
        <v>2604</v>
      </c>
      <c r="B346" s="6" t="s">
        <v>2601</v>
      </c>
      <c r="C346" s="6" t="s">
        <v>2602</v>
      </c>
      <c r="D346" s="6" t="s">
        <v>74</v>
      </c>
      <c r="E346" s="9">
        <f t="shared" si="10"/>
        <v>8388</v>
      </c>
      <c r="F346" s="9">
        <f>일위대가!H2136</f>
        <v>0</v>
      </c>
      <c r="G346" s="9">
        <f>일위대가!J2136</f>
        <v>8388</v>
      </c>
      <c r="H346" s="9">
        <f>일위대가!L2136</f>
        <v>0</v>
      </c>
      <c r="I346" s="6" t="s">
        <v>2603</v>
      </c>
      <c r="J346" s="6" t="s">
        <v>41</v>
      </c>
      <c r="K346" s="2" t="s">
        <v>41</v>
      </c>
      <c r="L346" s="2" t="s">
        <v>41</v>
      </c>
      <c r="M346" s="2" t="s">
        <v>41</v>
      </c>
      <c r="N346" s="2" t="s">
        <v>41</v>
      </c>
    </row>
    <row r="347" spans="1:14" ht="30" customHeight="1" hidden="1">
      <c r="A347" s="6" t="s">
        <v>2614</v>
      </c>
      <c r="B347" s="6" t="s">
        <v>2611</v>
      </c>
      <c r="C347" s="6" t="s">
        <v>2612</v>
      </c>
      <c r="D347" s="6" t="s">
        <v>74</v>
      </c>
      <c r="E347" s="9">
        <f t="shared" si="10"/>
        <v>1556</v>
      </c>
      <c r="F347" s="9">
        <f>일위대가!H2143</f>
        <v>72</v>
      </c>
      <c r="G347" s="9">
        <f>일위대가!J2143</f>
        <v>1484</v>
      </c>
      <c r="H347" s="9">
        <f>일위대가!L2143</f>
        <v>0</v>
      </c>
      <c r="I347" s="6" t="s">
        <v>2613</v>
      </c>
      <c r="J347" s="6" t="s">
        <v>41</v>
      </c>
      <c r="K347" s="2" t="s">
        <v>41</v>
      </c>
      <c r="L347" s="2" t="s">
        <v>41</v>
      </c>
      <c r="M347" s="2" t="s">
        <v>41</v>
      </c>
      <c r="N347" s="2" t="s">
        <v>41</v>
      </c>
    </row>
    <row r="348" spans="1:14" ht="30" customHeight="1" hidden="1">
      <c r="A348" s="6" t="s">
        <v>2619</v>
      </c>
      <c r="B348" s="6" t="s">
        <v>2616</v>
      </c>
      <c r="C348" s="6" t="s">
        <v>2617</v>
      </c>
      <c r="D348" s="6" t="s">
        <v>74</v>
      </c>
      <c r="E348" s="9">
        <f t="shared" si="10"/>
        <v>848</v>
      </c>
      <c r="F348" s="9">
        <f>일위대가!H2148</f>
        <v>848</v>
      </c>
      <c r="G348" s="9">
        <f>일위대가!J2148</f>
        <v>0</v>
      </c>
      <c r="H348" s="9">
        <f>일위대가!L2148</f>
        <v>0</v>
      </c>
      <c r="I348" s="6" t="s">
        <v>2618</v>
      </c>
      <c r="J348" s="6" t="s">
        <v>41</v>
      </c>
      <c r="K348" s="2" t="s">
        <v>41</v>
      </c>
      <c r="L348" s="2" t="s">
        <v>41</v>
      </c>
      <c r="M348" s="2" t="s">
        <v>41</v>
      </c>
      <c r="N348" s="2" t="s">
        <v>41</v>
      </c>
    </row>
    <row r="349" spans="1:14" ht="30" customHeight="1" hidden="1">
      <c r="A349" s="6" t="s">
        <v>2624</v>
      </c>
      <c r="B349" s="6" t="s">
        <v>2621</v>
      </c>
      <c r="C349" s="6" t="s">
        <v>2622</v>
      </c>
      <c r="D349" s="6" t="s">
        <v>74</v>
      </c>
      <c r="E349" s="9">
        <f t="shared" si="10"/>
        <v>5583</v>
      </c>
      <c r="F349" s="9">
        <f>일위대가!H2157</f>
        <v>0</v>
      </c>
      <c r="G349" s="9">
        <f>일위대가!J2157</f>
        <v>5583</v>
      </c>
      <c r="H349" s="9">
        <f>일위대가!L2157</f>
        <v>0</v>
      </c>
      <c r="I349" s="6" t="s">
        <v>2623</v>
      </c>
      <c r="J349" s="6" t="s">
        <v>41</v>
      </c>
      <c r="K349" s="2" t="s">
        <v>41</v>
      </c>
      <c r="L349" s="2" t="s">
        <v>41</v>
      </c>
      <c r="M349" s="2" t="s">
        <v>41</v>
      </c>
      <c r="N349" s="2" t="s">
        <v>41</v>
      </c>
    </row>
    <row r="350" spans="1:14" ht="30" customHeight="1" hidden="1">
      <c r="A350" s="6" t="s">
        <v>2656</v>
      </c>
      <c r="B350" s="6" t="s">
        <v>2653</v>
      </c>
      <c r="C350" s="6" t="s">
        <v>2654</v>
      </c>
      <c r="D350" s="6" t="s">
        <v>74</v>
      </c>
      <c r="E350" s="9">
        <f t="shared" si="10"/>
        <v>4899</v>
      </c>
      <c r="F350" s="9">
        <f>일위대가!H2163</f>
        <v>900</v>
      </c>
      <c r="G350" s="9">
        <f>일위대가!J2163</f>
        <v>3999</v>
      </c>
      <c r="H350" s="9">
        <f>일위대가!L2163</f>
        <v>0</v>
      </c>
      <c r="I350" s="6" t="s">
        <v>2655</v>
      </c>
      <c r="J350" s="6" t="s">
        <v>41</v>
      </c>
      <c r="K350" s="2" t="s">
        <v>41</v>
      </c>
      <c r="L350" s="2" t="s">
        <v>41</v>
      </c>
      <c r="M350" s="2" t="s">
        <v>41</v>
      </c>
      <c r="N350" s="2" t="s">
        <v>41</v>
      </c>
    </row>
    <row r="351" spans="1:14" ht="30" customHeight="1" hidden="1">
      <c r="A351" s="6" t="s">
        <v>2672</v>
      </c>
      <c r="B351" s="6" t="s">
        <v>2669</v>
      </c>
      <c r="C351" s="6" t="s">
        <v>2670</v>
      </c>
      <c r="D351" s="6" t="s">
        <v>59</v>
      </c>
      <c r="E351" s="9">
        <f t="shared" si="10"/>
        <v>2040</v>
      </c>
      <c r="F351" s="9">
        <f>일위대가!H2169</f>
        <v>0</v>
      </c>
      <c r="G351" s="9">
        <f>일위대가!J2169</f>
        <v>2000</v>
      </c>
      <c r="H351" s="9">
        <f>일위대가!L2169</f>
        <v>40</v>
      </c>
      <c r="I351" s="6" t="s">
        <v>2671</v>
      </c>
      <c r="J351" s="6" t="s">
        <v>41</v>
      </c>
      <c r="K351" s="2" t="s">
        <v>41</v>
      </c>
      <c r="L351" s="2" t="s">
        <v>41</v>
      </c>
      <c r="M351" s="2" t="s">
        <v>41</v>
      </c>
      <c r="N351" s="2" t="s">
        <v>41</v>
      </c>
    </row>
    <row r="352" spans="1:14" ht="30" customHeight="1" hidden="1">
      <c r="A352" s="6" t="s">
        <v>2682</v>
      </c>
      <c r="B352" s="6" t="s">
        <v>2680</v>
      </c>
      <c r="C352" s="6" t="s">
        <v>41</v>
      </c>
      <c r="D352" s="6" t="s">
        <v>74</v>
      </c>
      <c r="E352" s="9">
        <f t="shared" si="10"/>
        <v>8756</v>
      </c>
      <c r="F352" s="9">
        <f>일위대가!H2175</f>
        <v>0</v>
      </c>
      <c r="G352" s="9">
        <f>일위대가!J2175</f>
        <v>8501</v>
      </c>
      <c r="H352" s="9">
        <f>일위대가!L2175</f>
        <v>255</v>
      </c>
      <c r="I352" s="6" t="s">
        <v>2681</v>
      </c>
      <c r="J352" s="6" t="s">
        <v>41</v>
      </c>
      <c r="K352" s="2" t="s">
        <v>41</v>
      </c>
      <c r="L352" s="2" t="s">
        <v>41</v>
      </c>
      <c r="M352" s="2" t="s">
        <v>41</v>
      </c>
      <c r="N352" s="2" t="s">
        <v>41</v>
      </c>
    </row>
    <row r="353" spans="1:14" ht="30" customHeight="1" hidden="1">
      <c r="A353" s="6" t="s">
        <v>2693</v>
      </c>
      <c r="B353" s="6" t="s">
        <v>2690</v>
      </c>
      <c r="C353" s="6" t="s">
        <v>2691</v>
      </c>
      <c r="D353" s="6" t="s">
        <v>74</v>
      </c>
      <c r="E353" s="9">
        <f t="shared" si="10"/>
        <v>1800</v>
      </c>
      <c r="F353" s="9">
        <f>일위대가!H2180</f>
        <v>0</v>
      </c>
      <c r="G353" s="9">
        <f>일위대가!J2180</f>
        <v>1800</v>
      </c>
      <c r="H353" s="9">
        <f>일위대가!L2180</f>
        <v>0</v>
      </c>
      <c r="I353" s="6" t="s">
        <v>2692</v>
      </c>
      <c r="J353" s="6" t="s">
        <v>41</v>
      </c>
      <c r="K353" s="2" t="s">
        <v>41</v>
      </c>
      <c r="L353" s="2" t="s">
        <v>41</v>
      </c>
      <c r="M353" s="2" t="s">
        <v>41</v>
      </c>
      <c r="N353" s="2" t="s">
        <v>41</v>
      </c>
    </row>
    <row r="354" spans="1:14" ht="30" customHeight="1" hidden="1">
      <c r="A354" s="6" t="s">
        <v>2712</v>
      </c>
      <c r="B354" s="6" t="s">
        <v>2710</v>
      </c>
      <c r="C354" s="6" t="s">
        <v>2691</v>
      </c>
      <c r="D354" s="6" t="s">
        <v>74</v>
      </c>
      <c r="E354" s="9">
        <f t="shared" si="10"/>
        <v>11452</v>
      </c>
      <c r="F354" s="9">
        <f>일위대가!H2185</f>
        <v>0</v>
      </c>
      <c r="G354" s="9">
        <f>일위대가!J2185</f>
        <v>11452</v>
      </c>
      <c r="H354" s="9">
        <f>일위대가!L2185</f>
        <v>0</v>
      </c>
      <c r="I354" s="6" t="s">
        <v>2711</v>
      </c>
      <c r="J354" s="6" t="s">
        <v>41</v>
      </c>
      <c r="K354" s="2" t="s">
        <v>41</v>
      </c>
      <c r="L354" s="2" t="s">
        <v>41</v>
      </c>
      <c r="M354" s="2" t="s">
        <v>41</v>
      </c>
      <c r="N354" s="2" t="s">
        <v>41</v>
      </c>
    </row>
    <row r="355" spans="1:14" ht="30" customHeight="1" hidden="1">
      <c r="A355" s="6" t="s">
        <v>2733</v>
      </c>
      <c r="B355" s="6" t="s">
        <v>2731</v>
      </c>
      <c r="C355" s="6" t="s">
        <v>2691</v>
      </c>
      <c r="D355" s="6" t="s">
        <v>74</v>
      </c>
      <c r="E355" s="9">
        <f t="shared" si="10"/>
        <v>9551</v>
      </c>
      <c r="F355" s="9">
        <f>일위대가!H2190</f>
        <v>0</v>
      </c>
      <c r="G355" s="9">
        <f>일위대가!J2190</f>
        <v>9551</v>
      </c>
      <c r="H355" s="9">
        <f>일위대가!L2190</f>
        <v>0</v>
      </c>
      <c r="I355" s="6" t="s">
        <v>2732</v>
      </c>
      <c r="J355" s="6" t="s">
        <v>41</v>
      </c>
      <c r="K355" s="2" t="s">
        <v>41</v>
      </c>
      <c r="L355" s="2" t="s">
        <v>41</v>
      </c>
      <c r="M355" s="2" t="s">
        <v>41</v>
      </c>
      <c r="N355" s="2" t="s">
        <v>41</v>
      </c>
    </row>
    <row r="356" spans="1:14" ht="30" customHeight="1" hidden="1">
      <c r="A356" s="6" t="s">
        <v>2739</v>
      </c>
      <c r="B356" s="6" t="s">
        <v>2737</v>
      </c>
      <c r="C356" s="6" t="s">
        <v>2691</v>
      </c>
      <c r="D356" s="6" t="s">
        <v>74</v>
      </c>
      <c r="E356" s="9">
        <f t="shared" si="10"/>
        <v>4700</v>
      </c>
      <c r="F356" s="9">
        <f>일위대가!H2195</f>
        <v>0</v>
      </c>
      <c r="G356" s="9">
        <f>일위대가!J2195</f>
        <v>4700</v>
      </c>
      <c r="H356" s="9">
        <f>일위대가!L2195</f>
        <v>0</v>
      </c>
      <c r="I356" s="6" t="s">
        <v>2738</v>
      </c>
      <c r="J356" s="6" t="s">
        <v>41</v>
      </c>
      <c r="K356" s="2" t="s">
        <v>41</v>
      </c>
      <c r="L356" s="2" t="s">
        <v>41</v>
      </c>
      <c r="M356" s="2" t="s">
        <v>41</v>
      </c>
      <c r="N356" s="2" t="s">
        <v>41</v>
      </c>
    </row>
    <row r="357" spans="1:14" ht="30" customHeight="1" hidden="1">
      <c r="A357" s="6" t="s">
        <v>2745</v>
      </c>
      <c r="B357" s="6" t="s">
        <v>2742</v>
      </c>
      <c r="C357" s="6" t="s">
        <v>2743</v>
      </c>
      <c r="D357" s="6" t="s">
        <v>74</v>
      </c>
      <c r="E357" s="9">
        <f t="shared" si="10"/>
        <v>69768</v>
      </c>
      <c r="F357" s="9">
        <f>일위대가!H2203</f>
        <v>16265</v>
      </c>
      <c r="G357" s="9">
        <f>일위대가!J2203</f>
        <v>53152</v>
      </c>
      <c r="H357" s="9">
        <f>일위대가!L2203</f>
        <v>351</v>
      </c>
      <c r="I357" s="6" t="s">
        <v>2744</v>
      </c>
      <c r="J357" s="6" t="s">
        <v>41</v>
      </c>
      <c r="K357" s="2" t="s">
        <v>41</v>
      </c>
      <c r="L357" s="2" t="s">
        <v>41</v>
      </c>
      <c r="M357" s="2" t="s">
        <v>41</v>
      </c>
      <c r="N357" s="2" t="s">
        <v>41</v>
      </c>
    </row>
    <row r="358" spans="1:14" ht="30" customHeight="1" hidden="1">
      <c r="A358" s="6" t="s">
        <v>2750</v>
      </c>
      <c r="B358" s="6" t="s">
        <v>2747</v>
      </c>
      <c r="C358" s="6" t="s">
        <v>2748</v>
      </c>
      <c r="D358" s="6" t="s">
        <v>1783</v>
      </c>
      <c r="E358" s="9">
        <f t="shared" si="10"/>
        <v>16751</v>
      </c>
      <c r="F358" s="9">
        <f>일위대가!H2208</f>
        <v>11528</v>
      </c>
      <c r="G358" s="9">
        <f>일위대가!J2208</f>
        <v>5223</v>
      </c>
      <c r="H358" s="9">
        <f>일위대가!L2208</f>
        <v>0</v>
      </c>
      <c r="I358" s="6" t="s">
        <v>2749</v>
      </c>
      <c r="J358" s="6" t="s">
        <v>41</v>
      </c>
      <c r="K358" s="2" t="s">
        <v>41</v>
      </c>
      <c r="L358" s="2" t="s">
        <v>41</v>
      </c>
      <c r="M358" s="2" t="s">
        <v>41</v>
      </c>
      <c r="N358" s="2" t="s">
        <v>41</v>
      </c>
    </row>
    <row r="359" spans="1:14" ht="30" customHeight="1" hidden="1">
      <c r="A359" s="6" t="s">
        <v>2762</v>
      </c>
      <c r="B359" s="6" t="s">
        <v>2759</v>
      </c>
      <c r="C359" s="6" t="s">
        <v>2760</v>
      </c>
      <c r="D359" s="6" t="s">
        <v>74</v>
      </c>
      <c r="E359" s="9">
        <f t="shared" si="10"/>
        <v>80988</v>
      </c>
      <c r="F359" s="9">
        <f>일위대가!H2214</f>
        <v>20404</v>
      </c>
      <c r="G359" s="9">
        <f>일위대가!J2214</f>
        <v>60533</v>
      </c>
      <c r="H359" s="9">
        <f>일위대가!L2214</f>
        <v>51</v>
      </c>
      <c r="I359" s="6" t="s">
        <v>2761</v>
      </c>
      <c r="J359" s="6" t="s">
        <v>41</v>
      </c>
      <c r="K359" s="2" t="s">
        <v>41</v>
      </c>
      <c r="L359" s="2" t="s">
        <v>41</v>
      </c>
      <c r="M359" s="2" t="s">
        <v>41</v>
      </c>
      <c r="N359" s="2" t="s">
        <v>41</v>
      </c>
    </row>
    <row r="360" spans="1:14" ht="30" customHeight="1" hidden="1">
      <c r="A360" s="6" t="s">
        <v>2767</v>
      </c>
      <c r="B360" s="6" t="s">
        <v>2764</v>
      </c>
      <c r="C360" s="6" t="s">
        <v>2765</v>
      </c>
      <c r="D360" s="6" t="s">
        <v>74</v>
      </c>
      <c r="E360" s="9">
        <f t="shared" si="10"/>
        <v>2535</v>
      </c>
      <c r="F360" s="9">
        <f>일위대가!H2224</f>
        <v>1467</v>
      </c>
      <c r="G360" s="9">
        <f>일위대가!J2224</f>
        <v>830</v>
      </c>
      <c r="H360" s="9">
        <f>일위대가!L2224</f>
        <v>238</v>
      </c>
      <c r="I360" s="6" t="s">
        <v>2766</v>
      </c>
      <c r="J360" s="6" t="s">
        <v>41</v>
      </c>
      <c r="K360" s="2" t="s">
        <v>41</v>
      </c>
      <c r="L360" s="2" t="s">
        <v>41</v>
      </c>
      <c r="M360" s="2" t="s">
        <v>41</v>
      </c>
      <c r="N360" s="2" t="s">
        <v>41</v>
      </c>
    </row>
    <row r="361" spans="1:14" ht="30" customHeight="1" hidden="1">
      <c r="A361" s="6" t="s">
        <v>2772</v>
      </c>
      <c r="B361" s="6" t="s">
        <v>2267</v>
      </c>
      <c r="C361" s="6" t="s">
        <v>2770</v>
      </c>
      <c r="D361" s="6" t="s">
        <v>59</v>
      </c>
      <c r="E361" s="9">
        <f t="shared" si="10"/>
        <v>24045</v>
      </c>
      <c r="F361" s="9">
        <f>일위대가!H2231</f>
        <v>3777</v>
      </c>
      <c r="G361" s="9">
        <f>일위대가!J2231</f>
        <v>20207</v>
      </c>
      <c r="H361" s="9">
        <f>일위대가!L2231</f>
        <v>61</v>
      </c>
      <c r="I361" s="6" t="s">
        <v>2771</v>
      </c>
      <c r="J361" s="6" t="s">
        <v>41</v>
      </c>
      <c r="K361" s="2" t="s">
        <v>41</v>
      </c>
      <c r="L361" s="2" t="s">
        <v>41</v>
      </c>
      <c r="M361" s="2" t="s">
        <v>41</v>
      </c>
      <c r="N361" s="2" t="s">
        <v>41</v>
      </c>
    </row>
    <row r="362" spans="1:14" ht="30" customHeight="1" hidden="1">
      <c r="A362" s="6" t="s">
        <v>2776</v>
      </c>
      <c r="B362" s="6" t="s">
        <v>254</v>
      </c>
      <c r="C362" s="6" t="s">
        <v>2774</v>
      </c>
      <c r="D362" s="6" t="s">
        <v>59</v>
      </c>
      <c r="E362" s="9">
        <f t="shared" si="10"/>
        <v>22104</v>
      </c>
      <c r="F362" s="9">
        <f>일위대가!H2238</f>
        <v>3683</v>
      </c>
      <c r="G362" s="9">
        <f>일위대가!J2238</f>
        <v>18383</v>
      </c>
      <c r="H362" s="9">
        <f>일위대가!L2238</f>
        <v>38</v>
      </c>
      <c r="I362" s="6" t="s">
        <v>2775</v>
      </c>
      <c r="J362" s="6" t="s">
        <v>41</v>
      </c>
      <c r="K362" s="2" t="s">
        <v>41</v>
      </c>
      <c r="L362" s="2" t="s">
        <v>41</v>
      </c>
      <c r="M362" s="2" t="s">
        <v>41</v>
      </c>
      <c r="N362" s="2" t="s">
        <v>41</v>
      </c>
    </row>
    <row r="363" spans="1:14" ht="30" customHeight="1" hidden="1">
      <c r="A363" s="6" t="s">
        <v>2780</v>
      </c>
      <c r="B363" s="6" t="s">
        <v>254</v>
      </c>
      <c r="C363" s="6" t="s">
        <v>2778</v>
      </c>
      <c r="D363" s="6" t="s">
        <v>59</v>
      </c>
      <c r="E363" s="9">
        <f t="shared" si="10"/>
        <v>39545</v>
      </c>
      <c r="F363" s="9">
        <f>일위대가!H2245</f>
        <v>6500</v>
      </c>
      <c r="G363" s="9">
        <f>일위대가!J2245</f>
        <v>32994</v>
      </c>
      <c r="H363" s="9">
        <f>일위대가!L2245</f>
        <v>51</v>
      </c>
      <c r="I363" s="6" t="s">
        <v>2779</v>
      </c>
      <c r="J363" s="6" t="s">
        <v>41</v>
      </c>
      <c r="K363" s="2" t="s">
        <v>41</v>
      </c>
      <c r="L363" s="2" t="s">
        <v>41</v>
      </c>
      <c r="M363" s="2" t="s">
        <v>41</v>
      </c>
      <c r="N363" s="2" t="s">
        <v>41</v>
      </c>
    </row>
    <row r="364" spans="1:14" ht="30" customHeight="1" hidden="1">
      <c r="A364" s="6" t="s">
        <v>2904</v>
      </c>
      <c r="B364" s="6" t="s">
        <v>1221</v>
      </c>
      <c r="C364" s="6" t="s">
        <v>2902</v>
      </c>
      <c r="D364" s="6" t="s">
        <v>300</v>
      </c>
      <c r="E364" s="9">
        <f t="shared" si="10"/>
        <v>82531</v>
      </c>
      <c r="F364" s="9">
        <f>일위대가!H2252</f>
        <v>28655</v>
      </c>
      <c r="G364" s="9">
        <f>일위대가!J2252</f>
        <v>29916</v>
      </c>
      <c r="H364" s="9">
        <f>일위대가!L2252</f>
        <v>23960</v>
      </c>
      <c r="I364" s="6" t="s">
        <v>2903</v>
      </c>
      <c r="J364" s="6" t="s">
        <v>41</v>
      </c>
      <c r="K364" s="2" t="s">
        <v>1704</v>
      </c>
      <c r="L364" s="2" t="s">
        <v>41</v>
      </c>
      <c r="M364" s="2" t="s">
        <v>41</v>
      </c>
      <c r="N364" s="2" t="s">
        <v>47</v>
      </c>
    </row>
    <row r="365" spans="1:14" ht="30" customHeight="1" hidden="1">
      <c r="A365" s="6" t="s">
        <v>2909</v>
      </c>
      <c r="B365" s="6" t="s">
        <v>2906</v>
      </c>
      <c r="C365" s="6" t="s">
        <v>2907</v>
      </c>
      <c r="D365" s="6" t="s">
        <v>300</v>
      </c>
      <c r="E365" s="9">
        <f aca="true" t="shared" si="11" ref="E365:E373">F365+G365+H365</f>
        <v>15305</v>
      </c>
      <c r="F365" s="9">
        <f>일위대가!H2256</f>
        <v>0</v>
      </c>
      <c r="G365" s="9">
        <f>일위대가!J2256</f>
        <v>0</v>
      </c>
      <c r="H365" s="9">
        <f>일위대가!L2256</f>
        <v>15305</v>
      </c>
      <c r="I365" s="6" t="s">
        <v>2908</v>
      </c>
      <c r="J365" s="6" t="s">
        <v>41</v>
      </c>
      <c r="K365" s="2" t="s">
        <v>1704</v>
      </c>
      <c r="L365" s="2" t="s">
        <v>41</v>
      </c>
      <c r="M365" s="2" t="s">
        <v>41</v>
      </c>
      <c r="N365" s="2" t="s">
        <v>47</v>
      </c>
    </row>
    <row r="366" spans="1:14" ht="30" customHeight="1" hidden="1">
      <c r="A366" s="6" t="s">
        <v>2915</v>
      </c>
      <c r="B366" s="6" t="s">
        <v>2912</v>
      </c>
      <c r="C366" s="6" t="s">
        <v>2913</v>
      </c>
      <c r="D366" s="6" t="s">
        <v>130</v>
      </c>
      <c r="E366" s="9">
        <f t="shared" si="11"/>
        <v>11859</v>
      </c>
      <c r="F366" s="9">
        <f>일위대가!H2263</f>
        <v>792</v>
      </c>
      <c r="G366" s="9">
        <f>일위대가!J2263</f>
        <v>11067</v>
      </c>
      <c r="H366" s="9">
        <f>일위대가!L2263</f>
        <v>0</v>
      </c>
      <c r="I366" s="6" t="s">
        <v>2914</v>
      </c>
      <c r="J366" s="6" t="s">
        <v>41</v>
      </c>
      <c r="K366" s="2" t="s">
        <v>41</v>
      </c>
      <c r="L366" s="2" t="s">
        <v>41</v>
      </c>
      <c r="M366" s="2" t="s">
        <v>41</v>
      </c>
      <c r="N366" s="2" t="s">
        <v>41</v>
      </c>
    </row>
    <row r="367" spans="1:14" ht="30" customHeight="1" hidden="1">
      <c r="A367" s="6" t="s">
        <v>2924</v>
      </c>
      <c r="B367" s="6" t="s">
        <v>2921</v>
      </c>
      <c r="C367" s="6" t="s">
        <v>2922</v>
      </c>
      <c r="D367" s="6" t="s">
        <v>300</v>
      </c>
      <c r="E367" s="9">
        <f t="shared" si="11"/>
        <v>9263</v>
      </c>
      <c r="F367" s="9">
        <f>일위대가!H2267</f>
        <v>0</v>
      </c>
      <c r="G367" s="9">
        <f>일위대가!J2267</f>
        <v>0</v>
      </c>
      <c r="H367" s="9">
        <f>일위대가!L2267</f>
        <v>9263</v>
      </c>
      <c r="I367" s="6" t="s">
        <v>2923</v>
      </c>
      <c r="J367" s="6" t="s">
        <v>41</v>
      </c>
      <c r="K367" s="2" t="s">
        <v>1704</v>
      </c>
      <c r="L367" s="2" t="s">
        <v>41</v>
      </c>
      <c r="M367" s="2" t="s">
        <v>41</v>
      </c>
      <c r="N367" s="2" t="s">
        <v>47</v>
      </c>
    </row>
    <row r="368" spans="1:14" ht="30" customHeight="1" hidden="1">
      <c r="A368" s="6" t="s">
        <v>2929</v>
      </c>
      <c r="B368" s="6" t="s">
        <v>2926</v>
      </c>
      <c r="C368" s="6" t="s">
        <v>2927</v>
      </c>
      <c r="D368" s="6" t="s">
        <v>300</v>
      </c>
      <c r="E368" s="9">
        <f t="shared" si="11"/>
        <v>2230</v>
      </c>
      <c r="F368" s="9">
        <f>일위대가!H2271</f>
        <v>0</v>
      </c>
      <c r="G368" s="9">
        <f>일위대가!J2271</f>
        <v>0</v>
      </c>
      <c r="H368" s="9">
        <f>일위대가!L2271</f>
        <v>2230</v>
      </c>
      <c r="I368" s="6" t="s">
        <v>2928</v>
      </c>
      <c r="J368" s="6" t="s">
        <v>41</v>
      </c>
      <c r="K368" s="2" t="s">
        <v>1704</v>
      </c>
      <c r="L368" s="2" t="s">
        <v>41</v>
      </c>
      <c r="M368" s="2" t="s">
        <v>41</v>
      </c>
      <c r="N368" s="2" t="s">
        <v>47</v>
      </c>
    </row>
    <row r="369" spans="1:14" ht="30" customHeight="1" hidden="1">
      <c r="A369" s="6" t="s">
        <v>4198</v>
      </c>
      <c r="B369" s="6" t="s">
        <v>3207</v>
      </c>
      <c r="C369" s="6" t="s">
        <v>4199</v>
      </c>
      <c r="D369" s="6" t="s">
        <v>300</v>
      </c>
      <c r="E369" s="9">
        <f t="shared" si="11"/>
        <v>50474</v>
      </c>
      <c r="F369" s="9">
        <f>일위대가!H2278</f>
        <v>15459</v>
      </c>
      <c r="G369" s="9">
        <f>일위대가!J2278</f>
        <v>26048</v>
      </c>
      <c r="H369" s="9">
        <f>일위대가!L2278</f>
        <v>8967</v>
      </c>
      <c r="I369" s="6" t="s">
        <v>4200</v>
      </c>
      <c r="J369" s="6" t="s">
        <v>41</v>
      </c>
      <c r="K369" s="2" t="s">
        <v>1704</v>
      </c>
      <c r="L369" s="2" t="s">
        <v>41</v>
      </c>
      <c r="M369" s="2" t="s">
        <v>41</v>
      </c>
      <c r="N369" s="2" t="s">
        <v>47</v>
      </c>
    </row>
    <row r="370" spans="1:14" ht="30" customHeight="1" hidden="1">
      <c r="A370" s="6" t="s">
        <v>4211</v>
      </c>
      <c r="B370" s="6" t="s">
        <v>3207</v>
      </c>
      <c r="C370" s="6" t="s">
        <v>299</v>
      </c>
      <c r="D370" s="6" t="s">
        <v>300</v>
      </c>
      <c r="E370" s="9">
        <f t="shared" si="11"/>
        <v>74089</v>
      </c>
      <c r="F370" s="9">
        <f>일위대가!H2285</f>
        <v>26429</v>
      </c>
      <c r="G370" s="9">
        <f>일위대가!J2285</f>
        <v>29916</v>
      </c>
      <c r="H370" s="9">
        <f>일위대가!L2285</f>
        <v>17744</v>
      </c>
      <c r="I370" s="6" t="s">
        <v>4212</v>
      </c>
      <c r="J370" s="6" t="s">
        <v>41</v>
      </c>
      <c r="K370" s="2" t="s">
        <v>1704</v>
      </c>
      <c r="L370" s="2" t="s">
        <v>41</v>
      </c>
      <c r="M370" s="2" t="s">
        <v>41</v>
      </c>
      <c r="N370" s="2" t="s">
        <v>47</v>
      </c>
    </row>
    <row r="371" spans="1:14" ht="30" customHeight="1" hidden="1">
      <c r="A371" s="6" t="s">
        <v>4220</v>
      </c>
      <c r="B371" s="6" t="s">
        <v>3219</v>
      </c>
      <c r="C371" s="6" t="s">
        <v>299</v>
      </c>
      <c r="D371" s="6" t="s">
        <v>300</v>
      </c>
      <c r="E371" s="9">
        <f t="shared" si="11"/>
        <v>374</v>
      </c>
      <c r="F371" s="9">
        <f>일위대가!H2289</f>
        <v>0</v>
      </c>
      <c r="G371" s="9">
        <f>일위대가!J2289</f>
        <v>0</v>
      </c>
      <c r="H371" s="9">
        <f>일위대가!L2289</f>
        <v>374</v>
      </c>
      <c r="I371" s="6" t="s">
        <v>4221</v>
      </c>
      <c r="J371" s="6" t="s">
        <v>41</v>
      </c>
      <c r="K371" s="2" t="s">
        <v>1704</v>
      </c>
      <c r="L371" s="2" t="s">
        <v>41</v>
      </c>
      <c r="M371" s="2" t="s">
        <v>41</v>
      </c>
      <c r="N371" s="2" t="s">
        <v>47</v>
      </c>
    </row>
    <row r="372" spans="1:14" ht="30" customHeight="1" hidden="1">
      <c r="A372" s="6" t="s">
        <v>4226</v>
      </c>
      <c r="B372" s="6" t="s">
        <v>3403</v>
      </c>
      <c r="C372" s="6" t="s">
        <v>4227</v>
      </c>
      <c r="D372" s="6" t="s">
        <v>300</v>
      </c>
      <c r="E372" s="9">
        <f t="shared" si="11"/>
        <v>72241</v>
      </c>
      <c r="F372" s="9">
        <f>일위대가!H2296</f>
        <v>27626</v>
      </c>
      <c r="G372" s="9">
        <f>일위대가!J2296</f>
        <v>29916</v>
      </c>
      <c r="H372" s="9">
        <f>일위대가!L2296</f>
        <v>14699</v>
      </c>
      <c r="I372" s="6" t="s">
        <v>4228</v>
      </c>
      <c r="J372" s="6" t="s">
        <v>41</v>
      </c>
      <c r="K372" s="2" t="s">
        <v>1704</v>
      </c>
      <c r="L372" s="2" t="s">
        <v>41</v>
      </c>
      <c r="M372" s="2" t="s">
        <v>41</v>
      </c>
      <c r="N372" s="2" t="s">
        <v>47</v>
      </c>
    </row>
    <row r="373" spans="1:14" ht="30" customHeight="1" hidden="1">
      <c r="A373" s="6" t="s">
        <v>4236</v>
      </c>
      <c r="B373" s="6" t="s">
        <v>4237</v>
      </c>
      <c r="C373" s="6" t="s">
        <v>3079</v>
      </c>
      <c r="D373" s="6" t="s">
        <v>300</v>
      </c>
      <c r="E373" s="9">
        <f t="shared" si="11"/>
        <v>58039</v>
      </c>
      <c r="F373" s="9">
        <f>일위대가!H2303</f>
        <v>14888</v>
      </c>
      <c r="G373" s="9">
        <f>일위대가!J2303</f>
        <v>26048</v>
      </c>
      <c r="H373" s="9">
        <f>일위대가!L2303</f>
        <v>17103</v>
      </c>
      <c r="I373" s="6" t="s">
        <v>4238</v>
      </c>
      <c r="J373" s="6" t="s">
        <v>41</v>
      </c>
      <c r="K373" s="2" t="s">
        <v>1704</v>
      </c>
      <c r="L373" s="2" t="s">
        <v>41</v>
      </c>
      <c r="M373" s="2" t="s">
        <v>41</v>
      </c>
      <c r="N373" s="2" t="s">
        <v>47</v>
      </c>
    </row>
  </sheetData>
  <mergeCells count="2">
    <mergeCell ref="A1:J1"/>
    <mergeCell ref="A2:J2"/>
  </mergeCells>
  <printOptions/>
  <pageMargins left="0.7874015748031497" right="0" top="0.7874015748031497" bottom="0.3937007874015748" header="0" footer="0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303"/>
  <sheetViews>
    <sheetView zoomScale="85" zoomScaleNormal="85" workbookViewId="0" topLeftCell="A1">
      <pane ySplit="3" topLeftCell="A4" activePane="bottomLeft" state="frozen"/>
      <selection pane="bottomLeft" activeCell="E1229" sqref="E1229"/>
    </sheetView>
  </sheetViews>
  <sheetFormatPr defaultColWidth="9.140625" defaultRowHeight="15"/>
  <cols>
    <col min="1" max="2" width="40.57421875" style="0" customWidth="1"/>
    <col min="3" max="4" width="8.57421875" style="0" customWidth="1"/>
    <col min="5" max="13" width="15.57421875" style="0" customWidth="1"/>
    <col min="14" max="47" width="2.57421875" style="0" customWidth="1"/>
    <col min="48" max="48" width="1.57421875" style="0" customWidth="1"/>
    <col min="49" max="49" width="24.57421875" style="0" customWidth="1"/>
    <col min="50" max="51" width="2.57421875" style="0" customWidth="1"/>
  </cols>
  <sheetData>
    <row r="1" spans="1:13" ht="30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51" ht="30" customHeight="1">
      <c r="A2" s="189" t="s">
        <v>1</v>
      </c>
      <c r="B2" s="189" t="s">
        <v>2</v>
      </c>
      <c r="C2" s="189" t="s">
        <v>3</v>
      </c>
      <c r="D2" s="189" t="s">
        <v>4</v>
      </c>
      <c r="E2" s="185" t="s">
        <v>10</v>
      </c>
      <c r="F2" s="186"/>
      <c r="G2" s="185" t="s">
        <v>5</v>
      </c>
      <c r="H2" s="186"/>
      <c r="I2" s="185" t="s">
        <v>8</v>
      </c>
      <c r="J2" s="186"/>
      <c r="K2" s="185" t="s">
        <v>9</v>
      </c>
      <c r="L2" s="186"/>
      <c r="M2" s="189" t="s">
        <v>11</v>
      </c>
      <c r="N2" s="23" t="s">
        <v>1148</v>
      </c>
      <c r="O2" s="2" t="s">
        <v>12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1149</v>
      </c>
      <c r="AQ2" s="2" t="s">
        <v>1150</v>
      </c>
      <c r="AR2" s="2" t="s">
        <v>1151</v>
      </c>
      <c r="AS2" s="2" t="s">
        <v>1152</v>
      </c>
      <c r="AT2" s="2" t="s">
        <v>1153</v>
      </c>
      <c r="AU2" s="2" t="s">
        <v>1154</v>
      </c>
      <c r="AV2" s="2" t="s">
        <v>40</v>
      </c>
      <c r="AW2" s="2" t="s">
        <v>1155</v>
      </c>
      <c r="AX2" s="4" t="s">
        <v>1147</v>
      </c>
      <c r="AY2" s="4" t="s">
        <v>13</v>
      </c>
    </row>
    <row r="3" spans="1:49" ht="30" customHeight="1">
      <c r="A3" s="190"/>
      <c r="B3" s="190"/>
      <c r="C3" s="190"/>
      <c r="D3" s="190"/>
      <c r="E3" s="51" t="s">
        <v>6</v>
      </c>
      <c r="F3" s="51" t="s">
        <v>7</v>
      </c>
      <c r="G3" s="51" t="s">
        <v>6</v>
      </c>
      <c r="H3" s="51" t="s">
        <v>7</v>
      </c>
      <c r="I3" s="51" t="s">
        <v>6</v>
      </c>
      <c r="J3" s="51" t="s">
        <v>7</v>
      </c>
      <c r="K3" s="51" t="s">
        <v>6</v>
      </c>
      <c r="L3" s="51" t="s">
        <v>7</v>
      </c>
      <c r="M3" s="190"/>
      <c r="N3" s="2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4" ht="30" customHeight="1" hidden="1">
      <c r="A4" s="54" t="s">
        <v>1156</v>
      </c>
      <c r="B4" s="55"/>
      <c r="C4" s="55"/>
      <c r="D4" s="55"/>
      <c r="E4" s="56"/>
      <c r="F4" s="57"/>
      <c r="G4" s="56"/>
      <c r="H4" s="57"/>
      <c r="I4" s="56"/>
      <c r="J4" s="57"/>
      <c r="K4" s="56"/>
      <c r="L4" s="57"/>
      <c r="M4" s="58"/>
      <c r="N4" s="4" t="s">
        <v>46</v>
      </c>
    </row>
    <row r="5" spans="1:51" ht="30" customHeight="1" hidden="1">
      <c r="A5" s="40" t="s">
        <v>1157</v>
      </c>
      <c r="B5" s="40" t="s">
        <v>1158</v>
      </c>
      <c r="C5" s="40" t="s">
        <v>150</v>
      </c>
      <c r="D5" s="59">
        <v>0.25</v>
      </c>
      <c r="E5" s="60">
        <f aca="true" t="shared" si="0" ref="E5:F8">TRUNC(G5+I5+K5,1)</f>
        <v>1400000</v>
      </c>
      <c r="F5" s="53">
        <f t="shared" si="0"/>
        <v>350000</v>
      </c>
      <c r="G5" s="60">
        <f>단가대비표!O246</f>
        <v>1400000</v>
      </c>
      <c r="H5" s="53">
        <f>TRUNC(G5*D5,1)</f>
        <v>350000</v>
      </c>
      <c r="I5" s="60">
        <f>단가대비표!P246</f>
        <v>0</v>
      </c>
      <c r="J5" s="53">
        <f>TRUNC(I5*D5,1)</f>
        <v>0</v>
      </c>
      <c r="K5" s="60">
        <f>단가대비표!V246</f>
        <v>0</v>
      </c>
      <c r="L5" s="53">
        <f>TRUNC(K5*D5,1)</f>
        <v>0</v>
      </c>
      <c r="M5" s="40" t="s">
        <v>1159</v>
      </c>
      <c r="N5" s="2" t="s">
        <v>41</v>
      </c>
      <c r="O5" s="2" t="s">
        <v>1160</v>
      </c>
      <c r="P5" s="2" t="s">
        <v>48</v>
      </c>
      <c r="Q5" s="2" t="s">
        <v>48</v>
      </c>
      <c r="R5" s="2" t="s">
        <v>47</v>
      </c>
      <c r="S5" s="3"/>
      <c r="T5" s="3"/>
      <c r="U5" s="3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41</v>
      </c>
      <c r="AW5" s="2" t="s">
        <v>1161</v>
      </c>
      <c r="AX5" s="2" t="s">
        <v>41</v>
      </c>
      <c r="AY5" s="2" t="s">
        <v>1162</v>
      </c>
    </row>
    <row r="6" spans="1:51" ht="30" customHeight="1" hidden="1">
      <c r="A6" s="40" t="s">
        <v>1163</v>
      </c>
      <c r="B6" s="40" t="s">
        <v>1164</v>
      </c>
      <c r="C6" s="40" t="s">
        <v>44</v>
      </c>
      <c r="D6" s="59">
        <v>1</v>
      </c>
      <c r="E6" s="60">
        <f t="shared" si="0"/>
        <v>100530</v>
      </c>
      <c r="F6" s="53">
        <f t="shared" si="0"/>
        <v>100530</v>
      </c>
      <c r="G6" s="60">
        <f>일위대가목록!F224</f>
        <v>0</v>
      </c>
      <c r="H6" s="53">
        <f>TRUNC(G6*D6,1)</f>
        <v>0</v>
      </c>
      <c r="I6" s="60">
        <f>일위대가목록!G224</f>
        <v>0</v>
      </c>
      <c r="J6" s="53">
        <f>TRUNC(I6*D6,1)</f>
        <v>0</v>
      </c>
      <c r="K6" s="60">
        <f>일위대가목록!H224</f>
        <v>100530</v>
      </c>
      <c r="L6" s="53">
        <f>TRUNC(K6*D6,1)</f>
        <v>100530</v>
      </c>
      <c r="M6" s="40" t="s">
        <v>1159</v>
      </c>
      <c r="N6" s="2" t="s">
        <v>41</v>
      </c>
      <c r="O6" s="2" t="s">
        <v>1165</v>
      </c>
      <c r="P6" s="2" t="s">
        <v>47</v>
      </c>
      <c r="Q6" s="2" t="s">
        <v>48</v>
      </c>
      <c r="R6" s="2" t="s">
        <v>48</v>
      </c>
      <c r="S6" s="3"/>
      <c r="T6" s="3"/>
      <c r="U6" s="3"/>
      <c r="V6" s="3">
        <v>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41</v>
      </c>
      <c r="AW6" s="2" t="s">
        <v>1166</v>
      </c>
      <c r="AX6" s="2" t="s">
        <v>41</v>
      </c>
      <c r="AY6" s="2" t="s">
        <v>1162</v>
      </c>
    </row>
    <row r="7" spans="1:51" ht="30" customHeight="1" hidden="1">
      <c r="A7" s="40" t="s">
        <v>1167</v>
      </c>
      <c r="B7" s="40" t="s">
        <v>1164</v>
      </c>
      <c r="C7" s="40" t="s">
        <v>44</v>
      </c>
      <c r="D7" s="59">
        <v>1</v>
      </c>
      <c r="E7" s="60">
        <f t="shared" si="0"/>
        <v>100530</v>
      </c>
      <c r="F7" s="53">
        <f t="shared" si="0"/>
        <v>100530</v>
      </c>
      <c r="G7" s="60">
        <f>일위대가목록!F226</f>
        <v>0</v>
      </c>
      <c r="H7" s="53">
        <f>TRUNC(G7*D7,1)</f>
        <v>0</v>
      </c>
      <c r="I7" s="60">
        <f>일위대가목록!G226</f>
        <v>0</v>
      </c>
      <c r="J7" s="53">
        <f>TRUNC(I7*D7,1)</f>
        <v>0</v>
      </c>
      <c r="K7" s="60">
        <f>일위대가목록!H226</f>
        <v>100530</v>
      </c>
      <c r="L7" s="53">
        <f>TRUNC(K7*D7,1)</f>
        <v>100530</v>
      </c>
      <c r="M7" s="40" t="s">
        <v>1159</v>
      </c>
      <c r="N7" s="2" t="s">
        <v>41</v>
      </c>
      <c r="O7" s="2" t="s">
        <v>1168</v>
      </c>
      <c r="P7" s="2" t="s">
        <v>47</v>
      </c>
      <c r="Q7" s="2" t="s">
        <v>48</v>
      </c>
      <c r="R7" s="2" t="s">
        <v>48</v>
      </c>
      <c r="S7" s="3"/>
      <c r="T7" s="3"/>
      <c r="U7" s="3"/>
      <c r="V7" s="3">
        <v>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41</v>
      </c>
      <c r="AW7" s="2" t="s">
        <v>1169</v>
      </c>
      <c r="AX7" s="2" t="s">
        <v>41</v>
      </c>
      <c r="AY7" s="2" t="s">
        <v>1162</v>
      </c>
    </row>
    <row r="8" spans="1:51" ht="30" customHeight="1" hidden="1">
      <c r="A8" s="40" t="s">
        <v>1170</v>
      </c>
      <c r="B8" s="40" t="s">
        <v>1171</v>
      </c>
      <c r="C8" s="40" t="s">
        <v>1028</v>
      </c>
      <c r="D8" s="59">
        <v>1</v>
      </c>
      <c r="E8" s="60">
        <f t="shared" si="0"/>
        <v>551060</v>
      </c>
      <c r="F8" s="53">
        <f t="shared" si="0"/>
        <v>551060</v>
      </c>
      <c r="G8" s="60">
        <v>0</v>
      </c>
      <c r="H8" s="53">
        <f>TRUNC(G8*D8,1)</f>
        <v>0</v>
      </c>
      <c r="I8" s="60">
        <v>0</v>
      </c>
      <c r="J8" s="53">
        <f>TRUNC(I8*D8,1)</f>
        <v>0</v>
      </c>
      <c r="K8" s="60">
        <f>TRUNC(SUMIF(V5:V8,RIGHTB(O8,1),F5:F8)*U8,2)</f>
        <v>551060</v>
      </c>
      <c r="L8" s="53">
        <f>TRUNC(K8*D8,1)</f>
        <v>551060</v>
      </c>
      <c r="M8" s="40" t="s">
        <v>41</v>
      </c>
      <c r="N8" s="2" t="s">
        <v>46</v>
      </c>
      <c r="O8" s="2" t="s">
        <v>1104</v>
      </c>
      <c r="P8" s="2" t="s">
        <v>48</v>
      </c>
      <c r="Q8" s="2" t="s">
        <v>48</v>
      </c>
      <c r="R8" s="2" t="s">
        <v>48</v>
      </c>
      <c r="S8" s="3">
        <v>3</v>
      </c>
      <c r="T8" s="3">
        <v>2</v>
      </c>
      <c r="U8" s="3">
        <v>1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41</v>
      </c>
      <c r="AW8" s="2" t="s">
        <v>1172</v>
      </c>
      <c r="AX8" s="2" t="s">
        <v>41</v>
      </c>
      <c r="AY8" s="2" t="s">
        <v>41</v>
      </c>
    </row>
    <row r="9" spans="1:51" ht="30" customHeight="1" hidden="1">
      <c r="A9" s="40" t="s">
        <v>1173</v>
      </c>
      <c r="B9" s="40" t="s">
        <v>41</v>
      </c>
      <c r="C9" s="40" t="s">
        <v>41</v>
      </c>
      <c r="D9" s="59"/>
      <c r="E9" s="60"/>
      <c r="F9" s="53">
        <f>H9+J9+L9</f>
        <v>551060</v>
      </c>
      <c r="G9" s="60"/>
      <c r="H9" s="53">
        <f>TRUNC(SUMIF(N5:N8,N4,H5:H8),0)</f>
        <v>0</v>
      </c>
      <c r="I9" s="60"/>
      <c r="J9" s="53">
        <f>TRUNC(SUMIF(N5:N8,N4,J5:J8),0)</f>
        <v>0</v>
      </c>
      <c r="K9" s="60"/>
      <c r="L9" s="53">
        <f>TRUNC(SUMIF(N5:N8,N4,L5:L8),0)</f>
        <v>551060</v>
      </c>
      <c r="M9" s="40" t="s">
        <v>41</v>
      </c>
      <c r="N9" s="2" t="s">
        <v>67</v>
      </c>
      <c r="O9" s="2" t="s">
        <v>67</v>
      </c>
      <c r="P9" s="2" t="s">
        <v>41</v>
      </c>
      <c r="Q9" s="2" t="s">
        <v>41</v>
      </c>
      <c r="R9" s="2" t="s">
        <v>41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41</v>
      </c>
      <c r="AW9" s="2" t="s">
        <v>41</v>
      </c>
      <c r="AX9" s="2" t="s">
        <v>41</v>
      </c>
      <c r="AY9" s="2" t="s">
        <v>41</v>
      </c>
    </row>
    <row r="10" spans="1:13" ht="30" customHeight="1" hidden="1">
      <c r="A10" s="59"/>
      <c r="B10" s="59"/>
      <c r="C10" s="59"/>
      <c r="D10" s="59"/>
      <c r="E10" s="60"/>
      <c r="F10" s="53"/>
      <c r="G10" s="60"/>
      <c r="H10" s="53"/>
      <c r="I10" s="60"/>
      <c r="J10" s="53"/>
      <c r="K10" s="60"/>
      <c r="L10" s="53"/>
      <c r="M10" s="59"/>
    </row>
    <row r="11" spans="1:14" s="34" customFormat="1" ht="30" customHeight="1">
      <c r="A11" s="54" t="s">
        <v>5127</v>
      </c>
      <c r="B11" s="55"/>
      <c r="C11" s="55"/>
      <c r="D11" s="55"/>
      <c r="E11" s="56"/>
      <c r="F11" s="57"/>
      <c r="G11" s="56"/>
      <c r="H11" s="57"/>
      <c r="I11" s="56"/>
      <c r="J11" s="57"/>
      <c r="K11" s="56"/>
      <c r="L11" s="57"/>
      <c r="M11" s="58"/>
      <c r="N11" s="38" t="s">
        <v>46</v>
      </c>
    </row>
    <row r="12" spans="1:51" s="34" customFormat="1" ht="30" customHeight="1">
      <c r="A12" s="40" t="s">
        <v>1157</v>
      </c>
      <c r="B12" s="40" t="s">
        <v>5111</v>
      </c>
      <c r="C12" s="40" t="s">
        <v>150</v>
      </c>
      <c r="D12" s="59">
        <v>0.25</v>
      </c>
      <c r="E12" s="60">
        <f aca="true" t="shared" si="1" ref="E12:F15">TRUNC(G12+I12+K12,1)</f>
        <v>2100000</v>
      </c>
      <c r="F12" s="53">
        <f t="shared" si="1"/>
        <v>525000</v>
      </c>
      <c r="G12" s="60">
        <f>단가대비표!O247</f>
        <v>2100000</v>
      </c>
      <c r="H12" s="53">
        <f>TRUNC(G12*D12,1)</f>
        <v>525000</v>
      </c>
      <c r="I12" s="60">
        <f>단가대비표!P247</f>
        <v>0</v>
      </c>
      <c r="J12" s="53">
        <f>TRUNC(I12*D12,1)</f>
        <v>0</v>
      </c>
      <c r="K12" s="60">
        <f>단가대비표!V247</f>
        <v>0</v>
      </c>
      <c r="L12" s="53">
        <f>TRUNC(K12*D12,1)</f>
        <v>0</v>
      </c>
      <c r="M12" s="40" t="s">
        <v>1159</v>
      </c>
      <c r="N12" s="32" t="s">
        <v>41</v>
      </c>
      <c r="O12" s="32" t="s">
        <v>1160</v>
      </c>
      <c r="P12" s="32" t="s">
        <v>48</v>
      </c>
      <c r="Q12" s="32" t="s">
        <v>48</v>
      </c>
      <c r="R12" s="32" t="s">
        <v>47</v>
      </c>
      <c r="S12" s="39"/>
      <c r="T12" s="39"/>
      <c r="U12" s="39"/>
      <c r="V12" s="39">
        <v>1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2" t="s">
        <v>41</v>
      </c>
      <c r="AW12" s="32" t="s">
        <v>1161</v>
      </c>
      <c r="AX12" s="32" t="s">
        <v>41</v>
      </c>
      <c r="AY12" s="32" t="s">
        <v>1162</v>
      </c>
    </row>
    <row r="13" spans="1:51" s="34" customFormat="1" ht="30" customHeight="1">
      <c r="A13" s="40" t="s">
        <v>1163</v>
      </c>
      <c r="B13" s="40" t="s">
        <v>5103</v>
      </c>
      <c r="C13" s="40" t="s">
        <v>44</v>
      </c>
      <c r="D13" s="59">
        <v>1</v>
      </c>
      <c r="E13" s="60">
        <f t="shared" si="1"/>
        <v>263084</v>
      </c>
      <c r="F13" s="53">
        <f t="shared" si="1"/>
        <v>263084</v>
      </c>
      <c r="G13" s="60">
        <f>일위대가목록!F225</f>
        <v>0</v>
      </c>
      <c r="H13" s="53">
        <f>TRUNC(G13*D13,1)</f>
        <v>0</v>
      </c>
      <c r="I13" s="60">
        <f>일위대가목록!G225</f>
        <v>0</v>
      </c>
      <c r="J13" s="53">
        <f>TRUNC(I13*D13,1)</f>
        <v>0</v>
      </c>
      <c r="K13" s="60">
        <f>일위대가목록!H225</f>
        <v>263084</v>
      </c>
      <c r="L13" s="53">
        <f>TRUNC(K13*D13,1)</f>
        <v>263084</v>
      </c>
      <c r="M13" s="40" t="s">
        <v>1159</v>
      </c>
      <c r="N13" s="32" t="s">
        <v>41</v>
      </c>
      <c r="O13" s="32" t="s">
        <v>1165</v>
      </c>
      <c r="P13" s="32" t="s">
        <v>47</v>
      </c>
      <c r="Q13" s="32" t="s">
        <v>48</v>
      </c>
      <c r="R13" s="32" t="s">
        <v>48</v>
      </c>
      <c r="S13" s="39"/>
      <c r="T13" s="39"/>
      <c r="U13" s="39"/>
      <c r="V13" s="39">
        <v>1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2" t="s">
        <v>41</v>
      </c>
      <c r="AW13" s="32" t="s">
        <v>1166</v>
      </c>
      <c r="AX13" s="32" t="s">
        <v>41</v>
      </c>
      <c r="AY13" s="32" t="s">
        <v>1162</v>
      </c>
    </row>
    <row r="14" spans="1:51" s="34" customFormat="1" ht="30" customHeight="1">
      <c r="A14" s="40" t="s">
        <v>1167</v>
      </c>
      <c r="B14" s="40" t="s">
        <v>5103</v>
      </c>
      <c r="C14" s="40" t="s">
        <v>44</v>
      </c>
      <c r="D14" s="59">
        <v>1</v>
      </c>
      <c r="E14" s="60">
        <f t="shared" si="1"/>
        <v>263084</v>
      </c>
      <c r="F14" s="53">
        <f t="shared" si="1"/>
        <v>263084</v>
      </c>
      <c r="G14" s="60">
        <f>일위대가목록!F227</f>
        <v>0</v>
      </c>
      <c r="H14" s="53">
        <f>TRUNC(G14*D14,1)</f>
        <v>0</v>
      </c>
      <c r="I14" s="60">
        <f>일위대가목록!G227</f>
        <v>0</v>
      </c>
      <c r="J14" s="53">
        <f>TRUNC(I14*D14,1)</f>
        <v>0</v>
      </c>
      <c r="K14" s="60">
        <f>일위대가목록!H227</f>
        <v>263084</v>
      </c>
      <c r="L14" s="53">
        <f>TRUNC(K14*D14,1)</f>
        <v>263084</v>
      </c>
      <c r="M14" s="40" t="s">
        <v>1159</v>
      </c>
      <c r="N14" s="32" t="s">
        <v>41</v>
      </c>
      <c r="O14" s="32" t="s">
        <v>1168</v>
      </c>
      <c r="P14" s="32" t="s">
        <v>47</v>
      </c>
      <c r="Q14" s="32" t="s">
        <v>48</v>
      </c>
      <c r="R14" s="32" t="s">
        <v>48</v>
      </c>
      <c r="S14" s="39"/>
      <c r="T14" s="39"/>
      <c r="U14" s="39"/>
      <c r="V14" s="39">
        <v>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2" t="s">
        <v>41</v>
      </c>
      <c r="AW14" s="32" t="s">
        <v>1169</v>
      </c>
      <c r="AX14" s="32" t="s">
        <v>41</v>
      </c>
      <c r="AY14" s="32" t="s">
        <v>1162</v>
      </c>
    </row>
    <row r="15" spans="1:51" s="34" customFormat="1" ht="30" customHeight="1">
      <c r="A15" s="40" t="s">
        <v>1170</v>
      </c>
      <c r="B15" s="40" t="s">
        <v>1171</v>
      </c>
      <c r="C15" s="40" t="s">
        <v>1028</v>
      </c>
      <c r="D15" s="59">
        <v>1</v>
      </c>
      <c r="E15" s="60">
        <f t="shared" si="1"/>
        <v>1051168</v>
      </c>
      <c r="F15" s="53">
        <f t="shared" si="1"/>
        <v>1051168</v>
      </c>
      <c r="G15" s="60">
        <v>0</v>
      </c>
      <c r="H15" s="53">
        <f>TRUNC(G15*D15,1)</f>
        <v>0</v>
      </c>
      <c r="I15" s="60">
        <v>0</v>
      </c>
      <c r="J15" s="53">
        <f>TRUNC(I15*D15,1)</f>
        <v>0</v>
      </c>
      <c r="K15" s="60">
        <f>TRUNC(SUMIF(V12:V15,RIGHTB(O15,1),F12:F15)*U15,2)</f>
        <v>1051168</v>
      </c>
      <c r="L15" s="53">
        <f>TRUNC(K15*D15,1)</f>
        <v>1051168</v>
      </c>
      <c r="M15" s="40" t="s">
        <v>41</v>
      </c>
      <c r="N15" s="32" t="s">
        <v>46</v>
      </c>
      <c r="O15" s="32" t="s">
        <v>1104</v>
      </c>
      <c r="P15" s="32" t="s">
        <v>48</v>
      </c>
      <c r="Q15" s="32" t="s">
        <v>48</v>
      </c>
      <c r="R15" s="32" t="s">
        <v>48</v>
      </c>
      <c r="S15" s="39">
        <v>3</v>
      </c>
      <c r="T15" s="39">
        <v>2</v>
      </c>
      <c r="U15" s="39">
        <v>1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2" t="s">
        <v>41</v>
      </c>
      <c r="AW15" s="32" t="s">
        <v>1172</v>
      </c>
      <c r="AX15" s="32" t="s">
        <v>41</v>
      </c>
      <c r="AY15" s="32" t="s">
        <v>41</v>
      </c>
    </row>
    <row r="16" spans="1:51" s="34" customFormat="1" ht="30" customHeight="1">
      <c r="A16" s="40" t="s">
        <v>1173</v>
      </c>
      <c r="B16" s="40" t="s">
        <v>41</v>
      </c>
      <c r="C16" s="40" t="s">
        <v>41</v>
      </c>
      <c r="D16" s="59"/>
      <c r="E16" s="60"/>
      <c r="F16" s="53">
        <f>H16+J16+L16</f>
        <v>1051168</v>
      </c>
      <c r="G16" s="60"/>
      <c r="H16" s="53">
        <f>TRUNC(SUMIF(N12:N15,N11,H12:H15),0)</f>
        <v>0</v>
      </c>
      <c r="I16" s="60"/>
      <c r="J16" s="53">
        <f>TRUNC(SUMIF(N12:N15,N11,J12:J15),0)</f>
        <v>0</v>
      </c>
      <c r="K16" s="60"/>
      <c r="L16" s="53">
        <f>TRUNC(SUMIF(N12:N15,N11,L12:L15),0)</f>
        <v>1051168</v>
      </c>
      <c r="M16" s="40" t="s">
        <v>41</v>
      </c>
      <c r="N16" s="32" t="s">
        <v>67</v>
      </c>
      <c r="O16" s="32" t="s">
        <v>67</v>
      </c>
      <c r="P16" s="32" t="s">
        <v>41</v>
      </c>
      <c r="Q16" s="32" t="s">
        <v>41</v>
      </c>
      <c r="R16" s="32" t="s">
        <v>41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2" t="s">
        <v>41</v>
      </c>
      <c r="AW16" s="32" t="s">
        <v>41</v>
      </c>
      <c r="AX16" s="32" t="s">
        <v>41</v>
      </c>
      <c r="AY16" s="32" t="s">
        <v>41</v>
      </c>
    </row>
    <row r="17" spans="1:13" ht="30" customHeight="1">
      <c r="A17" s="59"/>
      <c r="B17" s="59"/>
      <c r="C17" s="59"/>
      <c r="D17" s="59"/>
      <c r="E17" s="60"/>
      <c r="F17" s="53"/>
      <c r="G17" s="60"/>
      <c r="H17" s="53"/>
      <c r="I17" s="60"/>
      <c r="J17" s="53"/>
      <c r="K17" s="60"/>
      <c r="L17" s="53"/>
      <c r="M17" s="59"/>
    </row>
    <row r="18" spans="1:14" ht="30" customHeight="1" hidden="1">
      <c r="A18" s="54" t="s">
        <v>1174</v>
      </c>
      <c r="B18" s="55"/>
      <c r="C18" s="55"/>
      <c r="D18" s="55"/>
      <c r="E18" s="56"/>
      <c r="F18" s="57"/>
      <c r="G18" s="56"/>
      <c r="H18" s="57"/>
      <c r="I18" s="56"/>
      <c r="J18" s="57"/>
      <c r="K18" s="56"/>
      <c r="L18" s="57"/>
      <c r="M18" s="58"/>
      <c r="N18" s="4" t="s">
        <v>51</v>
      </c>
    </row>
    <row r="19" spans="1:51" ht="30" customHeight="1" hidden="1">
      <c r="A19" s="40" t="s">
        <v>1157</v>
      </c>
      <c r="B19" s="40" t="s">
        <v>1175</v>
      </c>
      <c r="C19" s="40" t="s">
        <v>150</v>
      </c>
      <c r="D19" s="59">
        <v>0.25</v>
      </c>
      <c r="E19" s="60">
        <f aca="true" t="shared" si="2" ref="E19:F22">TRUNC(G19+I19+K19,1)</f>
        <v>1330000</v>
      </c>
      <c r="F19" s="53">
        <f t="shared" si="2"/>
        <v>332500</v>
      </c>
      <c r="G19" s="60">
        <f>단가대비표!O248</f>
        <v>1330000</v>
      </c>
      <c r="H19" s="53">
        <f>TRUNC(G19*D19,1)</f>
        <v>332500</v>
      </c>
      <c r="I19" s="60">
        <f>단가대비표!P248</f>
        <v>0</v>
      </c>
      <c r="J19" s="53">
        <f>TRUNC(I19*D19,1)</f>
        <v>0</v>
      </c>
      <c r="K19" s="60">
        <f>단가대비표!V248</f>
        <v>0</v>
      </c>
      <c r="L19" s="53">
        <f>TRUNC(K19*D19,1)</f>
        <v>0</v>
      </c>
      <c r="M19" s="40" t="s">
        <v>1159</v>
      </c>
      <c r="N19" s="2" t="s">
        <v>41</v>
      </c>
      <c r="O19" s="2" t="s">
        <v>1176</v>
      </c>
      <c r="P19" s="2" t="s">
        <v>48</v>
      </c>
      <c r="Q19" s="2" t="s">
        <v>48</v>
      </c>
      <c r="R19" s="2" t="s">
        <v>47</v>
      </c>
      <c r="S19" s="3"/>
      <c r="T19" s="3"/>
      <c r="U19" s="3"/>
      <c r="V19" s="3">
        <v>1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41</v>
      </c>
      <c r="AW19" s="2" t="s">
        <v>1177</v>
      </c>
      <c r="AX19" s="2" t="s">
        <v>41</v>
      </c>
      <c r="AY19" s="2" t="s">
        <v>1162</v>
      </c>
    </row>
    <row r="20" spans="1:51" ht="30" customHeight="1" hidden="1">
      <c r="A20" s="40" t="s">
        <v>1163</v>
      </c>
      <c r="B20" s="40" t="s">
        <v>1164</v>
      </c>
      <c r="C20" s="40" t="s">
        <v>44</v>
      </c>
      <c r="D20" s="59">
        <v>1</v>
      </c>
      <c r="E20" s="60">
        <f t="shared" si="2"/>
        <v>100530</v>
      </c>
      <c r="F20" s="53">
        <f t="shared" si="2"/>
        <v>100530</v>
      </c>
      <c r="G20" s="60">
        <f>일위대가목록!F224</f>
        <v>0</v>
      </c>
      <c r="H20" s="53">
        <f>TRUNC(G20*D20,1)</f>
        <v>0</v>
      </c>
      <c r="I20" s="60">
        <f>일위대가목록!G224</f>
        <v>0</v>
      </c>
      <c r="J20" s="53">
        <f>TRUNC(I20*D20,1)</f>
        <v>0</v>
      </c>
      <c r="K20" s="60">
        <f>일위대가목록!H224</f>
        <v>100530</v>
      </c>
      <c r="L20" s="53">
        <f>TRUNC(K20*D20,1)</f>
        <v>100530</v>
      </c>
      <c r="M20" s="40" t="s">
        <v>1159</v>
      </c>
      <c r="N20" s="2" t="s">
        <v>41</v>
      </c>
      <c r="O20" s="2" t="s">
        <v>1165</v>
      </c>
      <c r="P20" s="2" t="s">
        <v>47</v>
      </c>
      <c r="Q20" s="2" t="s">
        <v>48</v>
      </c>
      <c r="R20" s="2" t="s">
        <v>48</v>
      </c>
      <c r="S20" s="3"/>
      <c r="T20" s="3"/>
      <c r="U20" s="3"/>
      <c r="V20" s="3">
        <v>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41</v>
      </c>
      <c r="AW20" s="2" t="s">
        <v>1178</v>
      </c>
      <c r="AX20" s="2" t="s">
        <v>41</v>
      </c>
      <c r="AY20" s="2" t="s">
        <v>1162</v>
      </c>
    </row>
    <row r="21" spans="1:51" ht="30" customHeight="1" hidden="1">
      <c r="A21" s="40" t="s">
        <v>1167</v>
      </c>
      <c r="B21" s="40" t="s">
        <v>1164</v>
      </c>
      <c r="C21" s="40" t="s">
        <v>44</v>
      </c>
      <c r="D21" s="59">
        <v>1</v>
      </c>
      <c r="E21" s="60">
        <f t="shared" si="2"/>
        <v>100530</v>
      </c>
      <c r="F21" s="53">
        <f t="shared" si="2"/>
        <v>100530</v>
      </c>
      <c r="G21" s="60">
        <f>일위대가목록!F226</f>
        <v>0</v>
      </c>
      <c r="H21" s="53">
        <f>TRUNC(G21*D21,1)</f>
        <v>0</v>
      </c>
      <c r="I21" s="60">
        <f>일위대가목록!G226</f>
        <v>0</v>
      </c>
      <c r="J21" s="53">
        <f>TRUNC(I21*D21,1)</f>
        <v>0</v>
      </c>
      <c r="K21" s="60">
        <f>일위대가목록!H226</f>
        <v>100530</v>
      </c>
      <c r="L21" s="53">
        <f>TRUNC(K21*D21,1)</f>
        <v>100530</v>
      </c>
      <c r="M21" s="40" t="s">
        <v>1159</v>
      </c>
      <c r="N21" s="2" t="s">
        <v>41</v>
      </c>
      <c r="O21" s="2" t="s">
        <v>1168</v>
      </c>
      <c r="P21" s="2" t="s">
        <v>47</v>
      </c>
      <c r="Q21" s="2" t="s">
        <v>48</v>
      </c>
      <c r="R21" s="2" t="s">
        <v>48</v>
      </c>
      <c r="S21" s="3"/>
      <c r="T21" s="3"/>
      <c r="U21" s="3"/>
      <c r="V21" s="3">
        <v>1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41</v>
      </c>
      <c r="AW21" s="2" t="s">
        <v>1179</v>
      </c>
      <c r="AX21" s="2" t="s">
        <v>41</v>
      </c>
      <c r="AY21" s="2" t="s">
        <v>1162</v>
      </c>
    </row>
    <row r="22" spans="1:51" ht="30" customHeight="1" hidden="1">
      <c r="A22" s="40" t="s">
        <v>1170</v>
      </c>
      <c r="B22" s="40" t="s">
        <v>1171</v>
      </c>
      <c r="C22" s="40" t="s">
        <v>1028</v>
      </c>
      <c r="D22" s="59">
        <v>1</v>
      </c>
      <c r="E22" s="60">
        <f t="shared" si="2"/>
        <v>533560</v>
      </c>
      <c r="F22" s="53">
        <f t="shared" si="2"/>
        <v>533560</v>
      </c>
      <c r="G22" s="60">
        <v>0</v>
      </c>
      <c r="H22" s="53">
        <f>TRUNC(G22*D22,1)</f>
        <v>0</v>
      </c>
      <c r="I22" s="60">
        <v>0</v>
      </c>
      <c r="J22" s="53">
        <f>TRUNC(I22*D22,1)</f>
        <v>0</v>
      </c>
      <c r="K22" s="60">
        <f>TRUNC(SUMIF(V19:V22,RIGHTB(O22,1),F19:F22)*U22,2)</f>
        <v>533560</v>
      </c>
      <c r="L22" s="53">
        <f>TRUNC(K22*D22,1)</f>
        <v>533560</v>
      </c>
      <c r="M22" s="40" t="s">
        <v>41</v>
      </c>
      <c r="N22" s="2" t="s">
        <v>51</v>
      </c>
      <c r="O22" s="2" t="s">
        <v>1104</v>
      </c>
      <c r="P22" s="2" t="s">
        <v>48</v>
      </c>
      <c r="Q22" s="2" t="s">
        <v>48</v>
      </c>
      <c r="R22" s="2" t="s">
        <v>48</v>
      </c>
      <c r="S22" s="3">
        <v>3</v>
      </c>
      <c r="T22" s="3">
        <v>2</v>
      </c>
      <c r="U22" s="3">
        <v>1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41</v>
      </c>
      <c r="AW22" s="2" t="s">
        <v>1180</v>
      </c>
      <c r="AX22" s="2" t="s">
        <v>41</v>
      </c>
      <c r="AY22" s="2" t="s">
        <v>41</v>
      </c>
    </row>
    <row r="23" spans="1:51" ht="30" customHeight="1" hidden="1">
      <c r="A23" s="40" t="s">
        <v>1173</v>
      </c>
      <c r="B23" s="40" t="s">
        <v>41</v>
      </c>
      <c r="C23" s="40" t="s">
        <v>41</v>
      </c>
      <c r="D23" s="59"/>
      <c r="E23" s="60"/>
      <c r="F23" s="53">
        <f>H23+J23+L23</f>
        <v>533560</v>
      </c>
      <c r="G23" s="60"/>
      <c r="H23" s="53">
        <f>TRUNC(SUMIF(N19:N22,N18,H19:H22),0)</f>
        <v>0</v>
      </c>
      <c r="I23" s="60"/>
      <c r="J23" s="53">
        <f>TRUNC(SUMIF(N19:N22,N18,J19:J22),0)</f>
        <v>0</v>
      </c>
      <c r="K23" s="60"/>
      <c r="L23" s="53">
        <f>TRUNC(SUMIF(N19:N22,N18,L19:L22),0)</f>
        <v>533560</v>
      </c>
      <c r="M23" s="40" t="s">
        <v>41</v>
      </c>
      <c r="N23" s="2" t="s">
        <v>67</v>
      </c>
      <c r="O23" s="2" t="s">
        <v>67</v>
      </c>
      <c r="P23" s="2" t="s">
        <v>41</v>
      </c>
      <c r="Q23" s="2" t="s">
        <v>41</v>
      </c>
      <c r="R23" s="2" t="s">
        <v>41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41</v>
      </c>
      <c r="AW23" s="2" t="s">
        <v>41</v>
      </c>
      <c r="AX23" s="2" t="s">
        <v>41</v>
      </c>
      <c r="AY23" s="2" t="s">
        <v>41</v>
      </c>
    </row>
    <row r="24" spans="1:13" ht="30" customHeight="1" hidden="1">
      <c r="A24" s="59"/>
      <c r="B24" s="59"/>
      <c r="C24" s="59"/>
      <c r="D24" s="59"/>
      <c r="E24" s="60"/>
      <c r="F24" s="53"/>
      <c r="G24" s="60"/>
      <c r="H24" s="53"/>
      <c r="I24" s="60"/>
      <c r="J24" s="53"/>
      <c r="K24" s="60"/>
      <c r="L24" s="53"/>
      <c r="M24" s="59"/>
    </row>
    <row r="25" spans="1:14" s="44" customFormat="1" ht="30" customHeight="1" hidden="1">
      <c r="A25" s="54" t="s">
        <v>5125</v>
      </c>
      <c r="B25" s="55"/>
      <c r="C25" s="55"/>
      <c r="D25" s="55"/>
      <c r="E25" s="56"/>
      <c r="F25" s="57"/>
      <c r="G25" s="56"/>
      <c r="H25" s="57"/>
      <c r="I25" s="56"/>
      <c r="J25" s="57"/>
      <c r="K25" s="56"/>
      <c r="L25" s="57"/>
      <c r="M25" s="58"/>
      <c r="N25" s="50" t="s">
        <v>51</v>
      </c>
    </row>
    <row r="26" spans="1:51" s="44" customFormat="1" ht="30" customHeight="1" hidden="1">
      <c r="A26" s="40" t="s">
        <v>1157</v>
      </c>
      <c r="B26" s="40" t="s">
        <v>5104</v>
      </c>
      <c r="C26" s="40" t="s">
        <v>150</v>
      </c>
      <c r="D26" s="59">
        <v>0.25</v>
      </c>
      <c r="E26" s="60">
        <f aca="true" t="shared" si="3" ref="E26:F29">TRUNC(G26+I26+K26,1)</f>
        <v>2200000</v>
      </c>
      <c r="F26" s="53">
        <f t="shared" si="3"/>
        <v>550000</v>
      </c>
      <c r="G26" s="60">
        <f>단가대비표!O249</f>
        <v>2200000</v>
      </c>
      <c r="H26" s="53">
        <f>TRUNC(G26*D26,1)</f>
        <v>550000</v>
      </c>
      <c r="I26" s="60">
        <f>단가대비표!P249</f>
        <v>0</v>
      </c>
      <c r="J26" s="53">
        <f>TRUNC(I26*D26,1)</f>
        <v>0</v>
      </c>
      <c r="K26" s="60">
        <f>단가대비표!V249</f>
        <v>0</v>
      </c>
      <c r="L26" s="53">
        <f>TRUNC(K26*D26,1)</f>
        <v>0</v>
      </c>
      <c r="M26" s="40" t="s">
        <v>1159</v>
      </c>
      <c r="N26" s="42" t="s">
        <v>41</v>
      </c>
      <c r="O26" s="42" t="s">
        <v>1176</v>
      </c>
      <c r="P26" s="42" t="s">
        <v>48</v>
      </c>
      <c r="Q26" s="42" t="s">
        <v>48</v>
      </c>
      <c r="R26" s="42" t="s">
        <v>47</v>
      </c>
      <c r="S26" s="45"/>
      <c r="T26" s="45"/>
      <c r="U26" s="45"/>
      <c r="V26" s="45">
        <v>1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2" t="s">
        <v>41</v>
      </c>
      <c r="AW26" s="42" t="s">
        <v>1177</v>
      </c>
      <c r="AX26" s="42" t="s">
        <v>41</v>
      </c>
      <c r="AY26" s="42" t="s">
        <v>1162</v>
      </c>
    </row>
    <row r="27" spans="1:51" s="44" customFormat="1" ht="30" customHeight="1" hidden="1">
      <c r="A27" s="40" t="s">
        <v>1163</v>
      </c>
      <c r="B27" s="40" t="s">
        <v>5103</v>
      </c>
      <c r="C27" s="40" t="s">
        <v>44</v>
      </c>
      <c r="D27" s="59">
        <v>1</v>
      </c>
      <c r="E27" s="60">
        <f t="shared" si="3"/>
        <v>263084</v>
      </c>
      <c r="F27" s="53">
        <f t="shared" si="3"/>
        <v>263084</v>
      </c>
      <c r="G27" s="60">
        <f>일위대가목록!F225</f>
        <v>0</v>
      </c>
      <c r="H27" s="53">
        <f>TRUNC(G27*D27,1)</f>
        <v>0</v>
      </c>
      <c r="I27" s="60">
        <f>일위대가목록!G225</f>
        <v>0</v>
      </c>
      <c r="J27" s="53">
        <f>TRUNC(I27*D27,1)</f>
        <v>0</v>
      </c>
      <c r="K27" s="60">
        <f>일위대가목록!H225</f>
        <v>263084</v>
      </c>
      <c r="L27" s="53">
        <f>TRUNC(K27*D27,1)</f>
        <v>263084</v>
      </c>
      <c r="M27" s="40" t="s">
        <v>1159</v>
      </c>
      <c r="N27" s="42" t="s">
        <v>41</v>
      </c>
      <c r="O27" s="42" t="s">
        <v>1165</v>
      </c>
      <c r="P27" s="42" t="s">
        <v>47</v>
      </c>
      <c r="Q27" s="42" t="s">
        <v>48</v>
      </c>
      <c r="R27" s="42" t="s">
        <v>48</v>
      </c>
      <c r="S27" s="45"/>
      <c r="T27" s="45"/>
      <c r="U27" s="45"/>
      <c r="V27" s="45">
        <v>1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2" t="s">
        <v>41</v>
      </c>
      <c r="AW27" s="42" t="s">
        <v>1178</v>
      </c>
      <c r="AX27" s="42" t="s">
        <v>41</v>
      </c>
      <c r="AY27" s="42" t="s">
        <v>1162</v>
      </c>
    </row>
    <row r="28" spans="1:51" s="44" customFormat="1" ht="30" customHeight="1" hidden="1">
      <c r="A28" s="40" t="s">
        <v>1167</v>
      </c>
      <c r="B28" s="40" t="s">
        <v>5105</v>
      </c>
      <c r="C28" s="40" t="s">
        <v>44</v>
      </c>
      <c r="D28" s="59">
        <v>1</v>
      </c>
      <c r="E28" s="60">
        <f t="shared" si="3"/>
        <v>263084</v>
      </c>
      <c r="F28" s="53">
        <f t="shared" si="3"/>
        <v>263084</v>
      </c>
      <c r="G28" s="60">
        <f>일위대가목록!F227</f>
        <v>0</v>
      </c>
      <c r="H28" s="53">
        <f>TRUNC(G28*D28,1)</f>
        <v>0</v>
      </c>
      <c r="I28" s="60">
        <f>일위대가목록!G227</f>
        <v>0</v>
      </c>
      <c r="J28" s="53">
        <f>TRUNC(I28*D28,1)</f>
        <v>0</v>
      </c>
      <c r="K28" s="60">
        <f>일위대가목록!H227</f>
        <v>263084</v>
      </c>
      <c r="L28" s="53">
        <f>TRUNC(K28*D28,1)</f>
        <v>263084</v>
      </c>
      <c r="M28" s="40" t="s">
        <v>1159</v>
      </c>
      <c r="N28" s="42" t="s">
        <v>41</v>
      </c>
      <c r="O28" s="42" t="s">
        <v>1168</v>
      </c>
      <c r="P28" s="42" t="s">
        <v>47</v>
      </c>
      <c r="Q28" s="42" t="s">
        <v>48</v>
      </c>
      <c r="R28" s="42" t="s">
        <v>48</v>
      </c>
      <c r="S28" s="45"/>
      <c r="T28" s="45"/>
      <c r="U28" s="45"/>
      <c r="V28" s="45">
        <v>1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2" t="s">
        <v>41</v>
      </c>
      <c r="AW28" s="42" t="s">
        <v>1179</v>
      </c>
      <c r="AX28" s="42" t="s">
        <v>41</v>
      </c>
      <c r="AY28" s="42" t="s">
        <v>1162</v>
      </c>
    </row>
    <row r="29" spans="1:51" s="44" customFormat="1" ht="30" customHeight="1" hidden="1">
      <c r="A29" s="40" t="s">
        <v>1170</v>
      </c>
      <c r="B29" s="40" t="s">
        <v>1171</v>
      </c>
      <c r="C29" s="40" t="s">
        <v>1028</v>
      </c>
      <c r="D29" s="59">
        <v>1</v>
      </c>
      <c r="E29" s="60">
        <f t="shared" si="3"/>
        <v>1076168</v>
      </c>
      <c r="F29" s="53">
        <f t="shared" si="3"/>
        <v>1076168</v>
      </c>
      <c r="G29" s="60">
        <v>0</v>
      </c>
      <c r="H29" s="53">
        <f>TRUNC(G29*D29,1)</f>
        <v>0</v>
      </c>
      <c r="I29" s="60">
        <v>0</v>
      </c>
      <c r="J29" s="53">
        <f>TRUNC(I29*D29,1)</f>
        <v>0</v>
      </c>
      <c r="K29" s="60">
        <f>TRUNC(SUMIF(V26:V29,RIGHTB(O29,1),F26:F29)*U29,2)</f>
        <v>1076168</v>
      </c>
      <c r="L29" s="53">
        <f>TRUNC(K29*D29,1)</f>
        <v>1076168</v>
      </c>
      <c r="M29" s="40" t="s">
        <v>41</v>
      </c>
      <c r="N29" s="42" t="s">
        <v>51</v>
      </c>
      <c r="O29" s="42" t="s">
        <v>1104</v>
      </c>
      <c r="P29" s="42" t="s">
        <v>48</v>
      </c>
      <c r="Q29" s="42" t="s">
        <v>48</v>
      </c>
      <c r="R29" s="42" t="s">
        <v>48</v>
      </c>
      <c r="S29" s="45">
        <v>3</v>
      </c>
      <c r="T29" s="45">
        <v>2</v>
      </c>
      <c r="U29" s="45">
        <v>1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2" t="s">
        <v>41</v>
      </c>
      <c r="AW29" s="42" t="s">
        <v>1180</v>
      </c>
      <c r="AX29" s="42" t="s">
        <v>41</v>
      </c>
      <c r="AY29" s="42" t="s">
        <v>41</v>
      </c>
    </row>
    <row r="30" spans="1:51" s="44" customFormat="1" ht="30" customHeight="1" hidden="1">
      <c r="A30" s="40" t="s">
        <v>1173</v>
      </c>
      <c r="B30" s="40" t="s">
        <v>41</v>
      </c>
      <c r="C30" s="40" t="s">
        <v>41</v>
      </c>
      <c r="D30" s="59"/>
      <c r="E30" s="60"/>
      <c r="F30" s="53">
        <f>H30+J30+L30</f>
        <v>1076168</v>
      </c>
      <c r="G30" s="60"/>
      <c r="H30" s="53">
        <f>TRUNC(SUMIF(N26:N29,N25,H26:H29),0)</f>
        <v>0</v>
      </c>
      <c r="I30" s="60"/>
      <c r="J30" s="53">
        <f>TRUNC(SUMIF(N26:N29,N25,J26:J29),0)</f>
        <v>0</v>
      </c>
      <c r="K30" s="60"/>
      <c r="L30" s="53">
        <f>TRUNC(SUMIF(N26:N29,N25,L26:L29),0)</f>
        <v>1076168</v>
      </c>
      <c r="M30" s="40" t="s">
        <v>41</v>
      </c>
      <c r="N30" s="42" t="s">
        <v>67</v>
      </c>
      <c r="O30" s="42" t="s">
        <v>67</v>
      </c>
      <c r="P30" s="42" t="s">
        <v>41</v>
      </c>
      <c r="Q30" s="42" t="s">
        <v>41</v>
      </c>
      <c r="R30" s="42" t="s">
        <v>41</v>
      </c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2" t="s">
        <v>41</v>
      </c>
      <c r="AW30" s="42" t="s">
        <v>41</v>
      </c>
      <c r="AX30" s="42" t="s">
        <v>41</v>
      </c>
      <c r="AY30" s="42" t="s">
        <v>41</v>
      </c>
    </row>
    <row r="31" spans="1:13" ht="30" customHeight="1" hidden="1">
      <c r="A31" s="59"/>
      <c r="B31" s="59"/>
      <c r="C31" s="59"/>
      <c r="D31" s="59"/>
      <c r="E31" s="60"/>
      <c r="F31" s="53"/>
      <c r="G31" s="60"/>
      <c r="H31" s="53"/>
      <c r="I31" s="60"/>
      <c r="J31" s="53"/>
      <c r="K31" s="60"/>
      <c r="L31" s="53"/>
      <c r="M31" s="59"/>
    </row>
    <row r="32" spans="1:14" ht="30" customHeight="1" hidden="1">
      <c r="A32" s="54" t="s">
        <v>1181</v>
      </c>
      <c r="B32" s="55"/>
      <c r="C32" s="55"/>
      <c r="D32" s="55"/>
      <c r="E32" s="56"/>
      <c r="F32" s="57"/>
      <c r="G32" s="56"/>
      <c r="H32" s="57"/>
      <c r="I32" s="56"/>
      <c r="J32" s="57"/>
      <c r="K32" s="56"/>
      <c r="L32" s="57"/>
      <c r="M32" s="58"/>
      <c r="N32" s="4" t="s">
        <v>56</v>
      </c>
    </row>
    <row r="33" spans="1:51" ht="30" customHeight="1" hidden="1">
      <c r="A33" s="40" t="s">
        <v>1182</v>
      </c>
      <c r="B33" s="40" t="s">
        <v>1183</v>
      </c>
      <c r="C33" s="40" t="s">
        <v>150</v>
      </c>
      <c r="D33" s="59">
        <v>0.25</v>
      </c>
      <c r="E33" s="60">
        <f>TRUNC(G33+I33+K33,1)</f>
        <v>540000</v>
      </c>
      <c r="F33" s="53">
        <f>TRUNC(H33+J33+L33,1)</f>
        <v>135000</v>
      </c>
      <c r="G33" s="60">
        <f>단가대비표!O245</f>
        <v>540000</v>
      </c>
      <c r="H33" s="53">
        <f>TRUNC(G33*D33,1)</f>
        <v>135000</v>
      </c>
      <c r="I33" s="60">
        <f>단가대비표!P245</f>
        <v>0</v>
      </c>
      <c r="J33" s="53">
        <f>TRUNC(I33*D33,1)</f>
        <v>0</v>
      </c>
      <c r="K33" s="60">
        <f>단가대비표!V245</f>
        <v>0</v>
      </c>
      <c r="L33" s="53">
        <f>TRUNC(K33*D33,1)</f>
        <v>0</v>
      </c>
      <c r="M33" s="40" t="s">
        <v>1159</v>
      </c>
      <c r="N33" s="2" t="s">
        <v>41</v>
      </c>
      <c r="O33" s="2" t="s">
        <v>1184</v>
      </c>
      <c r="P33" s="2" t="s">
        <v>48</v>
      </c>
      <c r="Q33" s="2" t="s">
        <v>48</v>
      </c>
      <c r="R33" s="2" t="s">
        <v>47</v>
      </c>
      <c r="S33" s="3"/>
      <c r="T33" s="3"/>
      <c r="U33" s="3"/>
      <c r="V33" s="3">
        <v>1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41</v>
      </c>
      <c r="AW33" s="2" t="s">
        <v>1185</v>
      </c>
      <c r="AX33" s="2" t="s">
        <v>41</v>
      </c>
      <c r="AY33" s="2" t="s">
        <v>1162</v>
      </c>
    </row>
    <row r="34" spans="1:51" ht="30" customHeight="1" hidden="1">
      <c r="A34" s="40" t="s">
        <v>1170</v>
      </c>
      <c r="B34" s="40" t="s">
        <v>1171</v>
      </c>
      <c r="C34" s="40" t="s">
        <v>1028</v>
      </c>
      <c r="D34" s="59">
        <v>1</v>
      </c>
      <c r="E34" s="60">
        <f>TRUNC(G34+I34+K34,1)</f>
        <v>135000</v>
      </c>
      <c r="F34" s="53">
        <f>TRUNC(H34+J34+L34,1)</f>
        <v>135000</v>
      </c>
      <c r="G34" s="60">
        <v>0</v>
      </c>
      <c r="H34" s="53">
        <f>TRUNC(G34*D34,1)</f>
        <v>0</v>
      </c>
      <c r="I34" s="60">
        <v>0</v>
      </c>
      <c r="J34" s="53">
        <f>TRUNC(I34*D34,1)</f>
        <v>0</v>
      </c>
      <c r="K34" s="60">
        <f>TRUNC(SUMIF(V33:V34,RIGHTB(O34,1),F33:F34)*U34,2)</f>
        <v>135000</v>
      </c>
      <c r="L34" s="53">
        <f>TRUNC(K34*D34,1)</f>
        <v>135000</v>
      </c>
      <c r="M34" s="40" t="s">
        <v>41</v>
      </c>
      <c r="N34" s="2" t="s">
        <v>56</v>
      </c>
      <c r="O34" s="2" t="s">
        <v>1104</v>
      </c>
      <c r="P34" s="2" t="s">
        <v>48</v>
      </c>
      <c r="Q34" s="2" t="s">
        <v>48</v>
      </c>
      <c r="R34" s="2" t="s">
        <v>48</v>
      </c>
      <c r="S34" s="3">
        <v>3</v>
      </c>
      <c r="T34" s="3">
        <v>2</v>
      </c>
      <c r="U34" s="3">
        <v>1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 t="s">
        <v>41</v>
      </c>
      <c r="AW34" s="2" t="s">
        <v>1186</v>
      </c>
      <c r="AX34" s="2" t="s">
        <v>41</v>
      </c>
      <c r="AY34" s="2" t="s">
        <v>41</v>
      </c>
    </row>
    <row r="35" spans="1:51" ht="30" customHeight="1" hidden="1">
      <c r="A35" s="40" t="s">
        <v>1173</v>
      </c>
      <c r="B35" s="40" t="s">
        <v>41</v>
      </c>
      <c r="C35" s="40" t="s">
        <v>41</v>
      </c>
      <c r="D35" s="59"/>
      <c r="E35" s="60"/>
      <c r="F35" s="53">
        <f>H35+J35+L35</f>
        <v>135000</v>
      </c>
      <c r="G35" s="60"/>
      <c r="H35" s="53">
        <f>TRUNC(SUMIF(N33:N34,N32,H33:H34),0)</f>
        <v>0</v>
      </c>
      <c r="I35" s="60"/>
      <c r="J35" s="53">
        <f>TRUNC(SUMIF(N33:N34,N32,J33:J34),0)</f>
        <v>0</v>
      </c>
      <c r="K35" s="60"/>
      <c r="L35" s="53">
        <f>TRUNC(SUMIF(N33:N34,N32,L33:L34),0)</f>
        <v>135000</v>
      </c>
      <c r="M35" s="40" t="s">
        <v>41</v>
      </c>
      <c r="N35" s="2" t="s">
        <v>67</v>
      </c>
      <c r="O35" s="2" t="s">
        <v>67</v>
      </c>
      <c r="P35" s="2" t="s">
        <v>41</v>
      </c>
      <c r="Q35" s="2" t="s">
        <v>41</v>
      </c>
      <c r="R35" s="2" t="s">
        <v>41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2" t="s">
        <v>41</v>
      </c>
      <c r="AW35" s="2" t="s">
        <v>41</v>
      </c>
      <c r="AX35" s="2" t="s">
        <v>41</v>
      </c>
      <c r="AY35" s="2" t="s">
        <v>41</v>
      </c>
    </row>
    <row r="36" spans="1:13" ht="30" customHeight="1" hidden="1">
      <c r="A36" s="59"/>
      <c r="B36" s="59"/>
      <c r="C36" s="59"/>
      <c r="D36" s="59"/>
      <c r="E36" s="60"/>
      <c r="F36" s="53"/>
      <c r="G36" s="60"/>
      <c r="H36" s="53"/>
      <c r="I36" s="60"/>
      <c r="J36" s="53"/>
      <c r="K36" s="60"/>
      <c r="L36" s="53"/>
      <c r="M36" s="59"/>
    </row>
    <row r="37" spans="1:14" ht="30" customHeight="1" hidden="1">
      <c r="A37" s="54" t="s">
        <v>1187</v>
      </c>
      <c r="B37" s="55"/>
      <c r="C37" s="55"/>
      <c r="D37" s="55"/>
      <c r="E37" s="56"/>
      <c r="F37" s="57"/>
      <c r="G37" s="56"/>
      <c r="H37" s="57"/>
      <c r="I37" s="56"/>
      <c r="J37" s="57"/>
      <c r="K37" s="56"/>
      <c r="L37" s="57"/>
      <c r="M37" s="58"/>
      <c r="N37" s="4" t="s">
        <v>61</v>
      </c>
    </row>
    <row r="38" spans="1:51" ht="30" customHeight="1" hidden="1">
      <c r="A38" s="40" t="s">
        <v>1188</v>
      </c>
      <c r="B38" s="40" t="s">
        <v>1189</v>
      </c>
      <c r="C38" s="40" t="s">
        <v>305</v>
      </c>
      <c r="D38" s="59">
        <v>0.76</v>
      </c>
      <c r="E38" s="60">
        <f aca="true" t="shared" si="4" ref="E38:E49">TRUNC(G38+I38+K38,1)</f>
        <v>15120</v>
      </c>
      <c r="F38" s="53">
        <f aca="true" t="shared" si="5" ref="F38:F49">TRUNC(H38+J38+L38,1)</f>
        <v>11491.2</v>
      </c>
      <c r="G38" s="60">
        <f>단가대비표!O230</f>
        <v>15120</v>
      </c>
      <c r="H38" s="53">
        <f aca="true" t="shared" si="6" ref="H38:H49">TRUNC(G38*D38,1)</f>
        <v>11491.2</v>
      </c>
      <c r="I38" s="60">
        <f>단가대비표!P230</f>
        <v>0</v>
      </c>
      <c r="J38" s="53">
        <f aca="true" t="shared" si="7" ref="J38:J49">TRUNC(I38*D38,1)</f>
        <v>0</v>
      </c>
      <c r="K38" s="60">
        <f>단가대비표!V230</f>
        <v>0</v>
      </c>
      <c r="L38" s="53">
        <f aca="true" t="shared" si="8" ref="L38:L49">TRUNC(K38*D38,1)</f>
        <v>0</v>
      </c>
      <c r="M38" s="40" t="s">
        <v>1159</v>
      </c>
      <c r="N38" s="2" t="s">
        <v>41</v>
      </c>
      <c r="O38" s="2" t="s">
        <v>1190</v>
      </c>
      <c r="P38" s="2" t="s">
        <v>48</v>
      </c>
      <c r="Q38" s="2" t="s">
        <v>48</v>
      </c>
      <c r="R38" s="2" t="s">
        <v>47</v>
      </c>
      <c r="S38" s="3"/>
      <c r="T38" s="3"/>
      <c r="U38" s="3"/>
      <c r="V38" s="3"/>
      <c r="W38" s="3"/>
      <c r="X38" s="3">
        <v>3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2" t="s">
        <v>41</v>
      </c>
      <c r="AW38" s="2" t="s">
        <v>1191</v>
      </c>
      <c r="AX38" s="2" t="s">
        <v>41</v>
      </c>
      <c r="AY38" s="2" t="s">
        <v>1162</v>
      </c>
    </row>
    <row r="39" spans="1:51" ht="30" customHeight="1" hidden="1">
      <c r="A39" s="40" t="s">
        <v>1192</v>
      </c>
      <c r="B39" s="40" t="s">
        <v>1193</v>
      </c>
      <c r="C39" s="40" t="s">
        <v>59</v>
      </c>
      <c r="D39" s="59">
        <v>1.254</v>
      </c>
      <c r="E39" s="60">
        <f t="shared" si="4"/>
        <v>2700</v>
      </c>
      <c r="F39" s="53">
        <f t="shared" si="5"/>
        <v>3385.8</v>
      </c>
      <c r="G39" s="60">
        <f>단가대비표!O210</f>
        <v>2700</v>
      </c>
      <c r="H39" s="53">
        <f t="shared" si="6"/>
        <v>3385.8</v>
      </c>
      <c r="I39" s="60">
        <f>단가대비표!P210</f>
        <v>0</v>
      </c>
      <c r="J39" s="53">
        <f t="shared" si="7"/>
        <v>0</v>
      </c>
      <c r="K39" s="60">
        <f>단가대비표!V210</f>
        <v>0</v>
      </c>
      <c r="L39" s="53">
        <f t="shared" si="8"/>
        <v>0</v>
      </c>
      <c r="M39" s="40" t="s">
        <v>1159</v>
      </c>
      <c r="N39" s="2" t="s">
        <v>41</v>
      </c>
      <c r="O39" s="2" t="s">
        <v>1194</v>
      </c>
      <c r="P39" s="2" t="s">
        <v>48</v>
      </c>
      <c r="Q39" s="2" t="s">
        <v>48</v>
      </c>
      <c r="R39" s="2" t="s">
        <v>47</v>
      </c>
      <c r="S39" s="3"/>
      <c r="T39" s="3"/>
      <c r="U39" s="3"/>
      <c r="V39" s="3"/>
      <c r="W39" s="3"/>
      <c r="X39" s="3">
        <v>3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2" t="s">
        <v>41</v>
      </c>
      <c r="AW39" s="2" t="s">
        <v>1195</v>
      </c>
      <c r="AX39" s="2" t="s">
        <v>41</v>
      </c>
      <c r="AY39" s="2" t="s">
        <v>1162</v>
      </c>
    </row>
    <row r="40" spans="1:51" ht="30" customHeight="1" hidden="1">
      <c r="A40" s="40" t="s">
        <v>1196</v>
      </c>
      <c r="B40" s="40" t="s">
        <v>1197</v>
      </c>
      <c r="C40" s="40" t="s">
        <v>150</v>
      </c>
      <c r="D40" s="59">
        <v>0.4826</v>
      </c>
      <c r="E40" s="60">
        <f t="shared" si="4"/>
        <v>1500</v>
      </c>
      <c r="F40" s="53">
        <f t="shared" si="5"/>
        <v>723.9</v>
      </c>
      <c r="G40" s="60">
        <f>단가대비표!O216</f>
        <v>1500</v>
      </c>
      <c r="H40" s="53">
        <f t="shared" si="6"/>
        <v>723.9</v>
      </c>
      <c r="I40" s="60">
        <f>단가대비표!P216</f>
        <v>0</v>
      </c>
      <c r="J40" s="53">
        <f t="shared" si="7"/>
        <v>0</v>
      </c>
      <c r="K40" s="60">
        <f>단가대비표!V216</f>
        <v>0</v>
      </c>
      <c r="L40" s="53">
        <f t="shared" si="8"/>
        <v>0</v>
      </c>
      <c r="M40" s="40" t="s">
        <v>1159</v>
      </c>
      <c r="N40" s="2" t="s">
        <v>41</v>
      </c>
      <c r="O40" s="2" t="s">
        <v>1198</v>
      </c>
      <c r="P40" s="2" t="s">
        <v>48</v>
      </c>
      <c r="Q40" s="2" t="s">
        <v>48</v>
      </c>
      <c r="R40" s="2" t="s">
        <v>47</v>
      </c>
      <c r="S40" s="3"/>
      <c r="T40" s="3"/>
      <c r="U40" s="3"/>
      <c r="V40" s="3"/>
      <c r="W40" s="3"/>
      <c r="X40" s="3">
        <v>3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41</v>
      </c>
      <c r="AW40" s="2" t="s">
        <v>1199</v>
      </c>
      <c r="AX40" s="2" t="s">
        <v>41</v>
      </c>
      <c r="AY40" s="2" t="s">
        <v>1162</v>
      </c>
    </row>
    <row r="41" spans="1:51" ht="30" customHeight="1" hidden="1">
      <c r="A41" s="40" t="s">
        <v>1196</v>
      </c>
      <c r="B41" s="40" t="s">
        <v>1200</v>
      </c>
      <c r="C41" s="40" t="s">
        <v>150</v>
      </c>
      <c r="D41" s="59">
        <v>0.1064</v>
      </c>
      <c r="E41" s="60">
        <f t="shared" si="4"/>
        <v>900</v>
      </c>
      <c r="F41" s="53">
        <f t="shared" si="5"/>
        <v>95.7</v>
      </c>
      <c r="G41" s="60">
        <f>단가대비표!O211</f>
        <v>900</v>
      </c>
      <c r="H41" s="53">
        <f t="shared" si="6"/>
        <v>95.7</v>
      </c>
      <c r="I41" s="60">
        <f>단가대비표!P211</f>
        <v>0</v>
      </c>
      <c r="J41" s="53">
        <f t="shared" si="7"/>
        <v>0</v>
      </c>
      <c r="K41" s="60">
        <f>단가대비표!V211</f>
        <v>0</v>
      </c>
      <c r="L41" s="53">
        <f t="shared" si="8"/>
        <v>0</v>
      </c>
      <c r="M41" s="40" t="s">
        <v>1159</v>
      </c>
      <c r="N41" s="2" t="s">
        <v>41</v>
      </c>
      <c r="O41" s="2" t="s">
        <v>1201</v>
      </c>
      <c r="P41" s="2" t="s">
        <v>48</v>
      </c>
      <c r="Q41" s="2" t="s">
        <v>48</v>
      </c>
      <c r="R41" s="2" t="s">
        <v>47</v>
      </c>
      <c r="S41" s="3"/>
      <c r="T41" s="3"/>
      <c r="U41" s="3"/>
      <c r="V41" s="3"/>
      <c r="W41" s="3"/>
      <c r="X41" s="3">
        <v>3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41</v>
      </c>
      <c r="AW41" s="2" t="s">
        <v>1202</v>
      </c>
      <c r="AX41" s="2" t="s">
        <v>41</v>
      </c>
      <c r="AY41" s="2" t="s">
        <v>1162</v>
      </c>
    </row>
    <row r="42" spans="1:51" ht="30" customHeight="1" hidden="1">
      <c r="A42" s="40" t="s">
        <v>1188</v>
      </c>
      <c r="B42" s="40" t="s">
        <v>1203</v>
      </c>
      <c r="C42" s="40" t="s">
        <v>150</v>
      </c>
      <c r="D42" s="59">
        <v>2.5327</v>
      </c>
      <c r="E42" s="60">
        <f t="shared" si="4"/>
        <v>508</v>
      </c>
      <c r="F42" s="53">
        <f t="shared" si="5"/>
        <v>1286.6</v>
      </c>
      <c r="G42" s="60">
        <f>단가대비표!O231</f>
        <v>508</v>
      </c>
      <c r="H42" s="53">
        <f t="shared" si="6"/>
        <v>1286.6</v>
      </c>
      <c r="I42" s="60">
        <f>단가대비표!P231</f>
        <v>0</v>
      </c>
      <c r="J42" s="53">
        <f t="shared" si="7"/>
        <v>0</v>
      </c>
      <c r="K42" s="60">
        <f>단가대비표!V231</f>
        <v>0</v>
      </c>
      <c r="L42" s="53">
        <f t="shared" si="8"/>
        <v>0</v>
      </c>
      <c r="M42" s="40" t="s">
        <v>1159</v>
      </c>
      <c r="N42" s="2" t="s">
        <v>41</v>
      </c>
      <c r="O42" s="2" t="s">
        <v>1204</v>
      </c>
      <c r="P42" s="2" t="s">
        <v>48</v>
      </c>
      <c r="Q42" s="2" t="s">
        <v>48</v>
      </c>
      <c r="R42" s="2" t="s">
        <v>47</v>
      </c>
      <c r="S42" s="3"/>
      <c r="T42" s="3"/>
      <c r="U42" s="3"/>
      <c r="V42" s="3"/>
      <c r="W42" s="3"/>
      <c r="X42" s="3">
        <v>3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41</v>
      </c>
      <c r="AW42" s="2" t="s">
        <v>1205</v>
      </c>
      <c r="AX42" s="2" t="s">
        <v>41</v>
      </c>
      <c r="AY42" s="2" t="s">
        <v>1162</v>
      </c>
    </row>
    <row r="43" spans="1:51" ht="30" customHeight="1" hidden="1">
      <c r="A43" s="40" t="s">
        <v>1206</v>
      </c>
      <c r="B43" s="40" t="s">
        <v>1207</v>
      </c>
      <c r="C43" s="40" t="s">
        <v>130</v>
      </c>
      <c r="D43" s="59">
        <v>0.038</v>
      </c>
      <c r="E43" s="60">
        <f t="shared" si="4"/>
        <v>398550</v>
      </c>
      <c r="F43" s="53">
        <f t="shared" si="5"/>
        <v>15144.9</v>
      </c>
      <c r="G43" s="60">
        <f>일위대가목록!F230</f>
        <v>0</v>
      </c>
      <c r="H43" s="53">
        <f t="shared" si="6"/>
        <v>0</v>
      </c>
      <c r="I43" s="60">
        <f>일위대가목록!G230</f>
        <v>0</v>
      </c>
      <c r="J43" s="53">
        <f t="shared" si="7"/>
        <v>0</v>
      </c>
      <c r="K43" s="60">
        <f>일위대가목록!H230</f>
        <v>398550</v>
      </c>
      <c r="L43" s="53">
        <f t="shared" si="8"/>
        <v>15144.9</v>
      </c>
      <c r="M43" s="40" t="s">
        <v>1159</v>
      </c>
      <c r="N43" s="2" t="s">
        <v>41</v>
      </c>
      <c r="O43" s="2" t="s">
        <v>1208</v>
      </c>
      <c r="P43" s="2" t="s">
        <v>47</v>
      </c>
      <c r="Q43" s="2" t="s">
        <v>48</v>
      </c>
      <c r="R43" s="2" t="s">
        <v>48</v>
      </c>
      <c r="S43" s="3"/>
      <c r="T43" s="3"/>
      <c r="U43" s="3"/>
      <c r="V43" s="3"/>
      <c r="W43" s="3"/>
      <c r="X43" s="3">
        <v>3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" t="s">
        <v>41</v>
      </c>
      <c r="AW43" s="2" t="s">
        <v>1209</v>
      </c>
      <c r="AX43" s="2" t="s">
        <v>41</v>
      </c>
      <c r="AY43" s="2" t="s">
        <v>1162</v>
      </c>
    </row>
    <row r="44" spans="1:51" ht="30" customHeight="1" hidden="1">
      <c r="A44" s="40" t="s">
        <v>1210</v>
      </c>
      <c r="B44" s="40" t="s">
        <v>1211</v>
      </c>
      <c r="C44" s="40" t="s">
        <v>1212</v>
      </c>
      <c r="D44" s="59">
        <v>0.04</v>
      </c>
      <c r="E44" s="60">
        <f t="shared" si="4"/>
        <v>175367</v>
      </c>
      <c r="F44" s="53">
        <f t="shared" si="5"/>
        <v>7014.6</v>
      </c>
      <c r="G44" s="60">
        <f>단가대비표!O370</f>
        <v>0</v>
      </c>
      <c r="H44" s="53">
        <f t="shared" si="6"/>
        <v>0</v>
      </c>
      <c r="I44" s="60">
        <f>단가대비표!P370</f>
        <v>175367</v>
      </c>
      <c r="J44" s="53">
        <f t="shared" si="7"/>
        <v>7014.6</v>
      </c>
      <c r="K44" s="60">
        <f>단가대비표!V370</f>
        <v>0</v>
      </c>
      <c r="L44" s="53">
        <f t="shared" si="8"/>
        <v>0</v>
      </c>
      <c r="M44" s="40" t="s">
        <v>1159</v>
      </c>
      <c r="N44" s="2" t="s">
        <v>41</v>
      </c>
      <c r="O44" s="2" t="s">
        <v>1213</v>
      </c>
      <c r="P44" s="2" t="s">
        <v>48</v>
      </c>
      <c r="Q44" s="2" t="s">
        <v>48</v>
      </c>
      <c r="R44" s="2" t="s">
        <v>47</v>
      </c>
      <c r="S44" s="3"/>
      <c r="T44" s="3"/>
      <c r="U44" s="3"/>
      <c r="V44" s="3">
        <v>1</v>
      </c>
      <c r="W44" s="3">
        <v>2</v>
      </c>
      <c r="X44" s="3">
        <v>3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2" t="s">
        <v>41</v>
      </c>
      <c r="AW44" s="2" t="s">
        <v>1214</v>
      </c>
      <c r="AX44" s="2" t="s">
        <v>41</v>
      </c>
      <c r="AY44" s="2" t="s">
        <v>1162</v>
      </c>
    </row>
    <row r="45" spans="1:51" ht="30" customHeight="1" hidden="1">
      <c r="A45" s="40" t="s">
        <v>1215</v>
      </c>
      <c r="B45" s="40" t="s">
        <v>1211</v>
      </c>
      <c r="C45" s="40" t="s">
        <v>1212</v>
      </c>
      <c r="D45" s="59">
        <v>0.02</v>
      </c>
      <c r="E45" s="60">
        <f t="shared" si="4"/>
        <v>99882</v>
      </c>
      <c r="F45" s="53">
        <f t="shared" si="5"/>
        <v>1997.6</v>
      </c>
      <c r="G45" s="60">
        <f>단가대비표!O367</f>
        <v>0</v>
      </c>
      <c r="H45" s="53">
        <f t="shared" si="6"/>
        <v>0</v>
      </c>
      <c r="I45" s="60">
        <f>단가대비표!P367</f>
        <v>99882</v>
      </c>
      <c r="J45" s="53">
        <f t="shared" si="7"/>
        <v>1997.6</v>
      </c>
      <c r="K45" s="60">
        <f>단가대비표!V367</f>
        <v>0</v>
      </c>
      <c r="L45" s="53">
        <f t="shared" si="8"/>
        <v>0</v>
      </c>
      <c r="M45" s="40" t="s">
        <v>1159</v>
      </c>
      <c r="N45" s="2" t="s">
        <v>41</v>
      </c>
      <c r="O45" s="2" t="s">
        <v>1216</v>
      </c>
      <c r="P45" s="2" t="s">
        <v>48</v>
      </c>
      <c r="Q45" s="2" t="s">
        <v>48</v>
      </c>
      <c r="R45" s="2" t="s">
        <v>47</v>
      </c>
      <c r="S45" s="3"/>
      <c r="T45" s="3"/>
      <c r="U45" s="3"/>
      <c r="V45" s="3">
        <v>1</v>
      </c>
      <c r="W45" s="3">
        <v>2</v>
      </c>
      <c r="X45" s="3">
        <v>3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" t="s">
        <v>41</v>
      </c>
      <c r="AW45" s="2" t="s">
        <v>1217</v>
      </c>
      <c r="AX45" s="2" t="s">
        <v>41</v>
      </c>
      <c r="AY45" s="2" t="s">
        <v>1162</v>
      </c>
    </row>
    <row r="46" spans="1:51" ht="30" customHeight="1" hidden="1">
      <c r="A46" s="40" t="s">
        <v>1218</v>
      </c>
      <c r="B46" s="40" t="s">
        <v>1219</v>
      </c>
      <c r="C46" s="40" t="s">
        <v>1028</v>
      </c>
      <c r="D46" s="59">
        <v>1</v>
      </c>
      <c r="E46" s="60">
        <f t="shared" si="4"/>
        <v>450.6</v>
      </c>
      <c r="F46" s="53">
        <f t="shared" si="5"/>
        <v>450.6</v>
      </c>
      <c r="G46" s="60">
        <f>TRUNC(SUMIF(V38:V49,RIGHTB(O46,1),J38:J49)*U46,2)</f>
        <v>450.61</v>
      </c>
      <c r="H46" s="53">
        <f t="shared" si="6"/>
        <v>450.6</v>
      </c>
      <c r="I46" s="60">
        <v>0</v>
      </c>
      <c r="J46" s="53">
        <f t="shared" si="7"/>
        <v>0</v>
      </c>
      <c r="K46" s="60">
        <v>0</v>
      </c>
      <c r="L46" s="53">
        <f t="shared" si="8"/>
        <v>0</v>
      </c>
      <c r="M46" s="40" t="s">
        <v>1159</v>
      </c>
      <c r="N46" s="2" t="s">
        <v>41</v>
      </c>
      <c r="O46" s="2" t="s">
        <v>1104</v>
      </c>
      <c r="P46" s="2" t="s">
        <v>48</v>
      </c>
      <c r="Q46" s="2" t="s">
        <v>48</v>
      </c>
      <c r="R46" s="2" t="s">
        <v>48</v>
      </c>
      <c r="S46" s="3">
        <v>1</v>
      </c>
      <c r="T46" s="3">
        <v>0</v>
      </c>
      <c r="U46" s="3">
        <v>0.05</v>
      </c>
      <c r="V46" s="3"/>
      <c r="W46" s="3"/>
      <c r="X46" s="3">
        <v>3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" t="s">
        <v>41</v>
      </c>
      <c r="AW46" s="2" t="s">
        <v>1220</v>
      </c>
      <c r="AX46" s="2" t="s">
        <v>41</v>
      </c>
      <c r="AY46" s="2" t="s">
        <v>1162</v>
      </c>
    </row>
    <row r="47" spans="1:51" ht="30" customHeight="1" hidden="1">
      <c r="A47" s="40" t="s">
        <v>1221</v>
      </c>
      <c r="B47" s="40" t="s">
        <v>1222</v>
      </c>
      <c r="C47" s="40" t="s">
        <v>300</v>
      </c>
      <c r="D47" s="59">
        <v>0.05</v>
      </c>
      <c r="E47" s="60">
        <f t="shared" si="4"/>
        <v>48593</v>
      </c>
      <c r="F47" s="53">
        <f t="shared" si="5"/>
        <v>2429.6</v>
      </c>
      <c r="G47" s="60">
        <f>일위대가목록!F231</f>
        <v>7287</v>
      </c>
      <c r="H47" s="53">
        <f t="shared" si="6"/>
        <v>364.3</v>
      </c>
      <c r="I47" s="60">
        <f>일위대가목록!G231</f>
        <v>29916</v>
      </c>
      <c r="J47" s="53">
        <f t="shared" si="7"/>
        <v>1495.8</v>
      </c>
      <c r="K47" s="60">
        <f>일위대가목록!H231</f>
        <v>11390</v>
      </c>
      <c r="L47" s="53">
        <f t="shared" si="8"/>
        <v>569.5</v>
      </c>
      <c r="M47" s="40" t="s">
        <v>1159</v>
      </c>
      <c r="N47" s="2" t="s">
        <v>41</v>
      </c>
      <c r="O47" s="2" t="s">
        <v>1223</v>
      </c>
      <c r="P47" s="2" t="s">
        <v>47</v>
      </c>
      <c r="Q47" s="2" t="s">
        <v>48</v>
      </c>
      <c r="R47" s="2" t="s">
        <v>48</v>
      </c>
      <c r="S47" s="3"/>
      <c r="T47" s="3"/>
      <c r="U47" s="3"/>
      <c r="V47" s="3"/>
      <c r="W47" s="3"/>
      <c r="X47" s="3">
        <v>3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41</v>
      </c>
      <c r="AW47" s="2" t="s">
        <v>1224</v>
      </c>
      <c r="AX47" s="2" t="s">
        <v>41</v>
      </c>
      <c r="AY47" s="2" t="s">
        <v>1162</v>
      </c>
    </row>
    <row r="48" spans="1:51" ht="30" customHeight="1" hidden="1">
      <c r="A48" s="40" t="s">
        <v>1225</v>
      </c>
      <c r="B48" s="40" t="s">
        <v>1226</v>
      </c>
      <c r="C48" s="40" t="s">
        <v>1028</v>
      </c>
      <c r="D48" s="59">
        <v>1</v>
      </c>
      <c r="E48" s="60">
        <f t="shared" si="4"/>
        <v>3604.8</v>
      </c>
      <c r="F48" s="53">
        <f t="shared" si="5"/>
        <v>3604.8</v>
      </c>
      <c r="G48" s="60">
        <v>0</v>
      </c>
      <c r="H48" s="53">
        <f t="shared" si="6"/>
        <v>0</v>
      </c>
      <c r="I48" s="60">
        <f>TRUNC(SUMIF(W38:W49,RIGHTB(O48,1),J38:J49)*U48,2)</f>
        <v>3604.88</v>
      </c>
      <c r="J48" s="53">
        <f t="shared" si="7"/>
        <v>3604.8</v>
      </c>
      <c r="K48" s="60">
        <v>0</v>
      </c>
      <c r="L48" s="53">
        <f t="shared" si="8"/>
        <v>0</v>
      </c>
      <c r="M48" s="40" t="s">
        <v>1159</v>
      </c>
      <c r="N48" s="2" t="s">
        <v>41</v>
      </c>
      <c r="O48" s="2" t="s">
        <v>1227</v>
      </c>
      <c r="P48" s="2" t="s">
        <v>48</v>
      </c>
      <c r="Q48" s="2" t="s">
        <v>48</v>
      </c>
      <c r="R48" s="2" t="s">
        <v>48</v>
      </c>
      <c r="S48" s="3">
        <v>1</v>
      </c>
      <c r="T48" s="3">
        <v>1</v>
      </c>
      <c r="U48" s="3">
        <v>0.4</v>
      </c>
      <c r="V48" s="3"/>
      <c r="W48" s="3"/>
      <c r="X48" s="3">
        <v>3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41</v>
      </c>
      <c r="AW48" s="2" t="s">
        <v>1228</v>
      </c>
      <c r="AX48" s="2" t="s">
        <v>41</v>
      </c>
      <c r="AY48" s="2" t="s">
        <v>1162</v>
      </c>
    </row>
    <row r="49" spans="1:51" ht="30" customHeight="1" hidden="1">
      <c r="A49" s="40" t="s">
        <v>1170</v>
      </c>
      <c r="B49" s="40" t="s">
        <v>1171</v>
      </c>
      <c r="C49" s="40" t="s">
        <v>1028</v>
      </c>
      <c r="D49" s="59">
        <v>1</v>
      </c>
      <c r="E49" s="60">
        <f t="shared" si="4"/>
        <v>47625.3</v>
      </c>
      <c r="F49" s="53">
        <f t="shared" si="5"/>
        <v>47625.3</v>
      </c>
      <c r="G49" s="60">
        <v>0</v>
      </c>
      <c r="H49" s="53">
        <f t="shared" si="6"/>
        <v>0</v>
      </c>
      <c r="I49" s="60">
        <v>0</v>
      </c>
      <c r="J49" s="53">
        <f t="shared" si="7"/>
        <v>0</v>
      </c>
      <c r="K49" s="60">
        <f>TRUNC(SUMIF(X38:X49,RIGHTB(O49,1),F38:F49)*U49,2)</f>
        <v>47625.3</v>
      </c>
      <c r="L49" s="53">
        <f t="shared" si="8"/>
        <v>47625.3</v>
      </c>
      <c r="M49" s="40" t="s">
        <v>41</v>
      </c>
      <c r="N49" s="2" t="s">
        <v>61</v>
      </c>
      <c r="O49" s="2" t="s">
        <v>1229</v>
      </c>
      <c r="P49" s="2" t="s">
        <v>48</v>
      </c>
      <c r="Q49" s="2" t="s">
        <v>48</v>
      </c>
      <c r="R49" s="2" t="s">
        <v>48</v>
      </c>
      <c r="S49" s="3">
        <v>3</v>
      </c>
      <c r="T49" s="3">
        <v>2</v>
      </c>
      <c r="U49" s="3">
        <v>1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41</v>
      </c>
      <c r="AW49" s="2" t="s">
        <v>1228</v>
      </c>
      <c r="AX49" s="2" t="s">
        <v>41</v>
      </c>
      <c r="AY49" s="2" t="s">
        <v>41</v>
      </c>
    </row>
    <row r="50" spans="1:51" ht="30" customHeight="1" hidden="1">
      <c r="A50" s="40" t="s">
        <v>1173</v>
      </c>
      <c r="B50" s="40" t="s">
        <v>41</v>
      </c>
      <c r="C50" s="40" t="s">
        <v>41</v>
      </c>
      <c r="D50" s="59"/>
      <c r="E50" s="60"/>
      <c r="F50" s="53">
        <f>H50+J50+L50</f>
        <v>47625</v>
      </c>
      <c r="G50" s="60"/>
      <c r="H50" s="53">
        <f>TRUNC(SUMIF(N38:N49,N37,H38:H49),0)</f>
        <v>0</v>
      </c>
      <c r="I50" s="60"/>
      <c r="J50" s="53">
        <f>TRUNC(SUMIF(N38:N49,N37,J38:J49),0)</f>
        <v>0</v>
      </c>
      <c r="K50" s="60"/>
      <c r="L50" s="53">
        <f>TRUNC(SUMIF(N38:N49,N37,L38:L49),0)</f>
        <v>47625</v>
      </c>
      <c r="M50" s="40" t="s">
        <v>41</v>
      </c>
      <c r="N50" s="2" t="s">
        <v>67</v>
      </c>
      <c r="O50" s="2" t="s">
        <v>67</v>
      </c>
      <c r="P50" s="2" t="s">
        <v>41</v>
      </c>
      <c r="Q50" s="2" t="s">
        <v>41</v>
      </c>
      <c r="R50" s="2" t="s">
        <v>41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 t="s">
        <v>41</v>
      </c>
      <c r="AW50" s="2" t="s">
        <v>41</v>
      </c>
      <c r="AX50" s="2" t="s">
        <v>41</v>
      </c>
      <c r="AY50" s="2" t="s">
        <v>41</v>
      </c>
    </row>
    <row r="51" spans="1:13" ht="30" customHeight="1" hidden="1">
      <c r="A51" s="59"/>
      <c r="B51" s="69"/>
      <c r="C51" s="59"/>
      <c r="D51" s="59"/>
      <c r="E51" s="60"/>
      <c r="F51" s="53"/>
      <c r="G51" s="60"/>
      <c r="H51" s="53"/>
      <c r="I51" s="60"/>
      <c r="J51" s="53"/>
      <c r="K51" s="60"/>
      <c r="L51" s="53"/>
      <c r="M51" s="59"/>
    </row>
    <row r="52" spans="1:14" ht="30" customHeight="1" hidden="1">
      <c r="A52" s="54" t="s">
        <v>1230</v>
      </c>
      <c r="B52" s="55"/>
      <c r="C52" s="55"/>
      <c r="D52" s="55"/>
      <c r="E52" s="56"/>
      <c r="F52" s="57"/>
      <c r="G52" s="56"/>
      <c r="H52" s="57"/>
      <c r="I52" s="56"/>
      <c r="J52" s="57"/>
      <c r="K52" s="56"/>
      <c r="L52" s="57"/>
      <c r="M52" s="58"/>
      <c r="N52" s="4" t="s">
        <v>66</v>
      </c>
    </row>
    <row r="53" spans="1:51" ht="30" customHeight="1" hidden="1">
      <c r="A53" s="40" t="s">
        <v>1231</v>
      </c>
      <c r="B53" s="40" t="s">
        <v>1232</v>
      </c>
      <c r="C53" s="40" t="s">
        <v>74</v>
      </c>
      <c r="D53" s="59">
        <v>48</v>
      </c>
      <c r="E53" s="60">
        <f>TRUNC(G53+I53+K53,1)</f>
        <v>90000</v>
      </c>
      <c r="F53" s="53">
        <f>TRUNC(H53+J53+L53,1)</f>
        <v>4320000</v>
      </c>
      <c r="G53" s="60">
        <f>단가대비표!O232</f>
        <v>90000</v>
      </c>
      <c r="H53" s="53">
        <f>TRUNC(G53*D53,1)</f>
        <v>4320000</v>
      </c>
      <c r="I53" s="60">
        <f>단가대비표!P232</f>
        <v>0</v>
      </c>
      <c r="J53" s="53">
        <f>TRUNC(I53*D53,1)</f>
        <v>0</v>
      </c>
      <c r="K53" s="60">
        <f>단가대비표!V232</f>
        <v>0</v>
      </c>
      <c r="L53" s="53">
        <f>TRUNC(K53*D53,1)</f>
        <v>0</v>
      </c>
      <c r="M53" s="40" t="s">
        <v>1159</v>
      </c>
      <c r="N53" s="2" t="s">
        <v>41</v>
      </c>
      <c r="O53" s="2" t="s">
        <v>1233</v>
      </c>
      <c r="P53" s="2" t="s">
        <v>48</v>
      </c>
      <c r="Q53" s="2" t="s">
        <v>48</v>
      </c>
      <c r="R53" s="2" t="s">
        <v>47</v>
      </c>
      <c r="S53" s="3"/>
      <c r="T53" s="3"/>
      <c r="U53" s="3"/>
      <c r="V53" s="3">
        <v>1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2" t="s">
        <v>41</v>
      </c>
      <c r="AW53" s="2" t="s">
        <v>1234</v>
      </c>
      <c r="AX53" s="2" t="s">
        <v>41</v>
      </c>
      <c r="AY53" s="2" t="s">
        <v>1162</v>
      </c>
    </row>
    <row r="54" spans="1:51" ht="30" customHeight="1" hidden="1">
      <c r="A54" s="40" t="s">
        <v>1170</v>
      </c>
      <c r="B54" s="40" t="s">
        <v>1235</v>
      </c>
      <c r="C54" s="40" t="s">
        <v>1028</v>
      </c>
      <c r="D54" s="59">
        <v>1</v>
      </c>
      <c r="E54" s="60">
        <f>TRUNC(G54+I54+K54,1)</f>
        <v>1641600</v>
      </c>
      <c r="F54" s="53">
        <f>TRUNC(H54+J54+L54,1)</f>
        <v>1641600</v>
      </c>
      <c r="G54" s="60">
        <v>0</v>
      </c>
      <c r="H54" s="53">
        <f>TRUNC(G54*D54,1)</f>
        <v>0</v>
      </c>
      <c r="I54" s="60">
        <v>0</v>
      </c>
      <c r="J54" s="53">
        <f>TRUNC(I54*D54,1)</f>
        <v>0</v>
      </c>
      <c r="K54" s="60">
        <f>TRUNC(SUMIF(V53:V54,RIGHTB(O54,1),H53:H54)*U54,2)</f>
        <v>1641600</v>
      </c>
      <c r="L54" s="53">
        <f>TRUNC(K54*D54,1)</f>
        <v>1641600</v>
      </c>
      <c r="M54" s="40" t="s">
        <v>41</v>
      </c>
      <c r="N54" s="2" t="s">
        <v>66</v>
      </c>
      <c r="O54" s="2" t="s">
        <v>1104</v>
      </c>
      <c r="P54" s="2" t="s">
        <v>48</v>
      </c>
      <c r="Q54" s="2" t="s">
        <v>48</v>
      </c>
      <c r="R54" s="2" t="s">
        <v>48</v>
      </c>
      <c r="S54" s="3">
        <v>0</v>
      </c>
      <c r="T54" s="3">
        <v>2</v>
      </c>
      <c r="U54" s="3">
        <v>0.38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2" t="s">
        <v>41</v>
      </c>
      <c r="AW54" s="2" t="s">
        <v>1236</v>
      </c>
      <c r="AX54" s="2" t="s">
        <v>41</v>
      </c>
      <c r="AY54" s="2" t="s">
        <v>41</v>
      </c>
    </row>
    <row r="55" spans="1:51" ht="30" customHeight="1" hidden="1">
      <c r="A55" s="40" t="s">
        <v>1173</v>
      </c>
      <c r="B55" s="40" t="s">
        <v>41</v>
      </c>
      <c r="C55" s="40" t="s">
        <v>41</v>
      </c>
      <c r="D55" s="59"/>
      <c r="E55" s="60"/>
      <c r="F55" s="53">
        <f>H55+J55+L55</f>
        <v>1641600</v>
      </c>
      <c r="G55" s="60"/>
      <c r="H55" s="53">
        <f>TRUNC(SUMIF(N53:N54,N52,H53:H54),0)</f>
        <v>0</v>
      </c>
      <c r="I55" s="60"/>
      <c r="J55" s="53">
        <f>TRUNC(SUMIF(N53:N54,N52,J53:J54),0)</f>
        <v>0</v>
      </c>
      <c r="K55" s="60"/>
      <c r="L55" s="53">
        <f>TRUNC(SUMIF(N53:N54,N52,L53:L54),0)</f>
        <v>1641600</v>
      </c>
      <c r="M55" s="40" t="s">
        <v>41</v>
      </c>
      <c r="N55" s="2" t="s">
        <v>67</v>
      </c>
      <c r="O55" s="2" t="s">
        <v>67</v>
      </c>
      <c r="P55" s="2" t="s">
        <v>41</v>
      </c>
      <c r="Q55" s="2" t="s">
        <v>41</v>
      </c>
      <c r="R55" s="2" t="s">
        <v>41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41</v>
      </c>
      <c r="AW55" s="2" t="s">
        <v>41</v>
      </c>
      <c r="AX55" s="2" t="s">
        <v>41</v>
      </c>
      <c r="AY55" s="2" t="s">
        <v>41</v>
      </c>
    </row>
    <row r="56" spans="1:13" ht="30" customHeight="1" hidden="1">
      <c r="A56" s="59"/>
      <c r="B56" s="59"/>
      <c r="C56" s="59"/>
      <c r="D56" s="59"/>
      <c r="E56" s="60"/>
      <c r="F56" s="53"/>
      <c r="G56" s="60"/>
      <c r="H56" s="53"/>
      <c r="I56" s="60"/>
      <c r="J56" s="53"/>
      <c r="K56" s="60"/>
      <c r="L56" s="53"/>
      <c r="M56" s="59"/>
    </row>
    <row r="57" spans="1:14" ht="30" customHeight="1" hidden="1">
      <c r="A57" s="54" t="s">
        <v>1237</v>
      </c>
      <c r="B57" s="55"/>
      <c r="C57" s="55"/>
      <c r="D57" s="55"/>
      <c r="E57" s="56"/>
      <c r="F57" s="57"/>
      <c r="G57" s="56"/>
      <c r="H57" s="57"/>
      <c r="I57" s="56"/>
      <c r="J57" s="57"/>
      <c r="K57" s="56"/>
      <c r="L57" s="57"/>
      <c r="M57" s="58"/>
      <c r="N57" s="4" t="s">
        <v>71</v>
      </c>
    </row>
    <row r="58" spans="1:51" ht="30" customHeight="1" hidden="1">
      <c r="A58" s="40" t="s">
        <v>1238</v>
      </c>
      <c r="B58" s="40" t="s">
        <v>1239</v>
      </c>
      <c r="C58" s="40" t="s">
        <v>130</v>
      </c>
      <c r="D58" s="59">
        <v>0.0176</v>
      </c>
      <c r="E58" s="60">
        <f aca="true" t="shared" si="9" ref="E58:F60">TRUNC(G58+I58+K58,1)</f>
        <v>369000</v>
      </c>
      <c r="F58" s="53">
        <f t="shared" si="9"/>
        <v>6494.4</v>
      </c>
      <c r="G58" s="60">
        <f>단가대비표!O116</f>
        <v>369000</v>
      </c>
      <c r="H58" s="53">
        <f>TRUNC(G58*D58,1)</f>
        <v>6494.4</v>
      </c>
      <c r="I58" s="60">
        <f>단가대비표!P116</f>
        <v>0</v>
      </c>
      <c r="J58" s="53">
        <f>TRUNC(I58*D58,1)</f>
        <v>0</v>
      </c>
      <c r="K58" s="60">
        <f>단가대비표!V116</f>
        <v>0</v>
      </c>
      <c r="L58" s="53">
        <f>TRUNC(K58*D58,1)</f>
        <v>0</v>
      </c>
      <c r="M58" s="40" t="s">
        <v>1240</v>
      </c>
      <c r="N58" s="2" t="s">
        <v>71</v>
      </c>
      <c r="O58" s="2" t="s">
        <v>1241</v>
      </c>
      <c r="P58" s="2" t="s">
        <v>48</v>
      </c>
      <c r="Q58" s="2" t="s">
        <v>48</v>
      </c>
      <c r="R58" s="2" t="s">
        <v>47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2" t="s">
        <v>41</v>
      </c>
      <c r="AW58" s="2" t="s">
        <v>1242</v>
      </c>
      <c r="AX58" s="2" t="s">
        <v>41</v>
      </c>
      <c r="AY58" s="2" t="s">
        <v>41</v>
      </c>
    </row>
    <row r="59" spans="1:51" ht="30" customHeight="1" hidden="1">
      <c r="A59" s="40" t="s">
        <v>1243</v>
      </c>
      <c r="B59" s="40" t="s">
        <v>1211</v>
      </c>
      <c r="C59" s="40" t="s">
        <v>1212</v>
      </c>
      <c r="D59" s="59">
        <v>0.3</v>
      </c>
      <c r="E59" s="60">
        <f t="shared" si="9"/>
        <v>158297</v>
      </c>
      <c r="F59" s="53">
        <f t="shared" si="9"/>
        <v>47489.1</v>
      </c>
      <c r="G59" s="60">
        <f>단가대비표!O383</f>
        <v>0</v>
      </c>
      <c r="H59" s="53">
        <f>TRUNC(G59*D59,1)</f>
        <v>0</v>
      </c>
      <c r="I59" s="60">
        <f>단가대비표!P383</f>
        <v>158297</v>
      </c>
      <c r="J59" s="53">
        <f>TRUNC(I59*D59,1)</f>
        <v>47489.1</v>
      </c>
      <c r="K59" s="60">
        <f>단가대비표!V383</f>
        <v>0</v>
      </c>
      <c r="L59" s="53">
        <f>TRUNC(K59*D59,1)</f>
        <v>0</v>
      </c>
      <c r="M59" s="40" t="s">
        <v>1244</v>
      </c>
      <c r="N59" s="2" t="s">
        <v>71</v>
      </c>
      <c r="O59" s="2" t="s">
        <v>1245</v>
      </c>
      <c r="P59" s="2" t="s">
        <v>48</v>
      </c>
      <c r="Q59" s="2" t="s">
        <v>48</v>
      </c>
      <c r="R59" s="2" t="s">
        <v>47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41</v>
      </c>
      <c r="AW59" s="2" t="s">
        <v>1246</v>
      </c>
      <c r="AX59" s="2" t="s">
        <v>41</v>
      </c>
      <c r="AY59" s="2" t="s">
        <v>41</v>
      </c>
    </row>
    <row r="60" spans="1:51" ht="30" customHeight="1" hidden="1">
      <c r="A60" s="40" t="s">
        <v>1215</v>
      </c>
      <c r="B60" s="40" t="s">
        <v>1211</v>
      </c>
      <c r="C60" s="40" t="s">
        <v>1212</v>
      </c>
      <c r="D60" s="59">
        <v>0.45</v>
      </c>
      <c r="E60" s="60">
        <f t="shared" si="9"/>
        <v>99882</v>
      </c>
      <c r="F60" s="53">
        <f t="shared" si="9"/>
        <v>44946.9</v>
      </c>
      <c r="G60" s="60">
        <f>단가대비표!O367</f>
        <v>0</v>
      </c>
      <c r="H60" s="53">
        <f>TRUNC(G60*D60,1)</f>
        <v>0</v>
      </c>
      <c r="I60" s="60">
        <f>단가대비표!P367</f>
        <v>99882</v>
      </c>
      <c r="J60" s="53">
        <f>TRUNC(I60*D60,1)</f>
        <v>44946.9</v>
      </c>
      <c r="K60" s="60">
        <f>단가대비표!V367</f>
        <v>0</v>
      </c>
      <c r="L60" s="53">
        <f>TRUNC(K60*D60,1)</f>
        <v>0</v>
      </c>
      <c r="M60" s="40" t="s">
        <v>1247</v>
      </c>
      <c r="N60" s="2" t="s">
        <v>71</v>
      </c>
      <c r="O60" s="2" t="s">
        <v>1216</v>
      </c>
      <c r="P60" s="2" t="s">
        <v>48</v>
      </c>
      <c r="Q60" s="2" t="s">
        <v>48</v>
      </c>
      <c r="R60" s="2" t="s">
        <v>47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41</v>
      </c>
      <c r="AW60" s="2" t="s">
        <v>1248</v>
      </c>
      <c r="AX60" s="2" t="s">
        <v>41</v>
      </c>
      <c r="AY60" s="2" t="s">
        <v>41</v>
      </c>
    </row>
    <row r="61" spans="1:51" ht="30" customHeight="1" hidden="1">
      <c r="A61" s="40" t="s">
        <v>1173</v>
      </c>
      <c r="B61" s="40" t="s">
        <v>41</v>
      </c>
      <c r="C61" s="40" t="s">
        <v>41</v>
      </c>
      <c r="D61" s="59"/>
      <c r="E61" s="60"/>
      <c r="F61" s="53">
        <f>H61+J61+L61</f>
        <v>98930</v>
      </c>
      <c r="G61" s="60"/>
      <c r="H61" s="53">
        <f>TRUNC(SUMIF(N58:N60,N57,H58:H60),0)</f>
        <v>6494</v>
      </c>
      <c r="I61" s="60"/>
      <c r="J61" s="53">
        <f>TRUNC(SUMIF(N58:N60,N57,J58:J60),0)</f>
        <v>92436</v>
      </c>
      <c r="K61" s="60"/>
      <c r="L61" s="53">
        <f>TRUNC(SUMIF(N58:N60,N57,L58:L60),0)</f>
        <v>0</v>
      </c>
      <c r="M61" s="40" t="s">
        <v>41</v>
      </c>
      <c r="N61" s="2" t="s">
        <v>67</v>
      </c>
      <c r="O61" s="2" t="s">
        <v>67</v>
      </c>
      <c r="P61" s="2" t="s">
        <v>41</v>
      </c>
      <c r="Q61" s="2" t="s">
        <v>41</v>
      </c>
      <c r="R61" s="2" t="s">
        <v>41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41</v>
      </c>
      <c r="AW61" s="2" t="s">
        <v>41</v>
      </c>
      <c r="AX61" s="2" t="s">
        <v>41</v>
      </c>
      <c r="AY61" s="2" t="s">
        <v>41</v>
      </c>
    </row>
    <row r="62" spans="1:13" ht="30" customHeight="1" hidden="1">
      <c r="A62" s="59"/>
      <c r="B62" s="59"/>
      <c r="C62" s="59"/>
      <c r="D62" s="59"/>
      <c r="E62" s="60"/>
      <c r="F62" s="53"/>
      <c r="G62" s="60"/>
      <c r="H62" s="53"/>
      <c r="I62" s="60"/>
      <c r="J62" s="53"/>
      <c r="K62" s="60"/>
      <c r="L62" s="53"/>
      <c r="M62" s="59"/>
    </row>
    <row r="63" spans="1:14" ht="30" customHeight="1" hidden="1">
      <c r="A63" s="54" t="s">
        <v>1249</v>
      </c>
      <c r="B63" s="55"/>
      <c r="C63" s="55"/>
      <c r="D63" s="55"/>
      <c r="E63" s="56"/>
      <c r="F63" s="57"/>
      <c r="G63" s="56"/>
      <c r="H63" s="57"/>
      <c r="I63" s="56"/>
      <c r="J63" s="57"/>
      <c r="K63" s="56"/>
      <c r="L63" s="57"/>
      <c r="M63" s="58"/>
      <c r="N63" s="4" t="s">
        <v>76</v>
      </c>
    </row>
    <row r="64" spans="1:51" ht="30" customHeight="1" hidden="1">
      <c r="A64" s="40" t="s">
        <v>1192</v>
      </c>
      <c r="B64" s="40" t="s">
        <v>1193</v>
      </c>
      <c r="C64" s="40" t="s">
        <v>59</v>
      </c>
      <c r="D64" s="59">
        <v>0.2394</v>
      </c>
      <c r="E64" s="60">
        <f aca="true" t="shared" si="10" ref="E64:F70">TRUNC(G64+I64+K64,1)</f>
        <v>2700</v>
      </c>
      <c r="F64" s="53">
        <f t="shared" si="10"/>
        <v>646.3</v>
      </c>
      <c r="G64" s="60">
        <f>단가대비표!O210</f>
        <v>2700</v>
      </c>
      <c r="H64" s="53">
        <f aca="true" t="shared" si="11" ref="H64:H70">TRUNC(G64*D64,1)</f>
        <v>646.3</v>
      </c>
      <c r="I64" s="60">
        <f>단가대비표!P210</f>
        <v>0</v>
      </c>
      <c r="J64" s="53">
        <f aca="true" t="shared" si="12" ref="J64:J70">TRUNC(I64*D64,1)</f>
        <v>0</v>
      </c>
      <c r="K64" s="60">
        <f>단가대비표!V210</f>
        <v>0</v>
      </c>
      <c r="L64" s="53">
        <f aca="true" t="shared" si="13" ref="L64:L70">TRUNC(K64*D64,1)</f>
        <v>0</v>
      </c>
      <c r="M64" s="40" t="s">
        <v>1250</v>
      </c>
      <c r="N64" s="2" t="s">
        <v>76</v>
      </c>
      <c r="O64" s="2" t="s">
        <v>1194</v>
      </c>
      <c r="P64" s="2" t="s">
        <v>48</v>
      </c>
      <c r="Q64" s="2" t="s">
        <v>48</v>
      </c>
      <c r="R64" s="2" t="s">
        <v>47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2" t="s">
        <v>41</v>
      </c>
      <c r="AW64" s="2" t="s">
        <v>1251</v>
      </c>
      <c r="AX64" s="2" t="s">
        <v>41</v>
      </c>
      <c r="AY64" s="2" t="s">
        <v>41</v>
      </c>
    </row>
    <row r="65" spans="1:51" ht="30" customHeight="1" hidden="1">
      <c r="A65" s="40" t="s">
        <v>1196</v>
      </c>
      <c r="B65" s="40" t="s">
        <v>1200</v>
      </c>
      <c r="C65" s="40" t="s">
        <v>150</v>
      </c>
      <c r="D65" s="59">
        <v>0.06</v>
      </c>
      <c r="E65" s="60">
        <f t="shared" si="10"/>
        <v>900</v>
      </c>
      <c r="F65" s="53">
        <f t="shared" si="10"/>
        <v>54</v>
      </c>
      <c r="G65" s="60">
        <f>단가대비표!O211</f>
        <v>900</v>
      </c>
      <c r="H65" s="53">
        <f t="shared" si="11"/>
        <v>54</v>
      </c>
      <c r="I65" s="60">
        <f>단가대비표!P211</f>
        <v>0</v>
      </c>
      <c r="J65" s="53">
        <f t="shared" si="12"/>
        <v>0</v>
      </c>
      <c r="K65" s="60">
        <f>단가대비표!V211</f>
        <v>0</v>
      </c>
      <c r="L65" s="53">
        <f t="shared" si="13"/>
        <v>0</v>
      </c>
      <c r="M65" s="40" t="s">
        <v>1252</v>
      </c>
      <c r="N65" s="2" t="s">
        <v>76</v>
      </c>
      <c r="O65" s="2" t="s">
        <v>1201</v>
      </c>
      <c r="P65" s="2" t="s">
        <v>48</v>
      </c>
      <c r="Q65" s="2" t="s">
        <v>48</v>
      </c>
      <c r="R65" s="2" t="s">
        <v>47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2" t="s">
        <v>41</v>
      </c>
      <c r="AW65" s="2" t="s">
        <v>1253</v>
      </c>
      <c r="AX65" s="2" t="s">
        <v>41</v>
      </c>
      <c r="AY65" s="2" t="s">
        <v>41</v>
      </c>
    </row>
    <row r="66" spans="1:51" ht="30" customHeight="1" hidden="1">
      <c r="A66" s="40" t="s">
        <v>1196</v>
      </c>
      <c r="B66" s="40" t="s">
        <v>1254</v>
      </c>
      <c r="C66" s="40" t="s">
        <v>150</v>
      </c>
      <c r="D66" s="59">
        <v>0.2496</v>
      </c>
      <c r="E66" s="60">
        <f t="shared" si="10"/>
        <v>1500</v>
      </c>
      <c r="F66" s="53">
        <f t="shared" si="10"/>
        <v>374.4</v>
      </c>
      <c r="G66" s="60">
        <f>단가대비표!O212</f>
        <v>1500</v>
      </c>
      <c r="H66" s="53">
        <f t="shared" si="11"/>
        <v>374.4</v>
      </c>
      <c r="I66" s="60">
        <f>단가대비표!P212</f>
        <v>0</v>
      </c>
      <c r="J66" s="53">
        <f t="shared" si="12"/>
        <v>0</v>
      </c>
      <c r="K66" s="60">
        <f>단가대비표!V212</f>
        <v>0</v>
      </c>
      <c r="L66" s="53">
        <f t="shared" si="13"/>
        <v>0</v>
      </c>
      <c r="M66" s="40" t="s">
        <v>1255</v>
      </c>
      <c r="N66" s="2" t="s">
        <v>76</v>
      </c>
      <c r="O66" s="2" t="s">
        <v>1256</v>
      </c>
      <c r="P66" s="2" t="s">
        <v>48</v>
      </c>
      <c r="Q66" s="2" t="s">
        <v>48</v>
      </c>
      <c r="R66" s="2" t="s">
        <v>47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41</v>
      </c>
      <c r="AW66" s="2" t="s">
        <v>1257</v>
      </c>
      <c r="AX66" s="2" t="s">
        <v>41</v>
      </c>
      <c r="AY66" s="2" t="s">
        <v>41</v>
      </c>
    </row>
    <row r="67" spans="1:51" ht="30" customHeight="1" hidden="1">
      <c r="A67" s="40" t="s">
        <v>1196</v>
      </c>
      <c r="B67" s="40" t="s">
        <v>1258</v>
      </c>
      <c r="C67" s="40" t="s">
        <v>150</v>
      </c>
      <c r="D67" s="59">
        <v>0.0036</v>
      </c>
      <c r="E67" s="60">
        <f t="shared" si="10"/>
        <v>2900</v>
      </c>
      <c r="F67" s="53">
        <f t="shared" si="10"/>
        <v>10.4</v>
      </c>
      <c r="G67" s="60">
        <f>단가대비표!O214</f>
        <v>2900</v>
      </c>
      <c r="H67" s="53">
        <f t="shared" si="11"/>
        <v>10.4</v>
      </c>
      <c r="I67" s="60">
        <f>단가대비표!P214</f>
        <v>0</v>
      </c>
      <c r="J67" s="53">
        <f t="shared" si="12"/>
        <v>0</v>
      </c>
      <c r="K67" s="60">
        <f>단가대비표!V214</f>
        <v>0</v>
      </c>
      <c r="L67" s="53">
        <f t="shared" si="13"/>
        <v>0</v>
      </c>
      <c r="M67" s="40" t="s">
        <v>1259</v>
      </c>
      <c r="N67" s="2" t="s">
        <v>76</v>
      </c>
      <c r="O67" s="2" t="s">
        <v>1260</v>
      </c>
      <c r="P67" s="2" t="s">
        <v>48</v>
      </c>
      <c r="Q67" s="2" t="s">
        <v>48</v>
      </c>
      <c r="R67" s="2" t="s">
        <v>47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41</v>
      </c>
      <c r="AW67" s="2" t="s">
        <v>1261</v>
      </c>
      <c r="AX67" s="2" t="s">
        <v>41</v>
      </c>
      <c r="AY67" s="2" t="s">
        <v>41</v>
      </c>
    </row>
    <row r="68" spans="1:51" ht="30" customHeight="1" hidden="1">
      <c r="A68" s="40" t="s">
        <v>1196</v>
      </c>
      <c r="B68" s="40" t="s">
        <v>1262</v>
      </c>
      <c r="C68" s="40" t="s">
        <v>150</v>
      </c>
      <c r="D68" s="59">
        <v>0.04</v>
      </c>
      <c r="E68" s="60">
        <f t="shared" si="10"/>
        <v>900</v>
      </c>
      <c r="F68" s="53">
        <f t="shared" si="10"/>
        <v>36</v>
      </c>
      <c r="G68" s="60">
        <f>단가대비표!O215</f>
        <v>900</v>
      </c>
      <c r="H68" s="53">
        <f t="shared" si="11"/>
        <v>36</v>
      </c>
      <c r="I68" s="60">
        <f>단가대비표!P215</f>
        <v>0</v>
      </c>
      <c r="J68" s="53">
        <f t="shared" si="12"/>
        <v>0</v>
      </c>
      <c r="K68" s="60">
        <f>단가대비표!V215</f>
        <v>0</v>
      </c>
      <c r="L68" s="53">
        <f t="shared" si="13"/>
        <v>0</v>
      </c>
      <c r="M68" s="40" t="s">
        <v>1263</v>
      </c>
      <c r="N68" s="2" t="s">
        <v>76</v>
      </c>
      <c r="O68" s="2" t="s">
        <v>1264</v>
      </c>
      <c r="P68" s="2" t="s">
        <v>48</v>
      </c>
      <c r="Q68" s="2" t="s">
        <v>48</v>
      </c>
      <c r="R68" s="2" t="s">
        <v>47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2" t="s">
        <v>41</v>
      </c>
      <c r="AW68" s="2" t="s">
        <v>1265</v>
      </c>
      <c r="AX68" s="2" t="s">
        <v>41</v>
      </c>
      <c r="AY68" s="2" t="s">
        <v>41</v>
      </c>
    </row>
    <row r="69" spans="1:51" ht="30" customHeight="1" hidden="1">
      <c r="A69" s="40" t="s">
        <v>72</v>
      </c>
      <c r="B69" s="40" t="s">
        <v>73</v>
      </c>
      <c r="C69" s="40" t="s">
        <v>74</v>
      </c>
      <c r="D69" s="59">
        <v>1</v>
      </c>
      <c r="E69" s="60">
        <f t="shared" si="10"/>
        <v>10980</v>
      </c>
      <c r="F69" s="53">
        <f t="shared" si="10"/>
        <v>10980</v>
      </c>
      <c r="G69" s="60">
        <f>일위대가목록!F233</f>
        <v>0</v>
      </c>
      <c r="H69" s="53">
        <f t="shared" si="11"/>
        <v>0</v>
      </c>
      <c r="I69" s="60">
        <f>일위대가목록!G233</f>
        <v>10765</v>
      </c>
      <c r="J69" s="53">
        <f t="shared" si="12"/>
        <v>10765</v>
      </c>
      <c r="K69" s="60">
        <f>일위대가목록!H233</f>
        <v>215</v>
      </c>
      <c r="L69" s="53">
        <f t="shared" si="13"/>
        <v>215</v>
      </c>
      <c r="M69" s="40" t="s">
        <v>1266</v>
      </c>
      <c r="N69" s="2" t="s">
        <v>76</v>
      </c>
      <c r="O69" s="2" t="s">
        <v>1267</v>
      </c>
      <c r="P69" s="2" t="s">
        <v>47</v>
      </c>
      <c r="Q69" s="2" t="s">
        <v>48</v>
      </c>
      <c r="R69" s="2" t="s">
        <v>48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2" t="s">
        <v>41</v>
      </c>
      <c r="AW69" s="2" t="s">
        <v>1268</v>
      </c>
      <c r="AX69" s="2" t="s">
        <v>41</v>
      </c>
      <c r="AY69" s="2" t="s">
        <v>41</v>
      </c>
    </row>
    <row r="70" spans="1:51" ht="30" customHeight="1" hidden="1">
      <c r="A70" s="40" t="s">
        <v>1269</v>
      </c>
      <c r="B70" s="40" t="s">
        <v>1270</v>
      </c>
      <c r="C70" s="40" t="s">
        <v>305</v>
      </c>
      <c r="D70" s="59">
        <v>0.0195</v>
      </c>
      <c r="E70" s="60">
        <f t="shared" si="10"/>
        <v>23000</v>
      </c>
      <c r="F70" s="53">
        <f t="shared" si="10"/>
        <v>448.5</v>
      </c>
      <c r="G70" s="60">
        <f>단가대비표!O72</f>
        <v>23000</v>
      </c>
      <c r="H70" s="53">
        <f t="shared" si="11"/>
        <v>448.5</v>
      </c>
      <c r="I70" s="60">
        <f>단가대비표!P72</f>
        <v>0</v>
      </c>
      <c r="J70" s="53">
        <f t="shared" si="12"/>
        <v>0</v>
      </c>
      <c r="K70" s="60">
        <f>단가대비표!V72</f>
        <v>0</v>
      </c>
      <c r="L70" s="53">
        <f t="shared" si="13"/>
        <v>0</v>
      </c>
      <c r="M70" s="40" t="s">
        <v>1271</v>
      </c>
      <c r="N70" s="2" t="s">
        <v>76</v>
      </c>
      <c r="O70" s="2" t="s">
        <v>1272</v>
      </c>
      <c r="P70" s="2" t="s">
        <v>48</v>
      </c>
      <c r="Q70" s="2" t="s">
        <v>48</v>
      </c>
      <c r="R70" s="2" t="s">
        <v>47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" t="s">
        <v>41</v>
      </c>
      <c r="AW70" s="2" t="s">
        <v>1273</v>
      </c>
      <c r="AX70" s="2" t="s">
        <v>41</v>
      </c>
      <c r="AY70" s="2" t="s">
        <v>41</v>
      </c>
    </row>
    <row r="71" spans="1:51" ht="30" customHeight="1" hidden="1">
      <c r="A71" s="40" t="s">
        <v>1173</v>
      </c>
      <c r="B71" s="40" t="s">
        <v>41</v>
      </c>
      <c r="C71" s="40" t="s">
        <v>41</v>
      </c>
      <c r="D71" s="59"/>
      <c r="E71" s="60"/>
      <c r="F71" s="53">
        <f>H71+J71+L71</f>
        <v>12549</v>
      </c>
      <c r="G71" s="60"/>
      <c r="H71" s="53">
        <f>TRUNC(SUMIF(N64:N70,N63,H64:H70),0)</f>
        <v>1569</v>
      </c>
      <c r="I71" s="60"/>
      <c r="J71" s="53">
        <f>TRUNC(SUMIF(N64:N70,N63,J64:J70),0)</f>
        <v>10765</v>
      </c>
      <c r="K71" s="60"/>
      <c r="L71" s="53">
        <f>TRUNC(SUMIF(N64:N70,N63,L64:L70),0)</f>
        <v>215</v>
      </c>
      <c r="M71" s="40" t="s">
        <v>41</v>
      </c>
      <c r="N71" s="2" t="s">
        <v>67</v>
      </c>
      <c r="O71" s="2" t="s">
        <v>67</v>
      </c>
      <c r="P71" s="2" t="s">
        <v>41</v>
      </c>
      <c r="Q71" s="2" t="s">
        <v>41</v>
      </c>
      <c r="R71" s="2" t="s">
        <v>41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2" t="s">
        <v>41</v>
      </c>
      <c r="AW71" s="2" t="s">
        <v>41</v>
      </c>
      <c r="AX71" s="2" t="s">
        <v>41</v>
      </c>
      <c r="AY71" s="2" t="s">
        <v>41</v>
      </c>
    </row>
    <row r="72" spans="1:13" ht="30" customHeight="1" hidden="1">
      <c r="A72" s="59"/>
      <c r="B72" s="59"/>
      <c r="C72" s="59"/>
      <c r="D72" s="59"/>
      <c r="E72" s="60"/>
      <c r="F72" s="53"/>
      <c r="G72" s="60"/>
      <c r="H72" s="53"/>
      <c r="I72" s="60"/>
      <c r="J72" s="53"/>
      <c r="K72" s="60"/>
      <c r="L72" s="53"/>
      <c r="M72" s="59"/>
    </row>
    <row r="73" spans="1:14" ht="30" customHeight="1" hidden="1">
      <c r="A73" s="54" t="s">
        <v>1274</v>
      </c>
      <c r="B73" s="55"/>
      <c r="C73" s="55"/>
      <c r="D73" s="55"/>
      <c r="E73" s="56"/>
      <c r="F73" s="57"/>
      <c r="G73" s="56"/>
      <c r="H73" s="57"/>
      <c r="I73" s="56"/>
      <c r="J73" s="57"/>
      <c r="K73" s="56"/>
      <c r="L73" s="57"/>
      <c r="M73" s="58"/>
      <c r="N73" s="4" t="s">
        <v>79</v>
      </c>
    </row>
    <row r="74" spans="1:51" ht="30" customHeight="1" hidden="1">
      <c r="A74" s="40" t="s">
        <v>1192</v>
      </c>
      <c r="B74" s="40" t="s">
        <v>1193</v>
      </c>
      <c r="C74" s="40" t="s">
        <v>59</v>
      </c>
      <c r="D74" s="59">
        <v>0.2394</v>
      </c>
      <c r="E74" s="60">
        <f aca="true" t="shared" si="14" ref="E74:F80">TRUNC(G74+I74+K74,1)</f>
        <v>2700</v>
      </c>
      <c r="F74" s="53">
        <f t="shared" si="14"/>
        <v>646.3</v>
      </c>
      <c r="G74" s="60">
        <f>단가대비표!O210</f>
        <v>2700</v>
      </c>
      <c r="H74" s="53">
        <f aca="true" t="shared" si="15" ref="H74:H80">TRUNC(G74*D74,1)</f>
        <v>646.3</v>
      </c>
      <c r="I74" s="60">
        <f>단가대비표!P210</f>
        <v>0</v>
      </c>
      <c r="J74" s="53">
        <f aca="true" t="shared" si="16" ref="J74:J80">TRUNC(I74*D74,1)</f>
        <v>0</v>
      </c>
      <c r="K74" s="60">
        <f>단가대비표!V210</f>
        <v>0</v>
      </c>
      <c r="L74" s="53">
        <f aca="true" t="shared" si="17" ref="L74:L80">TRUNC(K74*D74,1)</f>
        <v>0</v>
      </c>
      <c r="M74" s="40" t="s">
        <v>1250</v>
      </c>
      <c r="N74" s="2" t="s">
        <v>79</v>
      </c>
      <c r="O74" s="2" t="s">
        <v>1194</v>
      </c>
      <c r="P74" s="2" t="s">
        <v>48</v>
      </c>
      <c r="Q74" s="2" t="s">
        <v>48</v>
      </c>
      <c r="R74" s="2" t="s">
        <v>47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2" t="s">
        <v>41</v>
      </c>
      <c r="AW74" s="2" t="s">
        <v>1275</v>
      </c>
      <c r="AX74" s="2" t="s">
        <v>41</v>
      </c>
      <c r="AY74" s="2" t="s">
        <v>41</v>
      </c>
    </row>
    <row r="75" spans="1:51" ht="30" customHeight="1" hidden="1">
      <c r="A75" s="40" t="s">
        <v>1196</v>
      </c>
      <c r="B75" s="40" t="s">
        <v>1200</v>
      </c>
      <c r="C75" s="40" t="s">
        <v>150</v>
      </c>
      <c r="D75" s="59">
        <v>0.06</v>
      </c>
      <c r="E75" s="60">
        <f t="shared" si="14"/>
        <v>900</v>
      </c>
      <c r="F75" s="53">
        <f t="shared" si="14"/>
        <v>54</v>
      </c>
      <c r="G75" s="60">
        <f>단가대비표!O211</f>
        <v>900</v>
      </c>
      <c r="H75" s="53">
        <f t="shared" si="15"/>
        <v>54</v>
      </c>
      <c r="I75" s="60">
        <f>단가대비표!P211</f>
        <v>0</v>
      </c>
      <c r="J75" s="53">
        <f t="shared" si="16"/>
        <v>0</v>
      </c>
      <c r="K75" s="60">
        <f>단가대비표!V211</f>
        <v>0</v>
      </c>
      <c r="L75" s="53">
        <f t="shared" si="17"/>
        <v>0</v>
      </c>
      <c r="M75" s="40" t="s">
        <v>1252</v>
      </c>
      <c r="N75" s="2" t="s">
        <v>79</v>
      </c>
      <c r="O75" s="2" t="s">
        <v>1201</v>
      </c>
      <c r="P75" s="2" t="s">
        <v>48</v>
      </c>
      <c r="Q75" s="2" t="s">
        <v>48</v>
      </c>
      <c r="R75" s="2" t="s">
        <v>47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2" t="s">
        <v>41</v>
      </c>
      <c r="AW75" s="2" t="s">
        <v>1276</v>
      </c>
      <c r="AX75" s="2" t="s">
        <v>41</v>
      </c>
      <c r="AY75" s="2" t="s">
        <v>41</v>
      </c>
    </row>
    <row r="76" spans="1:51" ht="30" customHeight="1" hidden="1">
      <c r="A76" s="40" t="s">
        <v>1196</v>
      </c>
      <c r="B76" s="40" t="s">
        <v>1254</v>
      </c>
      <c r="C76" s="40" t="s">
        <v>150</v>
      </c>
      <c r="D76" s="59">
        <v>0.2496</v>
      </c>
      <c r="E76" s="60">
        <f t="shared" si="14"/>
        <v>1500</v>
      </c>
      <c r="F76" s="53">
        <f t="shared" si="14"/>
        <v>374.4</v>
      </c>
      <c r="G76" s="60">
        <f>단가대비표!O212</f>
        <v>1500</v>
      </c>
      <c r="H76" s="53">
        <f t="shared" si="15"/>
        <v>374.4</v>
      </c>
      <c r="I76" s="60">
        <f>단가대비표!P212</f>
        <v>0</v>
      </c>
      <c r="J76" s="53">
        <f t="shared" si="16"/>
        <v>0</v>
      </c>
      <c r="K76" s="60">
        <f>단가대비표!V212</f>
        <v>0</v>
      </c>
      <c r="L76" s="53">
        <f t="shared" si="17"/>
        <v>0</v>
      </c>
      <c r="M76" s="40" t="s">
        <v>1255</v>
      </c>
      <c r="N76" s="2" t="s">
        <v>79</v>
      </c>
      <c r="O76" s="2" t="s">
        <v>1256</v>
      </c>
      <c r="P76" s="2" t="s">
        <v>48</v>
      </c>
      <c r="Q76" s="2" t="s">
        <v>48</v>
      </c>
      <c r="R76" s="2" t="s">
        <v>47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2" t="s">
        <v>41</v>
      </c>
      <c r="AW76" s="2" t="s">
        <v>1277</v>
      </c>
      <c r="AX76" s="2" t="s">
        <v>41</v>
      </c>
      <c r="AY76" s="2" t="s">
        <v>41</v>
      </c>
    </row>
    <row r="77" spans="1:51" ht="30" customHeight="1" hidden="1">
      <c r="A77" s="40" t="s">
        <v>1196</v>
      </c>
      <c r="B77" s="40" t="s">
        <v>1258</v>
      </c>
      <c r="C77" s="40" t="s">
        <v>150</v>
      </c>
      <c r="D77" s="59">
        <v>0.0036</v>
      </c>
      <c r="E77" s="60">
        <f t="shared" si="14"/>
        <v>2900</v>
      </c>
      <c r="F77" s="53">
        <f t="shared" si="14"/>
        <v>10.4</v>
      </c>
      <c r="G77" s="60">
        <f>단가대비표!O214</f>
        <v>2900</v>
      </c>
      <c r="H77" s="53">
        <f t="shared" si="15"/>
        <v>10.4</v>
      </c>
      <c r="I77" s="60">
        <f>단가대비표!P214</f>
        <v>0</v>
      </c>
      <c r="J77" s="53">
        <f t="shared" si="16"/>
        <v>0</v>
      </c>
      <c r="K77" s="60">
        <f>단가대비표!V214</f>
        <v>0</v>
      </c>
      <c r="L77" s="53">
        <f t="shared" si="17"/>
        <v>0</v>
      </c>
      <c r="M77" s="40" t="s">
        <v>1259</v>
      </c>
      <c r="N77" s="2" t="s">
        <v>79</v>
      </c>
      <c r="O77" s="2" t="s">
        <v>1260</v>
      </c>
      <c r="P77" s="2" t="s">
        <v>48</v>
      </c>
      <c r="Q77" s="2" t="s">
        <v>48</v>
      </c>
      <c r="R77" s="2" t="s">
        <v>47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2" t="s">
        <v>41</v>
      </c>
      <c r="AW77" s="2" t="s">
        <v>1278</v>
      </c>
      <c r="AX77" s="2" t="s">
        <v>41</v>
      </c>
      <c r="AY77" s="2" t="s">
        <v>41</v>
      </c>
    </row>
    <row r="78" spans="1:51" ht="30" customHeight="1" hidden="1">
      <c r="A78" s="40" t="s">
        <v>1196</v>
      </c>
      <c r="B78" s="40" t="s">
        <v>1262</v>
      </c>
      <c r="C78" s="40" t="s">
        <v>150</v>
      </c>
      <c r="D78" s="59">
        <v>0.04</v>
      </c>
      <c r="E78" s="60">
        <f t="shared" si="14"/>
        <v>900</v>
      </c>
      <c r="F78" s="53">
        <f t="shared" si="14"/>
        <v>36</v>
      </c>
      <c r="G78" s="60">
        <f>단가대비표!O215</f>
        <v>900</v>
      </c>
      <c r="H78" s="53">
        <f t="shared" si="15"/>
        <v>36</v>
      </c>
      <c r="I78" s="60">
        <f>단가대비표!P215</f>
        <v>0</v>
      </c>
      <c r="J78" s="53">
        <f t="shared" si="16"/>
        <v>0</v>
      </c>
      <c r="K78" s="60">
        <f>단가대비표!V215</f>
        <v>0</v>
      </c>
      <c r="L78" s="53">
        <f t="shared" si="17"/>
        <v>0</v>
      </c>
      <c r="M78" s="40" t="s">
        <v>1263</v>
      </c>
      <c r="N78" s="2" t="s">
        <v>79</v>
      </c>
      <c r="O78" s="2" t="s">
        <v>1264</v>
      </c>
      <c r="P78" s="2" t="s">
        <v>48</v>
      </c>
      <c r="Q78" s="2" t="s">
        <v>48</v>
      </c>
      <c r="R78" s="2" t="s">
        <v>47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2" t="s">
        <v>41</v>
      </c>
      <c r="AW78" s="2" t="s">
        <v>1279</v>
      </c>
      <c r="AX78" s="2" t="s">
        <v>41</v>
      </c>
      <c r="AY78" s="2" t="s">
        <v>41</v>
      </c>
    </row>
    <row r="79" spans="1:51" ht="30" customHeight="1" hidden="1">
      <c r="A79" s="40" t="s">
        <v>72</v>
      </c>
      <c r="B79" s="40" t="s">
        <v>77</v>
      </c>
      <c r="C79" s="40" t="s">
        <v>74</v>
      </c>
      <c r="D79" s="59">
        <v>1</v>
      </c>
      <c r="E79" s="60">
        <f t="shared" si="14"/>
        <v>12769</v>
      </c>
      <c r="F79" s="53">
        <f t="shared" si="14"/>
        <v>12769</v>
      </c>
      <c r="G79" s="60">
        <f>일위대가목록!F234</f>
        <v>0</v>
      </c>
      <c r="H79" s="53">
        <f t="shared" si="15"/>
        <v>0</v>
      </c>
      <c r="I79" s="60">
        <f>일위대가목록!G234</f>
        <v>12519</v>
      </c>
      <c r="J79" s="53">
        <f t="shared" si="16"/>
        <v>12519</v>
      </c>
      <c r="K79" s="60">
        <f>일위대가목록!H234</f>
        <v>250</v>
      </c>
      <c r="L79" s="53">
        <f t="shared" si="17"/>
        <v>250</v>
      </c>
      <c r="M79" s="40" t="s">
        <v>1280</v>
      </c>
      <c r="N79" s="2" t="s">
        <v>79</v>
      </c>
      <c r="O79" s="2" t="s">
        <v>1281</v>
      </c>
      <c r="P79" s="2" t="s">
        <v>47</v>
      </c>
      <c r="Q79" s="2" t="s">
        <v>48</v>
      </c>
      <c r="R79" s="2" t="s">
        <v>48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2" t="s">
        <v>41</v>
      </c>
      <c r="AW79" s="2" t="s">
        <v>1282</v>
      </c>
      <c r="AX79" s="2" t="s">
        <v>41</v>
      </c>
      <c r="AY79" s="2" t="s">
        <v>41</v>
      </c>
    </row>
    <row r="80" spans="1:51" ht="30" customHeight="1" hidden="1">
      <c r="A80" s="40" t="s">
        <v>1269</v>
      </c>
      <c r="B80" s="40" t="s">
        <v>1270</v>
      </c>
      <c r="C80" s="40" t="s">
        <v>305</v>
      </c>
      <c r="D80" s="59">
        <v>0.0195</v>
      </c>
      <c r="E80" s="60">
        <f t="shared" si="14"/>
        <v>23000</v>
      </c>
      <c r="F80" s="53">
        <f t="shared" si="14"/>
        <v>448.5</v>
      </c>
      <c r="G80" s="60">
        <f>단가대비표!O72</f>
        <v>23000</v>
      </c>
      <c r="H80" s="53">
        <f t="shared" si="15"/>
        <v>448.5</v>
      </c>
      <c r="I80" s="60">
        <f>단가대비표!P72</f>
        <v>0</v>
      </c>
      <c r="J80" s="53">
        <f t="shared" si="16"/>
        <v>0</v>
      </c>
      <c r="K80" s="60">
        <f>단가대비표!V72</f>
        <v>0</v>
      </c>
      <c r="L80" s="53">
        <f t="shared" si="17"/>
        <v>0</v>
      </c>
      <c r="M80" s="40" t="s">
        <v>1271</v>
      </c>
      <c r="N80" s="2" t="s">
        <v>79</v>
      </c>
      <c r="O80" s="2" t="s">
        <v>1272</v>
      </c>
      <c r="P80" s="2" t="s">
        <v>48</v>
      </c>
      <c r="Q80" s="2" t="s">
        <v>48</v>
      </c>
      <c r="R80" s="2" t="s">
        <v>47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2" t="s">
        <v>41</v>
      </c>
      <c r="AW80" s="2" t="s">
        <v>1283</v>
      </c>
      <c r="AX80" s="2" t="s">
        <v>41</v>
      </c>
      <c r="AY80" s="2" t="s">
        <v>41</v>
      </c>
    </row>
    <row r="81" spans="1:51" ht="30" customHeight="1" hidden="1">
      <c r="A81" s="40" t="s">
        <v>1173</v>
      </c>
      <c r="B81" s="40" t="s">
        <v>41</v>
      </c>
      <c r="C81" s="40" t="s">
        <v>41</v>
      </c>
      <c r="D81" s="59"/>
      <c r="E81" s="60"/>
      <c r="F81" s="53">
        <f>H81+J81+L81</f>
        <v>14338</v>
      </c>
      <c r="G81" s="60"/>
      <c r="H81" s="53">
        <f>TRUNC(SUMIF(N74:N80,N73,H74:H80),0)</f>
        <v>1569</v>
      </c>
      <c r="I81" s="60"/>
      <c r="J81" s="53">
        <f>TRUNC(SUMIF(N74:N80,N73,J74:J80),0)</f>
        <v>12519</v>
      </c>
      <c r="K81" s="60"/>
      <c r="L81" s="53">
        <f>TRUNC(SUMIF(N74:N80,N73,L74:L80),0)</f>
        <v>250</v>
      </c>
      <c r="M81" s="40" t="s">
        <v>41</v>
      </c>
      <c r="N81" s="2" t="s">
        <v>67</v>
      </c>
      <c r="O81" s="2" t="s">
        <v>67</v>
      </c>
      <c r="P81" s="2" t="s">
        <v>41</v>
      </c>
      <c r="Q81" s="2" t="s">
        <v>41</v>
      </c>
      <c r="R81" s="2" t="s">
        <v>41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2" t="s">
        <v>41</v>
      </c>
      <c r="AW81" s="2" t="s">
        <v>41</v>
      </c>
      <c r="AX81" s="2" t="s">
        <v>41</v>
      </c>
      <c r="AY81" s="2" t="s">
        <v>41</v>
      </c>
    </row>
    <row r="82" spans="1:13" ht="30" customHeight="1" hidden="1">
      <c r="A82" s="59"/>
      <c r="B82" s="59"/>
      <c r="C82" s="59"/>
      <c r="D82" s="59"/>
      <c r="E82" s="60"/>
      <c r="F82" s="53"/>
      <c r="G82" s="60"/>
      <c r="H82" s="53"/>
      <c r="I82" s="60"/>
      <c r="J82" s="53"/>
      <c r="K82" s="60"/>
      <c r="L82" s="53"/>
      <c r="M82" s="59"/>
    </row>
    <row r="83" spans="1:14" ht="30" customHeight="1" hidden="1">
      <c r="A83" s="54" t="s">
        <v>1284</v>
      </c>
      <c r="B83" s="55"/>
      <c r="C83" s="55"/>
      <c r="D83" s="55"/>
      <c r="E83" s="56"/>
      <c r="F83" s="57"/>
      <c r="G83" s="56"/>
      <c r="H83" s="57"/>
      <c r="I83" s="56"/>
      <c r="J83" s="57"/>
      <c r="K83" s="56"/>
      <c r="L83" s="57"/>
      <c r="M83" s="58"/>
      <c r="N83" s="4" t="s">
        <v>83</v>
      </c>
    </row>
    <row r="84" spans="1:51" ht="30" customHeight="1" hidden="1">
      <c r="A84" s="40" t="s">
        <v>1192</v>
      </c>
      <c r="B84" s="40" t="s">
        <v>1193</v>
      </c>
      <c r="C84" s="40" t="s">
        <v>59</v>
      </c>
      <c r="D84" s="59">
        <v>1.7374</v>
      </c>
      <c r="E84" s="60">
        <f aca="true" t="shared" si="18" ref="E84:F87">TRUNC(G84+I84+K84,1)</f>
        <v>2700</v>
      </c>
      <c r="F84" s="53">
        <f t="shared" si="18"/>
        <v>4690.9</v>
      </c>
      <c r="G84" s="60">
        <f>단가대비표!O210</f>
        <v>2700</v>
      </c>
      <c r="H84" s="53">
        <f>TRUNC(G84*D84,1)</f>
        <v>4690.9</v>
      </c>
      <c r="I84" s="60">
        <f>단가대비표!P210</f>
        <v>0</v>
      </c>
      <c r="J84" s="53">
        <f>TRUNC(I84*D84,1)</f>
        <v>0</v>
      </c>
      <c r="K84" s="60">
        <f>단가대비표!V210</f>
        <v>0</v>
      </c>
      <c r="L84" s="53">
        <f>TRUNC(K84*D84,1)</f>
        <v>0</v>
      </c>
      <c r="M84" s="40" t="s">
        <v>1250</v>
      </c>
      <c r="N84" s="2" t="s">
        <v>83</v>
      </c>
      <c r="O84" s="2" t="s">
        <v>1194</v>
      </c>
      <c r="P84" s="2" t="s">
        <v>48</v>
      </c>
      <c r="Q84" s="2" t="s">
        <v>48</v>
      </c>
      <c r="R84" s="2" t="s">
        <v>47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2" t="s">
        <v>41</v>
      </c>
      <c r="AW84" s="2" t="s">
        <v>1285</v>
      </c>
      <c r="AX84" s="2" t="s">
        <v>41</v>
      </c>
      <c r="AY84" s="2" t="s">
        <v>41</v>
      </c>
    </row>
    <row r="85" spans="1:51" ht="30" customHeight="1" hidden="1">
      <c r="A85" s="40" t="s">
        <v>1196</v>
      </c>
      <c r="B85" s="40" t="s">
        <v>1286</v>
      </c>
      <c r="C85" s="40" t="s">
        <v>150</v>
      </c>
      <c r="D85" s="59">
        <v>4.4444</v>
      </c>
      <c r="E85" s="60">
        <f t="shared" si="18"/>
        <v>1500</v>
      </c>
      <c r="F85" s="53">
        <f t="shared" si="18"/>
        <v>6666.6</v>
      </c>
      <c r="G85" s="60">
        <f>단가대비표!O213</f>
        <v>1500</v>
      </c>
      <c r="H85" s="53">
        <f>TRUNC(G85*D85,1)</f>
        <v>6666.6</v>
      </c>
      <c r="I85" s="60">
        <f>단가대비표!P213</f>
        <v>0</v>
      </c>
      <c r="J85" s="53">
        <f>TRUNC(I85*D85,1)</f>
        <v>0</v>
      </c>
      <c r="K85" s="60">
        <f>단가대비표!V213</f>
        <v>0</v>
      </c>
      <c r="L85" s="53">
        <f>TRUNC(K85*D85,1)</f>
        <v>0</v>
      </c>
      <c r="M85" s="40" t="s">
        <v>1287</v>
      </c>
      <c r="N85" s="2" t="s">
        <v>83</v>
      </c>
      <c r="O85" s="2" t="s">
        <v>1288</v>
      </c>
      <c r="P85" s="2" t="s">
        <v>48</v>
      </c>
      <c r="Q85" s="2" t="s">
        <v>48</v>
      </c>
      <c r="R85" s="2" t="s">
        <v>47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2" t="s">
        <v>41</v>
      </c>
      <c r="AW85" s="2" t="s">
        <v>1289</v>
      </c>
      <c r="AX85" s="2" t="s">
        <v>41</v>
      </c>
      <c r="AY85" s="2" t="s">
        <v>41</v>
      </c>
    </row>
    <row r="86" spans="1:51" ht="30" customHeight="1" hidden="1">
      <c r="A86" s="40" t="s">
        <v>1290</v>
      </c>
      <c r="B86" s="40" t="s">
        <v>1291</v>
      </c>
      <c r="C86" s="40" t="s">
        <v>305</v>
      </c>
      <c r="D86" s="59">
        <v>0.4377</v>
      </c>
      <c r="E86" s="60">
        <f t="shared" si="18"/>
        <v>14500</v>
      </c>
      <c r="F86" s="53">
        <f t="shared" si="18"/>
        <v>6346.6</v>
      </c>
      <c r="G86" s="60">
        <f>단가대비표!O73</f>
        <v>14500</v>
      </c>
      <c r="H86" s="53">
        <f>TRUNC(G86*D86,1)</f>
        <v>6346.6</v>
      </c>
      <c r="I86" s="60">
        <f>단가대비표!P73</f>
        <v>0</v>
      </c>
      <c r="J86" s="53">
        <f>TRUNC(I86*D86,1)</f>
        <v>0</v>
      </c>
      <c r="K86" s="60">
        <f>단가대비표!V73</f>
        <v>0</v>
      </c>
      <c r="L86" s="53">
        <f>TRUNC(K86*D86,1)</f>
        <v>0</v>
      </c>
      <c r="M86" s="40" t="s">
        <v>1292</v>
      </c>
      <c r="N86" s="2" t="s">
        <v>83</v>
      </c>
      <c r="O86" s="2" t="s">
        <v>1293</v>
      </c>
      <c r="P86" s="2" t="s">
        <v>48</v>
      </c>
      <c r="Q86" s="2" t="s">
        <v>48</v>
      </c>
      <c r="R86" s="2" t="s">
        <v>47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2" t="s">
        <v>41</v>
      </c>
      <c r="AW86" s="2" t="s">
        <v>1294</v>
      </c>
      <c r="AX86" s="2" t="s">
        <v>41</v>
      </c>
      <c r="AY86" s="2" t="s">
        <v>41</v>
      </c>
    </row>
    <row r="87" spans="1:51" ht="30" customHeight="1" hidden="1">
      <c r="A87" s="40" t="s">
        <v>1295</v>
      </c>
      <c r="B87" s="40" t="s">
        <v>41</v>
      </c>
      <c r="C87" s="40" t="s">
        <v>74</v>
      </c>
      <c r="D87" s="59">
        <v>1</v>
      </c>
      <c r="E87" s="60">
        <f t="shared" si="18"/>
        <v>57464</v>
      </c>
      <c r="F87" s="53">
        <f t="shared" si="18"/>
        <v>57464</v>
      </c>
      <c r="G87" s="60">
        <f>일위대가목록!F235</f>
        <v>0</v>
      </c>
      <c r="H87" s="53">
        <f>TRUNC(G87*D87,1)</f>
        <v>0</v>
      </c>
      <c r="I87" s="60">
        <f>일위대가목록!G235</f>
        <v>56338</v>
      </c>
      <c r="J87" s="53">
        <f>TRUNC(I87*D87,1)</f>
        <v>56338</v>
      </c>
      <c r="K87" s="60">
        <f>일위대가목록!H235</f>
        <v>1126</v>
      </c>
      <c r="L87" s="53">
        <f>TRUNC(K87*D87,1)</f>
        <v>1126</v>
      </c>
      <c r="M87" s="40" t="s">
        <v>1296</v>
      </c>
      <c r="N87" s="2" t="s">
        <v>83</v>
      </c>
      <c r="O87" s="2" t="s">
        <v>1297</v>
      </c>
      <c r="P87" s="2" t="s">
        <v>47</v>
      </c>
      <c r="Q87" s="2" t="s">
        <v>48</v>
      </c>
      <c r="R87" s="2" t="s">
        <v>48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2" t="s">
        <v>41</v>
      </c>
      <c r="AW87" s="2" t="s">
        <v>1298</v>
      </c>
      <c r="AX87" s="2" t="s">
        <v>41</v>
      </c>
      <c r="AY87" s="2" t="s">
        <v>41</v>
      </c>
    </row>
    <row r="88" spans="1:51" ht="30" customHeight="1" hidden="1">
      <c r="A88" s="40" t="s">
        <v>1173</v>
      </c>
      <c r="B88" s="40" t="s">
        <v>41</v>
      </c>
      <c r="C88" s="40" t="s">
        <v>41</v>
      </c>
      <c r="D88" s="59"/>
      <c r="E88" s="60"/>
      <c r="F88" s="53">
        <f>H88+J88+L88</f>
        <v>75168</v>
      </c>
      <c r="G88" s="60"/>
      <c r="H88" s="53">
        <f>TRUNC(SUMIF(N84:N87,N83,H84:H87),0)</f>
        <v>17704</v>
      </c>
      <c r="I88" s="60"/>
      <c r="J88" s="53">
        <f>TRUNC(SUMIF(N84:N87,N83,J84:J87),0)</f>
        <v>56338</v>
      </c>
      <c r="K88" s="60"/>
      <c r="L88" s="53">
        <f>TRUNC(SUMIF(N84:N87,N83,L84:L87),0)</f>
        <v>1126</v>
      </c>
      <c r="M88" s="40" t="s">
        <v>41</v>
      </c>
      <c r="N88" s="2" t="s">
        <v>67</v>
      </c>
      <c r="O88" s="2" t="s">
        <v>67</v>
      </c>
      <c r="P88" s="2" t="s">
        <v>41</v>
      </c>
      <c r="Q88" s="2" t="s">
        <v>41</v>
      </c>
      <c r="R88" s="2" t="s">
        <v>41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2" t="s">
        <v>41</v>
      </c>
      <c r="AW88" s="2" t="s">
        <v>41</v>
      </c>
      <c r="AX88" s="2" t="s">
        <v>41</v>
      </c>
      <c r="AY88" s="2" t="s">
        <v>41</v>
      </c>
    </row>
    <row r="89" spans="1:13" ht="30" customHeight="1" hidden="1">
      <c r="A89" s="59"/>
      <c r="B89" s="59"/>
      <c r="C89" s="59"/>
      <c r="D89" s="59"/>
      <c r="E89" s="60"/>
      <c r="F89" s="53"/>
      <c r="G89" s="60"/>
      <c r="H89" s="53"/>
      <c r="I89" s="60"/>
      <c r="J89" s="53"/>
      <c r="K89" s="60"/>
      <c r="L89" s="53"/>
      <c r="M89" s="59"/>
    </row>
    <row r="90" spans="1:14" ht="30" customHeight="1" hidden="1">
      <c r="A90" s="54" t="s">
        <v>1299</v>
      </c>
      <c r="B90" s="55"/>
      <c r="C90" s="55"/>
      <c r="D90" s="55"/>
      <c r="E90" s="56"/>
      <c r="F90" s="57"/>
      <c r="G90" s="56"/>
      <c r="H90" s="57"/>
      <c r="I90" s="56"/>
      <c r="J90" s="57"/>
      <c r="K90" s="56"/>
      <c r="L90" s="57"/>
      <c r="M90" s="58"/>
      <c r="N90" s="4" t="s">
        <v>87</v>
      </c>
    </row>
    <row r="91" spans="1:51" ht="30" customHeight="1" hidden="1">
      <c r="A91" s="40" t="s">
        <v>1300</v>
      </c>
      <c r="B91" s="40" t="s">
        <v>1301</v>
      </c>
      <c r="C91" s="40" t="s">
        <v>163</v>
      </c>
      <c r="D91" s="59">
        <v>0.0804</v>
      </c>
      <c r="E91" s="60">
        <f aca="true" t="shared" si="19" ref="E91:F93">TRUNC(G91+I91+K91,1)</f>
        <v>17220</v>
      </c>
      <c r="F91" s="53">
        <f t="shared" si="19"/>
        <v>1384.4</v>
      </c>
      <c r="G91" s="60">
        <f>단가대비표!O239</f>
        <v>17220</v>
      </c>
      <c r="H91" s="53">
        <f>TRUNC(G91*D91,1)</f>
        <v>1384.4</v>
      </c>
      <c r="I91" s="60">
        <f>단가대비표!P239</f>
        <v>0</v>
      </c>
      <c r="J91" s="53">
        <f>TRUNC(I91*D91,1)</f>
        <v>0</v>
      </c>
      <c r="K91" s="60">
        <f>단가대비표!V239</f>
        <v>0</v>
      </c>
      <c r="L91" s="53">
        <f>TRUNC(K91*D91,1)</f>
        <v>0</v>
      </c>
      <c r="M91" s="40" t="s">
        <v>1302</v>
      </c>
      <c r="N91" s="2" t="s">
        <v>87</v>
      </c>
      <c r="O91" s="2" t="s">
        <v>1303</v>
      </c>
      <c r="P91" s="2" t="s">
        <v>48</v>
      </c>
      <c r="Q91" s="2" t="s">
        <v>48</v>
      </c>
      <c r="R91" s="2" t="s">
        <v>47</v>
      </c>
      <c r="S91" s="3"/>
      <c r="T91" s="3"/>
      <c r="U91" s="3"/>
      <c r="V91" s="3">
        <v>1</v>
      </c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2" t="s">
        <v>41</v>
      </c>
      <c r="AW91" s="2" t="s">
        <v>1304</v>
      </c>
      <c r="AX91" s="2" t="s">
        <v>41</v>
      </c>
      <c r="AY91" s="2" t="s">
        <v>41</v>
      </c>
    </row>
    <row r="92" spans="1:51" ht="30" customHeight="1" hidden="1">
      <c r="A92" s="40" t="s">
        <v>1305</v>
      </c>
      <c r="B92" s="40" t="s">
        <v>1306</v>
      </c>
      <c r="C92" s="40" t="s">
        <v>1028</v>
      </c>
      <c r="D92" s="59">
        <v>1</v>
      </c>
      <c r="E92" s="60">
        <f t="shared" si="19"/>
        <v>69.2</v>
      </c>
      <c r="F92" s="53">
        <f t="shared" si="19"/>
        <v>69.2</v>
      </c>
      <c r="G92" s="60">
        <f>TRUNC(SUMIF(V91:V93,RIGHTB(O92,1),H91:H93)*U92,2)</f>
        <v>69.22</v>
      </c>
      <c r="H92" s="53">
        <f>TRUNC(G92*D92,1)</f>
        <v>69.2</v>
      </c>
      <c r="I92" s="60">
        <v>0</v>
      </c>
      <c r="J92" s="53">
        <f>TRUNC(I92*D92,1)</f>
        <v>0</v>
      </c>
      <c r="K92" s="60">
        <v>0</v>
      </c>
      <c r="L92" s="53">
        <f>TRUNC(K92*D92,1)</f>
        <v>0</v>
      </c>
      <c r="M92" s="40" t="s">
        <v>41</v>
      </c>
      <c r="N92" s="2" t="s">
        <v>87</v>
      </c>
      <c r="O92" s="2" t="s">
        <v>1104</v>
      </c>
      <c r="P92" s="2" t="s">
        <v>48</v>
      </c>
      <c r="Q92" s="2" t="s">
        <v>48</v>
      </c>
      <c r="R92" s="2" t="s">
        <v>48</v>
      </c>
      <c r="S92" s="3">
        <v>0</v>
      </c>
      <c r="T92" s="3">
        <v>0</v>
      </c>
      <c r="U92" s="3">
        <v>0.05</v>
      </c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2" t="s">
        <v>41</v>
      </c>
      <c r="AW92" s="2" t="s">
        <v>1307</v>
      </c>
      <c r="AX92" s="2" t="s">
        <v>41</v>
      </c>
      <c r="AY92" s="2" t="s">
        <v>41</v>
      </c>
    </row>
    <row r="93" spans="1:51" ht="30" customHeight="1" hidden="1">
      <c r="A93" s="40" t="s">
        <v>84</v>
      </c>
      <c r="B93" s="40" t="s">
        <v>85</v>
      </c>
      <c r="C93" s="40" t="s">
        <v>74</v>
      </c>
      <c r="D93" s="59">
        <v>1</v>
      </c>
      <c r="E93" s="60">
        <f t="shared" si="19"/>
        <v>11105</v>
      </c>
      <c r="F93" s="53">
        <f t="shared" si="19"/>
        <v>11105</v>
      </c>
      <c r="G93" s="60">
        <f>일위대가목록!F236</f>
        <v>0</v>
      </c>
      <c r="H93" s="53">
        <f>TRUNC(G93*D93,1)</f>
        <v>0</v>
      </c>
      <c r="I93" s="60">
        <f>일위대가목록!G236</f>
        <v>11105</v>
      </c>
      <c r="J93" s="53">
        <f>TRUNC(I93*D93,1)</f>
        <v>11105</v>
      </c>
      <c r="K93" s="60">
        <f>일위대가목록!H236</f>
        <v>0</v>
      </c>
      <c r="L93" s="53">
        <f>TRUNC(K93*D93,1)</f>
        <v>0</v>
      </c>
      <c r="M93" s="40" t="s">
        <v>1308</v>
      </c>
      <c r="N93" s="2" t="s">
        <v>87</v>
      </c>
      <c r="O93" s="2" t="s">
        <v>1309</v>
      </c>
      <c r="P93" s="2" t="s">
        <v>47</v>
      </c>
      <c r="Q93" s="2" t="s">
        <v>48</v>
      </c>
      <c r="R93" s="2" t="s">
        <v>48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2" t="s">
        <v>41</v>
      </c>
      <c r="AW93" s="2" t="s">
        <v>1310</v>
      </c>
      <c r="AX93" s="2" t="s">
        <v>41</v>
      </c>
      <c r="AY93" s="2" t="s">
        <v>41</v>
      </c>
    </row>
    <row r="94" spans="1:51" ht="30" customHeight="1" hidden="1">
      <c r="A94" s="40" t="s">
        <v>1173</v>
      </c>
      <c r="B94" s="40" t="s">
        <v>41</v>
      </c>
      <c r="C94" s="40" t="s">
        <v>41</v>
      </c>
      <c r="D94" s="59"/>
      <c r="E94" s="60"/>
      <c r="F94" s="53">
        <f>H94+J94+L94</f>
        <v>12558</v>
      </c>
      <c r="G94" s="60"/>
      <c r="H94" s="53">
        <f>TRUNC(SUMIF(N91:N93,N90,H91:H93),0)</f>
        <v>1453</v>
      </c>
      <c r="I94" s="60"/>
      <c r="J94" s="53">
        <f>TRUNC(SUMIF(N91:N93,N90,J91:J93),0)</f>
        <v>11105</v>
      </c>
      <c r="K94" s="60"/>
      <c r="L94" s="53">
        <f>TRUNC(SUMIF(N91:N93,N90,L91:L93),0)</f>
        <v>0</v>
      </c>
      <c r="M94" s="40" t="s">
        <v>41</v>
      </c>
      <c r="N94" s="2" t="s">
        <v>67</v>
      </c>
      <c r="O94" s="2" t="s">
        <v>67</v>
      </c>
      <c r="P94" s="2" t="s">
        <v>41</v>
      </c>
      <c r="Q94" s="2" t="s">
        <v>41</v>
      </c>
      <c r="R94" s="2" t="s">
        <v>41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2" t="s">
        <v>41</v>
      </c>
      <c r="AW94" s="2" t="s">
        <v>41</v>
      </c>
      <c r="AX94" s="2" t="s">
        <v>41</v>
      </c>
      <c r="AY94" s="2" t="s">
        <v>41</v>
      </c>
    </row>
    <row r="95" spans="1:13" ht="30" customHeight="1" hidden="1">
      <c r="A95" s="59"/>
      <c r="B95" s="59"/>
      <c r="C95" s="59"/>
      <c r="D95" s="59"/>
      <c r="E95" s="60"/>
      <c r="F95" s="53"/>
      <c r="G95" s="60"/>
      <c r="H95" s="53"/>
      <c r="I95" s="60"/>
      <c r="J95" s="53"/>
      <c r="K95" s="60"/>
      <c r="L95" s="53"/>
      <c r="M95" s="59"/>
    </row>
    <row r="96" spans="1:14" ht="30" customHeight="1" hidden="1">
      <c r="A96" s="54" t="s">
        <v>1311</v>
      </c>
      <c r="B96" s="55"/>
      <c r="C96" s="55"/>
      <c r="D96" s="55"/>
      <c r="E96" s="56"/>
      <c r="F96" s="57"/>
      <c r="G96" s="56"/>
      <c r="H96" s="57"/>
      <c r="I96" s="56"/>
      <c r="J96" s="57"/>
      <c r="K96" s="56"/>
      <c r="L96" s="57"/>
      <c r="M96" s="58"/>
      <c r="N96" s="4" t="s">
        <v>90</v>
      </c>
    </row>
    <row r="97" spans="1:51" ht="30" customHeight="1" hidden="1">
      <c r="A97" s="40" t="s">
        <v>1300</v>
      </c>
      <c r="B97" s="40" t="s">
        <v>1312</v>
      </c>
      <c r="C97" s="40" t="s">
        <v>163</v>
      </c>
      <c r="D97" s="59">
        <v>0.0804</v>
      </c>
      <c r="E97" s="60">
        <f aca="true" t="shared" si="20" ref="E97:F101">TRUNC(G97+I97+K97,1)</f>
        <v>28500</v>
      </c>
      <c r="F97" s="53">
        <f t="shared" si="20"/>
        <v>2291.4</v>
      </c>
      <c r="G97" s="60">
        <f>단가대비표!O240</f>
        <v>28500</v>
      </c>
      <c r="H97" s="53">
        <f>TRUNC(G97*D97,1)</f>
        <v>2291.4</v>
      </c>
      <c r="I97" s="60">
        <f>단가대비표!P240</f>
        <v>0</v>
      </c>
      <c r="J97" s="53">
        <f>TRUNC(I97*D97,1)</f>
        <v>0</v>
      </c>
      <c r="K97" s="60">
        <f>단가대비표!V240</f>
        <v>0</v>
      </c>
      <c r="L97" s="53">
        <f>TRUNC(K97*D97,1)</f>
        <v>0</v>
      </c>
      <c r="M97" s="40" t="s">
        <v>1313</v>
      </c>
      <c r="N97" s="2" t="s">
        <v>90</v>
      </c>
      <c r="O97" s="2" t="s">
        <v>1314</v>
      </c>
      <c r="P97" s="2" t="s">
        <v>48</v>
      </c>
      <c r="Q97" s="2" t="s">
        <v>48</v>
      </c>
      <c r="R97" s="2" t="s">
        <v>47</v>
      </c>
      <c r="S97" s="3"/>
      <c r="T97" s="3"/>
      <c r="U97" s="3"/>
      <c r="V97" s="3">
        <v>1</v>
      </c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2" t="s">
        <v>41</v>
      </c>
      <c r="AW97" s="2" t="s">
        <v>1315</v>
      </c>
      <c r="AX97" s="2" t="s">
        <v>41</v>
      </c>
      <c r="AY97" s="2" t="s">
        <v>41</v>
      </c>
    </row>
    <row r="98" spans="1:51" ht="30" customHeight="1" hidden="1">
      <c r="A98" s="40" t="s">
        <v>1305</v>
      </c>
      <c r="B98" s="40" t="s">
        <v>1306</v>
      </c>
      <c r="C98" s="40" t="s">
        <v>1028</v>
      </c>
      <c r="D98" s="59">
        <v>1</v>
      </c>
      <c r="E98" s="60">
        <f t="shared" si="20"/>
        <v>114.5</v>
      </c>
      <c r="F98" s="53">
        <f t="shared" si="20"/>
        <v>114.5</v>
      </c>
      <c r="G98" s="60">
        <f>TRUNC(SUMIF(V97:V101,RIGHTB(O98,1),H97:H101)*U98,2)</f>
        <v>114.57</v>
      </c>
      <c r="H98" s="53">
        <f>TRUNC(G98*D98,1)</f>
        <v>114.5</v>
      </c>
      <c r="I98" s="60">
        <v>0</v>
      </c>
      <c r="J98" s="53">
        <f>TRUNC(I98*D98,1)</f>
        <v>0</v>
      </c>
      <c r="K98" s="60">
        <v>0</v>
      </c>
      <c r="L98" s="53">
        <f>TRUNC(K98*D98,1)</f>
        <v>0</v>
      </c>
      <c r="M98" s="40" t="s">
        <v>41</v>
      </c>
      <c r="N98" s="2" t="s">
        <v>90</v>
      </c>
      <c r="O98" s="2" t="s">
        <v>1104</v>
      </c>
      <c r="P98" s="2" t="s">
        <v>48</v>
      </c>
      <c r="Q98" s="2" t="s">
        <v>48</v>
      </c>
      <c r="R98" s="2" t="s">
        <v>48</v>
      </c>
      <c r="S98" s="3">
        <v>0</v>
      </c>
      <c r="T98" s="3">
        <v>0</v>
      </c>
      <c r="U98" s="3">
        <v>0.05</v>
      </c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2" t="s">
        <v>41</v>
      </c>
      <c r="AW98" s="2" t="s">
        <v>1316</v>
      </c>
      <c r="AX98" s="2" t="s">
        <v>41</v>
      </c>
      <c r="AY98" s="2" t="s">
        <v>41</v>
      </c>
    </row>
    <row r="99" spans="1:51" ht="30" customHeight="1" hidden="1">
      <c r="A99" s="40" t="s">
        <v>1317</v>
      </c>
      <c r="B99" s="40" t="s">
        <v>1211</v>
      </c>
      <c r="C99" s="40" t="s">
        <v>1212</v>
      </c>
      <c r="D99" s="59">
        <v>0.04</v>
      </c>
      <c r="E99" s="60">
        <f t="shared" si="20"/>
        <v>168448</v>
      </c>
      <c r="F99" s="53">
        <f t="shared" si="20"/>
        <v>6737.9</v>
      </c>
      <c r="G99" s="60">
        <f>단가대비표!O372</f>
        <v>0</v>
      </c>
      <c r="H99" s="53">
        <f>TRUNC(G99*D99,1)</f>
        <v>0</v>
      </c>
      <c r="I99" s="60">
        <f>단가대비표!P372</f>
        <v>168448</v>
      </c>
      <c r="J99" s="53">
        <f>TRUNC(I99*D99,1)</f>
        <v>6737.9</v>
      </c>
      <c r="K99" s="60">
        <f>단가대비표!V372</f>
        <v>0</v>
      </c>
      <c r="L99" s="53">
        <f>TRUNC(K99*D99,1)</f>
        <v>0</v>
      </c>
      <c r="M99" s="40" t="s">
        <v>1318</v>
      </c>
      <c r="N99" s="2" t="s">
        <v>90</v>
      </c>
      <c r="O99" s="2" t="s">
        <v>1319</v>
      </c>
      <c r="P99" s="2" t="s">
        <v>48</v>
      </c>
      <c r="Q99" s="2" t="s">
        <v>48</v>
      </c>
      <c r="R99" s="2" t="s">
        <v>47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2" t="s">
        <v>41</v>
      </c>
      <c r="AW99" s="2" t="s">
        <v>1320</v>
      </c>
      <c r="AX99" s="2" t="s">
        <v>41</v>
      </c>
      <c r="AY99" s="2" t="s">
        <v>41</v>
      </c>
    </row>
    <row r="100" spans="1:51" ht="30" customHeight="1" hidden="1">
      <c r="A100" s="40" t="s">
        <v>1215</v>
      </c>
      <c r="B100" s="40" t="s">
        <v>1211</v>
      </c>
      <c r="C100" s="40" t="s">
        <v>1212</v>
      </c>
      <c r="D100" s="59">
        <v>0.02</v>
      </c>
      <c r="E100" s="60">
        <f t="shared" si="20"/>
        <v>99882</v>
      </c>
      <c r="F100" s="53">
        <f t="shared" si="20"/>
        <v>1997.6</v>
      </c>
      <c r="G100" s="60">
        <f>단가대비표!O367</f>
        <v>0</v>
      </c>
      <c r="H100" s="53">
        <f>TRUNC(G100*D100,1)</f>
        <v>0</v>
      </c>
      <c r="I100" s="60">
        <f>단가대비표!P367</f>
        <v>99882</v>
      </c>
      <c r="J100" s="53">
        <f>TRUNC(I100*D100,1)</f>
        <v>1997.6</v>
      </c>
      <c r="K100" s="60">
        <f>단가대비표!V367</f>
        <v>0</v>
      </c>
      <c r="L100" s="53">
        <f>TRUNC(K100*D100,1)</f>
        <v>0</v>
      </c>
      <c r="M100" s="40" t="s">
        <v>1247</v>
      </c>
      <c r="N100" s="2" t="s">
        <v>90</v>
      </c>
      <c r="O100" s="2" t="s">
        <v>1216</v>
      </c>
      <c r="P100" s="2" t="s">
        <v>48</v>
      </c>
      <c r="Q100" s="2" t="s">
        <v>48</v>
      </c>
      <c r="R100" s="2" t="s">
        <v>47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2" t="s">
        <v>41</v>
      </c>
      <c r="AW100" s="2" t="s">
        <v>1321</v>
      </c>
      <c r="AX100" s="2" t="s">
        <v>41</v>
      </c>
      <c r="AY100" s="2" t="s">
        <v>41</v>
      </c>
    </row>
    <row r="101" spans="1:51" ht="30" customHeight="1" hidden="1">
      <c r="A101" s="40" t="s">
        <v>1322</v>
      </c>
      <c r="B101" s="40" t="s">
        <v>1323</v>
      </c>
      <c r="C101" s="40" t="s">
        <v>74</v>
      </c>
      <c r="D101" s="59">
        <v>3</v>
      </c>
      <c r="E101" s="60">
        <f t="shared" si="20"/>
        <v>5719</v>
      </c>
      <c r="F101" s="53">
        <f t="shared" si="20"/>
        <v>17157</v>
      </c>
      <c r="G101" s="60">
        <f>일위대가목록!F237</f>
        <v>666</v>
      </c>
      <c r="H101" s="53">
        <f>TRUNC(G101*D101,1)</f>
        <v>1998</v>
      </c>
      <c r="I101" s="60">
        <f>일위대가목록!G237</f>
        <v>5053</v>
      </c>
      <c r="J101" s="53">
        <f>TRUNC(I101*D101,1)</f>
        <v>15159</v>
      </c>
      <c r="K101" s="60">
        <f>일위대가목록!H237</f>
        <v>0</v>
      </c>
      <c r="L101" s="53">
        <f>TRUNC(K101*D101,1)</f>
        <v>0</v>
      </c>
      <c r="M101" s="40" t="s">
        <v>1324</v>
      </c>
      <c r="N101" s="2" t="s">
        <v>90</v>
      </c>
      <c r="O101" s="2" t="s">
        <v>1325</v>
      </c>
      <c r="P101" s="2" t="s">
        <v>47</v>
      </c>
      <c r="Q101" s="2" t="s">
        <v>48</v>
      </c>
      <c r="R101" s="2" t="s">
        <v>48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2" t="s">
        <v>41</v>
      </c>
      <c r="AW101" s="2" t="s">
        <v>1326</v>
      </c>
      <c r="AX101" s="2" t="s">
        <v>41</v>
      </c>
      <c r="AY101" s="2" t="s">
        <v>41</v>
      </c>
    </row>
    <row r="102" spans="1:51" ht="30" customHeight="1" hidden="1">
      <c r="A102" s="40" t="s">
        <v>1173</v>
      </c>
      <c r="B102" s="40" t="s">
        <v>41</v>
      </c>
      <c r="C102" s="40" t="s">
        <v>41</v>
      </c>
      <c r="D102" s="59"/>
      <c r="E102" s="60"/>
      <c r="F102" s="53">
        <f>H102+J102+L102</f>
        <v>28297</v>
      </c>
      <c r="G102" s="60"/>
      <c r="H102" s="53">
        <f>TRUNC(SUMIF(N97:N101,N96,H97:H101),0)</f>
        <v>4403</v>
      </c>
      <c r="I102" s="60"/>
      <c r="J102" s="53">
        <f>TRUNC(SUMIF(N97:N101,N96,J97:J101),0)</f>
        <v>23894</v>
      </c>
      <c r="K102" s="60"/>
      <c r="L102" s="53">
        <f>TRUNC(SUMIF(N97:N101,N96,L97:L101),0)</f>
        <v>0</v>
      </c>
      <c r="M102" s="40" t="s">
        <v>41</v>
      </c>
      <c r="N102" s="2" t="s">
        <v>67</v>
      </c>
      <c r="O102" s="2" t="s">
        <v>67</v>
      </c>
      <c r="P102" s="2" t="s">
        <v>41</v>
      </c>
      <c r="Q102" s="2" t="s">
        <v>41</v>
      </c>
      <c r="R102" s="2" t="s">
        <v>41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2" t="s">
        <v>41</v>
      </c>
      <c r="AW102" s="2" t="s">
        <v>41</v>
      </c>
      <c r="AX102" s="2" t="s">
        <v>41</v>
      </c>
      <c r="AY102" s="2" t="s">
        <v>41</v>
      </c>
    </row>
    <row r="103" spans="1:13" ht="30" customHeight="1" hidden="1">
      <c r="A103" s="59"/>
      <c r="B103" s="59"/>
      <c r="C103" s="59"/>
      <c r="D103" s="59"/>
      <c r="E103" s="60"/>
      <c r="F103" s="53"/>
      <c r="G103" s="60"/>
      <c r="H103" s="53"/>
      <c r="I103" s="60"/>
      <c r="J103" s="53"/>
      <c r="K103" s="60"/>
      <c r="L103" s="53"/>
      <c r="M103" s="59"/>
    </row>
    <row r="104" spans="1:14" ht="30" customHeight="1" hidden="1">
      <c r="A104" s="54" t="s">
        <v>1327</v>
      </c>
      <c r="B104" s="55"/>
      <c r="C104" s="55"/>
      <c r="D104" s="55"/>
      <c r="E104" s="56"/>
      <c r="F104" s="57"/>
      <c r="G104" s="56"/>
      <c r="H104" s="57"/>
      <c r="I104" s="56"/>
      <c r="J104" s="57"/>
      <c r="K104" s="56"/>
      <c r="L104" s="57"/>
      <c r="M104" s="58"/>
      <c r="N104" s="4" t="s">
        <v>94</v>
      </c>
    </row>
    <row r="105" spans="1:51" ht="30" customHeight="1" hidden="1">
      <c r="A105" s="40" t="s">
        <v>1328</v>
      </c>
      <c r="B105" s="40" t="s">
        <v>73</v>
      </c>
      <c r="C105" s="40" t="s">
        <v>92</v>
      </c>
      <c r="D105" s="59">
        <v>1</v>
      </c>
      <c r="E105" s="60">
        <f>TRUNC(G105+I105+K105,1)</f>
        <v>128320</v>
      </c>
      <c r="F105" s="53">
        <f>TRUNC(H105+J105+L105,1)</f>
        <v>128320</v>
      </c>
      <c r="G105" s="60">
        <f>일위대가목록!F238</f>
        <v>1337</v>
      </c>
      <c r="H105" s="53">
        <f>TRUNC(G105*D105,1)</f>
        <v>1337</v>
      </c>
      <c r="I105" s="60">
        <f>일위대가목록!G238</f>
        <v>120764</v>
      </c>
      <c r="J105" s="53">
        <f>TRUNC(I105*D105,1)</f>
        <v>120764</v>
      </c>
      <c r="K105" s="60">
        <f>일위대가목록!H238</f>
        <v>6219</v>
      </c>
      <c r="L105" s="53">
        <f>TRUNC(K105*D105,1)</f>
        <v>6219</v>
      </c>
      <c r="M105" s="40" t="s">
        <v>1329</v>
      </c>
      <c r="N105" s="2" t="s">
        <v>94</v>
      </c>
      <c r="O105" s="2" t="s">
        <v>1330</v>
      </c>
      <c r="P105" s="2" t="s">
        <v>47</v>
      </c>
      <c r="Q105" s="2" t="s">
        <v>48</v>
      </c>
      <c r="R105" s="2" t="s">
        <v>48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2" t="s">
        <v>41</v>
      </c>
      <c r="AW105" s="2" t="s">
        <v>1331</v>
      </c>
      <c r="AX105" s="2" t="s">
        <v>41</v>
      </c>
      <c r="AY105" s="2" t="s">
        <v>41</v>
      </c>
    </row>
    <row r="106" spans="1:51" ht="30" customHeight="1" hidden="1">
      <c r="A106" s="40" t="s">
        <v>1332</v>
      </c>
      <c r="B106" s="40" t="s">
        <v>41</v>
      </c>
      <c r="C106" s="40" t="s">
        <v>92</v>
      </c>
      <c r="D106" s="59">
        <v>1</v>
      </c>
      <c r="E106" s="60">
        <f>TRUNC(G106+I106+K106,1)</f>
        <v>4976</v>
      </c>
      <c r="F106" s="53">
        <f>TRUNC(H106+J106+L106,1)</f>
        <v>4976</v>
      </c>
      <c r="G106" s="60">
        <f>일위대가목록!F239</f>
        <v>4976</v>
      </c>
      <c r="H106" s="53">
        <f>TRUNC(G106*D106,1)</f>
        <v>4976</v>
      </c>
      <c r="I106" s="60">
        <f>일위대가목록!G239</f>
        <v>0</v>
      </c>
      <c r="J106" s="53">
        <f>TRUNC(I106*D106,1)</f>
        <v>0</v>
      </c>
      <c r="K106" s="60">
        <f>일위대가목록!H239</f>
        <v>0</v>
      </c>
      <c r="L106" s="53">
        <f>TRUNC(K106*D106,1)</f>
        <v>0</v>
      </c>
      <c r="M106" s="40" t="s">
        <v>1333</v>
      </c>
      <c r="N106" s="2" t="s">
        <v>94</v>
      </c>
      <c r="O106" s="2" t="s">
        <v>1334</v>
      </c>
      <c r="P106" s="2" t="s">
        <v>47</v>
      </c>
      <c r="Q106" s="2" t="s">
        <v>48</v>
      </c>
      <c r="R106" s="2" t="s">
        <v>48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2" t="s">
        <v>41</v>
      </c>
      <c r="AW106" s="2" t="s">
        <v>1335</v>
      </c>
      <c r="AX106" s="2" t="s">
        <v>41</v>
      </c>
      <c r="AY106" s="2" t="s">
        <v>41</v>
      </c>
    </row>
    <row r="107" spans="1:51" ht="30" customHeight="1" hidden="1">
      <c r="A107" s="40" t="s">
        <v>1173</v>
      </c>
      <c r="B107" s="40" t="s">
        <v>41</v>
      </c>
      <c r="C107" s="40" t="s">
        <v>41</v>
      </c>
      <c r="D107" s="59"/>
      <c r="E107" s="60"/>
      <c r="F107" s="53">
        <f>H107+J107+L107</f>
        <v>133296</v>
      </c>
      <c r="G107" s="60"/>
      <c r="H107" s="53">
        <f>TRUNC(SUMIF(N105:N106,N104,H105:H106),0)</f>
        <v>6313</v>
      </c>
      <c r="I107" s="60"/>
      <c r="J107" s="53">
        <f>TRUNC(SUMIF(N105:N106,N104,J105:J106),0)</f>
        <v>120764</v>
      </c>
      <c r="K107" s="60"/>
      <c r="L107" s="53">
        <f>TRUNC(SUMIF(N105:N106,N104,L105:L106),0)</f>
        <v>6219</v>
      </c>
      <c r="M107" s="40" t="s">
        <v>41</v>
      </c>
      <c r="N107" s="2" t="s">
        <v>67</v>
      </c>
      <c r="O107" s="2" t="s">
        <v>67</v>
      </c>
      <c r="P107" s="2" t="s">
        <v>41</v>
      </c>
      <c r="Q107" s="2" t="s">
        <v>41</v>
      </c>
      <c r="R107" s="2" t="s">
        <v>41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2" t="s">
        <v>41</v>
      </c>
      <c r="AW107" s="2" t="s">
        <v>41</v>
      </c>
      <c r="AX107" s="2" t="s">
        <v>41</v>
      </c>
      <c r="AY107" s="2" t="s">
        <v>41</v>
      </c>
    </row>
    <row r="108" spans="1:13" ht="30" customHeight="1" hidden="1">
      <c r="A108" s="59"/>
      <c r="B108" s="59"/>
      <c r="C108" s="59"/>
      <c r="D108" s="59"/>
      <c r="E108" s="60"/>
      <c r="F108" s="53"/>
      <c r="G108" s="60"/>
      <c r="H108" s="53"/>
      <c r="I108" s="60"/>
      <c r="J108" s="53"/>
      <c r="K108" s="60"/>
      <c r="L108" s="53"/>
      <c r="M108" s="59"/>
    </row>
    <row r="109" spans="1:14" ht="30" customHeight="1" hidden="1">
      <c r="A109" s="54" t="s">
        <v>1336</v>
      </c>
      <c r="B109" s="55"/>
      <c r="C109" s="55"/>
      <c r="D109" s="55"/>
      <c r="E109" s="56"/>
      <c r="F109" s="57"/>
      <c r="G109" s="56"/>
      <c r="H109" s="57"/>
      <c r="I109" s="56"/>
      <c r="J109" s="57"/>
      <c r="K109" s="56"/>
      <c r="L109" s="57"/>
      <c r="M109" s="58"/>
      <c r="N109" s="4" t="s">
        <v>97</v>
      </c>
    </row>
    <row r="110" spans="1:51" ht="30" customHeight="1" hidden="1">
      <c r="A110" s="40" t="s">
        <v>1328</v>
      </c>
      <c r="B110" s="40" t="s">
        <v>95</v>
      </c>
      <c r="C110" s="40" t="s">
        <v>92</v>
      </c>
      <c r="D110" s="59">
        <v>1</v>
      </c>
      <c r="E110" s="60">
        <f>TRUNC(G110+I110+K110,1)</f>
        <v>154111</v>
      </c>
      <c r="F110" s="53">
        <f>TRUNC(H110+J110+L110,1)</f>
        <v>154111</v>
      </c>
      <c r="G110" s="60">
        <f>일위대가목록!F240</f>
        <v>1967</v>
      </c>
      <c r="H110" s="53">
        <f>TRUNC(G110*D110,1)</f>
        <v>1967</v>
      </c>
      <c r="I110" s="60">
        <f>일위대가목록!G240</f>
        <v>142998</v>
      </c>
      <c r="J110" s="53">
        <f>TRUNC(I110*D110,1)</f>
        <v>142998</v>
      </c>
      <c r="K110" s="60">
        <f>일위대가목록!H240</f>
        <v>9146</v>
      </c>
      <c r="L110" s="53">
        <f>TRUNC(K110*D110,1)</f>
        <v>9146</v>
      </c>
      <c r="M110" s="40" t="s">
        <v>1337</v>
      </c>
      <c r="N110" s="2" t="s">
        <v>97</v>
      </c>
      <c r="O110" s="2" t="s">
        <v>1338</v>
      </c>
      <c r="P110" s="2" t="s">
        <v>47</v>
      </c>
      <c r="Q110" s="2" t="s">
        <v>48</v>
      </c>
      <c r="R110" s="2" t="s">
        <v>48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" t="s">
        <v>41</v>
      </c>
      <c r="AW110" s="2" t="s">
        <v>1339</v>
      </c>
      <c r="AX110" s="2" t="s">
        <v>41</v>
      </c>
      <c r="AY110" s="2" t="s">
        <v>41</v>
      </c>
    </row>
    <row r="111" spans="1:51" ht="30" customHeight="1" hidden="1">
      <c r="A111" s="40" t="s">
        <v>1332</v>
      </c>
      <c r="B111" s="40" t="s">
        <v>41</v>
      </c>
      <c r="C111" s="40" t="s">
        <v>92</v>
      </c>
      <c r="D111" s="59">
        <v>1</v>
      </c>
      <c r="E111" s="60">
        <f>TRUNC(G111+I111+K111,1)</f>
        <v>4976</v>
      </c>
      <c r="F111" s="53">
        <f>TRUNC(H111+J111+L111,1)</f>
        <v>4976</v>
      </c>
      <c r="G111" s="60">
        <f>일위대가목록!F239</f>
        <v>4976</v>
      </c>
      <c r="H111" s="53">
        <f>TRUNC(G111*D111,1)</f>
        <v>4976</v>
      </c>
      <c r="I111" s="60">
        <f>일위대가목록!G239</f>
        <v>0</v>
      </c>
      <c r="J111" s="53">
        <f>TRUNC(I111*D111,1)</f>
        <v>0</v>
      </c>
      <c r="K111" s="60">
        <f>일위대가목록!H239</f>
        <v>0</v>
      </c>
      <c r="L111" s="53">
        <f>TRUNC(K111*D111,1)</f>
        <v>0</v>
      </c>
      <c r="M111" s="40" t="s">
        <v>1333</v>
      </c>
      <c r="N111" s="2" t="s">
        <v>97</v>
      </c>
      <c r="O111" s="2" t="s">
        <v>1334</v>
      </c>
      <c r="P111" s="2" t="s">
        <v>47</v>
      </c>
      <c r="Q111" s="2" t="s">
        <v>48</v>
      </c>
      <c r="R111" s="2" t="s">
        <v>48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2" t="s">
        <v>41</v>
      </c>
      <c r="AW111" s="2" t="s">
        <v>1340</v>
      </c>
      <c r="AX111" s="2" t="s">
        <v>41</v>
      </c>
      <c r="AY111" s="2" t="s">
        <v>41</v>
      </c>
    </row>
    <row r="112" spans="1:51" ht="30" customHeight="1" hidden="1">
      <c r="A112" s="40" t="s">
        <v>1173</v>
      </c>
      <c r="B112" s="40" t="s">
        <v>41</v>
      </c>
      <c r="C112" s="40" t="s">
        <v>41</v>
      </c>
      <c r="D112" s="59"/>
      <c r="E112" s="60"/>
      <c r="F112" s="53">
        <f>H112+J112+L112</f>
        <v>159087</v>
      </c>
      <c r="G112" s="60"/>
      <c r="H112" s="53">
        <f>TRUNC(SUMIF(N110:N111,N109,H110:H111),0)</f>
        <v>6943</v>
      </c>
      <c r="I112" s="60"/>
      <c r="J112" s="53">
        <f>TRUNC(SUMIF(N110:N111,N109,J110:J111),0)</f>
        <v>142998</v>
      </c>
      <c r="K112" s="60"/>
      <c r="L112" s="53">
        <f>TRUNC(SUMIF(N110:N111,N109,L110:L111),0)</f>
        <v>9146</v>
      </c>
      <c r="M112" s="40" t="s">
        <v>41</v>
      </c>
      <c r="N112" s="2" t="s">
        <v>67</v>
      </c>
      <c r="O112" s="2" t="s">
        <v>67</v>
      </c>
      <c r="P112" s="2" t="s">
        <v>41</v>
      </c>
      <c r="Q112" s="2" t="s">
        <v>41</v>
      </c>
      <c r="R112" s="2" t="s">
        <v>41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2" t="s">
        <v>41</v>
      </c>
      <c r="AW112" s="2" t="s">
        <v>41</v>
      </c>
      <c r="AX112" s="2" t="s">
        <v>41</v>
      </c>
      <c r="AY112" s="2" t="s">
        <v>41</v>
      </c>
    </row>
    <row r="113" spans="1:13" ht="30" customHeight="1" hidden="1">
      <c r="A113" s="59"/>
      <c r="B113" s="59"/>
      <c r="C113" s="59"/>
      <c r="D113" s="59"/>
      <c r="E113" s="60"/>
      <c r="F113" s="53"/>
      <c r="G113" s="60"/>
      <c r="H113" s="53"/>
      <c r="I113" s="60"/>
      <c r="J113" s="53"/>
      <c r="K113" s="60"/>
      <c r="L113" s="53"/>
      <c r="M113" s="59"/>
    </row>
    <row r="114" spans="1:14" ht="30" customHeight="1" hidden="1">
      <c r="A114" s="54" t="s">
        <v>1341</v>
      </c>
      <c r="B114" s="55"/>
      <c r="C114" s="55"/>
      <c r="D114" s="55"/>
      <c r="E114" s="56"/>
      <c r="F114" s="57"/>
      <c r="G114" s="56"/>
      <c r="H114" s="57"/>
      <c r="I114" s="56"/>
      <c r="J114" s="57"/>
      <c r="K114" s="56"/>
      <c r="L114" s="57"/>
      <c r="M114" s="58"/>
      <c r="N114" s="4" t="s">
        <v>101</v>
      </c>
    </row>
    <row r="115" spans="1:51" ht="30" customHeight="1" hidden="1">
      <c r="A115" s="40" t="s">
        <v>1342</v>
      </c>
      <c r="B115" s="40" t="s">
        <v>1343</v>
      </c>
      <c r="C115" s="40" t="s">
        <v>150</v>
      </c>
      <c r="D115" s="59">
        <v>0.12</v>
      </c>
      <c r="E115" s="60">
        <f aca="true" t="shared" si="21" ref="E115:E124">TRUNC(G115+I115+K115,1)</f>
        <v>20830</v>
      </c>
      <c r="F115" s="53">
        <f aca="true" t="shared" si="22" ref="F115:F124">TRUNC(H115+J115+L115,1)</f>
        <v>2499.6</v>
      </c>
      <c r="G115" s="60">
        <f>단가대비표!O218</f>
        <v>20830</v>
      </c>
      <c r="H115" s="53">
        <f aca="true" t="shared" si="23" ref="H115:H124">TRUNC(G115*D115,1)</f>
        <v>2499.6</v>
      </c>
      <c r="I115" s="60">
        <f>단가대비표!P218</f>
        <v>0</v>
      </c>
      <c r="J115" s="53">
        <f aca="true" t="shared" si="24" ref="J115:J124">TRUNC(I115*D115,1)</f>
        <v>0</v>
      </c>
      <c r="K115" s="60">
        <f>단가대비표!V218</f>
        <v>0</v>
      </c>
      <c r="L115" s="53">
        <f aca="true" t="shared" si="25" ref="L115:L124">TRUNC(K115*D115,1)</f>
        <v>0</v>
      </c>
      <c r="M115" s="40" t="s">
        <v>1344</v>
      </c>
      <c r="N115" s="2" t="s">
        <v>101</v>
      </c>
      <c r="O115" s="2" t="s">
        <v>1345</v>
      </c>
      <c r="P115" s="2" t="s">
        <v>48</v>
      </c>
      <c r="Q115" s="2" t="s">
        <v>48</v>
      </c>
      <c r="R115" s="2" t="s">
        <v>47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2" t="s">
        <v>41</v>
      </c>
      <c r="AW115" s="2" t="s">
        <v>1346</v>
      </c>
      <c r="AX115" s="2" t="s">
        <v>41</v>
      </c>
      <c r="AY115" s="2" t="s">
        <v>41</v>
      </c>
    </row>
    <row r="116" spans="1:51" ht="30" customHeight="1" hidden="1">
      <c r="A116" s="40" t="s">
        <v>1342</v>
      </c>
      <c r="B116" s="40" t="s">
        <v>1347</v>
      </c>
      <c r="C116" s="40" t="s">
        <v>150</v>
      </c>
      <c r="D116" s="59">
        <v>0.12</v>
      </c>
      <c r="E116" s="60">
        <f t="shared" si="21"/>
        <v>6640</v>
      </c>
      <c r="F116" s="53">
        <f t="shared" si="22"/>
        <v>796.8</v>
      </c>
      <c r="G116" s="60">
        <f>단가대비표!O219</f>
        <v>6640</v>
      </c>
      <c r="H116" s="53">
        <f t="shared" si="23"/>
        <v>796.8</v>
      </c>
      <c r="I116" s="60">
        <f>단가대비표!P219</f>
        <v>0</v>
      </c>
      <c r="J116" s="53">
        <f t="shared" si="24"/>
        <v>0</v>
      </c>
      <c r="K116" s="60">
        <f>단가대비표!V219</f>
        <v>0</v>
      </c>
      <c r="L116" s="53">
        <f t="shared" si="25"/>
        <v>0</v>
      </c>
      <c r="M116" s="40" t="s">
        <v>1348</v>
      </c>
      <c r="N116" s="2" t="s">
        <v>101</v>
      </c>
      <c r="O116" s="2" t="s">
        <v>1349</v>
      </c>
      <c r="P116" s="2" t="s">
        <v>48</v>
      </c>
      <c r="Q116" s="2" t="s">
        <v>48</v>
      </c>
      <c r="R116" s="2" t="s">
        <v>47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2" t="s">
        <v>41</v>
      </c>
      <c r="AW116" s="2" t="s">
        <v>1350</v>
      </c>
      <c r="AX116" s="2" t="s">
        <v>41</v>
      </c>
      <c r="AY116" s="2" t="s">
        <v>41</v>
      </c>
    </row>
    <row r="117" spans="1:51" ht="30" customHeight="1" hidden="1">
      <c r="A117" s="40" t="s">
        <v>1342</v>
      </c>
      <c r="B117" s="40" t="s">
        <v>1351</v>
      </c>
      <c r="C117" s="40" t="s">
        <v>150</v>
      </c>
      <c r="D117" s="59">
        <v>0.24</v>
      </c>
      <c r="E117" s="60">
        <f t="shared" si="21"/>
        <v>24500</v>
      </c>
      <c r="F117" s="53">
        <f t="shared" si="22"/>
        <v>5880</v>
      </c>
      <c r="G117" s="60">
        <f>단가대비표!O220</f>
        <v>24500</v>
      </c>
      <c r="H117" s="53">
        <f t="shared" si="23"/>
        <v>5880</v>
      </c>
      <c r="I117" s="60">
        <f>단가대비표!P220</f>
        <v>0</v>
      </c>
      <c r="J117" s="53">
        <f t="shared" si="24"/>
        <v>0</v>
      </c>
      <c r="K117" s="60">
        <f>단가대비표!V220</f>
        <v>0</v>
      </c>
      <c r="L117" s="53">
        <f t="shared" si="25"/>
        <v>0</v>
      </c>
      <c r="M117" s="40" t="s">
        <v>1352</v>
      </c>
      <c r="N117" s="2" t="s">
        <v>101</v>
      </c>
      <c r="O117" s="2" t="s">
        <v>1353</v>
      </c>
      <c r="P117" s="2" t="s">
        <v>48</v>
      </c>
      <c r="Q117" s="2" t="s">
        <v>48</v>
      </c>
      <c r="R117" s="2" t="s">
        <v>47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2" t="s">
        <v>41</v>
      </c>
      <c r="AW117" s="2" t="s">
        <v>1354</v>
      </c>
      <c r="AX117" s="2" t="s">
        <v>41</v>
      </c>
      <c r="AY117" s="2" t="s">
        <v>41</v>
      </c>
    </row>
    <row r="118" spans="1:51" ht="30" customHeight="1" hidden="1">
      <c r="A118" s="40" t="s">
        <v>1342</v>
      </c>
      <c r="B118" s="40" t="s">
        <v>1355</v>
      </c>
      <c r="C118" s="40" t="s">
        <v>150</v>
      </c>
      <c r="D118" s="59">
        <v>0.24</v>
      </c>
      <c r="E118" s="60">
        <f t="shared" si="21"/>
        <v>2200</v>
      </c>
      <c r="F118" s="53">
        <f t="shared" si="22"/>
        <v>528</v>
      </c>
      <c r="G118" s="60">
        <f>단가대비표!O223</f>
        <v>2200</v>
      </c>
      <c r="H118" s="53">
        <f t="shared" si="23"/>
        <v>528</v>
      </c>
      <c r="I118" s="60">
        <f>단가대비표!P223</f>
        <v>0</v>
      </c>
      <c r="J118" s="53">
        <f t="shared" si="24"/>
        <v>0</v>
      </c>
      <c r="K118" s="60">
        <f>단가대비표!V223</f>
        <v>0</v>
      </c>
      <c r="L118" s="53">
        <f t="shared" si="25"/>
        <v>0</v>
      </c>
      <c r="M118" s="40" t="s">
        <v>1356</v>
      </c>
      <c r="N118" s="2" t="s">
        <v>101</v>
      </c>
      <c r="O118" s="2" t="s">
        <v>1357</v>
      </c>
      <c r="P118" s="2" t="s">
        <v>48</v>
      </c>
      <c r="Q118" s="2" t="s">
        <v>48</v>
      </c>
      <c r="R118" s="2" t="s">
        <v>47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2" t="s">
        <v>41</v>
      </c>
      <c r="AW118" s="2" t="s">
        <v>1358</v>
      </c>
      <c r="AX118" s="2" t="s">
        <v>41</v>
      </c>
      <c r="AY118" s="2" t="s">
        <v>41</v>
      </c>
    </row>
    <row r="119" spans="1:51" ht="30" customHeight="1" hidden="1">
      <c r="A119" s="40" t="s">
        <v>1342</v>
      </c>
      <c r="B119" s="40" t="s">
        <v>1359</v>
      </c>
      <c r="C119" s="40" t="s">
        <v>150</v>
      </c>
      <c r="D119" s="59">
        <v>0.12</v>
      </c>
      <c r="E119" s="60">
        <f t="shared" si="21"/>
        <v>850</v>
      </c>
      <c r="F119" s="53">
        <f t="shared" si="22"/>
        <v>102</v>
      </c>
      <c r="G119" s="60">
        <f>단가대비표!O221</f>
        <v>850</v>
      </c>
      <c r="H119" s="53">
        <f t="shared" si="23"/>
        <v>102</v>
      </c>
      <c r="I119" s="60">
        <f>단가대비표!P221</f>
        <v>0</v>
      </c>
      <c r="J119" s="53">
        <f t="shared" si="24"/>
        <v>0</v>
      </c>
      <c r="K119" s="60">
        <f>단가대비표!V221</f>
        <v>0</v>
      </c>
      <c r="L119" s="53">
        <f t="shared" si="25"/>
        <v>0</v>
      </c>
      <c r="M119" s="40" t="s">
        <v>1360</v>
      </c>
      <c r="N119" s="2" t="s">
        <v>101</v>
      </c>
      <c r="O119" s="2" t="s">
        <v>1361</v>
      </c>
      <c r="P119" s="2" t="s">
        <v>48</v>
      </c>
      <c r="Q119" s="2" t="s">
        <v>48</v>
      </c>
      <c r="R119" s="2" t="s">
        <v>47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2" t="s">
        <v>41</v>
      </c>
      <c r="AW119" s="2" t="s">
        <v>1362</v>
      </c>
      <c r="AX119" s="2" t="s">
        <v>41</v>
      </c>
      <c r="AY119" s="2" t="s">
        <v>41</v>
      </c>
    </row>
    <row r="120" spans="1:51" ht="30" customHeight="1" hidden="1">
      <c r="A120" s="40" t="s">
        <v>1342</v>
      </c>
      <c r="B120" s="40" t="s">
        <v>1363</v>
      </c>
      <c r="C120" s="40" t="s">
        <v>150</v>
      </c>
      <c r="D120" s="59">
        <v>0.24</v>
      </c>
      <c r="E120" s="60">
        <f t="shared" si="21"/>
        <v>1200</v>
      </c>
      <c r="F120" s="53">
        <f t="shared" si="22"/>
        <v>288</v>
      </c>
      <c r="G120" s="60">
        <f>단가대비표!O222</f>
        <v>1200</v>
      </c>
      <c r="H120" s="53">
        <f t="shared" si="23"/>
        <v>288</v>
      </c>
      <c r="I120" s="60">
        <f>단가대비표!P222</f>
        <v>0</v>
      </c>
      <c r="J120" s="53">
        <f t="shared" si="24"/>
        <v>0</v>
      </c>
      <c r="K120" s="60">
        <f>단가대비표!V222</f>
        <v>0</v>
      </c>
      <c r="L120" s="53">
        <f t="shared" si="25"/>
        <v>0</v>
      </c>
      <c r="M120" s="40" t="s">
        <v>1364</v>
      </c>
      <c r="N120" s="2" t="s">
        <v>101</v>
      </c>
      <c r="O120" s="2" t="s">
        <v>1365</v>
      </c>
      <c r="P120" s="2" t="s">
        <v>48</v>
      </c>
      <c r="Q120" s="2" t="s">
        <v>48</v>
      </c>
      <c r="R120" s="2" t="s">
        <v>47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2" t="s">
        <v>41</v>
      </c>
      <c r="AW120" s="2" t="s">
        <v>1366</v>
      </c>
      <c r="AX120" s="2" t="s">
        <v>41</v>
      </c>
      <c r="AY120" s="2" t="s">
        <v>41</v>
      </c>
    </row>
    <row r="121" spans="1:51" ht="30" customHeight="1" hidden="1">
      <c r="A121" s="40" t="s">
        <v>1342</v>
      </c>
      <c r="B121" s="40" t="s">
        <v>1367</v>
      </c>
      <c r="C121" s="40" t="s">
        <v>150</v>
      </c>
      <c r="D121" s="59">
        <v>0.36</v>
      </c>
      <c r="E121" s="60">
        <f t="shared" si="21"/>
        <v>10000</v>
      </c>
      <c r="F121" s="53">
        <f t="shared" si="22"/>
        <v>3600</v>
      </c>
      <c r="G121" s="60">
        <f>단가대비표!O224</f>
        <v>10000</v>
      </c>
      <c r="H121" s="53">
        <f t="shared" si="23"/>
        <v>3600</v>
      </c>
      <c r="I121" s="60">
        <f>단가대비표!P224</f>
        <v>0</v>
      </c>
      <c r="J121" s="53">
        <f t="shared" si="24"/>
        <v>0</v>
      </c>
      <c r="K121" s="60">
        <f>단가대비표!V224</f>
        <v>0</v>
      </c>
      <c r="L121" s="53">
        <f t="shared" si="25"/>
        <v>0</v>
      </c>
      <c r="M121" s="40" t="s">
        <v>1368</v>
      </c>
      <c r="N121" s="2" t="s">
        <v>101</v>
      </c>
      <c r="O121" s="2" t="s">
        <v>1369</v>
      </c>
      <c r="P121" s="2" t="s">
        <v>48</v>
      </c>
      <c r="Q121" s="2" t="s">
        <v>48</v>
      </c>
      <c r="R121" s="2" t="s">
        <v>47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2" t="s">
        <v>41</v>
      </c>
      <c r="AW121" s="2" t="s">
        <v>1370</v>
      </c>
      <c r="AX121" s="2" t="s">
        <v>41</v>
      </c>
      <c r="AY121" s="2" t="s">
        <v>41</v>
      </c>
    </row>
    <row r="122" spans="1:51" ht="30" customHeight="1" hidden="1">
      <c r="A122" s="40" t="s">
        <v>1342</v>
      </c>
      <c r="B122" s="40" t="s">
        <v>1371</v>
      </c>
      <c r="C122" s="40" t="s">
        <v>150</v>
      </c>
      <c r="D122" s="59">
        <v>0.36</v>
      </c>
      <c r="E122" s="60">
        <f t="shared" si="21"/>
        <v>9000</v>
      </c>
      <c r="F122" s="53">
        <f t="shared" si="22"/>
        <v>3240</v>
      </c>
      <c r="G122" s="60">
        <f>단가대비표!O225</f>
        <v>9000</v>
      </c>
      <c r="H122" s="53">
        <f t="shared" si="23"/>
        <v>3240</v>
      </c>
      <c r="I122" s="60">
        <f>단가대비표!P225</f>
        <v>0</v>
      </c>
      <c r="J122" s="53">
        <f t="shared" si="24"/>
        <v>0</v>
      </c>
      <c r="K122" s="60">
        <f>단가대비표!V225</f>
        <v>0</v>
      </c>
      <c r="L122" s="53">
        <f t="shared" si="25"/>
        <v>0</v>
      </c>
      <c r="M122" s="40" t="s">
        <v>1372</v>
      </c>
      <c r="N122" s="2" t="s">
        <v>101</v>
      </c>
      <c r="O122" s="2" t="s">
        <v>1373</v>
      </c>
      <c r="P122" s="2" t="s">
        <v>48</v>
      </c>
      <c r="Q122" s="2" t="s">
        <v>48</v>
      </c>
      <c r="R122" s="2" t="s">
        <v>47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2" t="s">
        <v>41</v>
      </c>
      <c r="AW122" s="2" t="s">
        <v>1374</v>
      </c>
      <c r="AX122" s="2" t="s">
        <v>41</v>
      </c>
      <c r="AY122" s="2" t="s">
        <v>41</v>
      </c>
    </row>
    <row r="123" spans="1:51" ht="30" customHeight="1" hidden="1">
      <c r="A123" s="40" t="s">
        <v>1375</v>
      </c>
      <c r="B123" s="40" t="s">
        <v>1376</v>
      </c>
      <c r="C123" s="40" t="s">
        <v>130</v>
      </c>
      <c r="D123" s="59">
        <v>0.0315</v>
      </c>
      <c r="E123" s="60">
        <f t="shared" si="21"/>
        <v>389221.5</v>
      </c>
      <c r="F123" s="53">
        <f t="shared" si="22"/>
        <v>12260.4</v>
      </c>
      <c r="G123" s="60">
        <f>단가대비표!O115</f>
        <v>389221.55</v>
      </c>
      <c r="H123" s="53">
        <f t="shared" si="23"/>
        <v>12260.4</v>
      </c>
      <c r="I123" s="60">
        <f>단가대비표!P115</f>
        <v>0</v>
      </c>
      <c r="J123" s="53">
        <f t="shared" si="24"/>
        <v>0</v>
      </c>
      <c r="K123" s="60">
        <f>단가대비표!V115</f>
        <v>0</v>
      </c>
      <c r="L123" s="53">
        <f t="shared" si="25"/>
        <v>0</v>
      </c>
      <c r="M123" s="40" t="s">
        <v>1377</v>
      </c>
      <c r="N123" s="2" t="s">
        <v>101</v>
      </c>
      <c r="O123" s="2" t="s">
        <v>1378</v>
      </c>
      <c r="P123" s="2" t="s">
        <v>48</v>
      </c>
      <c r="Q123" s="2" t="s">
        <v>48</v>
      </c>
      <c r="R123" s="2" t="s">
        <v>47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2" t="s">
        <v>41</v>
      </c>
      <c r="AW123" s="2" t="s">
        <v>1379</v>
      </c>
      <c r="AX123" s="2" t="s">
        <v>41</v>
      </c>
      <c r="AY123" s="2" t="s">
        <v>41</v>
      </c>
    </row>
    <row r="124" spans="1:51" ht="30" customHeight="1" hidden="1">
      <c r="A124" s="40" t="s">
        <v>1380</v>
      </c>
      <c r="B124" s="40" t="s">
        <v>1381</v>
      </c>
      <c r="C124" s="40" t="s">
        <v>54</v>
      </c>
      <c r="D124" s="59">
        <v>1</v>
      </c>
      <c r="E124" s="60">
        <f t="shared" si="21"/>
        <v>57825</v>
      </c>
      <c r="F124" s="53">
        <f t="shared" si="22"/>
        <v>57825</v>
      </c>
      <c r="G124" s="60">
        <f>일위대가목록!F241</f>
        <v>0</v>
      </c>
      <c r="H124" s="53">
        <f t="shared" si="23"/>
        <v>0</v>
      </c>
      <c r="I124" s="60">
        <f>일위대가목록!G241</f>
        <v>57825</v>
      </c>
      <c r="J124" s="53">
        <f t="shared" si="24"/>
        <v>57825</v>
      </c>
      <c r="K124" s="60">
        <f>일위대가목록!H241</f>
        <v>0</v>
      </c>
      <c r="L124" s="53">
        <f t="shared" si="25"/>
        <v>0</v>
      </c>
      <c r="M124" s="40" t="s">
        <v>1382</v>
      </c>
      <c r="N124" s="2" t="s">
        <v>101</v>
      </c>
      <c r="O124" s="2" t="s">
        <v>1383</v>
      </c>
      <c r="P124" s="2" t="s">
        <v>47</v>
      </c>
      <c r="Q124" s="2" t="s">
        <v>48</v>
      </c>
      <c r="R124" s="2" t="s">
        <v>48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2" t="s">
        <v>41</v>
      </c>
      <c r="AW124" s="2" t="s">
        <v>1384</v>
      </c>
      <c r="AX124" s="2" t="s">
        <v>41</v>
      </c>
      <c r="AY124" s="2" t="s">
        <v>41</v>
      </c>
    </row>
    <row r="125" spans="1:51" ht="30" customHeight="1" hidden="1">
      <c r="A125" s="40" t="s">
        <v>1173</v>
      </c>
      <c r="B125" s="40" t="s">
        <v>41</v>
      </c>
      <c r="C125" s="40" t="s">
        <v>41</v>
      </c>
      <c r="D125" s="59"/>
      <c r="E125" s="60"/>
      <c r="F125" s="53">
        <f>H125+J125+L125</f>
        <v>87019</v>
      </c>
      <c r="G125" s="60"/>
      <c r="H125" s="53">
        <f>TRUNC(SUMIF(N115:N124,N114,H115:H124),0)</f>
        <v>29194</v>
      </c>
      <c r="I125" s="60"/>
      <c r="J125" s="53">
        <f>TRUNC(SUMIF(N115:N124,N114,J115:J124),0)</f>
        <v>57825</v>
      </c>
      <c r="K125" s="60"/>
      <c r="L125" s="53">
        <f>TRUNC(SUMIF(N115:N124,N114,L115:L124),0)</f>
        <v>0</v>
      </c>
      <c r="M125" s="40" t="s">
        <v>41</v>
      </c>
      <c r="N125" s="2" t="s">
        <v>67</v>
      </c>
      <c r="O125" s="2" t="s">
        <v>67</v>
      </c>
      <c r="P125" s="2" t="s">
        <v>41</v>
      </c>
      <c r="Q125" s="2" t="s">
        <v>41</v>
      </c>
      <c r="R125" s="2" t="s">
        <v>41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2" t="s">
        <v>41</v>
      </c>
      <c r="AW125" s="2" t="s">
        <v>41</v>
      </c>
      <c r="AX125" s="2" t="s">
        <v>41</v>
      </c>
      <c r="AY125" s="2" t="s">
        <v>41</v>
      </c>
    </row>
    <row r="126" spans="1:13" ht="30" customHeight="1" hidden="1">
      <c r="A126" s="59"/>
      <c r="B126" s="59"/>
      <c r="C126" s="59"/>
      <c r="D126" s="59"/>
      <c r="E126" s="60"/>
      <c r="F126" s="53"/>
      <c r="G126" s="60"/>
      <c r="H126" s="53"/>
      <c r="I126" s="60"/>
      <c r="J126" s="53"/>
      <c r="K126" s="60"/>
      <c r="L126" s="53"/>
      <c r="M126" s="59"/>
    </row>
    <row r="127" spans="1:14" ht="30" customHeight="1" hidden="1">
      <c r="A127" s="54" t="s">
        <v>1385</v>
      </c>
      <c r="B127" s="55"/>
      <c r="C127" s="55"/>
      <c r="D127" s="55"/>
      <c r="E127" s="56"/>
      <c r="F127" s="57"/>
      <c r="G127" s="56"/>
      <c r="H127" s="57"/>
      <c r="I127" s="56"/>
      <c r="J127" s="57"/>
      <c r="K127" s="56"/>
      <c r="L127" s="57"/>
      <c r="M127" s="58"/>
      <c r="N127" s="4" t="s">
        <v>104</v>
      </c>
    </row>
    <row r="128" spans="1:51" ht="30" customHeight="1" hidden="1">
      <c r="A128" s="40" t="s">
        <v>1342</v>
      </c>
      <c r="B128" s="40" t="s">
        <v>1343</v>
      </c>
      <c r="C128" s="40" t="s">
        <v>150</v>
      </c>
      <c r="D128" s="59">
        <v>0.24</v>
      </c>
      <c r="E128" s="60">
        <f aca="true" t="shared" si="26" ref="E128:E138">TRUNC(G128+I128+K128,1)</f>
        <v>20830</v>
      </c>
      <c r="F128" s="53">
        <f aca="true" t="shared" si="27" ref="F128:F138">TRUNC(H128+J128+L128,1)</f>
        <v>4999.2</v>
      </c>
      <c r="G128" s="60">
        <f>단가대비표!O218</f>
        <v>20830</v>
      </c>
      <c r="H128" s="53">
        <f aca="true" t="shared" si="28" ref="H128:H138">TRUNC(G128*D128,1)</f>
        <v>4999.2</v>
      </c>
      <c r="I128" s="60">
        <f>단가대비표!P218</f>
        <v>0</v>
      </c>
      <c r="J128" s="53">
        <f aca="true" t="shared" si="29" ref="J128:J138">TRUNC(I128*D128,1)</f>
        <v>0</v>
      </c>
      <c r="K128" s="60">
        <f>단가대비표!V218</f>
        <v>0</v>
      </c>
      <c r="L128" s="53">
        <f aca="true" t="shared" si="30" ref="L128:L138">TRUNC(K128*D128,1)</f>
        <v>0</v>
      </c>
      <c r="M128" s="40" t="s">
        <v>1344</v>
      </c>
      <c r="N128" s="2" t="s">
        <v>104</v>
      </c>
      <c r="O128" s="2" t="s">
        <v>1345</v>
      </c>
      <c r="P128" s="2" t="s">
        <v>48</v>
      </c>
      <c r="Q128" s="2" t="s">
        <v>48</v>
      </c>
      <c r="R128" s="2" t="s">
        <v>47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2" t="s">
        <v>41</v>
      </c>
      <c r="AW128" s="2" t="s">
        <v>1386</v>
      </c>
      <c r="AX128" s="2" t="s">
        <v>41</v>
      </c>
      <c r="AY128" s="2" t="s">
        <v>41</v>
      </c>
    </row>
    <row r="129" spans="1:51" ht="30" customHeight="1" hidden="1">
      <c r="A129" s="40" t="s">
        <v>1342</v>
      </c>
      <c r="B129" s="40" t="s">
        <v>1347</v>
      </c>
      <c r="C129" s="40" t="s">
        <v>150</v>
      </c>
      <c r="D129" s="59">
        <v>0.24</v>
      </c>
      <c r="E129" s="60">
        <f t="shared" si="26"/>
        <v>6640</v>
      </c>
      <c r="F129" s="53">
        <f t="shared" si="27"/>
        <v>1593.6</v>
      </c>
      <c r="G129" s="60">
        <f>단가대비표!O219</f>
        <v>6640</v>
      </c>
      <c r="H129" s="53">
        <f t="shared" si="28"/>
        <v>1593.6</v>
      </c>
      <c r="I129" s="60">
        <f>단가대비표!P219</f>
        <v>0</v>
      </c>
      <c r="J129" s="53">
        <f t="shared" si="29"/>
        <v>0</v>
      </c>
      <c r="K129" s="60">
        <f>단가대비표!V219</f>
        <v>0</v>
      </c>
      <c r="L129" s="53">
        <f t="shared" si="30"/>
        <v>0</v>
      </c>
      <c r="M129" s="40" t="s">
        <v>1348</v>
      </c>
      <c r="N129" s="2" t="s">
        <v>104</v>
      </c>
      <c r="O129" s="2" t="s">
        <v>1349</v>
      </c>
      <c r="P129" s="2" t="s">
        <v>48</v>
      </c>
      <c r="Q129" s="2" t="s">
        <v>48</v>
      </c>
      <c r="R129" s="2" t="s">
        <v>47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2" t="s">
        <v>41</v>
      </c>
      <c r="AW129" s="2" t="s">
        <v>1387</v>
      </c>
      <c r="AX129" s="2" t="s">
        <v>41</v>
      </c>
      <c r="AY129" s="2" t="s">
        <v>41</v>
      </c>
    </row>
    <row r="130" spans="1:51" ht="30" customHeight="1" hidden="1">
      <c r="A130" s="40" t="s">
        <v>1342</v>
      </c>
      <c r="B130" s="40" t="s">
        <v>1351</v>
      </c>
      <c r="C130" s="40" t="s">
        <v>150</v>
      </c>
      <c r="D130" s="59">
        <v>0.48</v>
      </c>
      <c r="E130" s="60">
        <f t="shared" si="26"/>
        <v>24500</v>
      </c>
      <c r="F130" s="53">
        <f t="shared" si="27"/>
        <v>11760</v>
      </c>
      <c r="G130" s="60">
        <f>단가대비표!O220</f>
        <v>24500</v>
      </c>
      <c r="H130" s="53">
        <f t="shared" si="28"/>
        <v>11760</v>
      </c>
      <c r="I130" s="60">
        <f>단가대비표!P220</f>
        <v>0</v>
      </c>
      <c r="J130" s="53">
        <f t="shared" si="29"/>
        <v>0</v>
      </c>
      <c r="K130" s="60">
        <f>단가대비표!V220</f>
        <v>0</v>
      </c>
      <c r="L130" s="53">
        <f t="shared" si="30"/>
        <v>0</v>
      </c>
      <c r="M130" s="40" t="s">
        <v>1352</v>
      </c>
      <c r="N130" s="2" t="s">
        <v>104</v>
      </c>
      <c r="O130" s="2" t="s">
        <v>1353</v>
      </c>
      <c r="P130" s="2" t="s">
        <v>48</v>
      </c>
      <c r="Q130" s="2" t="s">
        <v>48</v>
      </c>
      <c r="R130" s="2" t="s">
        <v>47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2" t="s">
        <v>41</v>
      </c>
      <c r="AW130" s="2" t="s">
        <v>1388</v>
      </c>
      <c r="AX130" s="2" t="s">
        <v>41</v>
      </c>
      <c r="AY130" s="2" t="s">
        <v>41</v>
      </c>
    </row>
    <row r="131" spans="1:51" ht="30" customHeight="1" hidden="1">
      <c r="A131" s="40" t="s">
        <v>1342</v>
      </c>
      <c r="B131" s="40" t="s">
        <v>1355</v>
      </c>
      <c r="C131" s="40" t="s">
        <v>150</v>
      </c>
      <c r="D131" s="59">
        <v>0.24</v>
      </c>
      <c r="E131" s="60">
        <f t="shared" si="26"/>
        <v>2200</v>
      </c>
      <c r="F131" s="53">
        <f t="shared" si="27"/>
        <v>528</v>
      </c>
      <c r="G131" s="60">
        <f>단가대비표!O223</f>
        <v>2200</v>
      </c>
      <c r="H131" s="53">
        <f t="shared" si="28"/>
        <v>528</v>
      </c>
      <c r="I131" s="60">
        <f>단가대비표!P223</f>
        <v>0</v>
      </c>
      <c r="J131" s="53">
        <f t="shared" si="29"/>
        <v>0</v>
      </c>
      <c r="K131" s="60">
        <f>단가대비표!V223</f>
        <v>0</v>
      </c>
      <c r="L131" s="53">
        <f t="shared" si="30"/>
        <v>0</v>
      </c>
      <c r="M131" s="40" t="s">
        <v>1356</v>
      </c>
      <c r="N131" s="2" t="s">
        <v>104</v>
      </c>
      <c r="O131" s="2" t="s">
        <v>1357</v>
      </c>
      <c r="P131" s="2" t="s">
        <v>48</v>
      </c>
      <c r="Q131" s="2" t="s">
        <v>48</v>
      </c>
      <c r="R131" s="2" t="s">
        <v>47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2" t="s">
        <v>41</v>
      </c>
      <c r="AW131" s="2" t="s">
        <v>1389</v>
      </c>
      <c r="AX131" s="2" t="s">
        <v>41</v>
      </c>
      <c r="AY131" s="2" t="s">
        <v>41</v>
      </c>
    </row>
    <row r="132" spans="1:51" ht="30" customHeight="1" hidden="1">
      <c r="A132" s="40" t="s">
        <v>1342</v>
      </c>
      <c r="B132" s="40" t="s">
        <v>1359</v>
      </c>
      <c r="C132" s="40" t="s">
        <v>150</v>
      </c>
      <c r="D132" s="59">
        <v>0.12</v>
      </c>
      <c r="E132" s="60">
        <f t="shared" si="26"/>
        <v>850</v>
      </c>
      <c r="F132" s="53">
        <f t="shared" si="27"/>
        <v>102</v>
      </c>
      <c r="G132" s="60">
        <f>단가대비표!O221</f>
        <v>850</v>
      </c>
      <c r="H132" s="53">
        <f t="shared" si="28"/>
        <v>102</v>
      </c>
      <c r="I132" s="60">
        <f>단가대비표!P221</f>
        <v>0</v>
      </c>
      <c r="J132" s="53">
        <f t="shared" si="29"/>
        <v>0</v>
      </c>
      <c r="K132" s="60">
        <f>단가대비표!V221</f>
        <v>0</v>
      </c>
      <c r="L132" s="53">
        <f t="shared" si="30"/>
        <v>0</v>
      </c>
      <c r="M132" s="40" t="s">
        <v>1360</v>
      </c>
      <c r="N132" s="2" t="s">
        <v>104</v>
      </c>
      <c r="O132" s="2" t="s">
        <v>1361</v>
      </c>
      <c r="P132" s="2" t="s">
        <v>48</v>
      </c>
      <c r="Q132" s="2" t="s">
        <v>48</v>
      </c>
      <c r="R132" s="2" t="s">
        <v>47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2" t="s">
        <v>41</v>
      </c>
      <c r="AW132" s="2" t="s">
        <v>1390</v>
      </c>
      <c r="AX132" s="2" t="s">
        <v>41</v>
      </c>
      <c r="AY132" s="2" t="s">
        <v>41</v>
      </c>
    </row>
    <row r="133" spans="1:51" ht="30" customHeight="1" hidden="1">
      <c r="A133" s="40" t="s">
        <v>1342</v>
      </c>
      <c r="B133" s="40" t="s">
        <v>1363</v>
      </c>
      <c r="C133" s="40" t="s">
        <v>150</v>
      </c>
      <c r="D133" s="59">
        <v>0.24</v>
      </c>
      <c r="E133" s="60">
        <f t="shared" si="26"/>
        <v>1200</v>
      </c>
      <c r="F133" s="53">
        <f t="shared" si="27"/>
        <v>288</v>
      </c>
      <c r="G133" s="60">
        <f>단가대비표!O222</f>
        <v>1200</v>
      </c>
      <c r="H133" s="53">
        <f t="shared" si="28"/>
        <v>288</v>
      </c>
      <c r="I133" s="60">
        <f>단가대비표!P222</f>
        <v>0</v>
      </c>
      <c r="J133" s="53">
        <f t="shared" si="29"/>
        <v>0</v>
      </c>
      <c r="K133" s="60">
        <f>단가대비표!V222</f>
        <v>0</v>
      </c>
      <c r="L133" s="53">
        <f t="shared" si="30"/>
        <v>0</v>
      </c>
      <c r="M133" s="40" t="s">
        <v>1364</v>
      </c>
      <c r="N133" s="2" t="s">
        <v>104</v>
      </c>
      <c r="O133" s="2" t="s">
        <v>1365</v>
      </c>
      <c r="P133" s="2" t="s">
        <v>48</v>
      </c>
      <c r="Q133" s="2" t="s">
        <v>48</v>
      </c>
      <c r="R133" s="2" t="s">
        <v>47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2" t="s">
        <v>41</v>
      </c>
      <c r="AW133" s="2" t="s">
        <v>1391</v>
      </c>
      <c r="AX133" s="2" t="s">
        <v>41</v>
      </c>
      <c r="AY133" s="2" t="s">
        <v>41</v>
      </c>
    </row>
    <row r="134" spans="1:51" ht="30" customHeight="1" hidden="1">
      <c r="A134" s="40" t="s">
        <v>1342</v>
      </c>
      <c r="B134" s="40" t="s">
        <v>1392</v>
      </c>
      <c r="C134" s="40" t="s">
        <v>150</v>
      </c>
      <c r="D134" s="59">
        <v>0.48</v>
      </c>
      <c r="E134" s="60">
        <f t="shared" si="26"/>
        <v>830</v>
      </c>
      <c r="F134" s="53">
        <f t="shared" si="27"/>
        <v>398.4</v>
      </c>
      <c r="G134" s="60">
        <f>단가대비표!O217</f>
        <v>830</v>
      </c>
      <c r="H134" s="53">
        <f t="shared" si="28"/>
        <v>398.4</v>
      </c>
      <c r="I134" s="60">
        <f>단가대비표!P217</f>
        <v>0</v>
      </c>
      <c r="J134" s="53">
        <f t="shared" si="29"/>
        <v>0</v>
      </c>
      <c r="K134" s="60">
        <f>단가대비표!V217</f>
        <v>0</v>
      </c>
      <c r="L134" s="53">
        <f t="shared" si="30"/>
        <v>0</v>
      </c>
      <c r="M134" s="40" t="s">
        <v>1393</v>
      </c>
      <c r="N134" s="2" t="s">
        <v>104</v>
      </c>
      <c r="O134" s="2" t="s">
        <v>1394</v>
      </c>
      <c r="P134" s="2" t="s">
        <v>48</v>
      </c>
      <c r="Q134" s="2" t="s">
        <v>48</v>
      </c>
      <c r="R134" s="2" t="s">
        <v>47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2" t="s">
        <v>41</v>
      </c>
      <c r="AW134" s="2" t="s">
        <v>1395</v>
      </c>
      <c r="AX134" s="2" t="s">
        <v>41</v>
      </c>
      <c r="AY134" s="2" t="s">
        <v>41</v>
      </c>
    </row>
    <row r="135" spans="1:51" ht="30" customHeight="1" hidden="1">
      <c r="A135" s="40" t="s">
        <v>1342</v>
      </c>
      <c r="B135" s="40" t="s">
        <v>1367</v>
      </c>
      <c r="C135" s="40" t="s">
        <v>150</v>
      </c>
      <c r="D135" s="59">
        <v>0.36</v>
      </c>
      <c r="E135" s="60">
        <f t="shared" si="26"/>
        <v>10000</v>
      </c>
      <c r="F135" s="53">
        <f t="shared" si="27"/>
        <v>3600</v>
      </c>
      <c r="G135" s="60">
        <f>단가대비표!O224</f>
        <v>10000</v>
      </c>
      <c r="H135" s="53">
        <f t="shared" si="28"/>
        <v>3600</v>
      </c>
      <c r="I135" s="60">
        <f>단가대비표!P224</f>
        <v>0</v>
      </c>
      <c r="J135" s="53">
        <f t="shared" si="29"/>
        <v>0</v>
      </c>
      <c r="K135" s="60">
        <f>단가대비표!V224</f>
        <v>0</v>
      </c>
      <c r="L135" s="53">
        <f t="shared" si="30"/>
        <v>0</v>
      </c>
      <c r="M135" s="40" t="s">
        <v>1368</v>
      </c>
      <c r="N135" s="2" t="s">
        <v>104</v>
      </c>
      <c r="O135" s="2" t="s">
        <v>1369</v>
      </c>
      <c r="P135" s="2" t="s">
        <v>48</v>
      </c>
      <c r="Q135" s="2" t="s">
        <v>48</v>
      </c>
      <c r="R135" s="2" t="s">
        <v>47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2" t="s">
        <v>41</v>
      </c>
      <c r="AW135" s="2" t="s">
        <v>1396</v>
      </c>
      <c r="AX135" s="2" t="s">
        <v>41</v>
      </c>
      <c r="AY135" s="2" t="s">
        <v>41</v>
      </c>
    </row>
    <row r="136" spans="1:51" ht="30" customHeight="1" hidden="1">
      <c r="A136" s="40" t="s">
        <v>1342</v>
      </c>
      <c r="B136" s="40" t="s">
        <v>1371</v>
      </c>
      <c r="C136" s="40" t="s">
        <v>150</v>
      </c>
      <c r="D136" s="59">
        <v>0.36</v>
      </c>
      <c r="E136" s="60">
        <f t="shared" si="26"/>
        <v>9000</v>
      </c>
      <c r="F136" s="53">
        <f t="shared" si="27"/>
        <v>3240</v>
      </c>
      <c r="G136" s="60">
        <f>단가대비표!O225</f>
        <v>9000</v>
      </c>
      <c r="H136" s="53">
        <f t="shared" si="28"/>
        <v>3240</v>
      </c>
      <c r="I136" s="60">
        <f>단가대비표!P225</f>
        <v>0</v>
      </c>
      <c r="J136" s="53">
        <f t="shared" si="29"/>
        <v>0</v>
      </c>
      <c r="K136" s="60">
        <f>단가대비표!V225</f>
        <v>0</v>
      </c>
      <c r="L136" s="53">
        <f t="shared" si="30"/>
        <v>0</v>
      </c>
      <c r="M136" s="40" t="s">
        <v>1372</v>
      </c>
      <c r="N136" s="2" t="s">
        <v>104</v>
      </c>
      <c r="O136" s="2" t="s">
        <v>1373</v>
      </c>
      <c r="P136" s="2" t="s">
        <v>48</v>
      </c>
      <c r="Q136" s="2" t="s">
        <v>48</v>
      </c>
      <c r="R136" s="2" t="s">
        <v>47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 t="s">
        <v>41</v>
      </c>
      <c r="AW136" s="2" t="s">
        <v>1397</v>
      </c>
      <c r="AX136" s="2" t="s">
        <v>41</v>
      </c>
      <c r="AY136" s="2" t="s">
        <v>41</v>
      </c>
    </row>
    <row r="137" spans="1:51" ht="30" customHeight="1" hidden="1">
      <c r="A137" s="40" t="s">
        <v>1375</v>
      </c>
      <c r="B137" s="40" t="s">
        <v>1376</v>
      </c>
      <c r="C137" s="40" t="s">
        <v>130</v>
      </c>
      <c r="D137" s="59">
        <v>0.0315</v>
      </c>
      <c r="E137" s="60">
        <f t="shared" si="26"/>
        <v>389221.5</v>
      </c>
      <c r="F137" s="53">
        <f t="shared" si="27"/>
        <v>12260.4</v>
      </c>
      <c r="G137" s="60">
        <f>단가대비표!O115</f>
        <v>389221.55</v>
      </c>
      <c r="H137" s="53">
        <f t="shared" si="28"/>
        <v>12260.4</v>
      </c>
      <c r="I137" s="60">
        <f>단가대비표!P115</f>
        <v>0</v>
      </c>
      <c r="J137" s="53">
        <f t="shared" si="29"/>
        <v>0</v>
      </c>
      <c r="K137" s="60">
        <f>단가대비표!V115</f>
        <v>0</v>
      </c>
      <c r="L137" s="53">
        <f t="shared" si="30"/>
        <v>0</v>
      </c>
      <c r="M137" s="40" t="s">
        <v>1377</v>
      </c>
      <c r="N137" s="2" t="s">
        <v>104</v>
      </c>
      <c r="O137" s="2" t="s">
        <v>1378</v>
      </c>
      <c r="P137" s="2" t="s">
        <v>48</v>
      </c>
      <c r="Q137" s="2" t="s">
        <v>48</v>
      </c>
      <c r="R137" s="2" t="s">
        <v>47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2" t="s">
        <v>41</v>
      </c>
      <c r="AW137" s="2" t="s">
        <v>1398</v>
      </c>
      <c r="AX137" s="2" t="s">
        <v>41</v>
      </c>
      <c r="AY137" s="2" t="s">
        <v>41</v>
      </c>
    </row>
    <row r="138" spans="1:51" ht="30" customHeight="1" hidden="1">
      <c r="A138" s="40" t="s">
        <v>1380</v>
      </c>
      <c r="B138" s="40" t="s">
        <v>1399</v>
      </c>
      <c r="C138" s="40" t="s">
        <v>54</v>
      </c>
      <c r="D138" s="59">
        <v>1</v>
      </c>
      <c r="E138" s="60">
        <f t="shared" si="26"/>
        <v>95872</v>
      </c>
      <c r="F138" s="53">
        <f t="shared" si="27"/>
        <v>95872</v>
      </c>
      <c r="G138" s="60">
        <f>일위대가목록!F242</f>
        <v>0</v>
      </c>
      <c r="H138" s="53">
        <f t="shared" si="28"/>
        <v>0</v>
      </c>
      <c r="I138" s="60">
        <f>일위대가목록!G242</f>
        <v>95872</v>
      </c>
      <c r="J138" s="53">
        <f t="shared" si="29"/>
        <v>95872</v>
      </c>
      <c r="K138" s="60">
        <f>일위대가목록!H242</f>
        <v>0</v>
      </c>
      <c r="L138" s="53">
        <f t="shared" si="30"/>
        <v>0</v>
      </c>
      <c r="M138" s="40" t="s">
        <v>1400</v>
      </c>
      <c r="N138" s="2" t="s">
        <v>104</v>
      </c>
      <c r="O138" s="2" t="s">
        <v>1401</v>
      </c>
      <c r="P138" s="2" t="s">
        <v>47</v>
      </c>
      <c r="Q138" s="2" t="s">
        <v>48</v>
      </c>
      <c r="R138" s="2" t="s">
        <v>48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2" t="s">
        <v>41</v>
      </c>
      <c r="AW138" s="2" t="s">
        <v>1402</v>
      </c>
      <c r="AX138" s="2" t="s">
        <v>41</v>
      </c>
      <c r="AY138" s="2" t="s">
        <v>41</v>
      </c>
    </row>
    <row r="139" spans="1:51" ht="30" customHeight="1" hidden="1">
      <c r="A139" s="40" t="s">
        <v>1173</v>
      </c>
      <c r="B139" s="40" t="s">
        <v>41</v>
      </c>
      <c r="C139" s="40" t="s">
        <v>41</v>
      </c>
      <c r="D139" s="59"/>
      <c r="E139" s="60"/>
      <c r="F139" s="53">
        <f>H139+J139+L139</f>
        <v>134641</v>
      </c>
      <c r="G139" s="60"/>
      <c r="H139" s="53">
        <f>TRUNC(SUMIF(N128:N138,N127,H128:H138),0)</f>
        <v>38769</v>
      </c>
      <c r="I139" s="60"/>
      <c r="J139" s="53">
        <f>TRUNC(SUMIF(N128:N138,N127,J128:J138),0)</f>
        <v>95872</v>
      </c>
      <c r="K139" s="60"/>
      <c r="L139" s="53">
        <f>TRUNC(SUMIF(N128:N138,N127,L128:L138),0)</f>
        <v>0</v>
      </c>
      <c r="M139" s="40" t="s">
        <v>41</v>
      </c>
      <c r="N139" s="2" t="s">
        <v>67</v>
      </c>
      <c r="O139" s="2" t="s">
        <v>67</v>
      </c>
      <c r="P139" s="2" t="s">
        <v>41</v>
      </c>
      <c r="Q139" s="2" t="s">
        <v>41</v>
      </c>
      <c r="R139" s="2" t="s">
        <v>41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2" t="s">
        <v>41</v>
      </c>
      <c r="AW139" s="2" t="s">
        <v>41</v>
      </c>
      <c r="AX139" s="2" t="s">
        <v>41</v>
      </c>
      <c r="AY139" s="2" t="s">
        <v>41</v>
      </c>
    </row>
    <row r="140" spans="1:13" ht="30" customHeight="1" hidden="1">
      <c r="A140" s="59"/>
      <c r="B140" s="59"/>
      <c r="C140" s="59"/>
      <c r="D140" s="59"/>
      <c r="E140" s="60"/>
      <c r="F140" s="53"/>
      <c r="G140" s="60"/>
      <c r="H140" s="53"/>
      <c r="I140" s="60"/>
      <c r="J140" s="53"/>
      <c r="K140" s="60"/>
      <c r="L140" s="53"/>
      <c r="M140" s="59"/>
    </row>
    <row r="141" spans="1:14" ht="30" customHeight="1" hidden="1">
      <c r="A141" s="54" t="s">
        <v>1403</v>
      </c>
      <c r="B141" s="55"/>
      <c r="C141" s="55"/>
      <c r="D141" s="55"/>
      <c r="E141" s="56"/>
      <c r="F141" s="57"/>
      <c r="G141" s="56"/>
      <c r="H141" s="57"/>
      <c r="I141" s="56"/>
      <c r="J141" s="57"/>
      <c r="K141" s="56"/>
      <c r="L141" s="57"/>
      <c r="M141" s="58"/>
      <c r="N141" s="4" t="s">
        <v>108</v>
      </c>
    </row>
    <row r="142" spans="1:51" ht="30" customHeight="1" hidden="1">
      <c r="A142" s="40" t="s">
        <v>1243</v>
      </c>
      <c r="B142" s="40" t="s">
        <v>1211</v>
      </c>
      <c r="C142" s="40" t="s">
        <v>1212</v>
      </c>
      <c r="D142" s="59">
        <v>0.012</v>
      </c>
      <c r="E142" s="60">
        <f>TRUNC(G142+I142+K142,1)</f>
        <v>158297</v>
      </c>
      <c r="F142" s="53">
        <f>TRUNC(H142+J142+L142,1)</f>
        <v>1899.5</v>
      </c>
      <c r="G142" s="60">
        <f>단가대비표!O383</f>
        <v>0</v>
      </c>
      <c r="H142" s="53">
        <f>TRUNC(G142*D142,1)</f>
        <v>0</v>
      </c>
      <c r="I142" s="60">
        <f>단가대비표!P383</f>
        <v>158297</v>
      </c>
      <c r="J142" s="53">
        <f>TRUNC(I142*D142,1)</f>
        <v>1899.5</v>
      </c>
      <c r="K142" s="60">
        <f>단가대비표!V383</f>
        <v>0</v>
      </c>
      <c r="L142" s="53">
        <f>TRUNC(K142*D142,1)</f>
        <v>0</v>
      </c>
      <c r="M142" s="40" t="s">
        <v>1244</v>
      </c>
      <c r="N142" s="2" t="s">
        <v>108</v>
      </c>
      <c r="O142" s="2" t="s">
        <v>1245</v>
      </c>
      <c r="P142" s="2" t="s">
        <v>48</v>
      </c>
      <c r="Q142" s="2" t="s">
        <v>48</v>
      </c>
      <c r="R142" s="2" t="s">
        <v>47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2" t="s">
        <v>41</v>
      </c>
      <c r="AW142" s="2" t="s">
        <v>1404</v>
      </c>
      <c r="AX142" s="2" t="s">
        <v>41</v>
      </c>
      <c r="AY142" s="2" t="s">
        <v>41</v>
      </c>
    </row>
    <row r="143" spans="1:51" ht="30" customHeight="1" hidden="1">
      <c r="A143" s="40" t="s">
        <v>1173</v>
      </c>
      <c r="B143" s="40" t="s">
        <v>41</v>
      </c>
      <c r="C143" s="40" t="s">
        <v>41</v>
      </c>
      <c r="D143" s="59"/>
      <c r="E143" s="60"/>
      <c r="F143" s="53">
        <f>H143+J143+L143</f>
        <v>1899</v>
      </c>
      <c r="G143" s="60"/>
      <c r="H143" s="53">
        <f>TRUNC(SUMIF(N142:N142,N141,H142:H142),0)</f>
        <v>0</v>
      </c>
      <c r="I143" s="60"/>
      <c r="J143" s="53">
        <f>TRUNC(SUMIF(N142:N142,N141,J142:J142),0)</f>
        <v>1899</v>
      </c>
      <c r="K143" s="60"/>
      <c r="L143" s="53">
        <f>TRUNC(SUMIF(N142:N142,N141,L142:L142),0)</f>
        <v>0</v>
      </c>
      <c r="M143" s="40" t="s">
        <v>41</v>
      </c>
      <c r="N143" s="2" t="s">
        <v>67</v>
      </c>
      <c r="O143" s="2" t="s">
        <v>67</v>
      </c>
      <c r="P143" s="2" t="s">
        <v>41</v>
      </c>
      <c r="Q143" s="2" t="s">
        <v>41</v>
      </c>
      <c r="R143" s="2" t="s">
        <v>41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2" t="s">
        <v>41</v>
      </c>
      <c r="AW143" s="2" t="s">
        <v>41</v>
      </c>
      <c r="AX143" s="2" t="s">
        <v>41</v>
      </c>
      <c r="AY143" s="2" t="s">
        <v>41</v>
      </c>
    </row>
    <row r="144" spans="1:13" ht="30" customHeight="1" hidden="1">
      <c r="A144" s="59"/>
      <c r="B144" s="59"/>
      <c r="C144" s="59"/>
      <c r="D144" s="59"/>
      <c r="E144" s="60"/>
      <c r="F144" s="53"/>
      <c r="G144" s="60"/>
      <c r="H144" s="53"/>
      <c r="I144" s="60"/>
      <c r="J144" s="53"/>
      <c r="K144" s="60"/>
      <c r="L144" s="53"/>
      <c r="M144" s="59"/>
    </row>
    <row r="145" spans="1:14" ht="30" customHeight="1" hidden="1">
      <c r="A145" s="54" t="s">
        <v>1405</v>
      </c>
      <c r="B145" s="55"/>
      <c r="C145" s="55"/>
      <c r="D145" s="55"/>
      <c r="E145" s="56"/>
      <c r="F145" s="57"/>
      <c r="G145" s="56"/>
      <c r="H145" s="57"/>
      <c r="I145" s="56"/>
      <c r="J145" s="57"/>
      <c r="K145" s="56"/>
      <c r="L145" s="57"/>
      <c r="M145" s="58"/>
      <c r="N145" s="4" t="s">
        <v>111</v>
      </c>
    </row>
    <row r="146" spans="1:51" ht="30" customHeight="1" hidden="1">
      <c r="A146" s="40" t="s">
        <v>1243</v>
      </c>
      <c r="B146" s="40" t="s">
        <v>1211</v>
      </c>
      <c r="C146" s="40" t="s">
        <v>1212</v>
      </c>
      <c r="D146" s="59">
        <v>0.005</v>
      </c>
      <c r="E146" s="60">
        <f>TRUNC(G146+I146+K146,1)</f>
        <v>158297</v>
      </c>
      <c r="F146" s="53">
        <f>TRUNC(H146+J146+L146,1)</f>
        <v>791.4</v>
      </c>
      <c r="G146" s="60">
        <f>단가대비표!O383</f>
        <v>0</v>
      </c>
      <c r="H146" s="53">
        <f>TRUNC(G146*D146,1)</f>
        <v>0</v>
      </c>
      <c r="I146" s="60">
        <f>단가대비표!P383</f>
        <v>158297</v>
      </c>
      <c r="J146" s="53">
        <f>TRUNC(I146*D146,1)</f>
        <v>791.4</v>
      </c>
      <c r="K146" s="60">
        <f>단가대비표!V383</f>
        <v>0</v>
      </c>
      <c r="L146" s="53">
        <f>TRUNC(K146*D146,1)</f>
        <v>0</v>
      </c>
      <c r="M146" s="40" t="s">
        <v>1244</v>
      </c>
      <c r="N146" s="2" t="s">
        <v>111</v>
      </c>
      <c r="O146" s="2" t="s">
        <v>1245</v>
      </c>
      <c r="P146" s="2" t="s">
        <v>48</v>
      </c>
      <c r="Q146" s="2" t="s">
        <v>48</v>
      </c>
      <c r="R146" s="2" t="s">
        <v>47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2" t="s">
        <v>41</v>
      </c>
      <c r="AW146" s="2" t="s">
        <v>1406</v>
      </c>
      <c r="AX146" s="2" t="s">
        <v>41</v>
      </c>
      <c r="AY146" s="2" t="s">
        <v>41</v>
      </c>
    </row>
    <row r="147" spans="1:51" ht="30" customHeight="1" hidden="1">
      <c r="A147" s="40" t="s">
        <v>1173</v>
      </c>
      <c r="B147" s="40" t="s">
        <v>41</v>
      </c>
      <c r="C147" s="40" t="s">
        <v>41</v>
      </c>
      <c r="D147" s="59"/>
      <c r="E147" s="60"/>
      <c r="F147" s="53">
        <f>H147+J147+L147</f>
        <v>791</v>
      </c>
      <c r="G147" s="60"/>
      <c r="H147" s="53">
        <f>TRUNC(SUMIF(N146:N146,N145,H146:H146),0)</f>
        <v>0</v>
      </c>
      <c r="I147" s="60"/>
      <c r="J147" s="53">
        <f>TRUNC(SUMIF(N146:N146,N145,J146:J146),0)</f>
        <v>791</v>
      </c>
      <c r="K147" s="60"/>
      <c r="L147" s="53">
        <f>TRUNC(SUMIF(N146:N146,N145,L146:L146),0)</f>
        <v>0</v>
      </c>
      <c r="M147" s="40" t="s">
        <v>41</v>
      </c>
      <c r="N147" s="2" t="s">
        <v>67</v>
      </c>
      <c r="O147" s="2" t="s">
        <v>67</v>
      </c>
      <c r="P147" s="2" t="s">
        <v>41</v>
      </c>
      <c r="Q147" s="2" t="s">
        <v>41</v>
      </c>
      <c r="R147" s="2" t="s">
        <v>41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2" t="s">
        <v>41</v>
      </c>
      <c r="AW147" s="2" t="s">
        <v>41</v>
      </c>
      <c r="AX147" s="2" t="s">
        <v>41</v>
      </c>
      <c r="AY147" s="2" t="s">
        <v>41</v>
      </c>
    </row>
    <row r="148" spans="1:13" ht="30" customHeight="1" hidden="1">
      <c r="A148" s="59"/>
      <c r="B148" s="59"/>
      <c r="C148" s="59"/>
      <c r="D148" s="59"/>
      <c r="E148" s="60"/>
      <c r="F148" s="53"/>
      <c r="G148" s="60"/>
      <c r="H148" s="53"/>
      <c r="I148" s="60"/>
      <c r="J148" s="53"/>
      <c r="K148" s="60"/>
      <c r="L148" s="53"/>
      <c r="M148" s="59"/>
    </row>
    <row r="149" spans="1:14" ht="30" customHeight="1" hidden="1">
      <c r="A149" s="54" t="s">
        <v>1407</v>
      </c>
      <c r="B149" s="55"/>
      <c r="C149" s="55"/>
      <c r="D149" s="55"/>
      <c r="E149" s="56"/>
      <c r="F149" s="57"/>
      <c r="G149" s="56"/>
      <c r="H149" s="57"/>
      <c r="I149" s="56"/>
      <c r="J149" s="57"/>
      <c r="K149" s="56"/>
      <c r="L149" s="57"/>
      <c r="M149" s="58"/>
      <c r="N149" s="4" t="s">
        <v>115</v>
      </c>
    </row>
    <row r="150" spans="1:51" ht="30" customHeight="1" hidden="1">
      <c r="A150" s="40" t="s">
        <v>1215</v>
      </c>
      <c r="B150" s="40" t="s">
        <v>1211</v>
      </c>
      <c r="C150" s="40" t="s">
        <v>1212</v>
      </c>
      <c r="D150" s="59">
        <v>0.004</v>
      </c>
      <c r="E150" s="60">
        <f>TRUNC(G150+I150+K150,1)</f>
        <v>99882</v>
      </c>
      <c r="F150" s="53">
        <f>TRUNC(H150+J150+L150,1)</f>
        <v>399.5</v>
      </c>
      <c r="G150" s="60">
        <f>단가대비표!O367</f>
        <v>0</v>
      </c>
      <c r="H150" s="53">
        <f>TRUNC(G150*D150,1)</f>
        <v>0</v>
      </c>
      <c r="I150" s="60">
        <f>단가대비표!P367</f>
        <v>99882</v>
      </c>
      <c r="J150" s="53">
        <f>TRUNC(I150*D150,1)</f>
        <v>399.5</v>
      </c>
      <c r="K150" s="60">
        <f>단가대비표!V367</f>
        <v>0</v>
      </c>
      <c r="L150" s="53">
        <f>TRUNC(K150*D150,1)</f>
        <v>0</v>
      </c>
      <c r="M150" s="40" t="s">
        <v>1247</v>
      </c>
      <c r="N150" s="2" t="s">
        <v>115</v>
      </c>
      <c r="O150" s="2" t="s">
        <v>1216</v>
      </c>
      <c r="P150" s="2" t="s">
        <v>48</v>
      </c>
      <c r="Q150" s="2" t="s">
        <v>48</v>
      </c>
      <c r="R150" s="2" t="s">
        <v>47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2" t="s">
        <v>41</v>
      </c>
      <c r="AW150" s="2" t="s">
        <v>1408</v>
      </c>
      <c r="AX150" s="2" t="s">
        <v>41</v>
      </c>
      <c r="AY150" s="2" t="s">
        <v>41</v>
      </c>
    </row>
    <row r="151" spans="1:51" ht="30" customHeight="1" hidden="1">
      <c r="A151" s="40" t="s">
        <v>1173</v>
      </c>
      <c r="B151" s="40" t="s">
        <v>41</v>
      </c>
      <c r="C151" s="40" t="s">
        <v>41</v>
      </c>
      <c r="D151" s="59"/>
      <c r="E151" s="60"/>
      <c r="F151" s="53">
        <f>H151+J151+L151</f>
        <v>399</v>
      </c>
      <c r="G151" s="60"/>
      <c r="H151" s="53">
        <f>TRUNC(SUMIF(N150:N150,N149,H150:H150),0)</f>
        <v>0</v>
      </c>
      <c r="I151" s="60"/>
      <c r="J151" s="53">
        <f>TRUNC(SUMIF(N150:N150,N149,J150:J150),0)</f>
        <v>399</v>
      </c>
      <c r="K151" s="60"/>
      <c r="L151" s="53">
        <f>TRUNC(SUMIF(N150:N150,N149,L150:L150),0)</f>
        <v>0</v>
      </c>
      <c r="M151" s="40" t="s">
        <v>41</v>
      </c>
      <c r="N151" s="2" t="s">
        <v>67</v>
      </c>
      <c r="O151" s="2" t="s">
        <v>67</v>
      </c>
      <c r="P151" s="2" t="s">
        <v>41</v>
      </c>
      <c r="Q151" s="2" t="s">
        <v>41</v>
      </c>
      <c r="R151" s="2" t="s">
        <v>41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2" t="s">
        <v>41</v>
      </c>
      <c r="AW151" s="2" t="s">
        <v>41</v>
      </c>
      <c r="AX151" s="2" t="s">
        <v>41</v>
      </c>
      <c r="AY151" s="2" t="s">
        <v>41</v>
      </c>
    </row>
    <row r="152" spans="1:13" ht="30" customHeight="1" hidden="1">
      <c r="A152" s="59"/>
      <c r="B152" s="59"/>
      <c r="C152" s="59"/>
      <c r="D152" s="59"/>
      <c r="E152" s="60"/>
      <c r="F152" s="53"/>
      <c r="G152" s="60"/>
      <c r="H152" s="53"/>
      <c r="I152" s="60"/>
      <c r="J152" s="53"/>
      <c r="K152" s="60"/>
      <c r="L152" s="53"/>
      <c r="M152" s="59"/>
    </row>
    <row r="153" spans="1:14" ht="30" customHeight="1" hidden="1">
      <c r="A153" s="54" t="s">
        <v>1409</v>
      </c>
      <c r="B153" s="55"/>
      <c r="C153" s="55"/>
      <c r="D153" s="55"/>
      <c r="E153" s="56"/>
      <c r="F153" s="57"/>
      <c r="G153" s="56"/>
      <c r="H153" s="57"/>
      <c r="I153" s="56"/>
      <c r="J153" s="57"/>
      <c r="K153" s="56"/>
      <c r="L153" s="57"/>
      <c r="M153" s="58"/>
      <c r="N153" s="4" t="s">
        <v>119</v>
      </c>
    </row>
    <row r="154" spans="1:51" ht="30" customHeight="1" hidden="1">
      <c r="A154" s="40" t="s">
        <v>1410</v>
      </c>
      <c r="B154" s="40" t="s">
        <v>117</v>
      </c>
      <c r="C154" s="40" t="s">
        <v>74</v>
      </c>
      <c r="D154" s="59">
        <v>1.2</v>
      </c>
      <c r="E154" s="60">
        <f aca="true" t="shared" si="31" ref="E154:F156">TRUNC(G154+I154+K154,1)</f>
        <v>280</v>
      </c>
      <c r="F154" s="53">
        <f t="shared" si="31"/>
        <v>336</v>
      </c>
      <c r="G154" s="60">
        <f>단가대비표!O71</f>
        <v>280</v>
      </c>
      <c r="H154" s="53">
        <f>TRUNC(G154*D154,1)</f>
        <v>336</v>
      </c>
      <c r="I154" s="60">
        <f>단가대비표!P71</f>
        <v>0</v>
      </c>
      <c r="J154" s="53">
        <f>TRUNC(I154*D154,1)</f>
        <v>0</v>
      </c>
      <c r="K154" s="60">
        <f>단가대비표!V71</f>
        <v>0</v>
      </c>
      <c r="L154" s="53">
        <f>TRUNC(K154*D154,1)</f>
        <v>0</v>
      </c>
      <c r="M154" s="40" t="s">
        <v>1411</v>
      </c>
      <c r="N154" s="2" t="s">
        <v>119</v>
      </c>
      <c r="O154" s="2" t="s">
        <v>1412</v>
      </c>
      <c r="P154" s="2" t="s">
        <v>48</v>
      </c>
      <c r="Q154" s="2" t="s">
        <v>48</v>
      </c>
      <c r="R154" s="2" t="s">
        <v>47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2" t="s">
        <v>41</v>
      </c>
      <c r="AW154" s="2" t="s">
        <v>1413</v>
      </c>
      <c r="AX154" s="2" t="s">
        <v>41</v>
      </c>
      <c r="AY154" s="2" t="s">
        <v>41</v>
      </c>
    </row>
    <row r="155" spans="1:51" ht="30" customHeight="1" hidden="1">
      <c r="A155" s="40" t="s">
        <v>1414</v>
      </c>
      <c r="B155" s="40" t="s">
        <v>1415</v>
      </c>
      <c r="C155" s="40" t="s">
        <v>699</v>
      </c>
      <c r="D155" s="59">
        <v>0.06</v>
      </c>
      <c r="E155" s="60">
        <f t="shared" si="31"/>
        <v>710</v>
      </c>
      <c r="F155" s="53">
        <f t="shared" si="31"/>
        <v>42.6</v>
      </c>
      <c r="G155" s="60">
        <f>단가대비표!O274</f>
        <v>710</v>
      </c>
      <c r="H155" s="53">
        <f>TRUNC(G155*D155,1)</f>
        <v>42.6</v>
      </c>
      <c r="I155" s="60">
        <f>단가대비표!P274</f>
        <v>0</v>
      </c>
      <c r="J155" s="53">
        <f>TRUNC(I155*D155,1)</f>
        <v>0</v>
      </c>
      <c r="K155" s="60">
        <f>단가대비표!V274</f>
        <v>0</v>
      </c>
      <c r="L155" s="53">
        <f>TRUNC(K155*D155,1)</f>
        <v>0</v>
      </c>
      <c r="M155" s="40" t="s">
        <v>1416</v>
      </c>
      <c r="N155" s="2" t="s">
        <v>119</v>
      </c>
      <c r="O155" s="2" t="s">
        <v>1417</v>
      </c>
      <c r="P155" s="2" t="s">
        <v>48</v>
      </c>
      <c r="Q155" s="2" t="s">
        <v>48</v>
      </c>
      <c r="R155" s="2" t="s">
        <v>47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2" t="s">
        <v>41</v>
      </c>
      <c r="AW155" s="2" t="s">
        <v>1418</v>
      </c>
      <c r="AX155" s="2" t="s">
        <v>41</v>
      </c>
      <c r="AY155" s="2" t="s">
        <v>41</v>
      </c>
    </row>
    <row r="156" spans="1:51" ht="30" customHeight="1" hidden="1">
      <c r="A156" s="40" t="s">
        <v>1215</v>
      </c>
      <c r="B156" s="40" t="s">
        <v>1211</v>
      </c>
      <c r="C156" s="40" t="s">
        <v>1212</v>
      </c>
      <c r="D156" s="59">
        <v>0.01</v>
      </c>
      <c r="E156" s="60">
        <f t="shared" si="31"/>
        <v>99882</v>
      </c>
      <c r="F156" s="53">
        <f t="shared" si="31"/>
        <v>998.8</v>
      </c>
      <c r="G156" s="60">
        <f>단가대비표!O367</f>
        <v>0</v>
      </c>
      <c r="H156" s="53">
        <f>TRUNC(G156*D156,1)</f>
        <v>0</v>
      </c>
      <c r="I156" s="60">
        <f>단가대비표!P367</f>
        <v>99882</v>
      </c>
      <c r="J156" s="53">
        <f>TRUNC(I156*D156,1)</f>
        <v>998.8</v>
      </c>
      <c r="K156" s="60">
        <f>단가대비표!V367</f>
        <v>0</v>
      </c>
      <c r="L156" s="53">
        <f>TRUNC(K156*D156,1)</f>
        <v>0</v>
      </c>
      <c r="M156" s="40" t="s">
        <v>1247</v>
      </c>
      <c r="N156" s="2" t="s">
        <v>119</v>
      </c>
      <c r="O156" s="2" t="s">
        <v>1216</v>
      </c>
      <c r="P156" s="2" t="s">
        <v>48</v>
      </c>
      <c r="Q156" s="2" t="s">
        <v>48</v>
      </c>
      <c r="R156" s="2" t="s">
        <v>47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2" t="s">
        <v>41</v>
      </c>
      <c r="AW156" s="2" t="s">
        <v>1419</v>
      </c>
      <c r="AX156" s="2" t="s">
        <v>41</v>
      </c>
      <c r="AY156" s="2" t="s">
        <v>41</v>
      </c>
    </row>
    <row r="157" spans="1:51" ht="30" customHeight="1" hidden="1">
      <c r="A157" s="40" t="s">
        <v>1173</v>
      </c>
      <c r="B157" s="40" t="s">
        <v>41</v>
      </c>
      <c r="C157" s="40" t="s">
        <v>41</v>
      </c>
      <c r="D157" s="59"/>
      <c r="E157" s="60"/>
      <c r="F157" s="53">
        <f>H157+J157+L157</f>
        <v>1376</v>
      </c>
      <c r="G157" s="60"/>
      <c r="H157" s="53">
        <f>TRUNC(SUMIF(N154:N156,N153,H154:H156),0)</f>
        <v>378</v>
      </c>
      <c r="I157" s="60"/>
      <c r="J157" s="53">
        <f>TRUNC(SUMIF(N154:N156,N153,J154:J156),0)</f>
        <v>998</v>
      </c>
      <c r="K157" s="60"/>
      <c r="L157" s="53">
        <f>TRUNC(SUMIF(N154:N156,N153,L154:L156),0)</f>
        <v>0</v>
      </c>
      <c r="M157" s="40" t="s">
        <v>41</v>
      </c>
      <c r="N157" s="2" t="s">
        <v>67</v>
      </c>
      <c r="O157" s="2" t="s">
        <v>67</v>
      </c>
      <c r="P157" s="2" t="s">
        <v>41</v>
      </c>
      <c r="Q157" s="2" t="s">
        <v>41</v>
      </c>
      <c r="R157" s="2" t="s">
        <v>41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2" t="s">
        <v>41</v>
      </c>
      <c r="AW157" s="2" t="s">
        <v>41</v>
      </c>
      <c r="AX157" s="2" t="s">
        <v>41</v>
      </c>
      <c r="AY157" s="2" t="s">
        <v>41</v>
      </c>
    </row>
    <row r="158" spans="1:13" ht="30" customHeight="1" hidden="1">
      <c r="A158" s="59"/>
      <c r="B158" s="59"/>
      <c r="C158" s="59"/>
      <c r="D158" s="59"/>
      <c r="E158" s="60"/>
      <c r="F158" s="53"/>
      <c r="G158" s="60"/>
      <c r="H158" s="53"/>
      <c r="I158" s="60"/>
      <c r="J158" s="53"/>
      <c r="K158" s="60"/>
      <c r="L158" s="53"/>
      <c r="M158" s="59"/>
    </row>
    <row r="159" spans="1:14" ht="30" customHeight="1" hidden="1">
      <c r="A159" s="54" t="s">
        <v>1420</v>
      </c>
      <c r="B159" s="55"/>
      <c r="C159" s="55"/>
      <c r="D159" s="55"/>
      <c r="E159" s="56"/>
      <c r="F159" s="57"/>
      <c r="G159" s="56"/>
      <c r="H159" s="57"/>
      <c r="I159" s="56"/>
      <c r="J159" s="57"/>
      <c r="K159" s="56"/>
      <c r="L159" s="57"/>
      <c r="M159" s="58"/>
      <c r="N159" s="4" t="s">
        <v>123</v>
      </c>
    </row>
    <row r="160" spans="1:51" ht="30" customHeight="1" hidden="1">
      <c r="A160" s="40" t="s">
        <v>121</v>
      </c>
      <c r="B160" s="40" t="s">
        <v>1421</v>
      </c>
      <c r="C160" s="40" t="s">
        <v>1422</v>
      </c>
      <c r="D160" s="59">
        <v>30</v>
      </c>
      <c r="E160" s="60">
        <f>TRUNC(G160+I160+K160,1)</f>
        <v>35</v>
      </c>
      <c r="F160" s="53">
        <f>TRUNC(H160+J160+L160,1)</f>
        <v>1050</v>
      </c>
      <c r="G160" s="60">
        <f>단가대비표!O46</f>
        <v>35</v>
      </c>
      <c r="H160" s="53">
        <f>TRUNC(G160*D160,1)</f>
        <v>1050</v>
      </c>
      <c r="I160" s="60">
        <f>단가대비표!P46</f>
        <v>0</v>
      </c>
      <c r="J160" s="53">
        <f>TRUNC(I160*D160,1)</f>
        <v>0</v>
      </c>
      <c r="K160" s="60">
        <f>단가대비표!V46</f>
        <v>0</v>
      </c>
      <c r="L160" s="53">
        <f>TRUNC(K160*D160,1)</f>
        <v>0</v>
      </c>
      <c r="M160" s="40" t="s">
        <v>1423</v>
      </c>
      <c r="N160" s="2" t="s">
        <v>123</v>
      </c>
      <c r="O160" s="2" t="s">
        <v>1424</v>
      </c>
      <c r="P160" s="2" t="s">
        <v>48</v>
      </c>
      <c r="Q160" s="2" t="s">
        <v>48</v>
      </c>
      <c r="R160" s="2" t="s">
        <v>47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2" t="s">
        <v>41</v>
      </c>
      <c r="AW160" s="2" t="s">
        <v>1425</v>
      </c>
      <c r="AX160" s="2" t="s">
        <v>41</v>
      </c>
      <c r="AY160" s="2" t="s">
        <v>41</v>
      </c>
    </row>
    <row r="161" spans="1:51" ht="30" customHeight="1" hidden="1">
      <c r="A161" s="40" t="s">
        <v>1215</v>
      </c>
      <c r="B161" s="40" t="s">
        <v>1211</v>
      </c>
      <c r="C161" s="40" t="s">
        <v>1212</v>
      </c>
      <c r="D161" s="59">
        <v>0.002</v>
      </c>
      <c r="E161" s="60">
        <f>TRUNC(G161+I161+K161,1)</f>
        <v>99882</v>
      </c>
      <c r="F161" s="53">
        <f>TRUNC(H161+J161+L161,1)</f>
        <v>199.7</v>
      </c>
      <c r="G161" s="60">
        <f>단가대비표!O367</f>
        <v>0</v>
      </c>
      <c r="H161" s="53">
        <f>TRUNC(G161*D161,1)</f>
        <v>0</v>
      </c>
      <c r="I161" s="60">
        <f>단가대비표!P367</f>
        <v>99882</v>
      </c>
      <c r="J161" s="53">
        <f>TRUNC(I161*D161,1)</f>
        <v>199.7</v>
      </c>
      <c r="K161" s="60">
        <f>단가대비표!V367</f>
        <v>0</v>
      </c>
      <c r="L161" s="53">
        <f>TRUNC(K161*D161,1)</f>
        <v>0</v>
      </c>
      <c r="M161" s="40" t="s">
        <v>1247</v>
      </c>
      <c r="N161" s="2" t="s">
        <v>123</v>
      </c>
      <c r="O161" s="2" t="s">
        <v>1216</v>
      </c>
      <c r="P161" s="2" t="s">
        <v>48</v>
      </c>
      <c r="Q161" s="2" t="s">
        <v>48</v>
      </c>
      <c r="R161" s="2" t="s">
        <v>47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2" t="s">
        <v>41</v>
      </c>
      <c r="AW161" s="2" t="s">
        <v>1426</v>
      </c>
      <c r="AX161" s="2" t="s">
        <v>41</v>
      </c>
      <c r="AY161" s="2" t="s">
        <v>41</v>
      </c>
    </row>
    <row r="162" spans="1:51" ht="30" customHeight="1" hidden="1">
      <c r="A162" s="40" t="s">
        <v>1173</v>
      </c>
      <c r="B162" s="40" t="s">
        <v>41</v>
      </c>
      <c r="C162" s="40" t="s">
        <v>41</v>
      </c>
      <c r="D162" s="59"/>
      <c r="E162" s="60"/>
      <c r="F162" s="53">
        <f>H162+J162+L162</f>
        <v>1249</v>
      </c>
      <c r="G162" s="60"/>
      <c r="H162" s="53">
        <f>TRUNC(SUMIF(N160:N161,N159,H160:H161),0)</f>
        <v>1050</v>
      </c>
      <c r="I162" s="60"/>
      <c r="J162" s="53">
        <f>TRUNC(SUMIF(N160:N161,N159,J160:J161),0)</f>
        <v>199</v>
      </c>
      <c r="K162" s="60"/>
      <c r="L162" s="53">
        <f>TRUNC(SUMIF(N160:N161,N159,L160:L161),0)</f>
        <v>0</v>
      </c>
      <c r="M162" s="40" t="s">
        <v>41</v>
      </c>
      <c r="N162" s="2" t="s">
        <v>67</v>
      </c>
      <c r="O162" s="2" t="s">
        <v>67</v>
      </c>
      <c r="P162" s="2" t="s">
        <v>41</v>
      </c>
      <c r="Q162" s="2" t="s">
        <v>41</v>
      </c>
      <c r="R162" s="2" t="s">
        <v>41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2" t="s">
        <v>41</v>
      </c>
      <c r="AW162" s="2" t="s">
        <v>41</v>
      </c>
      <c r="AX162" s="2" t="s">
        <v>41</v>
      </c>
      <c r="AY162" s="2" t="s">
        <v>41</v>
      </c>
    </row>
    <row r="163" spans="1:13" ht="30" customHeight="1" hidden="1">
      <c r="A163" s="59"/>
      <c r="B163" s="59"/>
      <c r="C163" s="59"/>
      <c r="D163" s="59"/>
      <c r="E163" s="60"/>
      <c r="F163" s="53"/>
      <c r="G163" s="60"/>
      <c r="H163" s="53"/>
      <c r="I163" s="60"/>
      <c r="J163" s="53"/>
      <c r="K163" s="60"/>
      <c r="L163" s="53"/>
      <c r="M163" s="59"/>
    </row>
    <row r="164" spans="1:14" ht="30" customHeight="1" hidden="1">
      <c r="A164" s="54" t="s">
        <v>1427</v>
      </c>
      <c r="B164" s="55"/>
      <c r="C164" s="55"/>
      <c r="D164" s="55"/>
      <c r="E164" s="56"/>
      <c r="F164" s="57"/>
      <c r="G164" s="56"/>
      <c r="H164" s="57"/>
      <c r="I164" s="56"/>
      <c r="J164" s="57"/>
      <c r="K164" s="56"/>
      <c r="L164" s="57"/>
      <c r="M164" s="58"/>
      <c r="N164" s="4" t="s">
        <v>127</v>
      </c>
    </row>
    <row r="165" spans="1:51" ht="30" customHeight="1" hidden="1">
      <c r="A165" s="40" t="s">
        <v>1215</v>
      </c>
      <c r="B165" s="40" t="s">
        <v>1211</v>
      </c>
      <c r="C165" s="40" t="s">
        <v>1212</v>
      </c>
      <c r="D165" s="59">
        <v>0.1</v>
      </c>
      <c r="E165" s="60">
        <f>TRUNC(G165+I165+K165,1)</f>
        <v>99882</v>
      </c>
      <c r="F165" s="53">
        <f>TRUNC(H165+J165+L165,1)</f>
        <v>9988.2</v>
      </c>
      <c r="G165" s="60">
        <f>단가대비표!O367</f>
        <v>0</v>
      </c>
      <c r="H165" s="53">
        <f>TRUNC(G165*D165,1)</f>
        <v>0</v>
      </c>
      <c r="I165" s="60">
        <f>단가대비표!P367</f>
        <v>99882</v>
      </c>
      <c r="J165" s="53">
        <f>TRUNC(I165*D165,1)</f>
        <v>9988.2</v>
      </c>
      <c r="K165" s="60">
        <f>단가대비표!V367</f>
        <v>0</v>
      </c>
      <c r="L165" s="53">
        <f>TRUNC(K165*D165,1)</f>
        <v>0</v>
      </c>
      <c r="M165" s="40" t="s">
        <v>1247</v>
      </c>
      <c r="N165" s="2" t="s">
        <v>127</v>
      </c>
      <c r="O165" s="2" t="s">
        <v>1216</v>
      </c>
      <c r="P165" s="2" t="s">
        <v>48</v>
      </c>
      <c r="Q165" s="2" t="s">
        <v>48</v>
      </c>
      <c r="R165" s="2" t="s">
        <v>47</v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2" t="s">
        <v>41</v>
      </c>
      <c r="AW165" s="2" t="s">
        <v>1428</v>
      </c>
      <c r="AX165" s="2" t="s">
        <v>41</v>
      </c>
      <c r="AY165" s="2" t="s">
        <v>41</v>
      </c>
    </row>
    <row r="166" spans="1:51" ht="30" customHeight="1" hidden="1">
      <c r="A166" s="40" t="s">
        <v>1173</v>
      </c>
      <c r="B166" s="40" t="s">
        <v>41</v>
      </c>
      <c r="C166" s="40" t="s">
        <v>41</v>
      </c>
      <c r="D166" s="59"/>
      <c r="E166" s="60"/>
      <c r="F166" s="53">
        <f>H166+J166+L166</f>
        <v>9988</v>
      </c>
      <c r="G166" s="60"/>
      <c r="H166" s="53">
        <f>TRUNC(SUMIF(N165:N165,N164,H165:H165),0)</f>
        <v>0</v>
      </c>
      <c r="I166" s="60"/>
      <c r="J166" s="53">
        <f>TRUNC(SUMIF(N165:N165,N164,J165:J165),0)</f>
        <v>9988</v>
      </c>
      <c r="K166" s="60"/>
      <c r="L166" s="53">
        <f>TRUNC(SUMIF(N165:N165,N164,L165:L165),0)</f>
        <v>0</v>
      </c>
      <c r="M166" s="40" t="s">
        <v>41</v>
      </c>
      <c r="N166" s="2" t="s">
        <v>67</v>
      </c>
      <c r="O166" s="2" t="s">
        <v>67</v>
      </c>
      <c r="P166" s="2" t="s">
        <v>41</v>
      </c>
      <c r="Q166" s="2" t="s">
        <v>41</v>
      </c>
      <c r="R166" s="2" t="s">
        <v>41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2" t="s">
        <v>41</v>
      </c>
      <c r="AW166" s="2" t="s">
        <v>41</v>
      </c>
      <c r="AX166" s="2" t="s">
        <v>41</v>
      </c>
      <c r="AY166" s="2" t="s">
        <v>41</v>
      </c>
    </row>
    <row r="167" spans="1:13" ht="30" customHeight="1" hidden="1">
      <c r="A167" s="59"/>
      <c r="B167" s="59"/>
      <c r="C167" s="59"/>
      <c r="D167" s="59"/>
      <c r="E167" s="60"/>
      <c r="F167" s="53"/>
      <c r="G167" s="60"/>
      <c r="H167" s="53"/>
      <c r="I167" s="60"/>
      <c r="J167" s="53"/>
      <c r="K167" s="60"/>
      <c r="L167" s="53"/>
      <c r="M167" s="59"/>
    </row>
    <row r="168" spans="1:14" ht="30" customHeight="1" hidden="1">
      <c r="A168" s="54" t="s">
        <v>1429</v>
      </c>
      <c r="B168" s="55"/>
      <c r="C168" s="55"/>
      <c r="D168" s="55"/>
      <c r="E168" s="56"/>
      <c r="F168" s="57"/>
      <c r="G168" s="56"/>
      <c r="H168" s="57"/>
      <c r="I168" s="56"/>
      <c r="J168" s="57"/>
      <c r="K168" s="56"/>
      <c r="L168" s="57"/>
      <c r="M168" s="58"/>
      <c r="N168" s="4" t="s">
        <v>132</v>
      </c>
    </row>
    <row r="169" spans="1:51" ht="30" customHeight="1" hidden="1">
      <c r="A169" s="40" t="s">
        <v>1430</v>
      </c>
      <c r="B169" s="40" t="s">
        <v>1431</v>
      </c>
      <c r="C169" s="40" t="s">
        <v>130</v>
      </c>
      <c r="D169" s="59">
        <v>1</v>
      </c>
      <c r="E169" s="60">
        <f>TRUNC(G169+I169+K169,1)</f>
        <v>1141</v>
      </c>
      <c r="F169" s="53">
        <f>TRUNC(H169+J169+L169,1)</f>
        <v>1141</v>
      </c>
      <c r="G169" s="60">
        <f>중기단가목록!F13</f>
        <v>289</v>
      </c>
      <c r="H169" s="53">
        <f>TRUNC(G169*D169,1)</f>
        <v>289</v>
      </c>
      <c r="I169" s="60">
        <f>중기단가목록!G13</f>
        <v>507</v>
      </c>
      <c r="J169" s="53">
        <f>TRUNC(I169*D169,1)</f>
        <v>507</v>
      </c>
      <c r="K169" s="60">
        <f>중기단가목록!H13</f>
        <v>345</v>
      </c>
      <c r="L169" s="53">
        <f>TRUNC(K169*D169,1)</f>
        <v>345</v>
      </c>
      <c r="M169" s="40" t="s">
        <v>1432</v>
      </c>
      <c r="N169" s="2" t="s">
        <v>132</v>
      </c>
      <c r="O169" s="2" t="s">
        <v>1433</v>
      </c>
      <c r="P169" s="2" t="s">
        <v>48</v>
      </c>
      <c r="Q169" s="2" t="s">
        <v>47</v>
      </c>
      <c r="R169" s="2" t="s">
        <v>48</v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2" t="s">
        <v>41</v>
      </c>
      <c r="AW169" s="2" t="s">
        <v>1434</v>
      </c>
      <c r="AX169" s="2" t="s">
        <v>41</v>
      </c>
      <c r="AY169" s="2" t="s">
        <v>41</v>
      </c>
    </row>
    <row r="170" spans="1:51" ht="30" customHeight="1" hidden="1">
      <c r="A170" s="40" t="s">
        <v>1173</v>
      </c>
      <c r="B170" s="40" t="s">
        <v>41</v>
      </c>
      <c r="C170" s="40" t="s">
        <v>41</v>
      </c>
      <c r="D170" s="59"/>
      <c r="E170" s="60"/>
      <c r="F170" s="53">
        <f>H170+J170+L170</f>
        <v>1141</v>
      </c>
      <c r="G170" s="60"/>
      <c r="H170" s="53">
        <f>TRUNC(SUMIF(N169:N169,N168,H169:H169),0)</f>
        <v>289</v>
      </c>
      <c r="I170" s="60"/>
      <c r="J170" s="53">
        <f>TRUNC(SUMIF(N169:N169,N168,J169:J169),0)</f>
        <v>507</v>
      </c>
      <c r="K170" s="60"/>
      <c r="L170" s="53">
        <f>TRUNC(SUMIF(N169:N169,N168,L169:L169),0)</f>
        <v>345</v>
      </c>
      <c r="M170" s="40" t="s">
        <v>41</v>
      </c>
      <c r="N170" s="2" t="s">
        <v>67</v>
      </c>
      <c r="O170" s="2" t="s">
        <v>67</v>
      </c>
      <c r="P170" s="2" t="s">
        <v>41</v>
      </c>
      <c r="Q170" s="2" t="s">
        <v>41</v>
      </c>
      <c r="R170" s="2" t="s">
        <v>41</v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2" t="s">
        <v>41</v>
      </c>
      <c r="AW170" s="2" t="s">
        <v>41</v>
      </c>
      <c r="AX170" s="2" t="s">
        <v>41</v>
      </c>
      <c r="AY170" s="2" t="s">
        <v>41</v>
      </c>
    </row>
    <row r="171" spans="1:13" ht="30" customHeight="1" hidden="1">
      <c r="A171" s="59"/>
      <c r="B171" s="59"/>
      <c r="C171" s="59"/>
      <c r="D171" s="59"/>
      <c r="E171" s="60"/>
      <c r="F171" s="53"/>
      <c r="G171" s="60"/>
      <c r="H171" s="53"/>
      <c r="I171" s="60"/>
      <c r="J171" s="53"/>
      <c r="K171" s="60"/>
      <c r="L171" s="53"/>
      <c r="M171" s="59"/>
    </row>
    <row r="172" spans="1:14" ht="30" customHeight="1" hidden="1">
      <c r="A172" s="54" t="s">
        <v>1435</v>
      </c>
      <c r="B172" s="55"/>
      <c r="C172" s="55"/>
      <c r="D172" s="55"/>
      <c r="E172" s="56"/>
      <c r="F172" s="57"/>
      <c r="G172" s="56"/>
      <c r="H172" s="57"/>
      <c r="I172" s="56"/>
      <c r="J172" s="57"/>
      <c r="K172" s="56"/>
      <c r="L172" s="57"/>
      <c r="M172" s="58"/>
      <c r="N172" s="4" t="s">
        <v>136</v>
      </c>
    </row>
    <row r="173" spans="1:51" ht="30" customHeight="1" hidden="1">
      <c r="A173" s="40" t="s">
        <v>1436</v>
      </c>
      <c r="B173" s="40" t="s">
        <v>1437</v>
      </c>
      <c r="C173" s="40" t="s">
        <v>130</v>
      </c>
      <c r="D173" s="59">
        <v>1</v>
      </c>
      <c r="E173" s="60">
        <f>TRUNC(G173+I173+K173,1)</f>
        <v>5987</v>
      </c>
      <c r="F173" s="53">
        <f>TRUNC(H173+J173+L173,1)</f>
        <v>5987</v>
      </c>
      <c r="G173" s="60">
        <f>중기단가목록!F14</f>
        <v>441</v>
      </c>
      <c r="H173" s="53">
        <f>TRUNC(G173*D173,1)</f>
        <v>441</v>
      </c>
      <c r="I173" s="60">
        <f>중기단가목록!G14</f>
        <v>5207</v>
      </c>
      <c r="J173" s="53">
        <f>TRUNC(I173*D173,1)</f>
        <v>5207</v>
      </c>
      <c r="K173" s="60">
        <f>중기단가목록!H14</f>
        <v>339</v>
      </c>
      <c r="L173" s="53">
        <f>TRUNC(K173*D173,1)</f>
        <v>339</v>
      </c>
      <c r="M173" s="40" t="s">
        <v>1438</v>
      </c>
      <c r="N173" s="2" t="s">
        <v>136</v>
      </c>
      <c r="O173" s="2" t="s">
        <v>1439</v>
      </c>
      <c r="P173" s="2" t="s">
        <v>48</v>
      </c>
      <c r="Q173" s="2" t="s">
        <v>47</v>
      </c>
      <c r="R173" s="2" t="s">
        <v>48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2" t="s">
        <v>41</v>
      </c>
      <c r="AW173" s="2" t="s">
        <v>1440</v>
      </c>
      <c r="AX173" s="2" t="s">
        <v>41</v>
      </c>
      <c r="AY173" s="2" t="s">
        <v>41</v>
      </c>
    </row>
    <row r="174" spans="1:51" ht="30" customHeight="1" hidden="1">
      <c r="A174" s="40" t="s">
        <v>1173</v>
      </c>
      <c r="B174" s="40" t="s">
        <v>41</v>
      </c>
      <c r="C174" s="40" t="s">
        <v>41</v>
      </c>
      <c r="D174" s="59"/>
      <c r="E174" s="60"/>
      <c r="F174" s="53">
        <f>H174+J174+L174</f>
        <v>5987</v>
      </c>
      <c r="G174" s="60"/>
      <c r="H174" s="53">
        <f>TRUNC(SUMIF(N173:N173,N172,H173:H173),0)</f>
        <v>441</v>
      </c>
      <c r="I174" s="60"/>
      <c r="J174" s="53">
        <f>TRUNC(SUMIF(N173:N173,N172,J173:J173),0)</f>
        <v>5207</v>
      </c>
      <c r="K174" s="60"/>
      <c r="L174" s="53">
        <f>TRUNC(SUMIF(N173:N173,N172,L173:L173),0)</f>
        <v>339</v>
      </c>
      <c r="M174" s="40" t="s">
        <v>41</v>
      </c>
      <c r="N174" s="2" t="s">
        <v>67</v>
      </c>
      <c r="O174" s="2" t="s">
        <v>67</v>
      </c>
      <c r="P174" s="2" t="s">
        <v>41</v>
      </c>
      <c r="Q174" s="2" t="s">
        <v>41</v>
      </c>
      <c r="R174" s="2" t="s">
        <v>41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2" t="s">
        <v>41</v>
      </c>
      <c r="AW174" s="2" t="s">
        <v>41</v>
      </c>
      <c r="AX174" s="2" t="s">
        <v>41</v>
      </c>
      <c r="AY174" s="2" t="s">
        <v>41</v>
      </c>
    </row>
    <row r="175" spans="1:13" ht="30" customHeight="1" hidden="1">
      <c r="A175" s="59"/>
      <c r="B175" s="59"/>
      <c r="C175" s="59"/>
      <c r="D175" s="59"/>
      <c r="E175" s="60"/>
      <c r="F175" s="53"/>
      <c r="G175" s="60"/>
      <c r="H175" s="53"/>
      <c r="I175" s="60"/>
      <c r="J175" s="53"/>
      <c r="K175" s="60"/>
      <c r="L175" s="53"/>
      <c r="M175" s="59"/>
    </row>
    <row r="176" spans="1:14" ht="30" customHeight="1" hidden="1">
      <c r="A176" s="54" t="s">
        <v>1441</v>
      </c>
      <c r="B176" s="55"/>
      <c r="C176" s="55"/>
      <c r="D176" s="55"/>
      <c r="E176" s="56"/>
      <c r="F176" s="57"/>
      <c r="G176" s="56"/>
      <c r="H176" s="57"/>
      <c r="I176" s="56"/>
      <c r="J176" s="57"/>
      <c r="K176" s="56"/>
      <c r="L176" s="57"/>
      <c r="M176" s="58"/>
      <c r="N176" s="4" t="s">
        <v>144</v>
      </c>
    </row>
    <row r="177" spans="1:51" ht="30" customHeight="1" hidden="1">
      <c r="A177" s="40" t="s">
        <v>1442</v>
      </c>
      <c r="B177" s="40" t="s">
        <v>1443</v>
      </c>
      <c r="C177" s="40" t="s">
        <v>74</v>
      </c>
      <c r="D177" s="59">
        <v>1.15</v>
      </c>
      <c r="E177" s="60">
        <f>TRUNC(G177+I177+K177,1)</f>
        <v>475.8</v>
      </c>
      <c r="F177" s="53">
        <f>TRUNC(H177+J177+L177,1)</f>
        <v>547.1</v>
      </c>
      <c r="G177" s="60">
        <f>단가대비표!O64</f>
        <v>475.82</v>
      </c>
      <c r="H177" s="53">
        <f>TRUNC(G177*D177,1)</f>
        <v>547.1</v>
      </c>
      <c r="I177" s="60">
        <f>단가대비표!P64</f>
        <v>0</v>
      </c>
      <c r="J177" s="53">
        <f>TRUNC(I177*D177,1)</f>
        <v>0</v>
      </c>
      <c r="K177" s="60">
        <f>단가대비표!V64</f>
        <v>0</v>
      </c>
      <c r="L177" s="53">
        <f>TRUNC(K177*D177,1)</f>
        <v>0</v>
      </c>
      <c r="M177" s="40" t="s">
        <v>1444</v>
      </c>
      <c r="N177" s="2" t="s">
        <v>144</v>
      </c>
      <c r="O177" s="2" t="s">
        <v>1445</v>
      </c>
      <c r="P177" s="2" t="s">
        <v>48</v>
      </c>
      <c r="Q177" s="2" t="s">
        <v>48</v>
      </c>
      <c r="R177" s="2" t="s">
        <v>47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2" t="s">
        <v>41</v>
      </c>
      <c r="AW177" s="2" t="s">
        <v>1446</v>
      </c>
      <c r="AX177" s="2" t="s">
        <v>41</v>
      </c>
      <c r="AY177" s="2" t="s">
        <v>41</v>
      </c>
    </row>
    <row r="178" spans="1:51" ht="30" customHeight="1" hidden="1">
      <c r="A178" s="40" t="s">
        <v>1447</v>
      </c>
      <c r="B178" s="40" t="s">
        <v>390</v>
      </c>
      <c r="C178" s="40" t="s">
        <v>74</v>
      </c>
      <c r="D178" s="59">
        <v>1</v>
      </c>
      <c r="E178" s="60">
        <f>TRUNC(G178+I178+K178,1)</f>
        <v>850</v>
      </c>
      <c r="F178" s="53">
        <f>TRUNC(H178+J178+L178,1)</f>
        <v>850</v>
      </c>
      <c r="G178" s="60">
        <f>일위대가목록!F247</f>
        <v>0</v>
      </c>
      <c r="H178" s="53">
        <f>TRUNC(G178*D178,1)</f>
        <v>0</v>
      </c>
      <c r="I178" s="60">
        <f>일위대가목록!G247</f>
        <v>850</v>
      </c>
      <c r="J178" s="53">
        <f>TRUNC(I178*D178,1)</f>
        <v>850</v>
      </c>
      <c r="K178" s="60">
        <f>일위대가목록!H247</f>
        <v>0</v>
      </c>
      <c r="L178" s="53">
        <f>TRUNC(K178*D178,1)</f>
        <v>0</v>
      </c>
      <c r="M178" s="40" t="s">
        <v>1448</v>
      </c>
      <c r="N178" s="2" t="s">
        <v>144</v>
      </c>
      <c r="O178" s="2" t="s">
        <v>1449</v>
      </c>
      <c r="P178" s="2" t="s">
        <v>47</v>
      </c>
      <c r="Q178" s="2" t="s">
        <v>48</v>
      </c>
      <c r="R178" s="2" t="s">
        <v>48</v>
      </c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2" t="s">
        <v>41</v>
      </c>
      <c r="AW178" s="2" t="s">
        <v>1450</v>
      </c>
      <c r="AX178" s="2" t="s">
        <v>41</v>
      </c>
      <c r="AY178" s="2" t="s">
        <v>41</v>
      </c>
    </row>
    <row r="179" spans="1:51" ht="30" customHeight="1" hidden="1">
      <c r="A179" s="40" t="s">
        <v>1173</v>
      </c>
      <c r="B179" s="40" t="s">
        <v>41</v>
      </c>
      <c r="C179" s="40" t="s">
        <v>41</v>
      </c>
      <c r="D179" s="59"/>
      <c r="E179" s="60"/>
      <c r="F179" s="53">
        <f>H179+J179+L179</f>
        <v>1397</v>
      </c>
      <c r="G179" s="60"/>
      <c r="H179" s="53">
        <f>TRUNC(SUMIF(N177:N178,N176,H177:H178),0)</f>
        <v>547</v>
      </c>
      <c r="I179" s="60"/>
      <c r="J179" s="53">
        <f>TRUNC(SUMIF(N177:N178,N176,J177:J178),0)</f>
        <v>850</v>
      </c>
      <c r="K179" s="60"/>
      <c r="L179" s="53">
        <f>TRUNC(SUMIF(N177:N178,N176,L177:L178),0)</f>
        <v>0</v>
      </c>
      <c r="M179" s="40" t="s">
        <v>41</v>
      </c>
      <c r="N179" s="2" t="s">
        <v>67</v>
      </c>
      <c r="O179" s="2" t="s">
        <v>67</v>
      </c>
      <c r="P179" s="2" t="s">
        <v>41</v>
      </c>
      <c r="Q179" s="2" t="s">
        <v>41</v>
      </c>
      <c r="R179" s="2" t="s">
        <v>41</v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2" t="s">
        <v>41</v>
      </c>
      <c r="AW179" s="2" t="s">
        <v>41</v>
      </c>
      <c r="AX179" s="2" t="s">
        <v>41</v>
      </c>
      <c r="AY179" s="2" t="s">
        <v>41</v>
      </c>
    </row>
    <row r="180" spans="1:13" ht="30" customHeight="1" hidden="1">
      <c r="A180" s="59"/>
      <c r="B180" s="59"/>
      <c r="C180" s="59"/>
      <c r="D180" s="59"/>
      <c r="E180" s="60"/>
      <c r="F180" s="53"/>
      <c r="G180" s="60"/>
      <c r="H180" s="53"/>
      <c r="I180" s="60"/>
      <c r="J180" s="53"/>
      <c r="K180" s="60"/>
      <c r="L180" s="53"/>
      <c r="M180" s="59"/>
    </row>
    <row r="181" spans="1:14" ht="30" customHeight="1" hidden="1">
      <c r="A181" s="54" t="s">
        <v>1451</v>
      </c>
      <c r="B181" s="55"/>
      <c r="C181" s="55"/>
      <c r="D181" s="55"/>
      <c r="E181" s="56"/>
      <c r="F181" s="57"/>
      <c r="G181" s="56"/>
      <c r="H181" s="57"/>
      <c r="I181" s="56"/>
      <c r="J181" s="57"/>
      <c r="K181" s="56"/>
      <c r="L181" s="57"/>
      <c r="M181" s="58"/>
      <c r="N181" s="4" t="s">
        <v>165</v>
      </c>
    </row>
    <row r="182" spans="1:51" ht="30" customHeight="1" hidden="1">
      <c r="A182" s="40" t="s">
        <v>1452</v>
      </c>
      <c r="B182" s="40" t="s">
        <v>1453</v>
      </c>
      <c r="C182" s="40" t="s">
        <v>150</v>
      </c>
      <c r="D182" s="59">
        <v>0.005</v>
      </c>
      <c r="E182" s="60">
        <f aca="true" t="shared" si="32" ref="E182:F188">TRUNC(G182+I182+K182,1)</f>
        <v>41800</v>
      </c>
      <c r="F182" s="53">
        <f t="shared" si="32"/>
        <v>209</v>
      </c>
      <c r="G182" s="60">
        <f>단가대비표!O112</f>
        <v>41800</v>
      </c>
      <c r="H182" s="53">
        <f aca="true" t="shared" si="33" ref="H182:H188">TRUNC(G182*D182,1)</f>
        <v>209</v>
      </c>
      <c r="I182" s="60">
        <f>단가대비표!P112</f>
        <v>0</v>
      </c>
      <c r="J182" s="53">
        <f aca="true" t="shared" si="34" ref="J182:J188">TRUNC(I182*D182,1)</f>
        <v>0</v>
      </c>
      <c r="K182" s="60">
        <f>단가대비표!V112</f>
        <v>0</v>
      </c>
      <c r="L182" s="53">
        <f aca="true" t="shared" si="35" ref="L182:L188">TRUNC(K182*D182,1)</f>
        <v>0</v>
      </c>
      <c r="M182" s="40" t="s">
        <v>1454</v>
      </c>
      <c r="N182" s="2" t="s">
        <v>165</v>
      </c>
      <c r="O182" s="2" t="s">
        <v>1455</v>
      </c>
      <c r="P182" s="2" t="s">
        <v>48</v>
      </c>
      <c r="Q182" s="2" t="s">
        <v>48</v>
      </c>
      <c r="R182" s="2" t="s">
        <v>47</v>
      </c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2" t="s">
        <v>41</v>
      </c>
      <c r="AW182" s="2" t="s">
        <v>1456</v>
      </c>
      <c r="AX182" s="2" t="s">
        <v>41</v>
      </c>
      <c r="AY182" s="2" t="s">
        <v>41</v>
      </c>
    </row>
    <row r="183" spans="1:51" ht="30" customHeight="1" hidden="1">
      <c r="A183" s="40" t="s">
        <v>1457</v>
      </c>
      <c r="B183" s="40" t="s">
        <v>1458</v>
      </c>
      <c r="C183" s="40" t="s">
        <v>150</v>
      </c>
      <c r="D183" s="59">
        <v>1</v>
      </c>
      <c r="E183" s="60">
        <f t="shared" si="32"/>
        <v>600</v>
      </c>
      <c r="F183" s="53">
        <f t="shared" si="32"/>
        <v>600</v>
      </c>
      <c r="G183" s="60">
        <f>단가대비표!O113</f>
        <v>600</v>
      </c>
      <c r="H183" s="53">
        <f t="shared" si="33"/>
        <v>600</v>
      </c>
      <c r="I183" s="60">
        <f>단가대비표!P113</f>
        <v>0</v>
      </c>
      <c r="J183" s="53">
        <f t="shared" si="34"/>
        <v>0</v>
      </c>
      <c r="K183" s="60">
        <f>단가대비표!V113</f>
        <v>0</v>
      </c>
      <c r="L183" s="53">
        <f t="shared" si="35"/>
        <v>0</v>
      </c>
      <c r="M183" s="40" t="s">
        <v>1459</v>
      </c>
      <c r="N183" s="2" t="s">
        <v>165</v>
      </c>
      <c r="O183" s="2" t="s">
        <v>1460</v>
      </c>
      <c r="P183" s="2" t="s">
        <v>48</v>
      </c>
      <c r="Q183" s="2" t="s">
        <v>48</v>
      </c>
      <c r="R183" s="2" t="s">
        <v>47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2" t="s">
        <v>41</v>
      </c>
      <c r="AW183" s="2" t="s">
        <v>1461</v>
      </c>
      <c r="AX183" s="2" t="s">
        <v>41</v>
      </c>
      <c r="AY183" s="2" t="s">
        <v>41</v>
      </c>
    </row>
    <row r="184" spans="1:51" ht="30" customHeight="1" hidden="1">
      <c r="A184" s="40" t="s">
        <v>1462</v>
      </c>
      <c r="B184" s="40" t="s">
        <v>1463</v>
      </c>
      <c r="C184" s="40" t="s">
        <v>699</v>
      </c>
      <c r="D184" s="59">
        <v>0.007</v>
      </c>
      <c r="E184" s="60">
        <f t="shared" si="32"/>
        <v>1179</v>
      </c>
      <c r="F184" s="53">
        <f t="shared" si="32"/>
        <v>8.2</v>
      </c>
      <c r="G184" s="60">
        <f>단가대비표!O250</f>
        <v>1179</v>
      </c>
      <c r="H184" s="53">
        <f t="shared" si="33"/>
        <v>8.2</v>
      </c>
      <c r="I184" s="60">
        <f>단가대비표!P250</f>
        <v>0</v>
      </c>
      <c r="J184" s="53">
        <f t="shared" si="34"/>
        <v>0</v>
      </c>
      <c r="K184" s="60">
        <f>단가대비표!V250</f>
        <v>0</v>
      </c>
      <c r="L184" s="53">
        <f t="shared" si="35"/>
        <v>0</v>
      </c>
      <c r="M184" s="40" t="s">
        <v>1464</v>
      </c>
      <c r="N184" s="2" t="s">
        <v>165</v>
      </c>
      <c r="O184" s="2" t="s">
        <v>1465</v>
      </c>
      <c r="P184" s="2" t="s">
        <v>48</v>
      </c>
      <c r="Q184" s="2" t="s">
        <v>48</v>
      </c>
      <c r="R184" s="2" t="s">
        <v>47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2" t="s">
        <v>41</v>
      </c>
      <c r="AW184" s="2" t="s">
        <v>1466</v>
      </c>
      <c r="AX184" s="2" t="s">
        <v>41</v>
      </c>
      <c r="AY184" s="2" t="s">
        <v>41</v>
      </c>
    </row>
    <row r="185" spans="1:51" ht="30" customHeight="1" hidden="1">
      <c r="A185" s="40" t="s">
        <v>1467</v>
      </c>
      <c r="B185" s="40" t="s">
        <v>1211</v>
      </c>
      <c r="C185" s="40" t="s">
        <v>1212</v>
      </c>
      <c r="D185" s="59">
        <v>0.054</v>
      </c>
      <c r="E185" s="60">
        <f t="shared" si="32"/>
        <v>135760</v>
      </c>
      <c r="F185" s="53">
        <f t="shared" si="32"/>
        <v>7331</v>
      </c>
      <c r="G185" s="60">
        <f>단가대비표!O380</f>
        <v>0</v>
      </c>
      <c r="H185" s="53">
        <f t="shared" si="33"/>
        <v>0</v>
      </c>
      <c r="I185" s="60">
        <f>단가대비표!P380</f>
        <v>135760</v>
      </c>
      <c r="J185" s="53">
        <f t="shared" si="34"/>
        <v>7331</v>
      </c>
      <c r="K185" s="60">
        <f>단가대비표!V380</f>
        <v>0</v>
      </c>
      <c r="L185" s="53">
        <f t="shared" si="35"/>
        <v>0</v>
      </c>
      <c r="M185" s="40" t="s">
        <v>1468</v>
      </c>
      <c r="N185" s="2" t="s">
        <v>165</v>
      </c>
      <c r="O185" s="2" t="s">
        <v>1469</v>
      </c>
      <c r="P185" s="2" t="s">
        <v>48</v>
      </c>
      <c r="Q185" s="2" t="s">
        <v>48</v>
      </c>
      <c r="R185" s="2" t="s">
        <v>47</v>
      </c>
      <c r="S185" s="3"/>
      <c r="T185" s="3"/>
      <c r="U185" s="3"/>
      <c r="V185" s="3">
        <v>1</v>
      </c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2" t="s">
        <v>41</v>
      </c>
      <c r="AW185" s="2" t="s">
        <v>1470</v>
      </c>
      <c r="AX185" s="2" t="s">
        <v>41</v>
      </c>
      <c r="AY185" s="2" t="s">
        <v>41</v>
      </c>
    </row>
    <row r="186" spans="1:51" ht="30" customHeight="1" hidden="1">
      <c r="A186" s="40" t="s">
        <v>1215</v>
      </c>
      <c r="B186" s="40" t="s">
        <v>1211</v>
      </c>
      <c r="C186" s="40" t="s">
        <v>1212</v>
      </c>
      <c r="D186" s="59">
        <v>0.054</v>
      </c>
      <c r="E186" s="60">
        <f t="shared" si="32"/>
        <v>99882</v>
      </c>
      <c r="F186" s="53">
        <f t="shared" si="32"/>
        <v>5393.6</v>
      </c>
      <c r="G186" s="60">
        <f>단가대비표!O367</f>
        <v>0</v>
      </c>
      <c r="H186" s="53">
        <f t="shared" si="33"/>
        <v>0</v>
      </c>
      <c r="I186" s="60">
        <f>단가대비표!P367</f>
        <v>99882</v>
      </c>
      <c r="J186" s="53">
        <f t="shared" si="34"/>
        <v>5393.6</v>
      </c>
      <c r="K186" s="60">
        <f>단가대비표!V367</f>
        <v>0</v>
      </c>
      <c r="L186" s="53">
        <f t="shared" si="35"/>
        <v>0</v>
      </c>
      <c r="M186" s="40" t="s">
        <v>1247</v>
      </c>
      <c r="N186" s="2" t="s">
        <v>165</v>
      </c>
      <c r="O186" s="2" t="s">
        <v>1216</v>
      </c>
      <c r="P186" s="2" t="s">
        <v>48</v>
      </c>
      <c r="Q186" s="2" t="s">
        <v>48</v>
      </c>
      <c r="R186" s="2" t="s">
        <v>47</v>
      </c>
      <c r="S186" s="3"/>
      <c r="T186" s="3"/>
      <c r="U186" s="3"/>
      <c r="V186" s="3">
        <v>1</v>
      </c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2" t="s">
        <v>41</v>
      </c>
      <c r="AW186" s="2" t="s">
        <v>1471</v>
      </c>
      <c r="AX186" s="2" t="s">
        <v>41</v>
      </c>
      <c r="AY186" s="2" t="s">
        <v>41</v>
      </c>
    </row>
    <row r="187" spans="1:51" ht="30" customHeight="1" hidden="1">
      <c r="A187" s="40" t="s">
        <v>1218</v>
      </c>
      <c r="B187" s="40" t="s">
        <v>1472</v>
      </c>
      <c r="C187" s="40" t="s">
        <v>1028</v>
      </c>
      <c r="D187" s="59">
        <v>1</v>
      </c>
      <c r="E187" s="60">
        <f t="shared" si="32"/>
        <v>381.7</v>
      </c>
      <c r="F187" s="53">
        <f t="shared" si="32"/>
        <v>381.7</v>
      </c>
      <c r="G187" s="60">
        <v>0</v>
      </c>
      <c r="H187" s="53">
        <f t="shared" si="33"/>
        <v>0</v>
      </c>
      <c r="I187" s="60">
        <v>0</v>
      </c>
      <c r="J187" s="53">
        <f t="shared" si="34"/>
        <v>0</v>
      </c>
      <c r="K187" s="60">
        <f>TRUNC(SUMIF(V182:V188,RIGHTB(O187,1),J182:J188)*U187,2)</f>
        <v>381.73</v>
      </c>
      <c r="L187" s="53">
        <f t="shared" si="35"/>
        <v>381.7</v>
      </c>
      <c r="M187" s="40" t="s">
        <v>41</v>
      </c>
      <c r="N187" s="2" t="s">
        <v>165</v>
      </c>
      <c r="O187" s="2" t="s">
        <v>1104</v>
      </c>
      <c r="P187" s="2" t="s">
        <v>48</v>
      </c>
      <c r="Q187" s="2" t="s">
        <v>48</v>
      </c>
      <c r="R187" s="2" t="s">
        <v>48</v>
      </c>
      <c r="S187" s="3">
        <v>1</v>
      </c>
      <c r="T187" s="3">
        <v>2</v>
      </c>
      <c r="U187" s="3">
        <v>0.03</v>
      </c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2" t="s">
        <v>41</v>
      </c>
      <c r="AW187" s="2" t="s">
        <v>1473</v>
      </c>
      <c r="AX187" s="2" t="s">
        <v>41</v>
      </c>
      <c r="AY187" s="2" t="s">
        <v>41</v>
      </c>
    </row>
    <row r="188" spans="1:51" ht="30" customHeight="1" hidden="1">
      <c r="A188" s="40" t="s">
        <v>1221</v>
      </c>
      <c r="B188" s="40" t="s">
        <v>1222</v>
      </c>
      <c r="C188" s="40" t="s">
        <v>300</v>
      </c>
      <c r="D188" s="59">
        <v>0.089</v>
      </c>
      <c r="E188" s="60">
        <f t="shared" si="32"/>
        <v>48593</v>
      </c>
      <c r="F188" s="53">
        <f t="shared" si="32"/>
        <v>4324.7</v>
      </c>
      <c r="G188" s="60">
        <f>일위대가목록!F231</f>
        <v>7287</v>
      </c>
      <c r="H188" s="53">
        <f t="shared" si="33"/>
        <v>648.5</v>
      </c>
      <c r="I188" s="60">
        <f>일위대가목록!G231</f>
        <v>29916</v>
      </c>
      <c r="J188" s="53">
        <f t="shared" si="34"/>
        <v>2662.5</v>
      </c>
      <c r="K188" s="60">
        <f>일위대가목록!H231</f>
        <v>11390</v>
      </c>
      <c r="L188" s="53">
        <f t="shared" si="35"/>
        <v>1013.7</v>
      </c>
      <c r="M188" s="40" t="s">
        <v>1474</v>
      </c>
      <c r="N188" s="2" t="s">
        <v>165</v>
      </c>
      <c r="O188" s="2" t="s">
        <v>1223</v>
      </c>
      <c r="P188" s="2" t="s">
        <v>47</v>
      </c>
      <c r="Q188" s="2" t="s">
        <v>48</v>
      </c>
      <c r="R188" s="2" t="s">
        <v>48</v>
      </c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2" t="s">
        <v>41</v>
      </c>
      <c r="AW188" s="2" t="s">
        <v>1475</v>
      </c>
      <c r="AX188" s="2" t="s">
        <v>41</v>
      </c>
      <c r="AY188" s="2" t="s">
        <v>41</v>
      </c>
    </row>
    <row r="189" spans="1:51" ht="30" customHeight="1" hidden="1">
      <c r="A189" s="40" t="s">
        <v>1173</v>
      </c>
      <c r="B189" s="40" t="s">
        <v>41</v>
      </c>
      <c r="C189" s="40" t="s">
        <v>41</v>
      </c>
      <c r="D189" s="59"/>
      <c r="E189" s="60"/>
      <c r="F189" s="53">
        <f>H189+J189+L189</f>
        <v>18247</v>
      </c>
      <c r="G189" s="60"/>
      <c r="H189" s="53">
        <f>TRUNC(SUMIF(N182:N188,N181,H182:H188),0)</f>
        <v>1465</v>
      </c>
      <c r="I189" s="60"/>
      <c r="J189" s="53">
        <f>TRUNC(SUMIF(N182:N188,N181,J182:J188),0)</f>
        <v>15387</v>
      </c>
      <c r="K189" s="60"/>
      <c r="L189" s="53">
        <f>TRUNC(SUMIF(N182:N188,N181,L182:L188),0)</f>
        <v>1395</v>
      </c>
      <c r="M189" s="40" t="s">
        <v>41</v>
      </c>
      <c r="N189" s="2" t="s">
        <v>67</v>
      </c>
      <c r="O189" s="2" t="s">
        <v>67</v>
      </c>
      <c r="P189" s="2" t="s">
        <v>41</v>
      </c>
      <c r="Q189" s="2" t="s">
        <v>41</v>
      </c>
      <c r="R189" s="2" t="s">
        <v>41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2" t="s">
        <v>41</v>
      </c>
      <c r="AW189" s="2" t="s">
        <v>41</v>
      </c>
      <c r="AX189" s="2" t="s">
        <v>41</v>
      </c>
      <c r="AY189" s="2" t="s">
        <v>41</v>
      </c>
    </row>
    <row r="190" spans="1:13" ht="30" customHeight="1" hidden="1">
      <c r="A190" s="59"/>
      <c r="B190" s="59"/>
      <c r="C190" s="59"/>
      <c r="D190" s="59"/>
      <c r="E190" s="60"/>
      <c r="F190" s="53"/>
      <c r="G190" s="60"/>
      <c r="H190" s="53"/>
      <c r="I190" s="60"/>
      <c r="J190" s="53"/>
      <c r="K190" s="60"/>
      <c r="L190" s="53"/>
      <c r="M190" s="59"/>
    </row>
    <row r="191" spans="1:14" ht="30" customHeight="1" hidden="1">
      <c r="A191" s="54" t="s">
        <v>1476</v>
      </c>
      <c r="B191" s="55"/>
      <c r="C191" s="55"/>
      <c r="D191" s="55"/>
      <c r="E191" s="56"/>
      <c r="F191" s="57"/>
      <c r="G191" s="56"/>
      <c r="H191" s="57"/>
      <c r="I191" s="56"/>
      <c r="J191" s="57"/>
      <c r="K191" s="56"/>
      <c r="L191" s="57"/>
      <c r="M191" s="58"/>
      <c r="N191" s="4" t="s">
        <v>168</v>
      </c>
    </row>
    <row r="192" spans="1:51" ht="30" customHeight="1" hidden="1">
      <c r="A192" s="40" t="s">
        <v>217</v>
      </c>
      <c r="B192" s="40" t="s">
        <v>222</v>
      </c>
      <c r="C192" s="40" t="s">
        <v>219</v>
      </c>
      <c r="D192" s="59">
        <v>0.0106</v>
      </c>
      <c r="E192" s="60">
        <f aca="true" t="shared" si="36" ref="E192:E202">TRUNC(G192+I192+K192,1)</f>
        <v>0</v>
      </c>
      <c r="F192" s="53">
        <f aca="true" t="shared" si="37" ref="F192:F202">TRUNC(H192+J192+L192,1)</f>
        <v>0</v>
      </c>
      <c r="G192" s="60">
        <f>단가대비표!O88</f>
        <v>0</v>
      </c>
      <c r="H192" s="53">
        <f aca="true" t="shared" si="38" ref="H192:H202">TRUNC(G192*D192,1)</f>
        <v>0</v>
      </c>
      <c r="I192" s="60">
        <f>단가대비표!P88</f>
        <v>0</v>
      </c>
      <c r="J192" s="53">
        <f aca="true" t="shared" si="39" ref="J192:J202">TRUNC(I192*D192,1)</f>
        <v>0</v>
      </c>
      <c r="K192" s="60">
        <f>단가대비표!V88</f>
        <v>0</v>
      </c>
      <c r="L192" s="53">
        <f aca="true" t="shared" si="40" ref="L192:L202">TRUNC(K192*D192,1)</f>
        <v>0</v>
      </c>
      <c r="M192" s="40" t="s">
        <v>223</v>
      </c>
      <c r="N192" s="2" t="s">
        <v>168</v>
      </c>
      <c r="O192" s="2" t="s">
        <v>224</v>
      </c>
      <c r="P192" s="2" t="s">
        <v>48</v>
      </c>
      <c r="Q192" s="2" t="s">
        <v>48</v>
      </c>
      <c r="R192" s="2" t="s">
        <v>47</v>
      </c>
      <c r="S192" s="3"/>
      <c r="T192" s="3"/>
      <c r="U192" s="3"/>
      <c r="V192" s="3">
        <v>1</v>
      </c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2" t="s">
        <v>41</v>
      </c>
      <c r="AW192" s="2" t="s">
        <v>1477</v>
      </c>
      <c r="AX192" s="2" t="s">
        <v>41</v>
      </c>
      <c r="AY192" s="2" t="s">
        <v>41</v>
      </c>
    </row>
    <row r="193" spans="1:51" ht="30" customHeight="1" hidden="1">
      <c r="A193" s="40" t="s">
        <v>217</v>
      </c>
      <c r="B193" s="40" t="s">
        <v>1478</v>
      </c>
      <c r="C193" s="40" t="s">
        <v>219</v>
      </c>
      <c r="D193" s="59">
        <v>0.0206</v>
      </c>
      <c r="E193" s="60">
        <f t="shared" si="36"/>
        <v>0</v>
      </c>
      <c r="F193" s="53">
        <f t="shared" si="37"/>
        <v>0</v>
      </c>
      <c r="G193" s="60">
        <f>단가대비표!O89</f>
        <v>0</v>
      </c>
      <c r="H193" s="53">
        <f t="shared" si="38"/>
        <v>0</v>
      </c>
      <c r="I193" s="60">
        <f>단가대비표!P89</f>
        <v>0</v>
      </c>
      <c r="J193" s="53">
        <f t="shared" si="39"/>
        <v>0</v>
      </c>
      <c r="K193" s="60">
        <f>단가대비표!V89</f>
        <v>0</v>
      </c>
      <c r="L193" s="53">
        <f t="shared" si="40"/>
        <v>0</v>
      </c>
      <c r="M193" s="40" t="s">
        <v>1479</v>
      </c>
      <c r="N193" s="2" t="s">
        <v>168</v>
      </c>
      <c r="O193" s="2" t="s">
        <v>1480</v>
      </c>
      <c r="P193" s="2" t="s">
        <v>48</v>
      </c>
      <c r="Q193" s="2" t="s">
        <v>48</v>
      </c>
      <c r="R193" s="2" t="s">
        <v>47</v>
      </c>
      <c r="S193" s="3"/>
      <c r="T193" s="3"/>
      <c r="U193" s="3"/>
      <c r="V193" s="3">
        <v>1</v>
      </c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2" t="s">
        <v>41</v>
      </c>
      <c r="AW193" s="2" t="s">
        <v>1481</v>
      </c>
      <c r="AX193" s="2" t="s">
        <v>41</v>
      </c>
      <c r="AY193" s="2" t="s">
        <v>41</v>
      </c>
    </row>
    <row r="194" spans="1:51" ht="30" customHeight="1" hidden="1">
      <c r="A194" s="40" t="s">
        <v>231</v>
      </c>
      <c r="B194" s="40" t="s">
        <v>232</v>
      </c>
      <c r="C194" s="40" t="s">
        <v>219</v>
      </c>
      <c r="D194" s="59">
        <v>0.0303</v>
      </c>
      <c r="E194" s="60">
        <f t="shared" si="36"/>
        <v>407484</v>
      </c>
      <c r="F194" s="53">
        <f t="shared" si="37"/>
        <v>12346.6</v>
      </c>
      <c r="G194" s="60">
        <f>일위대가목록!F41</f>
        <v>7673</v>
      </c>
      <c r="H194" s="53">
        <f t="shared" si="38"/>
        <v>232.4</v>
      </c>
      <c r="I194" s="60">
        <f>일위대가목록!G41</f>
        <v>380209</v>
      </c>
      <c r="J194" s="53">
        <f t="shared" si="39"/>
        <v>11520.3</v>
      </c>
      <c r="K194" s="60">
        <f>일위대가목록!H41</f>
        <v>19602</v>
      </c>
      <c r="L194" s="53">
        <f t="shared" si="40"/>
        <v>593.9</v>
      </c>
      <c r="M194" s="40" t="s">
        <v>233</v>
      </c>
      <c r="N194" s="2" t="s">
        <v>168</v>
      </c>
      <c r="O194" s="2" t="s">
        <v>234</v>
      </c>
      <c r="P194" s="2" t="s">
        <v>47</v>
      </c>
      <c r="Q194" s="2" t="s">
        <v>48</v>
      </c>
      <c r="R194" s="2" t="s">
        <v>48</v>
      </c>
      <c r="S194" s="3"/>
      <c r="T194" s="3"/>
      <c r="U194" s="3"/>
      <c r="V194" s="3">
        <v>1</v>
      </c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2" t="s">
        <v>41</v>
      </c>
      <c r="AW194" s="2" t="s">
        <v>1482</v>
      </c>
      <c r="AX194" s="2" t="s">
        <v>41</v>
      </c>
      <c r="AY194" s="2" t="s">
        <v>41</v>
      </c>
    </row>
    <row r="195" spans="1:51" ht="30" customHeight="1" hidden="1">
      <c r="A195" s="40" t="s">
        <v>1016</v>
      </c>
      <c r="B195" s="40" t="s">
        <v>1017</v>
      </c>
      <c r="C195" s="40" t="s">
        <v>699</v>
      </c>
      <c r="D195" s="59">
        <v>-0.6356</v>
      </c>
      <c r="E195" s="60">
        <f t="shared" si="36"/>
        <v>120</v>
      </c>
      <c r="F195" s="53">
        <f t="shared" si="37"/>
        <v>-76.2</v>
      </c>
      <c r="G195" s="60">
        <f>단가대비표!O50</f>
        <v>120</v>
      </c>
      <c r="H195" s="53">
        <f t="shared" si="38"/>
        <v>-76.2</v>
      </c>
      <c r="I195" s="60">
        <f>단가대비표!P50</f>
        <v>0</v>
      </c>
      <c r="J195" s="53">
        <f t="shared" si="39"/>
        <v>0</v>
      </c>
      <c r="K195" s="60">
        <f>단가대비표!V50</f>
        <v>0</v>
      </c>
      <c r="L195" s="53">
        <f t="shared" si="40"/>
        <v>0</v>
      </c>
      <c r="M195" s="40" t="s">
        <v>1483</v>
      </c>
      <c r="N195" s="2" t="s">
        <v>168</v>
      </c>
      <c r="O195" s="2" t="s">
        <v>1484</v>
      </c>
      <c r="P195" s="2" t="s">
        <v>48</v>
      </c>
      <c r="Q195" s="2" t="s">
        <v>48</v>
      </c>
      <c r="R195" s="2" t="s">
        <v>47</v>
      </c>
      <c r="S195" s="3"/>
      <c r="T195" s="3"/>
      <c r="U195" s="3"/>
      <c r="V195" s="3">
        <v>1</v>
      </c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2" t="s">
        <v>41</v>
      </c>
      <c r="AW195" s="2" t="s">
        <v>1485</v>
      </c>
      <c r="AX195" s="2" t="s">
        <v>41</v>
      </c>
      <c r="AY195" s="2" t="s">
        <v>41</v>
      </c>
    </row>
    <row r="196" spans="1:51" ht="30" customHeight="1" hidden="1">
      <c r="A196" s="40" t="s">
        <v>192</v>
      </c>
      <c r="B196" s="40" t="s">
        <v>199</v>
      </c>
      <c r="C196" s="40" t="s">
        <v>130</v>
      </c>
      <c r="D196" s="59">
        <v>0.0295</v>
      </c>
      <c r="E196" s="60">
        <f t="shared" si="36"/>
        <v>0</v>
      </c>
      <c r="F196" s="53">
        <f t="shared" si="37"/>
        <v>0</v>
      </c>
      <c r="G196" s="60">
        <f>단가대비표!O124</f>
        <v>0</v>
      </c>
      <c r="H196" s="53">
        <f t="shared" si="38"/>
        <v>0</v>
      </c>
      <c r="I196" s="60">
        <f>단가대비표!P124</f>
        <v>0</v>
      </c>
      <c r="J196" s="53">
        <f t="shared" si="39"/>
        <v>0</v>
      </c>
      <c r="K196" s="60">
        <f>단가대비표!V124</f>
        <v>0</v>
      </c>
      <c r="L196" s="53">
        <f t="shared" si="40"/>
        <v>0</v>
      </c>
      <c r="M196" s="40" t="s">
        <v>200</v>
      </c>
      <c r="N196" s="2" t="s">
        <v>168</v>
      </c>
      <c r="O196" s="2" t="s">
        <v>201</v>
      </c>
      <c r="P196" s="2" t="s">
        <v>48</v>
      </c>
      <c r="Q196" s="2" t="s">
        <v>48</v>
      </c>
      <c r="R196" s="2" t="s">
        <v>47</v>
      </c>
      <c r="S196" s="3"/>
      <c r="T196" s="3"/>
      <c r="U196" s="3"/>
      <c r="V196" s="3">
        <v>1</v>
      </c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2" t="s">
        <v>41</v>
      </c>
      <c r="AW196" s="2" t="s">
        <v>1486</v>
      </c>
      <c r="AX196" s="2" t="s">
        <v>41</v>
      </c>
      <c r="AY196" s="2" t="s">
        <v>41</v>
      </c>
    </row>
    <row r="197" spans="1:51" ht="30" customHeight="1" hidden="1">
      <c r="A197" s="40" t="s">
        <v>1487</v>
      </c>
      <c r="B197" s="40" t="s">
        <v>1488</v>
      </c>
      <c r="C197" s="40" t="s">
        <v>130</v>
      </c>
      <c r="D197" s="59">
        <v>0.0289</v>
      </c>
      <c r="E197" s="60">
        <f t="shared" si="36"/>
        <v>38020</v>
      </c>
      <c r="F197" s="53">
        <f t="shared" si="37"/>
        <v>1098.7</v>
      </c>
      <c r="G197" s="60">
        <f>일위대가목록!F255</f>
        <v>0</v>
      </c>
      <c r="H197" s="53">
        <f t="shared" si="38"/>
        <v>0</v>
      </c>
      <c r="I197" s="60">
        <f>일위대가목록!G255</f>
        <v>38020</v>
      </c>
      <c r="J197" s="53">
        <f t="shared" si="39"/>
        <v>1098.7</v>
      </c>
      <c r="K197" s="60">
        <f>일위대가목록!H255</f>
        <v>0</v>
      </c>
      <c r="L197" s="53">
        <f t="shared" si="40"/>
        <v>0</v>
      </c>
      <c r="M197" s="40" t="s">
        <v>1489</v>
      </c>
      <c r="N197" s="2" t="s">
        <v>168</v>
      </c>
      <c r="O197" s="2" t="s">
        <v>1490</v>
      </c>
      <c r="P197" s="2" t="s">
        <v>47</v>
      </c>
      <c r="Q197" s="2" t="s">
        <v>48</v>
      </c>
      <c r="R197" s="2" t="s">
        <v>48</v>
      </c>
      <c r="S197" s="3"/>
      <c r="T197" s="3"/>
      <c r="U197" s="3"/>
      <c r="V197" s="3">
        <v>1</v>
      </c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2" t="s">
        <v>41</v>
      </c>
      <c r="AW197" s="2" t="s">
        <v>1491</v>
      </c>
      <c r="AX197" s="2" t="s">
        <v>41</v>
      </c>
      <c r="AY197" s="2" t="s">
        <v>41</v>
      </c>
    </row>
    <row r="198" spans="1:51" ht="30" customHeight="1" hidden="1">
      <c r="A198" s="40" t="s">
        <v>1492</v>
      </c>
      <c r="B198" s="40" t="s">
        <v>1493</v>
      </c>
      <c r="C198" s="40" t="s">
        <v>699</v>
      </c>
      <c r="D198" s="59">
        <v>0.7</v>
      </c>
      <c r="E198" s="60">
        <f t="shared" si="36"/>
        <v>974</v>
      </c>
      <c r="F198" s="53">
        <f t="shared" si="37"/>
        <v>681.8</v>
      </c>
      <c r="G198" s="60">
        <f>단가대비표!O106</f>
        <v>974</v>
      </c>
      <c r="H198" s="53">
        <f t="shared" si="38"/>
        <v>681.8</v>
      </c>
      <c r="I198" s="60">
        <f>단가대비표!P106</f>
        <v>0</v>
      </c>
      <c r="J198" s="53">
        <f t="shared" si="39"/>
        <v>0</v>
      </c>
      <c r="K198" s="60">
        <f>단가대비표!V106</f>
        <v>0</v>
      </c>
      <c r="L198" s="53">
        <f t="shared" si="40"/>
        <v>0</v>
      </c>
      <c r="M198" s="40" t="s">
        <v>1494</v>
      </c>
      <c r="N198" s="2" t="s">
        <v>168</v>
      </c>
      <c r="O198" s="2" t="s">
        <v>1495</v>
      </c>
      <c r="P198" s="2" t="s">
        <v>48</v>
      </c>
      <c r="Q198" s="2" t="s">
        <v>48</v>
      </c>
      <c r="R198" s="2" t="s">
        <v>47</v>
      </c>
      <c r="S198" s="3"/>
      <c r="T198" s="3"/>
      <c r="U198" s="3"/>
      <c r="V198" s="3">
        <v>1</v>
      </c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2" t="s">
        <v>41</v>
      </c>
      <c r="AW198" s="2" t="s">
        <v>1496</v>
      </c>
      <c r="AX198" s="2" t="s">
        <v>41</v>
      </c>
      <c r="AY198" s="2" t="s">
        <v>41</v>
      </c>
    </row>
    <row r="199" spans="1:51" ht="30" customHeight="1" hidden="1">
      <c r="A199" s="40" t="s">
        <v>1492</v>
      </c>
      <c r="B199" s="40" t="s">
        <v>1497</v>
      </c>
      <c r="C199" s="40" t="s">
        <v>699</v>
      </c>
      <c r="D199" s="59">
        <v>0.92</v>
      </c>
      <c r="E199" s="60">
        <f t="shared" si="36"/>
        <v>988</v>
      </c>
      <c r="F199" s="53">
        <f t="shared" si="37"/>
        <v>908.9</v>
      </c>
      <c r="G199" s="60">
        <f>단가대비표!O105</f>
        <v>988</v>
      </c>
      <c r="H199" s="53">
        <f t="shared" si="38"/>
        <v>908.9</v>
      </c>
      <c r="I199" s="60">
        <f>단가대비표!P105</f>
        <v>0</v>
      </c>
      <c r="J199" s="53">
        <f t="shared" si="39"/>
        <v>0</v>
      </c>
      <c r="K199" s="60">
        <f>단가대비표!V105</f>
        <v>0</v>
      </c>
      <c r="L199" s="53">
        <f t="shared" si="40"/>
        <v>0</v>
      </c>
      <c r="M199" s="40" t="s">
        <v>1498</v>
      </c>
      <c r="N199" s="2" t="s">
        <v>168</v>
      </c>
      <c r="O199" s="2" t="s">
        <v>1499</v>
      </c>
      <c r="P199" s="2" t="s">
        <v>48</v>
      </c>
      <c r="Q199" s="2" t="s">
        <v>48</v>
      </c>
      <c r="R199" s="2" t="s">
        <v>47</v>
      </c>
      <c r="S199" s="3"/>
      <c r="T199" s="3"/>
      <c r="U199" s="3"/>
      <c r="V199" s="3">
        <v>1</v>
      </c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2" t="s">
        <v>41</v>
      </c>
      <c r="AW199" s="2" t="s">
        <v>1500</v>
      </c>
      <c r="AX199" s="2" t="s">
        <v>41</v>
      </c>
      <c r="AY199" s="2" t="s">
        <v>41</v>
      </c>
    </row>
    <row r="200" spans="1:51" ht="30" customHeight="1" hidden="1">
      <c r="A200" s="40" t="s">
        <v>1501</v>
      </c>
      <c r="B200" s="40" t="s">
        <v>1502</v>
      </c>
      <c r="C200" s="40" t="s">
        <v>699</v>
      </c>
      <c r="D200" s="59">
        <v>1.573</v>
      </c>
      <c r="E200" s="60">
        <f t="shared" si="36"/>
        <v>4975</v>
      </c>
      <c r="F200" s="53">
        <f t="shared" si="37"/>
        <v>7825.5</v>
      </c>
      <c r="G200" s="60">
        <f>일위대가목록!F256</f>
        <v>227</v>
      </c>
      <c r="H200" s="53">
        <f t="shared" si="38"/>
        <v>357</v>
      </c>
      <c r="I200" s="60">
        <f>일위대가목록!G256</f>
        <v>4744</v>
      </c>
      <c r="J200" s="53">
        <f t="shared" si="39"/>
        <v>7462.3</v>
      </c>
      <c r="K200" s="60">
        <f>일위대가목록!H256</f>
        <v>4</v>
      </c>
      <c r="L200" s="53">
        <f t="shared" si="40"/>
        <v>6.2</v>
      </c>
      <c r="M200" s="40" t="s">
        <v>1503</v>
      </c>
      <c r="N200" s="2" t="s">
        <v>168</v>
      </c>
      <c r="O200" s="2" t="s">
        <v>1504</v>
      </c>
      <c r="P200" s="2" t="s">
        <v>47</v>
      </c>
      <c r="Q200" s="2" t="s">
        <v>48</v>
      </c>
      <c r="R200" s="2" t="s">
        <v>48</v>
      </c>
      <c r="S200" s="3"/>
      <c r="T200" s="3"/>
      <c r="U200" s="3"/>
      <c r="V200" s="3">
        <v>1</v>
      </c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2" t="s">
        <v>41</v>
      </c>
      <c r="AW200" s="2" t="s">
        <v>1505</v>
      </c>
      <c r="AX200" s="2" t="s">
        <v>41</v>
      </c>
      <c r="AY200" s="2" t="s">
        <v>41</v>
      </c>
    </row>
    <row r="201" spans="1:51" ht="30" customHeight="1" hidden="1">
      <c r="A201" s="40" t="s">
        <v>1016</v>
      </c>
      <c r="B201" s="40" t="s">
        <v>1017</v>
      </c>
      <c r="C201" s="40" t="s">
        <v>699</v>
      </c>
      <c r="D201" s="59">
        <v>-0.0329</v>
      </c>
      <c r="E201" s="60">
        <f t="shared" si="36"/>
        <v>120</v>
      </c>
      <c r="F201" s="53">
        <f t="shared" si="37"/>
        <v>-3.9</v>
      </c>
      <c r="G201" s="60">
        <f>단가대비표!O50</f>
        <v>120</v>
      </c>
      <c r="H201" s="53">
        <f t="shared" si="38"/>
        <v>-3.9</v>
      </c>
      <c r="I201" s="60">
        <f>단가대비표!P50</f>
        <v>0</v>
      </c>
      <c r="J201" s="53">
        <f t="shared" si="39"/>
        <v>0</v>
      </c>
      <c r="K201" s="60">
        <f>단가대비표!V50</f>
        <v>0</v>
      </c>
      <c r="L201" s="53">
        <f t="shared" si="40"/>
        <v>0</v>
      </c>
      <c r="M201" s="40" t="s">
        <v>1483</v>
      </c>
      <c r="N201" s="2" t="s">
        <v>168</v>
      </c>
      <c r="O201" s="2" t="s">
        <v>1484</v>
      </c>
      <c r="P201" s="2" t="s">
        <v>48</v>
      </c>
      <c r="Q201" s="2" t="s">
        <v>48</v>
      </c>
      <c r="R201" s="2" t="s">
        <v>47</v>
      </c>
      <c r="S201" s="3"/>
      <c r="T201" s="3"/>
      <c r="U201" s="3"/>
      <c r="V201" s="3">
        <v>1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2" t="s">
        <v>41</v>
      </c>
      <c r="AW201" s="2" t="s">
        <v>1485</v>
      </c>
      <c r="AX201" s="2" t="s">
        <v>41</v>
      </c>
      <c r="AY201" s="2" t="s">
        <v>41</v>
      </c>
    </row>
    <row r="202" spans="1:51" ht="30" customHeight="1" hidden="1">
      <c r="A202" s="40" t="s">
        <v>1305</v>
      </c>
      <c r="B202" s="40" t="s">
        <v>1506</v>
      </c>
      <c r="C202" s="40" t="s">
        <v>1028</v>
      </c>
      <c r="D202" s="59">
        <v>1</v>
      </c>
      <c r="E202" s="60">
        <f t="shared" si="36"/>
        <v>105</v>
      </c>
      <c r="F202" s="53">
        <f t="shared" si="37"/>
        <v>105</v>
      </c>
      <c r="G202" s="60">
        <f>TRUNC(SUMIF(V192:V202,RIGHTB(O202,1),H192:H202)*U202,2)</f>
        <v>105</v>
      </c>
      <c r="H202" s="53">
        <f t="shared" si="38"/>
        <v>105</v>
      </c>
      <c r="I202" s="60">
        <v>0</v>
      </c>
      <c r="J202" s="53">
        <f t="shared" si="39"/>
        <v>0</v>
      </c>
      <c r="K202" s="60">
        <v>0</v>
      </c>
      <c r="L202" s="53">
        <f t="shared" si="40"/>
        <v>0</v>
      </c>
      <c r="M202" s="40" t="s">
        <v>41</v>
      </c>
      <c r="N202" s="2" t="s">
        <v>168</v>
      </c>
      <c r="O202" s="2" t="s">
        <v>1104</v>
      </c>
      <c r="P202" s="2" t="s">
        <v>48</v>
      </c>
      <c r="Q202" s="2" t="s">
        <v>48</v>
      </c>
      <c r="R202" s="2" t="s">
        <v>48</v>
      </c>
      <c r="S202" s="3">
        <v>0</v>
      </c>
      <c r="T202" s="3">
        <v>0</v>
      </c>
      <c r="U202" s="3">
        <v>0.05</v>
      </c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2" t="s">
        <v>41</v>
      </c>
      <c r="AW202" s="2" t="s">
        <v>1507</v>
      </c>
      <c r="AX202" s="2" t="s">
        <v>41</v>
      </c>
      <c r="AY202" s="2" t="s">
        <v>41</v>
      </c>
    </row>
    <row r="203" spans="1:51" ht="30" customHeight="1" hidden="1">
      <c r="A203" s="40" t="s">
        <v>1173</v>
      </c>
      <c r="B203" s="40" t="s">
        <v>41</v>
      </c>
      <c r="C203" s="40" t="s">
        <v>41</v>
      </c>
      <c r="D203" s="59"/>
      <c r="E203" s="60"/>
      <c r="F203" s="53">
        <f>H203+J203+L203</f>
        <v>22886</v>
      </c>
      <c r="G203" s="60"/>
      <c r="H203" s="53">
        <f>TRUNC(SUMIF(N192:N202,N191,H192:H202),0)</f>
        <v>2205</v>
      </c>
      <c r="I203" s="60"/>
      <c r="J203" s="53">
        <f>TRUNC(SUMIF(N192:N202,N191,J192:J202),0)</f>
        <v>20081</v>
      </c>
      <c r="K203" s="60"/>
      <c r="L203" s="53">
        <f>TRUNC(SUMIF(N192:N202,N191,L192:L202),0)</f>
        <v>600</v>
      </c>
      <c r="M203" s="40" t="s">
        <v>41</v>
      </c>
      <c r="N203" s="2" t="s">
        <v>67</v>
      </c>
      <c r="O203" s="2" t="s">
        <v>67</v>
      </c>
      <c r="P203" s="2" t="s">
        <v>41</v>
      </c>
      <c r="Q203" s="2" t="s">
        <v>41</v>
      </c>
      <c r="R203" s="2" t="s">
        <v>41</v>
      </c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2" t="s">
        <v>41</v>
      </c>
      <c r="AW203" s="2" t="s">
        <v>41</v>
      </c>
      <c r="AX203" s="2" t="s">
        <v>41</v>
      </c>
      <c r="AY203" s="2" t="s">
        <v>41</v>
      </c>
    </row>
    <row r="204" spans="1:13" ht="30" customHeight="1" hidden="1">
      <c r="A204" s="59"/>
      <c r="B204" s="59"/>
      <c r="C204" s="59"/>
      <c r="D204" s="59"/>
      <c r="E204" s="60"/>
      <c r="F204" s="53"/>
      <c r="G204" s="60"/>
      <c r="H204" s="53"/>
      <c r="I204" s="60"/>
      <c r="J204" s="53"/>
      <c r="K204" s="60"/>
      <c r="L204" s="53"/>
      <c r="M204" s="59"/>
    </row>
    <row r="205" spans="1:14" ht="30" customHeight="1" hidden="1">
      <c r="A205" s="54" t="s">
        <v>1508</v>
      </c>
      <c r="B205" s="55"/>
      <c r="C205" s="55"/>
      <c r="D205" s="55"/>
      <c r="E205" s="56"/>
      <c r="F205" s="57"/>
      <c r="G205" s="56"/>
      <c r="H205" s="57"/>
      <c r="I205" s="56"/>
      <c r="J205" s="57"/>
      <c r="K205" s="56"/>
      <c r="L205" s="57"/>
      <c r="M205" s="58"/>
      <c r="N205" s="4" t="s">
        <v>173</v>
      </c>
    </row>
    <row r="206" spans="1:51" ht="30" customHeight="1" hidden="1">
      <c r="A206" s="40" t="s">
        <v>1509</v>
      </c>
      <c r="B206" s="40" t="s">
        <v>170</v>
      </c>
      <c r="C206" s="40" t="s">
        <v>171</v>
      </c>
      <c r="D206" s="59">
        <v>1</v>
      </c>
      <c r="E206" s="60">
        <f>TRUNC(G206+I206+K206,1)</f>
        <v>2216608</v>
      </c>
      <c r="F206" s="53">
        <f>TRUNC(H206+J206+L206,1)</f>
        <v>2216608</v>
      </c>
      <c r="G206" s="60">
        <f>일위대가목록!F262</f>
        <v>222016</v>
      </c>
      <c r="H206" s="53">
        <f>TRUNC(G206*D206,1)</f>
        <v>222016</v>
      </c>
      <c r="I206" s="60">
        <f>일위대가목록!G262</f>
        <v>1531856</v>
      </c>
      <c r="J206" s="53">
        <f>TRUNC(I206*D206,1)</f>
        <v>1531856</v>
      </c>
      <c r="K206" s="60">
        <f>일위대가목록!H262</f>
        <v>462736</v>
      </c>
      <c r="L206" s="53">
        <f>TRUNC(K206*D206,1)</f>
        <v>462736</v>
      </c>
      <c r="M206" s="40" t="s">
        <v>1510</v>
      </c>
      <c r="N206" s="2" t="s">
        <v>173</v>
      </c>
      <c r="O206" s="2" t="s">
        <v>1511</v>
      </c>
      <c r="P206" s="2" t="s">
        <v>47</v>
      </c>
      <c r="Q206" s="2" t="s">
        <v>48</v>
      </c>
      <c r="R206" s="2" t="s">
        <v>48</v>
      </c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2" t="s">
        <v>41</v>
      </c>
      <c r="AW206" s="2" t="s">
        <v>1512</v>
      </c>
      <c r="AX206" s="2" t="s">
        <v>41</v>
      </c>
      <c r="AY206" s="2" t="s">
        <v>41</v>
      </c>
    </row>
    <row r="207" spans="1:51" ht="30" customHeight="1" hidden="1">
      <c r="A207" s="40" t="s">
        <v>1513</v>
      </c>
      <c r="B207" s="40" t="s">
        <v>170</v>
      </c>
      <c r="C207" s="40" t="s">
        <v>171</v>
      </c>
      <c r="D207" s="59">
        <v>1</v>
      </c>
      <c r="E207" s="60">
        <f>TRUNC(G207+I207+K207,1)</f>
        <v>1108304</v>
      </c>
      <c r="F207" s="53">
        <f>TRUNC(H207+J207+L207,1)</f>
        <v>1108304</v>
      </c>
      <c r="G207" s="60">
        <f>일위대가목록!F263</f>
        <v>111008</v>
      </c>
      <c r="H207" s="53">
        <f>TRUNC(G207*D207,1)</f>
        <v>111008</v>
      </c>
      <c r="I207" s="60">
        <f>일위대가목록!G263</f>
        <v>765928</v>
      </c>
      <c r="J207" s="53">
        <f>TRUNC(I207*D207,1)</f>
        <v>765928</v>
      </c>
      <c r="K207" s="60">
        <f>일위대가목록!H263</f>
        <v>231368</v>
      </c>
      <c r="L207" s="53">
        <f>TRUNC(K207*D207,1)</f>
        <v>231368</v>
      </c>
      <c r="M207" s="40" t="s">
        <v>1514</v>
      </c>
      <c r="N207" s="2" t="s">
        <v>173</v>
      </c>
      <c r="O207" s="2" t="s">
        <v>1515</v>
      </c>
      <c r="P207" s="2" t="s">
        <v>47</v>
      </c>
      <c r="Q207" s="2" t="s">
        <v>48</v>
      </c>
      <c r="R207" s="2" t="s">
        <v>48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2" t="s">
        <v>41</v>
      </c>
      <c r="AW207" s="2" t="s">
        <v>1516</v>
      </c>
      <c r="AX207" s="2" t="s">
        <v>41</v>
      </c>
      <c r="AY207" s="2" t="s">
        <v>41</v>
      </c>
    </row>
    <row r="208" spans="1:51" ht="30" customHeight="1" hidden="1">
      <c r="A208" s="40" t="s">
        <v>1173</v>
      </c>
      <c r="B208" s="40" t="s">
        <v>41</v>
      </c>
      <c r="C208" s="40" t="s">
        <v>41</v>
      </c>
      <c r="D208" s="59"/>
      <c r="E208" s="60"/>
      <c r="F208" s="53">
        <f>H208+J208+L208</f>
        <v>3324912</v>
      </c>
      <c r="G208" s="60"/>
      <c r="H208" s="53">
        <f>TRUNC(SUMIF(N206:N207,N205,H206:H207),0)</f>
        <v>333024</v>
      </c>
      <c r="I208" s="60"/>
      <c r="J208" s="53">
        <f>TRUNC(SUMIF(N206:N207,N205,J206:J207),0)</f>
        <v>2297784</v>
      </c>
      <c r="K208" s="60"/>
      <c r="L208" s="53">
        <f>TRUNC(SUMIF(N206:N207,N205,L206:L207),0)</f>
        <v>694104</v>
      </c>
      <c r="M208" s="40" t="s">
        <v>41</v>
      </c>
      <c r="N208" s="2" t="s">
        <v>67</v>
      </c>
      <c r="O208" s="2" t="s">
        <v>67</v>
      </c>
      <c r="P208" s="2" t="s">
        <v>41</v>
      </c>
      <c r="Q208" s="2" t="s">
        <v>41</v>
      </c>
      <c r="R208" s="2" t="s">
        <v>41</v>
      </c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2" t="s">
        <v>41</v>
      </c>
      <c r="AW208" s="2" t="s">
        <v>41</v>
      </c>
      <c r="AX208" s="2" t="s">
        <v>41</v>
      </c>
      <c r="AY208" s="2" t="s">
        <v>41</v>
      </c>
    </row>
    <row r="209" spans="1:13" ht="30" customHeight="1" hidden="1">
      <c r="A209" s="59"/>
      <c r="B209" s="59"/>
      <c r="C209" s="59"/>
      <c r="D209" s="59"/>
      <c r="E209" s="60"/>
      <c r="F209" s="53"/>
      <c r="G209" s="60"/>
      <c r="H209" s="53"/>
      <c r="I209" s="60"/>
      <c r="J209" s="53"/>
      <c r="K209" s="60"/>
      <c r="L209" s="53"/>
      <c r="M209" s="59"/>
    </row>
    <row r="210" spans="1:14" ht="30" customHeight="1" hidden="1">
      <c r="A210" s="54" t="s">
        <v>1517</v>
      </c>
      <c r="B210" s="55"/>
      <c r="C210" s="55"/>
      <c r="D210" s="55"/>
      <c r="E210" s="56"/>
      <c r="F210" s="57"/>
      <c r="G210" s="56"/>
      <c r="H210" s="57"/>
      <c r="I210" s="56"/>
      <c r="J210" s="57"/>
      <c r="K210" s="56"/>
      <c r="L210" s="57"/>
      <c r="M210" s="58"/>
      <c r="N210" s="4" t="s">
        <v>184</v>
      </c>
    </row>
    <row r="211" spans="1:51" ht="30" customHeight="1" hidden="1">
      <c r="A211" s="40" t="s">
        <v>1518</v>
      </c>
      <c r="B211" s="40" t="s">
        <v>1519</v>
      </c>
      <c r="C211" s="40" t="s">
        <v>300</v>
      </c>
      <c r="D211" s="59">
        <v>0.1875</v>
      </c>
      <c r="E211" s="60">
        <f>TRUNC(G211+I211+K211,1)</f>
        <v>45153</v>
      </c>
      <c r="F211" s="53">
        <f>TRUNC(H211+J211+L211,1)</f>
        <v>8466.1</v>
      </c>
      <c r="G211" s="60">
        <f>일위대가목록!F253</f>
        <v>9406</v>
      </c>
      <c r="H211" s="53">
        <f>TRUNC(G211*D211,1)</f>
        <v>1763.6</v>
      </c>
      <c r="I211" s="60">
        <f>일위대가목록!G253</f>
        <v>29916</v>
      </c>
      <c r="J211" s="53">
        <f>TRUNC(I211*D211,1)</f>
        <v>5609.2</v>
      </c>
      <c r="K211" s="60">
        <f>일위대가목록!H253</f>
        <v>5831</v>
      </c>
      <c r="L211" s="53">
        <f>TRUNC(K211*D211,1)</f>
        <v>1093.3</v>
      </c>
      <c r="M211" s="40" t="s">
        <v>1520</v>
      </c>
      <c r="N211" s="2" t="s">
        <v>184</v>
      </c>
      <c r="O211" s="2" t="s">
        <v>1521</v>
      </c>
      <c r="P211" s="2" t="s">
        <v>47</v>
      </c>
      <c r="Q211" s="2" t="s">
        <v>48</v>
      </c>
      <c r="R211" s="2" t="s">
        <v>48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2" t="s">
        <v>41</v>
      </c>
      <c r="AW211" s="2" t="s">
        <v>1522</v>
      </c>
      <c r="AX211" s="2" t="s">
        <v>41</v>
      </c>
      <c r="AY211" s="2" t="s">
        <v>41</v>
      </c>
    </row>
    <row r="212" spans="1:51" ht="30" customHeight="1" hidden="1">
      <c r="A212" s="40" t="s">
        <v>1215</v>
      </c>
      <c r="B212" s="40" t="s">
        <v>1211</v>
      </c>
      <c r="C212" s="40" t="s">
        <v>1212</v>
      </c>
      <c r="D212" s="59">
        <v>0.045</v>
      </c>
      <c r="E212" s="60">
        <f>TRUNC(G212+I212+K212,1)</f>
        <v>99882</v>
      </c>
      <c r="F212" s="53">
        <f>TRUNC(H212+J212+L212,1)</f>
        <v>4494.6</v>
      </c>
      <c r="G212" s="60">
        <f>단가대비표!O367</f>
        <v>0</v>
      </c>
      <c r="H212" s="53">
        <f>TRUNC(G212*D212,1)</f>
        <v>0</v>
      </c>
      <c r="I212" s="60">
        <f>단가대비표!P367</f>
        <v>99882</v>
      </c>
      <c r="J212" s="53">
        <f>TRUNC(I212*D212,1)</f>
        <v>4494.6</v>
      </c>
      <c r="K212" s="60">
        <f>단가대비표!V367</f>
        <v>0</v>
      </c>
      <c r="L212" s="53">
        <f>TRUNC(K212*D212,1)</f>
        <v>0</v>
      </c>
      <c r="M212" s="40" t="s">
        <v>1247</v>
      </c>
      <c r="N212" s="2" t="s">
        <v>184</v>
      </c>
      <c r="O212" s="2" t="s">
        <v>1216</v>
      </c>
      <c r="P212" s="2" t="s">
        <v>48</v>
      </c>
      <c r="Q212" s="2" t="s">
        <v>48</v>
      </c>
      <c r="R212" s="2" t="s">
        <v>47</v>
      </c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2" t="s">
        <v>41</v>
      </c>
      <c r="AW212" s="2" t="s">
        <v>1523</v>
      </c>
      <c r="AX212" s="2" t="s">
        <v>41</v>
      </c>
      <c r="AY212" s="2" t="s">
        <v>41</v>
      </c>
    </row>
    <row r="213" spans="1:51" ht="30" customHeight="1" hidden="1">
      <c r="A213" s="40" t="s">
        <v>1173</v>
      </c>
      <c r="B213" s="40" t="s">
        <v>41</v>
      </c>
      <c r="C213" s="40" t="s">
        <v>41</v>
      </c>
      <c r="D213" s="59"/>
      <c r="E213" s="60"/>
      <c r="F213" s="53">
        <f>H213+J213+L213</f>
        <v>12959</v>
      </c>
      <c r="G213" s="60"/>
      <c r="H213" s="53">
        <f>TRUNC(SUMIF(N211:N212,N210,H211:H212),0)</f>
        <v>1763</v>
      </c>
      <c r="I213" s="60"/>
      <c r="J213" s="53">
        <f>TRUNC(SUMIF(N211:N212,N210,J211:J212),0)</f>
        <v>10103</v>
      </c>
      <c r="K213" s="60"/>
      <c r="L213" s="53">
        <f>TRUNC(SUMIF(N211:N212,N210,L211:L212),0)</f>
        <v>1093</v>
      </c>
      <c r="M213" s="40" t="s">
        <v>41</v>
      </c>
      <c r="N213" s="2" t="s">
        <v>67</v>
      </c>
      <c r="O213" s="2" t="s">
        <v>67</v>
      </c>
      <c r="P213" s="2" t="s">
        <v>41</v>
      </c>
      <c r="Q213" s="2" t="s">
        <v>41</v>
      </c>
      <c r="R213" s="2" t="s">
        <v>41</v>
      </c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2" t="s">
        <v>41</v>
      </c>
      <c r="AW213" s="2" t="s">
        <v>41</v>
      </c>
      <c r="AX213" s="2" t="s">
        <v>41</v>
      </c>
      <c r="AY213" s="2" t="s">
        <v>41</v>
      </c>
    </row>
    <row r="214" spans="1:13" ht="30" customHeight="1" hidden="1">
      <c r="A214" s="59"/>
      <c r="B214" s="59"/>
      <c r="C214" s="59"/>
      <c r="D214" s="59"/>
      <c r="E214" s="60"/>
      <c r="F214" s="53"/>
      <c r="G214" s="60"/>
      <c r="H214" s="53"/>
      <c r="I214" s="60"/>
      <c r="J214" s="53"/>
      <c r="K214" s="60"/>
      <c r="L214" s="53"/>
      <c r="M214" s="59"/>
    </row>
    <row r="215" spans="1:14" ht="30" customHeight="1" hidden="1">
      <c r="A215" s="54" t="s">
        <v>1524</v>
      </c>
      <c r="B215" s="55"/>
      <c r="C215" s="55"/>
      <c r="D215" s="55"/>
      <c r="E215" s="56"/>
      <c r="F215" s="57"/>
      <c r="G215" s="56"/>
      <c r="H215" s="57"/>
      <c r="I215" s="56"/>
      <c r="J215" s="57"/>
      <c r="K215" s="56"/>
      <c r="L215" s="57"/>
      <c r="M215" s="58"/>
      <c r="N215" s="4" t="s">
        <v>188</v>
      </c>
    </row>
    <row r="216" spans="1:51" ht="30" customHeight="1" hidden="1">
      <c r="A216" s="40" t="s">
        <v>1525</v>
      </c>
      <c r="B216" s="40" t="s">
        <v>1526</v>
      </c>
      <c r="C216" s="40" t="s">
        <v>1212</v>
      </c>
      <c r="D216" s="59">
        <v>0.46</v>
      </c>
      <c r="E216" s="60">
        <f aca="true" t="shared" si="41" ref="E216:F219">TRUNC(G216+I216+K216,1)</f>
        <v>186414</v>
      </c>
      <c r="F216" s="53">
        <f t="shared" si="41"/>
        <v>85750.4</v>
      </c>
      <c r="G216" s="60">
        <f>단가대비표!O401</f>
        <v>0</v>
      </c>
      <c r="H216" s="53">
        <f>TRUNC(G216*D216,1)</f>
        <v>0</v>
      </c>
      <c r="I216" s="60">
        <f>단가대비표!P401</f>
        <v>186414</v>
      </c>
      <c r="J216" s="53">
        <f>TRUNC(I216*D216,1)</f>
        <v>85750.4</v>
      </c>
      <c r="K216" s="60">
        <f>단가대비표!V401</f>
        <v>0</v>
      </c>
      <c r="L216" s="53">
        <f>TRUNC(K216*D216,1)</f>
        <v>0</v>
      </c>
      <c r="M216" s="40" t="s">
        <v>1159</v>
      </c>
      <c r="N216" s="2" t="s">
        <v>41</v>
      </c>
      <c r="O216" s="2" t="s">
        <v>1527</v>
      </c>
      <c r="P216" s="2" t="s">
        <v>48</v>
      </c>
      <c r="Q216" s="2" t="s">
        <v>48</v>
      </c>
      <c r="R216" s="2" t="s">
        <v>47</v>
      </c>
      <c r="S216" s="3"/>
      <c r="T216" s="3"/>
      <c r="U216" s="3"/>
      <c r="V216" s="3">
        <v>1</v>
      </c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2" t="s">
        <v>41</v>
      </c>
      <c r="AW216" s="2" t="s">
        <v>1528</v>
      </c>
      <c r="AX216" s="2" t="s">
        <v>41</v>
      </c>
      <c r="AY216" s="2" t="s">
        <v>1162</v>
      </c>
    </row>
    <row r="217" spans="1:51" ht="30" customHeight="1" hidden="1">
      <c r="A217" s="40" t="s">
        <v>1529</v>
      </c>
      <c r="B217" s="40" t="s">
        <v>1526</v>
      </c>
      <c r="C217" s="40" t="s">
        <v>1212</v>
      </c>
      <c r="D217" s="59">
        <v>0.46</v>
      </c>
      <c r="E217" s="60">
        <f t="shared" si="41"/>
        <v>153129</v>
      </c>
      <c r="F217" s="53">
        <f t="shared" si="41"/>
        <v>70439.3</v>
      </c>
      <c r="G217" s="60">
        <f>단가대비표!O402</f>
        <v>0</v>
      </c>
      <c r="H217" s="53">
        <f>TRUNC(G217*D217,1)</f>
        <v>0</v>
      </c>
      <c r="I217" s="60">
        <f>단가대비표!P402</f>
        <v>153129</v>
      </c>
      <c r="J217" s="53">
        <f>TRUNC(I217*D217,1)</f>
        <v>70439.3</v>
      </c>
      <c r="K217" s="60">
        <f>단가대비표!V402</f>
        <v>0</v>
      </c>
      <c r="L217" s="53">
        <f>TRUNC(K217*D217,1)</f>
        <v>0</v>
      </c>
      <c r="M217" s="40" t="s">
        <v>1159</v>
      </c>
      <c r="N217" s="2" t="s">
        <v>41</v>
      </c>
      <c r="O217" s="2" t="s">
        <v>1530</v>
      </c>
      <c r="P217" s="2" t="s">
        <v>48</v>
      </c>
      <c r="Q217" s="2" t="s">
        <v>48</v>
      </c>
      <c r="R217" s="2" t="s">
        <v>47</v>
      </c>
      <c r="S217" s="3"/>
      <c r="T217" s="3"/>
      <c r="U217" s="3"/>
      <c r="V217" s="3">
        <v>1</v>
      </c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2" t="s">
        <v>41</v>
      </c>
      <c r="AW217" s="2" t="s">
        <v>1531</v>
      </c>
      <c r="AX217" s="2" t="s">
        <v>41</v>
      </c>
      <c r="AY217" s="2" t="s">
        <v>1162</v>
      </c>
    </row>
    <row r="218" spans="1:51" ht="30" customHeight="1" hidden="1">
      <c r="A218" s="40" t="s">
        <v>1215</v>
      </c>
      <c r="B218" s="40" t="s">
        <v>1211</v>
      </c>
      <c r="C218" s="40" t="s">
        <v>1212</v>
      </c>
      <c r="D218" s="59">
        <v>0.46</v>
      </c>
      <c r="E218" s="60">
        <f t="shared" si="41"/>
        <v>99882</v>
      </c>
      <c r="F218" s="53">
        <f t="shared" si="41"/>
        <v>45945.7</v>
      </c>
      <c r="G218" s="60">
        <f>단가대비표!O367</f>
        <v>0</v>
      </c>
      <c r="H218" s="53">
        <f>TRUNC(G218*D218,1)</f>
        <v>0</v>
      </c>
      <c r="I218" s="60">
        <f>단가대비표!P367</f>
        <v>99882</v>
      </c>
      <c r="J218" s="53">
        <f>TRUNC(I218*D218,1)</f>
        <v>45945.7</v>
      </c>
      <c r="K218" s="60">
        <f>단가대비표!V367</f>
        <v>0</v>
      </c>
      <c r="L218" s="53">
        <f>TRUNC(K218*D218,1)</f>
        <v>0</v>
      </c>
      <c r="M218" s="40" t="s">
        <v>1159</v>
      </c>
      <c r="N218" s="2" t="s">
        <v>41</v>
      </c>
      <c r="O218" s="2" t="s">
        <v>1216</v>
      </c>
      <c r="P218" s="2" t="s">
        <v>48</v>
      </c>
      <c r="Q218" s="2" t="s">
        <v>48</v>
      </c>
      <c r="R218" s="2" t="s">
        <v>47</v>
      </c>
      <c r="S218" s="3"/>
      <c r="T218" s="3"/>
      <c r="U218" s="3"/>
      <c r="V218" s="3">
        <v>1</v>
      </c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2" t="s">
        <v>41</v>
      </c>
      <c r="AW218" s="2" t="s">
        <v>1532</v>
      </c>
      <c r="AX218" s="2" t="s">
        <v>41</v>
      </c>
      <c r="AY218" s="2" t="s">
        <v>1162</v>
      </c>
    </row>
    <row r="219" spans="1:51" ht="30" customHeight="1" hidden="1">
      <c r="A219" s="40" t="s">
        <v>1170</v>
      </c>
      <c r="B219" s="40" t="s">
        <v>1533</v>
      </c>
      <c r="C219" s="40" t="s">
        <v>1028</v>
      </c>
      <c r="D219" s="59">
        <v>1</v>
      </c>
      <c r="E219" s="60">
        <f t="shared" si="41"/>
        <v>202135.4</v>
      </c>
      <c r="F219" s="53">
        <f t="shared" si="41"/>
        <v>202135.4</v>
      </c>
      <c r="G219" s="60">
        <v>0</v>
      </c>
      <c r="H219" s="53">
        <f>TRUNC(G219*D219,1)</f>
        <v>0</v>
      </c>
      <c r="I219" s="60">
        <v>0</v>
      </c>
      <c r="J219" s="53">
        <f>TRUNC(I219*D219,1)</f>
        <v>0</v>
      </c>
      <c r="K219" s="60">
        <f>TRUNC(SUMIF(V216:V219,RIGHTB(O219,1),J216:J219)*U219,2)</f>
        <v>202135.4</v>
      </c>
      <c r="L219" s="53">
        <f>TRUNC(K219*D219,1)</f>
        <v>202135.4</v>
      </c>
      <c r="M219" s="40" t="s">
        <v>41</v>
      </c>
      <c r="N219" s="2" t="s">
        <v>188</v>
      </c>
      <c r="O219" s="2" t="s">
        <v>1104</v>
      </c>
      <c r="P219" s="2" t="s">
        <v>48</v>
      </c>
      <c r="Q219" s="2" t="s">
        <v>48</v>
      </c>
      <c r="R219" s="2" t="s">
        <v>48</v>
      </c>
      <c r="S219" s="3">
        <v>1</v>
      </c>
      <c r="T219" s="3">
        <v>2</v>
      </c>
      <c r="U219" s="3">
        <v>1</v>
      </c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2" t="s">
        <v>41</v>
      </c>
      <c r="AW219" s="2" t="s">
        <v>1534</v>
      </c>
      <c r="AX219" s="2" t="s">
        <v>41</v>
      </c>
      <c r="AY219" s="2" t="s">
        <v>41</v>
      </c>
    </row>
    <row r="220" spans="1:51" ht="30" customHeight="1" hidden="1">
      <c r="A220" s="40" t="s">
        <v>1173</v>
      </c>
      <c r="B220" s="40" t="s">
        <v>41</v>
      </c>
      <c r="C220" s="40" t="s">
        <v>41</v>
      </c>
      <c r="D220" s="59"/>
      <c r="E220" s="60"/>
      <c r="F220" s="53">
        <f>H220+J220+L220</f>
        <v>202135</v>
      </c>
      <c r="G220" s="60"/>
      <c r="H220" s="53">
        <f>TRUNC(SUMIF(N216:N219,N215,H216:H219),0)</f>
        <v>0</v>
      </c>
      <c r="I220" s="60"/>
      <c r="J220" s="53">
        <f>TRUNC(SUMIF(N216:N219,N215,J216:J219),0)</f>
        <v>0</v>
      </c>
      <c r="K220" s="60"/>
      <c r="L220" s="53">
        <f>TRUNC(SUMIF(N216:N219,N215,L216:L219),0)</f>
        <v>202135</v>
      </c>
      <c r="M220" s="40" t="s">
        <v>41</v>
      </c>
      <c r="N220" s="2" t="s">
        <v>67</v>
      </c>
      <c r="O220" s="2" t="s">
        <v>67</v>
      </c>
      <c r="P220" s="2" t="s">
        <v>41</v>
      </c>
      <c r="Q220" s="2" t="s">
        <v>41</v>
      </c>
      <c r="R220" s="2" t="s">
        <v>41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2" t="s">
        <v>41</v>
      </c>
      <c r="AW220" s="2" t="s">
        <v>41</v>
      </c>
      <c r="AX220" s="2" t="s">
        <v>41</v>
      </c>
      <c r="AY220" s="2" t="s">
        <v>41</v>
      </c>
    </row>
    <row r="221" spans="1:13" ht="30" customHeight="1" hidden="1">
      <c r="A221" s="59"/>
      <c r="B221" s="59"/>
      <c r="C221" s="59"/>
      <c r="D221" s="59"/>
      <c r="E221" s="60"/>
      <c r="F221" s="53"/>
      <c r="G221" s="60"/>
      <c r="H221" s="53"/>
      <c r="I221" s="60"/>
      <c r="J221" s="53"/>
      <c r="K221" s="60"/>
      <c r="L221" s="53"/>
      <c r="M221" s="59"/>
    </row>
    <row r="222" spans="1:14" ht="30" customHeight="1" hidden="1">
      <c r="A222" s="54" t="s">
        <v>1535</v>
      </c>
      <c r="B222" s="55"/>
      <c r="C222" s="55"/>
      <c r="D222" s="55"/>
      <c r="E222" s="56"/>
      <c r="F222" s="57"/>
      <c r="G222" s="56"/>
      <c r="H222" s="57"/>
      <c r="I222" s="56"/>
      <c r="J222" s="57"/>
      <c r="K222" s="56"/>
      <c r="L222" s="57"/>
      <c r="M222" s="58"/>
      <c r="N222" s="4" t="s">
        <v>191</v>
      </c>
    </row>
    <row r="223" spans="1:51" ht="30" customHeight="1" hidden="1">
      <c r="A223" s="40" t="s">
        <v>1525</v>
      </c>
      <c r="B223" s="40" t="s">
        <v>1526</v>
      </c>
      <c r="C223" s="40" t="s">
        <v>1212</v>
      </c>
      <c r="D223" s="59">
        <v>4.2</v>
      </c>
      <c r="E223" s="60">
        <f aca="true" t="shared" si="42" ref="E223:F226">TRUNC(G223+I223+K223,1)</f>
        <v>186414</v>
      </c>
      <c r="F223" s="53">
        <f t="shared" si="42"/>
        <v>782938.8</v>
      </c>
      <c r="G223" s="60">
        <f>단가대비표!O401</f>
        <v>0</v>
      </c>
      <c r="H223" s="53">
        <f>TRUNC(G223*D223,1)</f>
        <v>0</v>
      </c>
      <c r="I223" s="60">
        <f>단가대비표!P401</f>
        <v>186414</v>
      </c>
      <c r="J223" s="53">
        <f>TRUNC(I223*D223,1)</f>
        <v>782938.8</v>
      </c>
      <c r="K223" s="60">
        <f>단가대비표!V401</f>
        <v>0</v>
      </c>
      <c r="L223" s="53">
        <f>TRUNC(K223*D223,1)</f>
        <v>0</v>
      </c>
      <c r="M223" s="40" t="s">
        <v>1159</v>
      </c>
      <c r="N223" s="2" t="s">
        <v>41</v>
      </c>
      <c r="O223" s="2" t="s">
        <v>1527</v>
      </c>
      <c r="P223" s="2" t="s">
        <v>48</v>
      </c>
      <c r="Q223" s="2" t="s">
        <v>48</v>
      </c>
      <c r="R223" s="2" t="s">
        <v>47</v>
      </c>
      <c r="S223" s="3"/>
      <c r="T223" s="3"/>
      <c r="U223" s="3"/>
      <c r="V223" s="3">
        <v>1</v>
      </c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2" t="s">
        <v>41</v>
      </c>
      <c r="AW223" s="2" t="s">
        <v>1536</v>
      </c>
      <c r="AX223" s="2" t="s">
        <v>41</v>
      </c>
      <c r="AY223" s="2" t="s">
        <v>1162</v>
      </c>
    </row>
    <row r="224" spans="1:51" ht="30" customHeight="1" hidden="1">
      <c r="A224" s="40" t="s">
        <v>1529</v>
      </c>
      <c r="B224" s="40" t="s">
        <v>1526</v>
      </c>
      <c r="C224" s="40" t="s">
        <v>1212</v>
      </c>
      <c r="D224" s="59">
        <v>4.41</v>
      </c>
      <c r="E224" s="60">
        <f t="shared" si="42"/>
        <v>153129</v>
      </c>
      <c r="F224" s="53">
        <f t="shared" si="42"/>
        <v>675298.8</v>
      </c>
      <c r="G224" s="60">
        <f>단가대비표!O402</f>
        <v>0</v>
      </c>
      <c r="H224" s="53">
        <f>TRUNC(G224*D224,1)</f>
        <v>0</v>
      </c>
      <c r="I224" s="60">
        <f>단가대비표!P402</f>
        <v>153129</v>
      </c>
      <c r="J224" s="53">
        <f>TRUNC(I224*D224,1)</f>
        <v>675298.8</v>
      </c>
      <c r="K224" s="60">
        <f>단가대비표!V402</f>
        <v>0</v>
      </c>
      <c r="L224" s="53">
        <f>TRUNC(K224*D224,1)</f>
        <v>0</v>
      </c>
      <c r="M224" s="40" t="s">
        <v>1159</v>
      </c>
      <c r="N224" s="2" t="s">
        <v>41</v>
      </c>
      <c r="O224" s="2" t="s">
        <v>1530</v>
      </c>
      <c r="P224" s="2" t="s">
        <v>48</v>
      </c>
      <c r="Q224" s="2" t="s">
        <v>48</v>
      </c>
      <c r="R224" s="2" t="s">
        <v>47</v>
      </c>
      <c r="S224" s="3"/>
      <c r="T224" s="3"/>
      <c r="U224" s="3"/>
      <c r="V224" s="3">
        <v>1</v>
      </c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2" t="s">
        <v>41</v>
      </c>
      <c r="AW224" s="2" t="s">
        <v>1537</v>
      </c>
      <c r="AX224" s="2" t="s">
        <v>41</v>
      </c>
      <c r="AY224" s="2" t="s">
        <v>1162</v>
      </c>
    </row>
    <row r="225" spans="1:51" ht="30" customHeight="1" hidden="1">
      <c r="A225" s="40" t="s">
        <v>1215</v>
      </c>
      <c r="B225" s="40" t="s">
        <v>1211</v>
      </c>
      <c r="C225" s="40" t="s">
        <v>1212</v>
      </c>
      <c r="D225" s="59">
        <v>4.1</v>
      </c>
      <c r="E225" s="60">
        <f t="shared" si="42"/>
        <v>99882</v>
      </c>
      <c r="F225" s="53">
        <f t="shared" si="42"/>
        <v>409516.2</v>
      </c>
      <c r="G225" s="60">
        <f>단가대비표!O367</f>
        <v>0</v>
      </c>
      <c r="H225" s="53">
        <f>TRUNC(G225*D225,1)</f>
        <v>0</v>
      </c>
      <c r="I225" s="60">
        <f>단가대비표!P367</f>
        <v>99882</v>
      </c>
      <c r="J225" s="53">
        <f>TRUNC(I225*D225,1)</f>
        <v>409516.2</v>
      </c>
      <c r="K225" s="60">
        <f>단가대비표!V367</f>
        <v>0</v>
      </c>
      <c r="L225" s="53">
        <f>TRUNC(K225*D225,1)</f>
        <v>0</v>
      </c>
      <c r="M225" s="40" t="s">
        <v>1159</v>
      </c>
      <c r="N225" s="2" t="s">
        <v>41</v>
      </c>
      <c r="O225" s="2" t="s">
        <v>1216</v>
      </c>
      <c r="P225" s="2" t="s">
        <v>48</v>
      </c>
      <c r="Q225" s="2" t="s">
        <v>48</v>
      </c>
      <c r="R225" s="2" t="s">
        <v>47</v>
      </c>
      <c r="S225" s="3"/>
      <c r="T225" s="3"/>
      <c r="U225" s="3"/>
      <c r="V225" s="3">
        <v>1</v>
      </c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2" t="s">
        <v>41</v>
      </c>
      <c r="AW225" s="2" t="s">
        <v>1538</v>
      </c>
      <c r="AX225" s="2" t="s">
        <v>41</v>
      </c>
      <c r="AY225" s="2" t="s">
        <v>1162</v>
      </c>
    </row>
    <row r="226" spans="1:51" ht="30" customHeight="1" hidden="1">
      <c r="A226" s="40" t="s">
        <v>1170</v>
      </c>
      <c r="B226" s="40" t="s">
        <v>1533</v>
      </c>
      <c r="C226" s="40" t="s">
        <v>1028</v>
      </c>
      <c r="D226" s="59">
        <v>1</v>
      </c>
      <c r="E226" s="60">
        <f t="shared" si="42"/>
        <v>1867753.8</v>
      </c>
      <c r="F226" s="53">
        <f t="shared" si="42"/>
        <v>1867753.8</v>
      </c>
      <c r="G226" s="60">
        <v>0</v>
      </c>
      <c r="H226" s="53">
        <f>TRUNC(G226*D226,1)</f>
        <v>0</v>
      </c>
      <c r="I226" s="60">
        <v>0</v>
      </c>
      <c r="J226" s="53">
        <f>TRUNC(I226*D226,1)</f>
        <v>0</v>
      </c>
      <c r="K226" s="60">
        <f>TRUNC(SUMIF(V223:V226,RIGHTB(O226,1),J223:J226)*U226,2)</f>
        <v>1867753.8</v>
      </c>
      <c r="L226" s="53">
        <f>TRUNC(K226*D226,1)</f>
        <v>1867753.8</v>
      </c>
      <c r="M226" s="40" t="s">
        <v>41</v>
      </c>
      <c r="N226" s="2" t="s">
        <v>191</v>
      </c>
      <c r="O226" s="2" t="s">
        <v>1104</v>
      </c>
      <c r="P226" s="2" t="s">
        <v>48</v>
      </c>
      <c r="Q226" s="2" t="s">
        <v>48</v>
      </c>
      <c r="R226" s="2" t="s">
        <v>48</v>
      </c>
      <c r="S226" s="3">
        <v>1</v>
      </c>
      <c r="T226" s="3">
        <v>2</v>
      </c>
      <c r="U226" s="3">
        <v>1</v>
      </c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2" t="s">
        <v>41</v>
      </c>
      <c r="AW226" s="2" t="s">
        <v>1539</v>
      </c>
      <c r="AX226" s="2" t="s">
        <v>41</v>
      </c>
      <c r="AY226" s="2" t="s">
        <v>41</v>
      </c>
    </row>
    <row r="227" spans="1:51" ht="30" customHeight="1" hidden="1">
      <c r="A227" s="40" t="s">
        <v>1173</v>
      </c>
      <c r="B227" s="40" t="s">
        <v>41</v>
      </c>
      <c r="C227" s="40" t="s">
        <v>41</v>
      </c>
      <c r="D227" s="59"/>
      <c r="E227" s="60"/>
      <c r="F227" s="53">
        <f>H227+J227+L227</f>
        <v>1867753</v>
      </c>
      <c r="G227" s="60"/>
      <c r="H227" s="53">
        <f>TRUNC(SUMIF(N223:N226,N222,H223:H226),0)</f>
        <v>0</v>
      </c>
      <c r="I227" s="60"/>
      <c r="J227" s="53">
        <f>TRUNC(SUMIF(N223:N226,N222,J223:J226),0)</f>
        <v>0</v>
      </c>
      <c r="K227" s="60"/>
      <c r="L227" s="53">
        <f>TRUNC(SUMIF(N223:N226,N222,L223:L226),0)</f>
        <v>1867753</v>
      </c>
      <c r="M227" s="40" t="s">
        <v>41</v>
      </c>
      <c r="N227" s="2" t="s">
        <v>67</v>
      </c>
      <c r="O227" s="2" t="s">
        <v>67</v>
      </c>
      <c r="P227" s="2" t="s">
        <v>41</v>
      </c>
      <c r="Q227" s="2" t="s">
        <v>41</v>
      </c>
      <c r="R227" s="2" t="s">
        <v>41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2" t="s">
        <v>41</v>
      </c>
      <c r="AW227" s="2" t="s">
        <v>41</v>
      </c>
      <c r="AX227" s="2" t="s">
        <v>41</v>
      </c>
      <c r="AY227" s="2" t="s">
        <v>41</v>
      </c>
    </row>
    <row r="228" spans="1:13" ht="30" customHeight="1" hidden="1">
      <c r="A228" s="59"/>
      <c r="B228" s="59"/>
      <c r="C228" s="59"/>
      <c r="D228" s="59"/>
      <c r="E228" s="60"/>
      <c r="F228" s="53"/>
      <c r="G228" s="60"/>
      <c r="H228" s="53"/>
      <c r="I228" s="60"/>
      <c r="J228" s="53"/>
      <c r="K228" s="60"/>
      <c r="L228" s="53"/>
      <c r="M228" s="59"/>
    </row>
    <row r="229" spans="1:14" ht="30" customHeight="1" hidden="1">
      <c r="A229" s="54" t="s">
        <v>1540</v>
      </c>
      <c r="B229" s="55"/>
      <c r="C229" s="55"/>
      <c r="D229" s="55"/>
      <c r="E229" s="56"/>
      <c r="F229" s="57"/>
      <c r="G229" s="56"/>
      <c r="H229" s="57"/>
      <c r="I229" s="56"/>
      <c r="J229" s="57"/>
      <c r="K229" s="56"/>
      <c r="L229" s="57"/>
      <c r="M229" s="58"/>
      <c r="N229" s="4" t="s">
        <v>205</v>
      </c>
    </row>
    <row r="230" spans="1:51" ht="30" customHeight="1" hidden="1">
      <c r="A230" s="40" t="s">
        <v>1541</v>
      </c>
      <c r="B230" s="40" t="s">
        <v>1542</v>
      </c>
      <c r="C230" s="40" t="s">
        <v>300</v>
      </c>
      <c r="D230" s="59">
        <v>0.0531</v>
      </c>
      <c r="E230" s="60">
        <f>TRUNC(G230+I230+K230,1)</f>
        <v>90356</v>
      </c>
      <c r="F230" s="53">
        <f>TRUNC(H230+J230+L230,1)</f>
        <v>4797.8</v>
      </c>
      <c r="G230" s="60">
        <f>일위대가목록!F266</f>
        <v>23904</v>
      </c>
      <c r="H230" s="53">
        <f>TRUNC(G230*D230,1)</f>
        <v>1269.3</v>
      </c>
      <c r="I230" s="60">
        <f>일위대가목록!G266</f>
        <v>29916</v>
      </c>
      <c r="J230" s="53">
        <f>TRUNC(I230*D230,1)</f>
        <v>1588.5</v>
      </c>
      <c r="K230" s="60">
        <f>일위대가목록!H266</f>
        <v>36536</v>
      </c>
      <c r="L230" s="53">
        <f>TRUNC(K230*D230,1)</f>
        <v>1940</v>
      </c>
      <c r="M230" s="40" t="s">
        <v>1543</v>
      </c>
      <c r="N230" s="2" t="s">
        <v>205</v>
      </c>
      <c r="O230" s="2" t="s">
        <v>1544</v>
      </c>
      <c r="P230" s="2" t="s">
        <v>47</v>
      </c>
      <c r="Q230" s="2" t="s">
        <v>48</v>
      </c>
      <c r="R230" s="2" t="s">
        <v>48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2" t="s">
        <v>41</v>
      </c>
      <c r="AW230" s="2" t="s">
        <v>1545</v>
      </c>
      <c r="AX230" s="2" t="s">
        <v>41</v>
      </c>
      <c r="AY230" s="2" t="s">
        <v>41</v>
      </c>
    </row>
    <row r="231" spans="1:51" ht="30" customHeight="1" hidden="1">
      <c r="A231" s="40" t="s">
        <v>1546</v>
      </c>
      <c r="B231" s="40" t="s">
        <v>1547</v>
      </c>
      <c r="C231" s="40" t="s">
        <v>130</v>
      </c>
      <c r="D231" s="59">
        <v>1</v>
      </c>
      <c r="E231" s="60">
        <f>TRUNC(G231+I231+K231,1)</f>
        <v>9024</v>
      </c>
      <c r="F231" s="53">
        <f>TRUNC(H231+J231+L231,1)</f>
        <v>9024</v>
      </c>
      <c r="G231" s="60">
        <f>일위대가목록!F267</f>
        <v>0</v>
      </c>
      <c r="H231" s="53">
        <f>TRUNC(G231*D231,1)</f>
        <v>0</v>
      </c>
      <c r="I231" s="60">
        <f>일위대가목록!G267</f>
        <v>9024</v>
      </c>
      <c r="J231" s="53">
        <f>TRUNC(I231*D231,1)</f>
        <v>9024</v>
      </c>
      <c r="K231" s="60">
        <f>일위대가목록!H267</f>
        <v>0</v>
      </c>
      <c r="L231" s="53">
        <f>TRUNC(K231*D231,1)</f>
        <v>0</v>
      </c>
      <c r="M231" s="40" t="s">
        <v>1548</v>
      </c>
      <c r="N231" s="2" t="s">
        <v>205</v>
      </c>
      <c r="O231" s="2" t="s">
        <v>1549</v>
      </c>
      <c r="P231" s="2" t="s">
        <v>47</v>
      </c>
      <c r="Q231" s="2" t="s">
        <v>48</v>
      </c>
      <c r="R231" s="2" t="s">
        <v>48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2" t="s">
        <v>41</v>
      </c>
      <c r="AW231" s="2" t="s">
        <v>1550</v>
      </c>
      <c r="AX231" s="2" t="s">
        <v>41</v>
      </c>
      <c r="AY231" s="2" t="s">
        <v>41</v>
      </c>
    </row>
    <row r="232" spans="1:51" ht="30" customHeight="1" hidden="1">
      <c r="A232" s="40" t="s">
        <v>1173</v>
      </c>
      <c r="B232" s="40" t="s">
        <v>41</v>
      </c>
      <c r="C232" s="40" t="s">
        <v>41</v>
      </c>
      <c r="D232" s="59"/>
      <c r="E232" s="60"/>
      <c r="F232" s="53">
        <f>H232+J232+L232</f>
        <v>13821</v>
      </c>
      <c r="G232" s="60"/>
      <c r="H232" s="53">
        <f>TRUNC(SUMIF(N230:N231,N229,H230:H231),0)</f>
        <v>1269</v>
      </c>
      <c r="I232" s="60"/>
      <c r="J232" s="53">
        <f>TRUNC(SUMIF(N230:N231,N229,J230:J231),0)</f>
        <v>10612</v>
      </c>
      <c r="K232" s="60"/>
      <c r="L232" s="53">
        <f>TRUNC(SUMIF(N230:N231,N229,L230:L231),0)</f>
        <v>1940</v>
      </c>
      <c r="M232" s="40" t="s">
        <v>41</v>
      </c>
      <c r="N232" s="2" t="s">
        <v>67</v>
      </c>
      <c r="O232" s="2" t="s">
        <v>67</v>
      </c>
      <c r="P232" s="2" t="s">
        <v>41</v>
      </c>
      <c r="Q232" s="2" t="s">
        <v>41</v>
      </c>
      <c r="R232" s="2" t="s">
        <v>41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2" t="s">
        <v>41</v>
      </c>
      <c r="AW232" s="2" t="s">
        <v>41</v>
      </c>
      <c r="AX232" s="2" t="s">
        <v>41</v>
      </c>
      <c r="AY232" s="2" t="s">
        <v>41</v>
      </c>
    </row>
    <row r="233" spans="1:13" ht="30" customHeight="1" hidden="1">
      <c r="A233" s="59"/>
      <c r="B233" s="59"/>
      <c r="C233" s="59"/>
      <c r="D233" s="59"/>
      <c r="E233" s="60"/>
      <c r="F233" s="53"/>
      <c r="G233" s="60"/>
      <c r="H233" s="53"/>
      <c r="I233" s="60"/>
      <c r="J233" s="53"/>
      <c r="K233" s="60"/>
      <c r="L233" s="53"/>
      <c r="M233" s="59"/>
    </row>
    <row r="234" spans="1:14" ht="30" customHeight="1" hidden="1">
      <c r="A234" s="54" t="s">
        <v>1551</v>
      </c>
      <c r="B234" s="55"/>
      <c r="C234" s="55"/>
      <c r="D234" s="55"/>
      <c r="E234" s="56"/>
      <c r="F234" s="57"/>
      <c r="G234" s="56"/>
      <c r="H234" s="57"/>
      <c r="I234" s="56"/>
      <c r="J234" s="57"/>
      <c r="K234" s="56"/>
      <c r="L234" s="57"/>
      <c r="M234" s="58"/>
      <c r="N234" s="4" t="s">
        <v>208</v>
      </c>
    </row>
    <row r="235" spans="1:51" ht="30" customHeight="1" hidden="1">
      <c r="A235" s="40" t="s">
        <v>1541</v>
      </c>
      <c r="B235" s="40" t="s">
        <v>1542</v>
      </c>
      <c r="C235" s="40" t="s">
        <v>300</v>
      </c>
      <c r="D235" s="59">
        <v>0.0531</v>
      </c>
      <c r="E235" s="60">
        <f>TRUNC(G235+I235+K235,1)</f>
        <v>90356</v>
      </c>
      <c r="F235" s="53">
        <f>TRUNC(H235+J235+L235,1)</f>
        <v>4797.8</v>
      </c>
      <c r="G235" s="60">
        <f>일위대가목록!F266</f>
        <v>23904</v>
      </c>
      <c r="H235" s="53">
        <f>TRUNC(G235*D235,1)</f>
        <v>1269.3</v>
      </c>
      <c r="I235" s="60">
        <f>일위대가목록!G266</f>
        <v>29916</v>
      </c>
      <c r="J235" s="53">
        <f>TRUNC(I235*D235,1)</f>
        <v>1588.5</v>
      </c>
      <c r="K235" s="60">
        <f>일위대가목록!H266</f>
        <v>36536</v>
      </c>
      <c r="L235" s="53">
        <f>TRUNC(K235*D235,1)</f>
        <v>1940</v>
      </c>
      <c r="M235" s="40" t="s">
        <v>1543</v>
      </c>
      <c r="N235" s="2" t="s">
        <v>208</v>
      </c>
      <c r="O235" s="2" t="s">
        <v>1544</v>
      </c>
      <c r="P235" s="2" t="s">
        <v>47</v>
      </c>
      <c r="Q235" s="2" t="s">
        <v>48</v>
      </c>
      <c r="R235" s="2" t="s">
        <v>48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2" t="s">
        <v>41</v>
      </c>
      <c r="AW235" s="2" t="s">
        <v>1552</v>
      </c>
      <c r="AX235" s="2" t="s">
        <v>41</v>
      </c>
      <c r="AY235" s="2" t="s">
        <v>41</v>
      </c>
    </row>
    <row r="236" spans="1:51" ht="30" customHeight="1" hidden="1">
      <c r="A236" s="40" t="s">
        <v>1546</v>
      </c>
      <c r="B236" s="40" t="s">
        <v>1547</v>
      </c>
      <c r="C236" s="40" t="s">
        <v>130</v>
      </c>
      <c r="D236" s="59">
        <v>1</v>
      </c>
      <c r="E236" s="60">
        <f>TRUNC(G236+I236+K236,1)</f>
        <v>9024</v>
      </c>
      <c r="F236" s="53">
        <f>TRUNC(H236+J236+L236,1)</f>
        <v>9024</v>
      </c>
      <c r="G236" s="60">
        <f>일위대가목록!F267</f>
        <v>0</v>
      </c>
      <c r="H236" s="53">
        <f>TRUNC(G236*D236,1)</f>
        <v>0</v>
      </c>
      <c r="I236" s="60">
        <f>일위대가목록!G267</f>
        <v>9024</v>
      </c>
      <c r="J236" s="53">
        <f>TRUNC(I236*D236,1)</f>
        <v>9024</v>
      </c>
      <c r="K236" s="60">
        <f>일위대가목록!H267</f>
        <v>0</v>
      </c>
      <c r="L236" s="53">
        <f>TRUNC(K236*D236,1)</f>
        <v>0</v>
      </c>
      <c r="M236" s="40" t="s">
        <v>1548</v>
      </c>
      <c r="N236" s="2" t="s">
        <v>208</v>
      </c>
      <c r="O236" s="2" t="s">
        <v>1549</v>
      </c>
      <c r="P236" s="2" t="s">
        <v>47</v>
      </c>
      <c r="Q236" s="2" t="s">
        <v>48</v>
      </c>
      <c r="R236" s="2" t="s">
        <v>48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2" t="s">
        <v>41</v>
      </c>
      <c r="AW236" s="2" t="s">
        <v>1553</v>
      </c>
      <c r="AX236" s="2" t="s">
        <v>41</v>
      </c>
      <c r="AY236" s="2" t="s">
        <v>41</v>
      </c>
    </row>
    <row r="237" spans="1:51" ht="30" customHeight="1" hidden="1">
      <c r="A237" s="40" t="s">
        <v>1173</v>
      </c>
      <c r="B237" s="40" t="s">
        <v>41</v>
      </c>
      <c r="C237" s="40" t="s">
        <v>41</v>
      </c>
      <c r="D237" s="59"/>
      <c r="E237" s="60"/>
      <c r="F237" s="53">
        <f>H237+J237+L237</f>
        <v>13821</v>
      </c>
      <c r="G237" s="60"/>
      <c r="H237" s="53">
        <f>TRUNC(SUMIF(N235:N236,N234,H235:H236),0)</f>
        <v>1269</v>
      </c>
      <c r="I237" s="60"/>
      <c r="J237" s="53">
        <f>TRUNC(SUMIF(N235:N236,N234,J235:J236),0)</f>
        <v>10612</v>
      </c>
      <c r="K237" s="60"/>
      <c r="L237" s="53">
        <f>TRUNC(SUMIF(N235:N236,N234,L235:L236),0)</f>
        <v>1940</v>
      </c>
      <c r="M237" s="40" t="s">
        <v>41</v>
      </c>
      <c r="N237" s="2" t="s">
        <v>67</v>
      </c>
      <c r="O237" s="2" t="s">
        <v>67</v>
      </c>
      <c r="P237" s="2" t="s">
        <v>41</v>
      </c>
      <c r="Q237" s="2" t="s">
        <v>41</v>
      </c>
      <c r="R237" s="2" t="s">
        <v>41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2" t="s">
        <v>41</v>
      </c>
      <c r="AW237" s="2" t="s">
        <v>41</v>
      </c>
      <c r="AX237" s="2" t="s">
        <v>41</v>
      </c>
      <c r="AY237" s="2" t="s">
        <v>41</v>
      </c>
    </row>
    <row r="238" spans="1:13" ht="30" customHeight="1" hidden="1">
      <c r="A238" s="59"/>
      <c r="B238" s="59"/>
      <c r="C238" s="59"/>
      <c r="D238" s="59"/>
      <c r="E238" s="60"/>
      <c r="F238" s="53"/>
      <c r="G238" s="60"/>
      <c r="H238" s="53"/>
      <c r="I238" s="60"/>
      <c r="J238" s="53"/>
      <c r="K238" s="60"/>
      <c r="L238" s="53"/>
      <c r="M238" s="59"/>
    </row>
    <row r="239" spans="1:14" ht="30" customHeight="1" hidden="1">
      <c r="A239" s="54" t="s">
        <v>1554</v>
      </c>
      <c r="B239" s="55"/>
      <c r="C239" s="55"/>
      <c r="D239" s="55"/>
      <c r="E239" s="56"/>
      <c r="F239" s="57"/>
      <c r="G239" s="56"/>
      <c r="H239" s="57"/>
      <c r="I239" s="56"/>
      <c r="J239" s="57"/>
      <c r="K239" s="56"/>
      <c r="L239" s="57"/>
      <c r="M239" s="58"/>
      <c r="N239" s="4" t="s">
        <v>212</v>
      </c>
    </row>
    <row r="240" spans="1:51" ht="30" customHeight="1" hidden="1">
      <c r="A240" s="40" t="s">
        <v>1541</v>
      </c>
      <c r="B240" s="40" t="s">
        <v>1542</v>
      </c>
      <c r="C240" s="40" t="s">
        <v>300</v>
      </c>
      <c r="D240" s="59">
        <v>0.0313</v>
      </c>
      <c r="E240" s="60">
        <f>TRUNC(G240+I240+K240,1)</f>
        <v>90356</v>
      </c>
      <c r="F240" s="53">
        <f>TRUNC(H240+J240+L240,1)</f>
        <v>2827.9</v>
      </c>
      <c r="G240" s="60">
        <f>일위대가목록!F266</f>
        <v>23904</v>
      </c>
      <c r="H240" s="53">
        <f>TRUNC(G240*D240,1)</f>
        <v>748.1</v>
      </c>
      <c r="I240" s="60">
        <f>일위대가목록!G266</f>
        <v>29916</v>
      </c>
      <c r="J240" s="53">
        <f>TRUNC(I240*D240,1)</f>
        <v>936.3</v>
      </c>
      <c r="K240" s="60">
        <f>일위대가목록!H266</f>
        <v>36536</v>
      </c>
      <c r="L240" s="53">
        <f>TRUNC(K240*D240,1)</f>
        <v>1143.5</v>
      </c>
      <c r="M240" s="40" t="s">
        <v>1543</v>
      </c>
      <c r="N240" s="2" t="s">
        <v>212</v>
      </c>
      <c r="O240" s="2" t="s">
        <v>1544</v>
      </c>
      <c r="P240" s="2" t="s">
        <v>47</v>
      </c>
      <c r="Q240" s="2" t="s">
        <v>48</v>
      </c>
      <c r="R240" s="2" t="s">
        <v>48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2" t="s">
        <v>41</v>
      </c>
      <c r="AW240" s="2" t="s">
        <v>1555</v>
      </c>
      <c r="AX240" s="2" t="s">
        <v>41</v>
      </c>
      <c r="AY240" s="2" t="s">
        <v>41</v>
      </c>
    </row>
    <row r="241" spans="1:51" ht="30" customHeight="1" hidden="1">
      <c r="A241" s="40" t="s">
        <v>1546</v>
      </c>
      <c r="B241" s="40" t="s">
        <v>1556</v>
      </c>
      <c r="C241" s="40" t="s">
        <v>130</v>
      </c>
      <c r="D241" s="59">
        <v>1</v>
      </c>
      <c r="E241" s="60">
        <f>TRUNC(G241+I241+K241,1)</f>
        <v>10111</v>
      </c>
      <c r="F241" s="53">
        <f>TRUNC(H241+J241+L241,1)</f>
        <v>10111</v>
      </c>
      <c r="G241" s="60">
        <f>일위대가목록!F268</f>
        <v>0</v>
      </c>
      <c r="H241" s="53">
        <f>TRUNC(G241*D241,1)</f>
        <v>0</v>
      </c>
      <c r="I241" s="60">
        <f>일위대가목록!G268</f>
        <v>10111</v>
      </c>
      <c r="J241" s="53">
        <f>TRUNC(I241*D241,1)</f>
        <v>10111</v>
      </c>
      <c r="K241" s="60">
        <f>일위대가목록!H268</f>
        <v>0</v>
      </c>
      <c r="L241" s="53">
        <f>TRUNC(K241*D241,1)</f>
        <v>0</v>
      </c>
      <c r="M241" s="40" t="s">
        <v>1557</v>
      </c>
      <c r="N241" s="2" t="s">
        <v>212</v>
      </c>
      <c r="O241" s="2" t="s">
        <v>1558</v>
      </c>
      <c r="P241" s="2" t="s">
        <v>47</v>
      </c>
      <c r="Q241" s="2" t="s">
        <v>48</v>
      </c>
      <c r="R241" s="2" t="s">
        <v>48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2" t="s">
        <v>41</v>
      </c>
      <c r="AW241" s="2" t="s">
        <v>1559</v>
      </c>
      <c r="AX241" s="2" t="s">
        <v>41</v>
      </c>
      <c r="AY241" s="2" t="s">
        <v>41</v>
      </c>
    </row>
    <row r="242" spans="1:51" ht="30" customHeight="1" hidden="1">
      <c r="A242" s="40" t="s">
        <v>1173</v>
      </c>
      <c r="B242" s="40" t="s">
        <v>41</v>
      </c>
      <c r="C242" s="40" t="s">
        <v>41</v>
      </c>
      <c r="D242" s="59"/>
      <c r="E242" s="60"/>
      <c r="F242" s="53">
        <f>H242+J242+L242</f>
        <v>12938</v>
      </c>
      <c r="G242" s="60"/>
      <c r="H242" s="53">
        <f>TRUNC(SUMIF(N240:N241,N239,H240:H241),0)</f>
        <v>748</v>
      </c>
      <c r="I242" s="60"/>
      <c r="J242" s="53">
        <f>TRUNC(SUMIF(N240:N241,N239,J240:J241),0)</f>
        <v>11047</v>
      </c>
      <c r="K242" s="60"/>
      <c r="L242" s="53">
        <f>TRUNC(SUMIF(N240:N241,N239,L240:L241),0)</f>
        <v>1143</v>
      </c>
      <c r="M242" s="40" t="s">
        <v>41</v>
      </c>
      <c r="N242" s="2" t="s">
        <v>67</v>
      </c>
      <c r="O242" s="2" t="s">
        <v>67</v>
      </c>
      <c r="P242" s="2" t="s">
        <v>41</v>
      </c>
      <c r="Q242" s="2" t="s">
        <v>41</v>
      </c>
      <c r="R242" s="2" t="s">
        <v>41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2" t="s">
        <v>41</v>
      </c>
      <c r="AW242" s="2" t="s">
        <v>41</v>
      </c>
      <c r="AX242" s="2" t="s">
        <v>41</v>
      </c>
      <c r="AY242" s="2" t="s">
        <v>41</v>
      </c>
    </row>
    <row r="243" spans="1:13" ht="30" customHeight="1" hidden="1">
      <c r="A243" s="59"/>
      <c r="B243" s="59"/>
      <c r="C243" s="59"/>
      <c r="D243" s="59"/>
      <c r="E243" s="60"/>
      <c r="F243" s="53"/>
      <c r="G243" s="60"/>
      <c r="H243" s="53"/>
      <c r="I243" s="60"/>
      <c r="J243" s="53"/>
      <c r="K243" s="60"/>
      <c r="L243" s="53"/>
      <c r="M243" s="59"/>
    </row>
    <row r="244" spans="1:14" ht="30" customHeight="1" hidden="1">
      <c r="A244" s="54" t="s">
        <v>1560</v>
      </c>
      <c r="B244" s="55"/>
      <c r="C244" s="55"/>
      <c r="D244" s="55"/>
      <c r="E244" s="56"/>
      <c r="F244" s="57"/>
      <c r="G244" s="56"/>
      <c r="H244" s="57"/>
      <c r="I244" s="56"/>
      <c r="J244" s="57"/>
      <c r="K244" s="56"/>
      <c r="L244" s="57"/>
      <c r="M244" s="58"/>
      <c r="N244" s="4" t="s">
        <v>216</v>
      </c>
    </row>
    <row r="245" spans="1:51" ht="30" customHeight="1" hidden="1">
      <c r="A245" s="40" t="s">
        <v>1561</v>
      </c>
      <c r="B245" s="40" t="s">
        <v>1562</v>
      </c>
      <c r="C245" s="40" t="s">
        <v>300</v>
      </c>
      <c r="D245" s="59">
        <v>0.0313</v>
      </c>
      <c r="E245" s="60">
        <f>TRUNC(G245+I245+K245,1)</f>
        <v>1596</v>
      </c>
      <c r="F245" s="53">
        <f>TRUNC(H245+J245+L245,1)</f>
        <v>49.8</v>
      </c>
      <c r="G245" s="60">
        <f>일위대가목록!F269</f>
        <v>1481</v>
      </c>
      <c r="H245" s="53">
        <f>TRUNC(G245*D245,1)</f>
        <v>46.3</v>
      </c>
      <c r="I245" s="60">
        <f>일위대가목록!G269</f>
        <v>0</v>
      </c>
      <c r="J245" s="53">
        <f>TRUNC(I245*D245,1)</f>
        <v>0</v>
      </c>
      <c r="K245" s="60">
        <f>일위대가목록!H269</f>
        <v>115</v>
      </c>
      <c r="L245" s="53">
        <f>TRUNC(K245*D245,1)</f>
        <v>3.5</v>
      </c>
      <c r="M245" s="40" t="s">
        <v>1563</v>
      </c>
      <c r="N245" s="2" t="s">
        <v>216</v>
      </c>
      <c r="O245" s="2" t="s">
        <v>1564</v>
      </c>
      <c r="P245" s="2" t="s">
        <v>47</v>
      </c>
      <c r="Q245" s="2" t="s">
        <v>48</v>
      </c>
      <c r="R245" s="2" t="s">
        <v>48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2" t="s">
        <v>41</v>
      </c>
      <c r="AW245" s="2" t="s">
        <v>1565</v>
      </c>
      <c r="AX245" s="2" t="s">
        <v>41</v>
      </c>
      <c r="AY245" s="2" t="s">
        <v>41</v>
      </c>
    </row>
    <row r="246" spans="1:51" ht="30" customHeight="1" hidden="1">
      <c r="A246" s="40" t="s">
        <v>1173</v>
      </c>
      <c r="B246" s="40" t="s">
        <v>41</v>
      </c>
      <c r="C246" s="40" t="s">
        <v>41</v>
      </c>
      <c r="D246" s="59"/>
      <c r="E246" s="60"/>
      <c r="F246" s="53">
        <f>H246+J246+L246</f>
        <v>49</v>
      </c>
      <c r="G246" s="60"/>
      <c r="H246" s="53">
        <f>TRUNC(SUMIF(N245:N245,N244,H245:H245),0)</f>
        <v>46</v>
      </c>
      <c r="I246" s="60"/>
      <c r="J246" s="53">
        <f>TRUNC(SUMIF(N245:N245,N244,J245:J245),0)</f>
        <v>0</v>
      </c>
      <c r="K246" s="60"/>
      <c r="L246" s="53">
        <f>TRUNC(SUMIF(N245:N245,N244,L245:L245),0)</f>
        <v>3</v>
      </c>
      <c r="M246" s="40" t="s">
        <v>41</v>
      </c>
      <c r="N246" s="2" t="s">
        <v>67</v>
      </c>
      <c r="O246" s="2" t="s">
        <v>67</v>
      </c>
      <c r="P246" s="2" t="s">
        <v>41</v>
      </c>
      <c r="Q246" s="2" t="s">
        <v>41</v>
      </c>
      <c r="R246" s="2" t="s">
        <v>41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2" t="s">
        <v>41</v>
      </c>
      <c r="AW246" s="2" t="s">
        <v>41</v>
      </c>
      <c r="AX246" s="2" t="s">
        <v>41</v>
      </c>
      <c r="AY246" s="2" t="s">
        <v>41</v>
      </c>
    </row>
    <row r="247" spans="1:13" ht="30" customHeight="1" hidden="1">
      <c r="A247" s="59"/>
      <c r="B247" s="59"/>
      <c r="C247" s="59"/>
      <c r="D247" s="59"/>
      <c r="E247" s="60"/>
      <c r="F247" s="53"/>
      <c r="G247" s="60"/>
      <c r="H247" s="53"/>
      <c r="I247" s="60"/>
      <c r="J247" s="53"/>
      <c r="K247" s="60"/>
      <c r="L247" s="53"/>
      <c r="M247" s="59"/>
    </row>
    <row r="248" spans="1:14" ht="30" customHeight="1" hidden="1">
      <c r="A248" s="54" t="s">
        <v>1566</v>
      </c>
      <c r="B248" s="55"/>
      <c r="C248" s="55"/>
      <c r="D248" s="55"/>
      <c r="E248" s="56"/>
      <c r="F248" s="57"/>
      <c r="G248" s="56"/>
      <c r="H248" s="57"/>
      <c r="I248" s="56"/>
      <c r="J248" s="57"/>
      <c r="K248" s="56"/>
      <c r="L248" s="57"/>
      <c r="M248" s="58"/>
      <c r="N248" s="4" t="s">
        <v>234</v>
      </c>
    </row>
    <row r="249" spans="1:51" ht="30" customHeight="1" hidden="1">
      <c r="A249" s="40" t="s">
        <v>1462</v>
      </c>
      <c r="B249" s="40" t="s">
        <v>1567</v>
      </c>
      <c r="C249" s="40" t="s">
        <v>699</v>
      </c>
      <c r="D249" s="59">
        <v>5</v>
      </c>
      <c r="E249" s="60">
        <f aca="true" t="shared" si="43" ref="E249:F252">TRUNC(G249+I249+K249,1)</f>
        <v>1404</v>
      </c>
      <c r="F249" s="53">
        <f t="shared" si="43"/>
        <v>7020</v>
      </c>
      <c r="G249" s="60">
        <f>단가대비표!O251</f>
        <v>1404</v>
      </c>
      <c r="H249" s="53">
        <f>TRUNC(G249*D249,1)</f>
        <v>7020</v>
      </c>
      <c r="I249" s="60">
        <f>단가대비표!P251</f>
        <v>0</v>
      </c>
      <c r="J249" s="53">
        <f>TRUNC(I249*D249,1)</f>
        <v>0</v>
      </c>
      <c r="K249" s="60">
        <f>단가대비표!V251</f>
        <v>0</v>
      </c>
      <c r="L249" s="53">
        <f>TRUNC(K249*D249,1)</f>
        <v>0</v>
      </c>
      <c r="M249" s="40" t="s">
        <v>1568</v>
      </c>
      <c r="N249" s="2" t="s">
        <v>234</v>
      </c>
      <c r="O249" s="2" t="s">
        <v>1569</v>
      </c>
      <c r="P249" s="2" t="s">
        <v>48</v>
      </c>
      <c r="Q249" s="2" t="s">
        <v>48</v>
      </c>
      <c r="R249" s="2" t="s">
        <v>47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2" t="s">
        <v>41</v>
      </c>
      <c r="AW249" s="2" t="s">
        <v>1570</v>
      </c>
      <c r="AX249" s="2" t="s">
        <v>41</v>
      </c>
      <c r="AY249" s="2" t="s">
        <v>41</v>
      </c>
    </row>
    <row r="250" spans="1:51" ht="30" customHeight="1" hidden="1">
      <c r="A250" s="40" t="s">
        <v>1571</v>
      </c>
      <c r="B250" s="40" t="s">
        <v>1502</v>
      </c>
      <c r="C250" s="40" t="s">
        <v>219</v>
      </c>
      <c r="D250" s="59">
        <v>1</v>
      </c>
      <c r="E250" s="60">
        <f t="shared" si="43"/>
        <v>33324</v>
      </c>
      <c r="F250" s="53">
        <f t="shared" si="43"/>
        <v>33324</v>
      </c>
      <c r="G250" s="60">
        <f>일위대가목록!F257</f>
        <v>653</v>
      </c>
      <c r="H250" s="53">
        <f>TRUNC(G250*D250,1)</f>
        <v>653</v>
      </c>
      <c r="I250" s="60">
        <f>일위대가목록!G257</f>
        <v>32671</v>
      </c>
      <c r="J250" s="53">
        <f>TRUNC(I250*D250,1)</f>
        <v>32671</v>
      </c>
      <c r="K250" s="60">
        <f>일위대가목록!H257</f>
        <v>0</v>
      </c>
      <c r="L250" s="53">
        <f>TRUNC(K250*D250,1)</f>
        <v>0</v>
      </c>
      <c r="M250" s="40" t="s">
        <v>1572</v>
      </c>
      <c r="N250" s="2" t="s">
        <v>234</v>
      </c>
      <c r="O250" s="2" t="s">
        <v>1573</v>
      </c>
      <c r="P250" s="2" t="s">
        <v>47</v>
      </c>
      <c r="Q250" s="2" t="s">
        <v>48</v>
      </c>
      <c r="R250" s="2" t="s">
        <v>48</v>
      </c>
      <c r="S250" s="3"/>
      <c r="T250" s="3"/>
      <c r="U250" s="3"/>
      <c r="V250" s="3">
        <v>1</v>
      </c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2" t="s">
        <v>41</v>
      </c>
      <c r="AW250" s="2" t="s">
        <v>1574</v>
      </c>
      <c r="AX250" s="2" t="s">
        <v>41</v>
      </c>
      <c r="AY250" s="2" t="s">
        <v>41</v>
      </c>
    </row>
    <row r="251" spans="1:51" ht="30" customHeight="1" hidden="1">
      <c r="A251" s="40" t="s">
        <v>1575</v>
      </c>
      <c r="B251" s="40" t="s">
        <v>1576</v>
      </c>
      <c r="C251" s="40" t="s">
        <v>1028</v>
      </c>
      <c r="D251" s="59">
        <v>1</v>
      </c>
      <c r="E251" s="60">
        <f t="shared" si="43"/>
        <v>19602.6</v>
      </c>
      <c r="F251" s="53">
        <f t="shared" si="43"/>
        <v>19602.6</v>
      </c>
      <c r="G251" s="60">
        <v>0</v>
      </c>
      <c r="H251" s="53">
        <f>TRUNC(G251*D251,1)</f>
        <v>0</v>
      </c>
      <c r="I251" s="60">
        <v>0</v>
      </c>
      <c r="J251" s="53">
        <f>TRUNC(I251*D251,1)</f>
        <v>0</v>
      </c>
      <c r="K251" s="60">
        <f>TRUNC(SUMIF(V249:V252,RIGHTB(O251,1),J249:J252)*U251,2)</f>
        <v>19602.6</v>
      </c>
      <c r="L251" s="53">
        <f>TRUNC(K251*D251,1)</f>
        <v>19602.6</v>
      </c>
      <c r="M251" s="40" t="s">
        <v>41</v>
      </c>
      <c r="N251" s="2" t="s">
        <v>234</v>
      </c>
      <c r="O251" s="2" t="s">
        <v>1104</v>
      </c>
      <c r="P251" s="2" t="s">
        <v>48</v>
      </c>
      <c r="Q251" s="2" t="s">
        <v>48</v>
      </c>
      <c r="R251" s="2" t="s">
        <v>48</v>
      </c>
      <c r="S251" s="3">
        <v>1</v>
      </c>
      <c r="T251" s="3">
        <v>2</v>
      </c>
      <c r="U251" s="3">
        <v>0.6</v>
      </c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2" t="s">
        <v>41</v>
      </c>
      <c r="AW251" s="2" t="s">
        <v>1577</v>
      </c>
      <c r="AX251" s="2" t="s">
        <v>41</v>
      </c>
      <c r="AY251" s="2" t="s">
        <v>41</v>
      </c>
    </row>
    <row r="252" spans="1:51" ht="30" customHeight="1" hidden="1">
      <c r="A252" s="40" t="s">
        <v>1578</v>
      </c>
      <c r="B252" s="40" t="s">
        <v>1502</v>
      </c>
      <c r="C252" s="40" t="s">
        <v>219</v>
      </c>
      <c r="D252" s="59">
        <v>1</v>
      </c>
      <c r="E252" s="60">
        <f t="shared" si="43"/>
        <v>347538</v>
      </c>
      <c r="F252" s="53">
        <f t="shared" si="43"/>
        <v>347538</v>
      </c>
      <c r="G252" s="60">
        <f>일위대가목록!F258</f>
        <v>0</v>
      </c>
      <c r="H252" s="53">
        <f>TRUNC(G252*D252,1)</f>
        <v>0</v>
      </c>
      <c r="I252" s="60">
        <f>일위대가목록!G258</f>
        <v>347538</v>
      </c>
      <c r="J252" s="53">
        <f>TRUNC(I252*D252,1)</f>
        <v>347538</v>
      </c>
      <c r="K252" s="60">
        <f>일위대가목록!H258</f>
        <v>0</v>
      </c>
      <c r="L252" s="53">
        <f>TRUNC(K252*D252,1)</f>
        <v>0</v>
      </c>
      <c r="M252" s="40" t="s">
        <v>1579</v>
      </c>
      <c r="N252" s="2" t="s">
        <v>234</v>
      </c>
      <c r="O252" s="2" t="s">
        <v>1580</v>
      </c>
      <c r="P252" s="2" t="s">
        <v>47</v>
      </c>
      <c r="Q252" s="2" t="s">
        <v>48</v>
      </c>
      <c r="R252" s="2" t="s">
        <v>48</v>
      </c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2" t="s">
        <v>41</v>
      </c>
      <c r="AW252" s="2" t="s">
        <v>1581</v>
      </c>
      <c r="AX252" s="2" t="s">
        <v>41</v>
      </c>
      <c r="AY252" s="2" t="s">
        <v>41</v>
      </c>
    </row>
    <row r="253" spans="1:51" ht="30" customHeight="1" hidden="1">
      <c r="A253" s="40" t="s">
        <v>1173</v>
      </c>
      <c r="B253" s="40" t="s">
        <v>41</v>
      </c>
      <c r="C253" s="40" t="s">
        <v>41</v>
      </c>
      <c r="D253" s="59"/>
      <c r="E253" s="60"/>
      <c r="F253" s="53">
        <f>H253+J253+L253</f>
        <v>407484</v>
      </c>
      <c r="G253" s="60"/>
      <c r="H253" s="53">
        <f>TRUNC(SUMIF(N249:N252,N248,H249:H252),0)</f>
        <v>7673</v>
      </c>
      <c r="I253" s="60"/>
      <c r="J253" s="53">
        <f>TRUNC(SUMIF(N249:N252,N248,J249:J252),0)</f>
        <v>380209</v>
      </c>
      <c r="K253" s="60"/>
      <c r="L253" s="53">
        <f>TRUNC(SUMIF(N249:N252,N248,L249:L252),0)</f>
        <v>19602</v>
      </c>
      <c r="M253" s="40" t="s">
        <v>41</v>
      </c>
      <c r="N253" s="2" t="s">
        <v>67</v>
      </c>
      <c r="O253" s="2" t="s">
        <v>67</v>
      </c>
      <c r="P253" s="2" t="s">
        <v>41</v>
      </c>
      <c r="Q253" s="2" t="s">
        <v>41</v>
      </c>
      <c r="R253" s="2" t="s">
        <v>41</v>
      </c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2" t="s">
        <v>41</v>
      </c>
      <c r="AW253" s="2" t="s">
        <v>41</v>
      </c>
      <c r="AX253" s="2" t="s">
        <v>41</v>
      </c>
      <c r="AY253" s="2" t="s">
        <v>41</v>
      </c>
    </row>
    <row r="254" spans="1:13" ht="30" customHeight="1" hidden="1">
      <c r="A254" s="59"/>
      <c r="B254" s="59"/>
      <c r="C254" s="59"/>
      <c r="D254" s="59"/>
      <c r="E254" s="60"/>
      <c r="F254" s="53"/>
      <c r="G254" s="60"/>
      <c r="H254" s="53"/>
      <c r="I254" s="60"/>
      <c r="J254" s="53"/>
      <c r="K254" s="60"/>
      <c r="L254" s="53"/>
      <c r="M254" s="59"/>
    </row>
    <row r="255" spans="1:14" ht="30" customHeight="1" hidden="1">
      <c r="A255" s="54" t="s">
        <v>1582</v>
      </c>
      <c r="B255" s="55"/>
      <c r="C255" s="55"/>
      <c r="D255" s="55"/>
      <c r="E255" s="56"/>
      <c r="F255" s="57"/>
      <c r="G255" s="56"/>
      <c r="H255" s="57"/>
      <c r="I255" s="56"/>
      <c r="J255" s="57"/>
      <c r="K255" s="56"/>
      <c r="L255" s="57"/>
      <c r="M255" s="58"/>
      <c r="N255" s="4" t="s">
        <v>238</v>
      </c>
    </row>
    <row r="256" spans="1:51" ht="30" customHeight="1" hidden="1">
      <c r="A256" s="40" t="s">
        <v>1583</v>
      </c>
      <c r="B256" s="40" t="s">
        <v>1584</v>
      </c>
      <c r="C256" s="40" t="s">
        <v>74</v>
      </c>
      <c r="D256" s="59">
        <v>1</v>
      </c>
      <c r="E256" s="60">
        <f aca="true" t="shared" si="44" ref="E256:F259">TRUNC(G256+I256+K256,1)</f>
        <v>18314</v>
      </c>
      <c r="F256" s="53">
        <f t="shared" si="44"/>
        <v>18314</v>
      </c>
      <c r="G256" s="60">
        <f>일위대가목록!F270</f>
        <v>18314</v>
      </c>
      <c r="H256" s="53">
        <f>TRUNC(G256*D256,1)</f>
        <v>18314</v>
      </c>
      <c r="I256" s="60">
        <f>일위대가목록!G270</f>
        <v>0</v>
      </c>
      <c r="J256" s="53">
        <f>TRUNC(I256*D256,1)</f>
        <v>0</v>
      </c>
      <c r="K256" s="60">
        <f>일위대가목록!H270</f>
        <v>0</v>
      </c>
      <c r="L256" s="53">
        <f>TRUNC(K256*D256,1)</f>
        <v>0</v>
      </c>
      <c r="M256" s="40" t="s">
        <v>1159</v>
      </c>
      <c r="N256" s="2" t="s">
        <v>41</v>
      </c>
      <c r="O256" s="2" t="s">
        <v>1585</v>
      </c>
      <c r="P256" s="2" t="s">
        <v>47</v>
      </c>
      <c r="Q256" s="2" t="s">
        <v>48</v>
      </c>
      <c r="R256" s="2" t="s">
        <v>48</v>
      </c>
      <c r="S256" s="3"/>
      <c r="T256" s="3"/>
      <c r="U256" s="3"/>
      <c r="V256" s="3">
        <v>1</v>
      </c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2" t="s">
        <v>41</v>
      </c>
      <c r="AW256" s="2" t="s">
        <v>1586</v>
      </c>
      <c r="AX256" s="2" t="s">
        <v>41</v>
      </c>
      <c r="AY256" s="2" t="s">
        <v>1162</v>
      </c>
    </row>
    <row r="257" spans="1:51" ht="30" customHeight="1" hidden="1">
      <c r="A257" s="40" t="s">
        <v>1587</v>
      </c>
      <c r="B257" s="40" t="s">
        <v>1588</v>
      </c>
      <c r="C257" s="40" t="s">
        <v>1028</v>
      </c>
      <c r="D257" s="59">
        <v>1</v>
      </c>
      <c r="E257" s="60">
        <f t="shared" si="44"/>
        <v>7343.9</v>
      </c>
      <c r="F257" s="53">
        <f t="shared" si="44"/>
        <v>7343.9</v>
      </c>
      <c r="G257" s="60">
        <f>TRUNC(SUMIF(V256:V259,RIGHTB(O257,1),H256:H259)*U257,2)</f>
        <v>7343.91</v>
      </c>
      <c r="H257" s="53">
        <f>TRUNC(G257*D257,1)</f>
        <v>7343.9</v>
      </c>
      <c r="I257" s="60">
        <v>0</v>
      </c>
      <c r="J257" s="53">
        <f>TRUNC(I257*D257,1)</f>
        <v>0</v>
      </c>
      <c r="K257" s="60">
        <v>0</v>
      </c>
      <c r="L257" s="53">
        <f>TRUNC(K257*D257,1)</f>
        <v>0</v>
      </c>
      <c r="M257" s="40" t="s">
        <v>41</v>
      </c>
      <c r="N257" s="2" t="s">
        <v>238</v>
      </c>
      <c r="O257" s="2" t="s">
        <v>1104</v>
      </c>
      <c r="P257" s="2" t="s">
        <v>48</v>
      </c>
      <c r="Q257" s="2" t="s">
        <v>48</v>
      </c>
      <c r="R257" s="2" t="s">
        <v>48</v>
      </c>
      <c r="S257" s="3">
        <v>0</v>
      </c>
      <c r="T257" s="3">
        <v>0</v>
      </c>
      <c r="U257" s="3">
        <v>0.401</v>
      </c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2" t="s">
        <v>41</v>
      </c>
      <c r="AW257" s="2" t="s">
        <v>1589</v>
      </c>
      <c r="AX257" s="2" t="s">
        <v>41</v>
      </c>
      <c r="AY257" s="2" t="s">
        <v>41</v>
      </c>
    </row>
    <row r="258" spans="1:51" ht="30" customHeight="1" hidden="1">
      <c r="A258" s="40" t="s">
        <v>1590</v>
      </c>
      <c r="B258" s="40" t="s">
        <v>1584</v>
      </c>
      <c r="C258" s="40" t="s">
        <v>74</v>
      </c>
      <c r="D258" s="59">
        <v>1</v>
      </c>
      <c r="E258" s="60">
        <f t="shared" si="44"/>
        <v>49044</v>
      </c>
      <c r="F258" s="53">
        <f t="shared" si="44"/>
        <v>49044</v>
      </c>
      <c r="G258" s="60">
        <f>일위대가목록!F271</f>
        <v>0</v>
      </c>
      <c r="H258" s="53">
        <f>TRUNC(G258*D258,1)</f>
        <v>0</v>
      </c>
      <c r="I258" s="60">
        <f>일위대가목록!G271</f>
        <v>49044</v>
      </c>
      <c r="J258" s="53">
        <f>TRUNC(I258*D258,1)</f>
        <v>49044</v>
      </c>
      <c r="K258" s="60">
        <f>일위대가목록!H271</f>
        <v>0</v>
      </c>
      <c r="L258" s="53">
        <f>TRUNC(K258*D258,1)</f>
        <v>0</v>
      </c>
      <c r="M258" s="40" t="s">
        <v>1159</v>
      </c>
      <c r="N258" s="2" t="s">
        <v>41</v>
      </c>
      <c r="O258" s="2" t="s">
        <v>1591</v>
      </c>
      <c r="P258" s="2" t="s">
        <v>47</v>
      </c>
      <c r="Q258" s="2" t="s">
        <v>48</v>
      </c>
      <c r="R258" s="2" t="s">
        <v>48</v>
      </c>
      <c r="S258" s="3"/>
      <c r="T258" s="3"/>
      <c r="U258" s="3"/>
      <c r="V258" s="3"/>
      <c r="W258" s="3">
        <v>2</v>
      </c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2" t="s">
        <v>41</v>
      </c>
      <c r="AW258" s="2" t="s">
        <v>1592</v>
      </c>
      <c r="AX258" s="2" t="s">
        <v>41</v>
      </c>
      <c r="AY258" s="2" t="s">
        <v>1162</v>
      </c>
    </row>
    <row r="259" spans="1:51" ht="30" customHeight="1" hidden="1">
      <c r="A259" s="40" t="s">
        <v>1587</v>
      </c>
      <c r="B259" s="40" t="s">
        <v>1593</v>
      </c>
      <c r="C259" s="40" t="s">
        <v>1028</v>
      </c>
      <c r="D259" s="59">
        <v>1</v>
      </c>
      <c r="E259" s="60">
        <f t="shared" si="44"/>
        <v>19617.6</v>
      </c>
      <c r="F259" s="53">
        <f t="shared" si="44"/>
        <v>19617.6</v>
      </c>
      <c r="G259" s="60">
        <v>0</v>
      </c>
      <c r="H259" s="53">
        <f>TRUNC(G259*D259,1)</f>
        <v>0</v>
      </c>
      <c r="I259" s="60">
        <f>TRUNC(SUMIF(W256:W259,RIGHTB(O259,1),J256:J259)*U259,2)</f>
        <v>19617.6</v>
      </c>
      <c r="J259" s="53">
        <f>TRUNC(I259*D259,1)</f>
        <v>19617.6</v>
      </c>
      <c r="K259" s="60">
        <v>0</v>
      </c>
      <c r="L259" s="53">
        <f>TRUNC(K259*D259,1)</f>
        <v>0</v>
      </c>
      <c r="M259" s="40" t="s">
        <v>41</v>
      </c>
      <c r="N259" s="2" t="s">
        <v>238</v>
      </c>
      <c r="O259" s="2" t="s">
        <v>1227</v>
      </c>
      <c r="P259" s="2" t="s">
        <v>48</v>
      </c>
      <c r="Q259" s="2" t="s">
        <v>48</v>
      </c>
      <c r="R259" s="2" t="s">
        <v>48</v>
      </c>
      <c r="S259" s="3">
        <v>1</v>
      </c>
      <c r="T259" s="3">
        <v>1</v>
      </c>
      <c r="U259" s="3">
        <v>0.4</v>
      </c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2" t="s">
        <v>41</v>
      </c>
      <c r="AW259" s="2" t="s">
        <v>1594</v>
      </c>
      <c r="AX259" s="2" t="s">
        <v>41</v>
      </c>
      <c r="AY259" s="2" t="s">
        <v>41</v>
      </c>
    </row>
    <row r="260" spans="1:51" ht="30" customHeight="1" hidden="1">
      <c r="A260" s="40" t="s">
        <v>1173</v>
      </c>
      <c r="B260" s="40" t="s">
        <v>41</v>
      </c>
      <c r="C260" s="40" t="s">
        <v>41</v>
      </c>
      <c r="D260" s="59"/>
      <c r="E260" s="60"/>
      <c r="F260" s="53">
        <f>H260+J260+L260</f>
        <v>26960</v>
      </c>
      <c r="G260" s="60"/>
      <c r="H260" s="53">
        <f>TRUNC(SUMIF(N256:N259,N255,H256:H259),0)</f>
        <v>7343</v>
      </c>
      <c r="I260" s="60"/>
      <c r="J260" s="53">
        <f>TRUNC(SUMIF(N256:N259,N255,J256:J259),0)</f>
        <v>19617</v>
      </c>
      <c r="K260" s="60"/>
      <c r="L260" s="53">
        <f>TRUNC(SUMIF(N256:N259,N255,L256:L259),0)</f>
        <v>0</v>
      </c>
      <c r="M260" s="40" t="s">
        <v>41</v>
      </c>
      <c r="N260" s="2" t="s">
        <v>67</v>
      </c>
      <c r="O260" s="2" t="s">
        <v>67</v>
      </c>
      <c r="P260" s="2" t="s">
        <v>41</v>
      </c>
      <c r="Q260" s="2" t="s">
        <v>41</v>
      </c>
      <c r="R260" s="2" t="s">
        <v>41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2" t="s">
        <v>41</v>
      </c>
      <c r="AW260" s="2" t="s">
        <v>41</v>
      </c>
      <c r="AX260" s="2" t="s">
        <v>41</v>
      </c>
      <c r="AY260" s="2" t="s">
        <v>41</v>
      </c>
    </row>
    <row r="261" spans="1:13" ht="30" customHeight="1" hidden="1">
      <c r="A261" s="59"/>
      <c r="B261" s="59"/>
      <c r="C261" s="59"/>
      <c r="D261" s="59"/>
      <c r="E261" s="60"/>
      <c r="F261" s="53"/>
      <c r="G261" s="60"/>
      <c r="H261" s="53"/>
      <c r="I261" s="60"/>
      <c r="J261" s="53"/>
      <c r="K261" s="60"/>
      <c r="L261" s="53"/>
      <c r="M261" s="59"/>
    </row>
    <row r="262" spans="1:14" ht="30" customHeight="1" hidden="1">
      <c r="A262" s="54" t="s">
        <v>1595</v>
      </c>
      <c r="B262" s="55"/>
      <c r="C262" s="55"/>
      <c r="D262" s="55"/>
      <c r="E262" s="56"/>
      <c r="F262" s="57"/>
      <c r="G262" s="56"/>
      <c r="H262" s="57"/>
      <c r="I262" s="56"/>
      <c r="J262" s="57"/>
      <c r="K262" s="56"/>
      <c r="L262" s="57"/>
      <c r="M262" s="58"/>
      <c r="N262" s="4" t="s">
        <v>242</v>
      </c>
    </row>
    <row r="263" spans="1:51" ht="30" customHeight="1" hidden="1">
      <c r="A263" s="40" t="s">
        <v>1597</v>
      </c>
      <c r="B263" s="40" t="s">
        <v>1598</v>
      </c>
      <c r="C263" s="40" t="s">
        <v>74</v>
      </c>
      <c r="D263" s="59">
        <v>1</v>
      </c>
      <c r="E263" s="60">
        <f aca="true" t="shared" si="45" ref="E263:F268">TRUNC(G263+I263+K263,1)</f>
        <v>16556</v>
      </c>
      <c r="F263" s="53">
        <f t="shared" si="45"/>
        <v>16556</v>
      </c>
      <c r="G263" s="60">
        <f>단가대비표!O238</f>
        <v>16556</v>
      </c>
      <c r="H263" s="53">
        <f aca="true" t="shared" si="46" ref="H263:H268">TRUNC(G263*D263,1)</f>
        <v>16556</v>
      </c>
      <c r="I263" s="60">
        <f>단가대비표!P238</f>
        <v>0</v>
      </c>
      <c r="J263" s="53">
        <f aca="true" t="shared" si="47" ref="J263:J268">TRUNC(I263*D263,1)</f>
        <v>0</v>
      </c>
      <c r="K263" s="60">
        <f>단가대비표!V238</f>
        <v>0</v>
      </c>
      <c r="L263" s="53">
        <f aca="true" t="shared" si="48" ref="L263:L268">TRUNC(K263*D263,1)</f>
        <v>0</v>
      </c>
      <c r="M263" s="40" t="s">
        <v>1599</v>
      </c>
      <c r="N263" s="2" t="s">
        <v>242</v>
      </c>
      <c r="O263" s="2" t="s">
        <v>1600</v>
      </c>
      <c r="P263" s="2" t="s">
        <v>48</v>
      </c>
      <c r="Q263" s="2" t="s">
        <v>48</v>
      </c>
      <c r="R263" s="2" t="s">
        <v>47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2" t="s">
        <v>41</v>
      </c>
      <c r="AW263" s="2" t="s">
        <v>1601</v>
      </c>
      <c r="AX263" s="2" t="s">
        <v>41</v>
      </c>
      <c r="AY263" s="2" t="s">
        <v>41</v>
      </c>
    </row>
    <row r="264" spans="1:51" ht="30" customHeight="1" hidden="1">
      <c r="A264" s="40" t="s">
        <v>1238</v>
      </c>
      <c r="B264" s="40" t="s">
        <v>1602</v>
      </c>
      <c r="C264" s="40" t="s">
        <v>130</v>
      </c>
      <c r="D264" s="59">
        <v>0.01</v>
      </c>
      <c r="E264" s="60">
        <f t="shared" si="45"/>
        <v>244963</v>
      </c>
      <c r="F264" s="53">
        <f t="shared" si="45"/>
        <v>2449.6</v>
      </c>
      <c r="G264" s="60">
        <f>단가대비표!O235</f>
        <v>244963</v>
      </c>
      <c r="H264" s="53">
        <f t="shared" si="46"/>
        <v>2449.6</v>
      </c>
      <c r="I264" s="60">
        <f>단가대비표!P235</f>
        <v>0</v>
      </c>
      <c r="J264" s="53">
        <f t="shared" si="47"/>
        <v>0</v>
      </c>
      <c r="K264" s="60">
        <f>단가대비표!V235</f>
        <v>0</v>
      </c>
      <c r="L264" s="53">
        <f t="shared" si="48"/>
        <v>0</v>
      </c>
      <c r="M264" s="40" t="s">
        <v>1603</v>
      </c>
      <c r="N264" s="2" t="s">
        <v>242</v>
      </c>
      <c r="O264" s="2" t="s">
        <v>1604</v>
      </c>
      <c r="P264" s="2" t="s">
        <v>48</v>
      </c>
      <c r="Q264" s="2" t="s">
        <v>48</v>
      </c>
      <c r="R264" s="2" t="s">
        <v>47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2" t="s">
        <v>41</v>
      </c>
      <c r="AW264" s="2" t="s">
        <v>1605</v>
      </c>
      <c r="AX264" s="2" t="s">
        <v>41</v>
      </c>
      <c r="AY264" s="2" t="s">
        <v>41</v>
      </c>
    </row>
    <row r="265" spans="1:51" ht="30" customHeight="1" hidden="1">
      <c r="A265" s="40" t="s">
        <v>1606</v>
      </c>
      <c r="B265" s="40" t="s">
        <v>1607</v>
      </c>
      <c r="C265" s="40" t="s">
        <v>699</v>
      </c>
      <c r="D265" s="59">
        <v>0.29</v>
      </c>
      <c r="E265" s="60">
        <f t="shared" si="45"/>
        <v>1220</v>
      </c>
      <c r="F265" s="53">
        <f t="shared" si="45"/>
        <v>353.8</v>
      </c>
      <c r="G265" s="60">
        <f>단가대비표!O236</f>
        <v>1220</v>
      </c>
      <c r="H265" s="53">
        <f t="shared" si="46"/>
        <v>353.8</v>
      </c>
      <c r="I265" s="60">
        <f>단가대비표!P236</f>
        <v>0</v>
      </c>
      <c r="J265" s="53">
        <f t="shared" si="47"/>
        <v>0</v>
      </c>
      <c r="K265" s="60">
        <f>단가대비표!V236</f>
        <v>0</v>
      </c>
      <c r="L265" s="53">
        <f t="shared" si="48"/>
        <v>0</v>
      </c>
      <c r="M265" s="40" t="s">
        <v>1608</v>
      </c>
      <c r="N265" s="2" t="s">
        <v>242</v>
      </c>
      <c r="O265" s="2" t="s">
        <v>1609</v>
      </c>
      <c r="P265" s="2" t="s">
        <v>48</v>
      </c>
      <c r="Q265" s="2" t="s">
        <v>48</v>
      </c>
      <c r="R265" s="2" t="s">
        <v>47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2" t="s">
        <v>41</v>
      </c>
      <c r="AW265" s="2" t="s">
        <v>1610</v>
      </c>
      <c r="AX265" s="2" t="s">
        <v>41</v>
      </c>
      <c r="AY265" s="2" t="s">
        <v>41</v>
      </c>
    </row>
    <row r="266" spans="1:51" ht="30" customHeight="1" hidden="1">
      <c r="A266" s="40" t="s">
        <v>1611</v>
      </c>
      <c r="B266" s="40" t="s">
        <v>41</v>
      </c>
      <c r="C266" s="40" t="s">
        <v>699</v>
      </c>
      <c r="D266" s="59">
        <v>0.25</v>
      </c>
      <c r="E266" s="60">
        <f t="shared" si="45"/>
        <v>1160</v>
      </c>
      <c r="F266" s="53">
        <f t="shared" si="45"/>
        <v>290</v>
      </c>
      <c r="G266" s="60">
        <f>단가대비표!O237</f>
        <v>1160</v>
      </c>
      <c r="H266" s="53">
        <f t="shared" si="46"/>
        <v>290</v>
      </c>
      <c r="I266" s="60">
        <f>단가대비표!P237</f>
        <v>0</v>
      </c>
      <c r="J266" s="53">
        <f t="shared" si="47"/>
        <v>0</v>
      </c>
      <c r="K266" s="60">
        <f>단가대비표!V237</f>
        <v>0</v>
      </c>
      <c r="L266" s="53">
        <f t="shared" si="48"/>
        <v>0</v>
      </c>
      <c r="M266" s="40" t="s">
        <v>1612</v>
      </c>
      <c r="N266" s="2" t="s">
        <v>242</v>
      </c>
      <c r="O266" s="2" t="s">
        <v>1613</v>
      </c>
      <c r="P266" s="2" t="s">
        <v>48</v>
      </c>
      <c r="Q266" s="2" t="s">
        <v>48</v>
      </c>
      <c r="R266" s="2" t="s">
        <v>47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2" t="s">
        <v>41</v>
      </c>
      <c r="AW266" s="2" t="s">
        <v>1614</v>
      </c>
      <c r="AX266" s="2" t="s">
        <v>41</v>
      </c>
      <c r="AY266" s="2" t="s">
        <v>41</v>
      </c>
    </row>
    <row r="267" spans="1:51" ht="30" customHeight="1" hidden="1">
      <c r="A267" s="40" t="s">
        <v>1317</v>
      </c>
      <c r="B267" s="40" t="s">
        <v>1211</v>
      </c>
      <c r="C267" s="40" t="s">
        <v>1212</v>
      </c>
      <c r="D267" s="59">
        <v>0.07</v>
      </c>
      <c r="E267" s="60">
        <f t="shared" si="45"/>
        <v>168448</v>
      </c>
      <c r="F267" s="53">
        <f t="shared" si="45"/>
        <v>11791.3</v>
      </c>
      <c r="G267" s="60">
        <f>단가대비표!O372</f>
        <v>0</v>
      </c>
      <c r="H267" s="53">
        <f t="shared" si="46"/>
        <v>0</v>
      </c>
      <c r="I267" s="60">
        <f>단가대비표!P372</f>
        <v>168448</v>
      </c>
      <c r="J267" s="53">
        <f t="shared" si="47"/>
        <v>11791.3</v>
      </c>
      <c r="K267" s="60">
        <f>단가대비표!V372</f>
        <v>0</v>
      </c>
      <c r="L267" s="53">
        <f t="shared" si="48"/>
        <v>0</v>
      </c>
      <c r="M267" s="40" t="s">
        <v>1318</v>
      </c>
      <c r="N267" s="2" t="s">
        <v>242</v>
      </c>
      <c r="O267" s="2" t="s">
        <v>1319</v>
      </c>
      <c r="P267" s="2" t="s">
        <v>48</v>
      </c>
      <c r="Q267" s="2" t="s">
        <v>48</v>
      </c>
      <c r="R267" s="2" t="s">
        <v>47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2" t="s">
        <v>41</v>
      </c>
      <c r="AW267" s="2" t="s">
        <v>1615</v>
      </c>
      <c r="AX267" s="2" t="s">
        <v>41</v>
      </c>
      <c r="AY267" s="2" t="s">
        <v>41</v>
      </c>
    </row>
    <row r="268" spans="1:51" ht="30" customHeight="1" hidden="1">
      <c r="A268" s="40" t="s">
        <v>1215</v>
      </c>
      <c r="B268" s="40" t="s">
        <v>1211</v>
      </c>
      <c r="C268" s="40" t="s">
        <v>1212</v>
      </c>
      <c r="D268" s="59">
        <v>0.06</v>
      </c>
      <c r="E268" s="60">
        <f t="shared" si="45"/>
        <v>99882</v>
      </c>
      <c r="F268" s="53">
        <f t="shared" si="45"/>
        <v>5992.9</v>
      </c>
      <c r="G268" s="60">
        <f>단가대비표!O367</f>
        <v>0</v>
      </c>
      <c r="H268" s="53">
        <f t="shared" si="46"/>
        <v>0</v>
      </c>
      <c r="I268" s="60">
        <f>단가대비표!P367</f>
        <v>99882</v>
      </c>
      <c r="J268" s="53">
        <f t="shared" si="47"/>
        <v>5992.9</v>
      </c>
      <c r="K268" s="60">
        <f>단가대비표!V367</f>
        <v>0</v>
      </c>
      <c r="L268" s="53">
        <f t="shared" si="48"/>
        <v>0</v>
      </c>
      <c r="M268" s="40" t="s">
        <v>1247</v>
      </c>
      <c r="N268" s="2" t="s">
        <v>242</v>
      </c>
      <c r="O268" s="2" t="s">
        <v>1216</v>
      </c>
      <c r="P268" s="2" t="s">
        <v>48</v>
      </c>
      <c r="Q268" s="2" t="s">
        <v>48</v>
      </c>
      <c r="R268" s="2" t="s">
        <v>47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2" t="s">
        <v>41</v>
      </c>
      <c r="AW268" s="2" t="s">
        <v>1616</v>
      </c>
      <c r="AX268" s="2" t="s">
        <v>41</v>
      </c>
      <c r="AY268" s="2" t="s">
        <v>41</v>
      </c>
    </row>
    <row r="269" spans="1:51" ht="30" customHeight="1" hidden="1">
      <c r="A269" s="40" t="s">
        <v>1173</v>
      </c>
      <c r="B269" s="40" t="s">
        <v>41</v>
      </c>
      <c r="C269" s="40" t="s">
        <v>41</v>
      </c>
      <c r="D269" s="59"/>
      <c r="E269" s="60"/>
      <c r="F269" s="53">
        <f>H269+J269+L269</f>
        <v>37433</v>
      </c>
      <c r="G269" s="60"/>
      <c r="H269" s="53">
        <f>TRUNC(SUMIF(N263:N268,N262,H263:H268),0)</f>
        <v>19649</v>
      </c>
      <c r="I269" s="60"/>
      <c r="J269" s="53">
        <f>TRUNC(SUMIF(N263:N268,N262,J263:J268),0)</f>
        <v>17784</v>
      </c>
      <c r="K269" s="60"/>
      <c r="L269" s="53">
        <f>TRUNC(SUMIF(N263:N268,N262,L263:L268),0)</f>
        <v>0</v>
      </c>
      <c r="M269" s="40" t="s">
        <v>41</v>
      </c>
      <c r="N269" s="2" t="s">
        <v>67</v>
      </c>
      <c r="O269" s="2" t="s">
        <v>67</v>
      </c>
      <c r="P269" s="2" t="s">
        <v>41</v>
      </c>
      <c r="Q269" s="2" t="s">
        <v>41</v>
      </c>
      <c r="R269" s="2" t="s">
        <v>41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2" t="s">
        <v>41</v>
      </c>
      <c r="AW269" s="2" t="s">
        <v>41</v>
      </c>
      <c r="AX269" s="2" t="s">
        <v>41</v>
      </c>
      <c r="AY269" s="2" t="s">
        <v>41</v>
      </c>
    </row>
    <row r="270" spans="1:13" ht="30" customHeight="1" hidden="1">
      <c r="A270" s="59"/>
      <c r="B270" s="59"/>
      <c r="C270" s="59"/>
      <c r="D270" s="59"/>
      <c r="E270" s="60"/>
      <c r="F270" s="53"/>
      <c r="G270" s="60"/>
      <c r="H270" s="53"/>
      <c r="I270" s="60"/>
      <c r="J270" s="53"/>
      <c r="K270" s="60"/>
      <c r="L270" s="53"/>
      <c r="M270" s="59"/>
    </row>
    <row r="271" spans="1:14" ht="30" customHeight="1" hidden="1">
      <c r="A271" s="54" t="s">
        <v>1617</v>
      </c>
      <c r="B271" s="55"/>
      <c r="C271" s="55"/>
      <c r="D271" s="55"/>
      <c r="E271" s="56"/>
      <c r="F271" s="57"/>
      <c r="G271" s="56"/>
      <c r="H271" s="57"/>
      <c r="I271" s="56"/>
      <c r="J271" s="57"/>
      <c r="K271" s="56"/>
      <c r="L271" s="57"/>
      <c r="M271" s="58"/>
      <c r="N271" s="4" t="s">
        <v>246</v>
      </c>
    </row>
    <row r="272" spans="1:51" ht="30" customHeight="1" hidden="1">
      <c r="A272" s="40" t="s">
        <v>1618</v>
      </c>
      <c r="B272" s="40" t="s">
        <v>1584</v>
      </c>
      <c r="C272" s="40" t="s">
        <v>74</v>
      </c>
      <c r="D272" s="59">
        <v>1</v>
      </c>
      <c r="E272" s="60">
        <f aca="true" t="shared" si="49" ref="E272:F275">TRUNC(G272+I272+K272,1)</f>
        <v>19195</v>
      </c>
      <c r="F272" s="53">
        <f t="shared" si="49"/>
        <v>19195</v>
      </c>
      <c r="G272" s="60">
        <f>일위대가목록!F272</f>
        <v>19195</v>
      </c>
      <c r="H272" s="53">
        <f>TRUNC(G272*D272,1)</f>
        <v>19195</v>
      </c>
      <c r="I272" s="60">
        <f>일위대가목록!G272</f>
        <v>0</v>
      </c>
      <c r="J272" s="53">
        <f>TRUNC(I272*D272,1)</f>
        <v>0</v>
      </c>
      <c r="K272" s="60">
        <f>일위대가목록!H272</f>
        <v>0</v>
      </c>
      <c r="L272" s="53">
        <f>TRUNC(K272*D272,1)</f>
        <v>0</v>
      </c>
      <c r="M272" s="40" t="s">
        <v>1159</v>
      </c>
      <c r="N272" s="2" t="s">
        <v>41</v>
      </c>
      <c r="O272" s="2" t="s">
        <v>1619</v>
      </c>
      <c r="P272" s="2" t="s">
        <v>47</v>
      </c>
      <c r="Q272" s="2" t="s">
        <v>48</v>
      </c>
      <c r="R272" s="2" t="s">
        <v>48</v>
      </c>
      <c r="S272" s="3"/>
      <c r="T272" s="3"/>
      <c r="U272" s="3"/>
      <c r="V272" s="3">
        <v>1</v>
      </c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2" t="s">
        <v>41</v>
      </c>
      <c r="AW272" s="2" t="s">
        <v>1620</v>
      </c>
      <c r="AX272" s="2" t="s">
        <v>41</v>
      </c>
      <c r="AY272" s="2" t="s">
        <v>1162</v>
      </c>
    </row>
    <row r="273" spans="1:51" ht="30" customHeight="1" hidden="1">
      <c r="A273" s="40" t="s">
        <v>1587</v>
      </c>
      <c r="B273" s="40" t="s">
        <v>1621</v>
      </c>
      <c r="C273" s="40" t="s">
        <v>1028</v>
      </c>
      <c r="D273" s="59">
        <v>1</v>
      </c>
      <c r="E273" s="60">
        <f t="shared" si="49"/>
        <v>8848.8</v>
      </c>
      <c r="F273" s="53">
        <f t="shared" si="49"/>
        <v>8848.8</v>
      </c>
      <c r="G273" s="60">
        <f>TRUNC(SUMIF(V272:V275,RIGHTB(O273,1),H272:H275)*U273,2)</f>
        <v>8848.89</v>
      </c>
      <c r="H273" s="53">
        <f>TRUNC(G273*D273,1)</f>
        <v>8848.8</v>
      </c>
      <c r="I273" s="60">
        <v>0</v>
      </c>
      <c r="J273" s="53">
        <f>TRUNC(I273*D273,1)</f>
        <v>0</v>
      </c>
      <c r="K273" s="60">
        <v>0</v>
      </c>
      <c r="L273" s="53">
        <f>TRUNC(K273*D273,1)</f>
        <v>0</v>
      </c>
      <c r="M273" s="40" t="s">
        <v>41</v>
      </c>
      <c r="N273" s="2" t="s">
        <v>246</v>
      </c>
      <c r="O273" s="2" t="s">
        <v>1104</v>
      </c>
      <c r="P273" s="2" t="s">
        <v>48</v>
      </c>
      <c r="Q273" s="2" t="s">
        <v>48</v>
      </c>
      <c r="R273" s="2" t="s">
        <v>48</v>
      </c>
      <c r="S273" s="3">
        <v>0</v>
      </c>
      <c r="T273" s="3">
        <v>0</v>
      </c>
      <c r="U273" s="3">
        <v>0.461</v>
      </c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2" t="s">
        <v>41</v>
      </c>
      <c r="AW273" s="2" t="s">
        <v>1622</v>
      </c>
      <c r="AX273" s="2" t="s">
        <v>41</v>
      </c>
      <c r="AY273" s="2" t="s">
        <v>41</v>
      </c>
    </row>
    <row r="274" spans="1:51" ht="30" customHeight="1" hidden="1">
      <c r="A274" s="40" t="s">
        <v>1623</v>
      </c>
      <c r="B274" s="40" t="s">
        <v>1584</v>
      </c>
      <c r="C274" s="40" t="s">
        <v>74</v>
      </c>
      <c r="D274" s="59">
        <v>1</v>
      </c>
      <c r="E274" s="60">
        <f t="shared" si="49"/>
        <v>58852</v>
      </c>
      <c r="F274" s="53">
        <f t="shared" si="49"/>
        <v>58852</v>
      </c>
      <c r="G274" s="60">
        <f>일위대가목록!F273</f>
        <v>0</v>
      </c>
      <c r="H274" s="53">
        <f>TRUNC(G274*D274,1)</f>
        <v>0</v>
      </c>
      <c r="I274" s="60">
        <f>일위대가목록!G273</f>
        <v>58852</v>
      </c>
      <c r="J274" s="53">
        <f>TRUNC(I274*D274,1)</f>
        <v>58852</v>
      </c>
      <c r="K274" s="60">
        <f>일위대가목록!H273</f>
        <v>0</v>
      </c>
      <c r="L274" s="53">
        <f>TRUNC(K274*D274,1)</f>
        <v>0</v>
      </c>
      <c r="M274" s="40" t="s">
        <v>1159</v>
      </c>
      <c r="N274" s="2" t="s">
        <v>41</v>
      </c>
      <c r="O274" s="2" t="s">
        <v>1624</v>
      </c>
      <c r="P274" s="2" t="s">
        <v>47</v>
      </c>
      <c r="Q274" s="2" t="s">
        <v>48</v>
      </c>
      <c r="R274" s="2" t="s">
        <v>48</v>
      </c>
      <c r="S274" s="3"/>
      <c r="T274" s="3"/>
      <c r="U274" s="3"/>
      <c r="V274" s="3"/>
      <c r="W274" s="3">
        <v>2</v>
      </c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2" t="s">
        <v>41</v>
      </c>
      <c r="AW274" s="2" t="s">
        <v>1625</v>
      </c>
      <c r="AX274" s="2" t="s">
        <v>41</v>
      </c>
      <c r="AY274" s="2" t="s">
        <v>1162</v>
      </c>
    </row>
    <row r="275" spans="1:51" ht="30" customHeight="1" hidden="1">
      <c r="A275" s="40" t="s">
        <v>1587</v>
      </c>
      <c r="B275" s="40" t="s">
        <v>1626</v>
      </c>
      <c r="C275" s="40" t="s">
        <v>1028</v>
      </c>
      <c r="D275" s="59">
        <v>1</v>
      </c>
      <c r="E275" s="60">
        <f t="shared" si="49"/>
        <v>27719.2</v>
      </c>
      <c r="F275" s="53">
        <f t="shared" si="49"/>
        <v>27719.2</v>
      </c>
      <c r="G275" s="60">
        <v>0</v>
      </c>
      <c r="H275" s="53">
        <f>TRUNC(G275*D275,1)</f>
        <v>0</v>
      </c>
      <c r="I275" s="60">
        <f>TRUNC(SUMIF(W272:W275,RIGHTB(O275,1),J272:J275)*U275,2)</f>
        <v>27719.29</v>
      </c>
      <c r="J275" s="53">
        <f>TRUNC(I275*D275,1)</f>
        <v>27719.2</v>
      </c>
      <c r="K275" s="60">
        <v>0</v>
      </c>
      <c r="L275" s="53">
        <f>TRUNC(K275*D275,1)</f>
        <v>0</v>
      </c>
      <c r="M275" s="40" t="s">
        <v>41</v>
      </c>
      <c r="N275" s="2" t="s">
        <v>246</v>
      </c>
      <c r="O275" s="2" t="s">
        <v>1227</v>
      </c>
      <c r="P275" s="2" t="s">
        <v>48</v>
      </c>
      <c r="Q275" s="2" t="s">
        <v>48</v>
      </c>
      <c r="R275" s="2" t="s">
        <v>48</v>
      </c>
      <c r="S275" s="3">
        <v>1</v>
      </c>
      <c r="T275" s="3">
        <v>1</v>
      </c>
      <c r="U275" s="3">
        <v>0.471</v>
      </c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2" t="s">
        <v>41</v>
      </c>
      <c r="AW275" s="2" t="s">
        <v>1627</v>
      </c>
      <c r="AX275" s="2" t="s">
        <v>41</v>
      </c>
      <c r="AY275" s="2" t="s">
        <v>41</v>
      </c>
    </row>
    <row r="276" spans="1:51" ht="30" customHeight="1" hidden="1">
      <c r="A276" s="40" t="s">
        <v>1173</v>
      </c>
      <c r="B276" s="40" t="s">
        <v>41</v>
      </c>
      <c r="C276" s="40" t="s">
        <v>41</v>
      </c>
      <c r="D276" s="59"/>
      <c r="E276" s="60"/>
      <c r="F276" s="53">
        <f>H276+J276+L276</f>
        <v>36567</v>
      </c>
      <c r="G276" s="60"/>
      <c r="H276" s="53">
        <f>TRUNC(SUMIF(N272:N275,N271,H272:H275),0)</f>
        <v>8848</v>
      </c>
      <c r="I276" s="60"/>
      <c r="J276" s="53">
        <f>TRUNC(SUMIF(N272:N275,N271,J272:J275),0)</f>
        <v>27719</v>
      </c>
      <c r="K276" s="60"/>
      <c r="L276" s="53">
        <f>TRUNC(SUMIF(N272:N275,N271,L272:L275),0)</f>
        <v>0</v>
      </c>
      <c r="M276" s="40" t="s">
        <v>41</v>
      </c>
      <c r="N276" s="2" t="s">
        <v>67</v>
      </c>
      <c r="O276" s="2" t="s">
        <v>67</v>
      </c>
      <c r="P276" s="2" t="s">
        <v>41</v>
      </c>
      <c r="Q276" s="2" t="s">
        <v>41</v>
      </c>
      <c r="R276" s="2" t="s">
        <v>41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2" t="s">
        <v>41</v>
      </c>
      <c r="AW276" s="2" t="s">
        <v>41</v>
      </c>
      <c r="AX276" s="2" t="s">
        <v>41</v>
      </c>
      <c r="AY276" s="2" t="s">
        <v>41</v>
      </c>
    </row>
    <row r="277" spans="1:13" ht="30" customHeight="1" hidden="1">
      <c r="A277" s="59"/>
      <c r="B277" s="59"/>
      <c r="C277" s="59"/>
      <c r="D277" s="59"/>
      <c r="E277" s="60"/>
      <c r="F277" s="53"/>
      <c r="G277" s="60"/>
      <c r="H277" s="53"/>
      <c r="I277" s="60"/>
      <c r="J277" s="53"/>
      <c r="K277" s="60"/>
      <c r="L277" s="53"/>
      <c r="M277" s="59"/>
    </row>
    <row r="278" spans="1:14" ht="30" customHeight="1" hidden="1">
      <c r="A278" s="54" t="s">
        <v>1628</v>
      </c>
      <c r="B278" s="55"/>
      <c r="C278" s="55"/>
      <c r="D278" s="55"/>
      <c r="E278" s="56"/>
      <c r="F278" s="57"/>
      <c r="G278" s="56"/>
      <c r="H278" s="57"/>
      <c r="I278" s="56"/>
      <c r="J278" s="57"/>
      <c r="K278" s="56"/>
      <c r="L278" s="57"/>
      <c r="M278" s="58"/>
      <c r="N278" s="4" t="s">
        <v>250</v>
      </c>
    </row>
    <row r="279" spans="1:51" ht="30" customHeight="1" hidden="1">
      <c r="A279" s="40" t="s">
        <v>1629</v>
      </c>
      <c r="B279" s="40" t="s">
        <v>248</v>
      </c>
      <c r="C279" s="40" t="s">
        <v>1630</v>
      </c>
      <c r="D279" s="59">
        <v>0.1</v>
      </c>
      <c r="E279" s="60">
        <f>TRUNC(G279+I279+K279,1)</f>
        <v>22622</v>
      </c>
      <c r="F279" s="53">
        <f>TRUNC(H279+J279+L279,1)</f>
        <v>2262.2</v>
      </c>
      <c r="G279" s="60">
        <f>일위대가목록!F274</f>
        <v>22622</v>
      </c>
      <c r="H279" s="53">
        <f>TRUNC(G279*D279,1)</f>
        <v>2262.2</v>
      </c>
      <c r="I279" s="60">
        <f>일위대가목록!G274</f>
        <v>0</v>
      </c>
      <c r="J279" s="53">
        <f>TRUNC(I279*D279,1)</f>
        <v>0</v>
      </c>
      <c r="K279" s="60">
        <f>일위대가목록!H274</f>
        <v>0</v>
      </c>
      <c r="L279" s="53">
        <f>TRUNC(K279*D279,1)</f>
        <v>0</v>
      </c>
      <c r="M279" s="40" t="s">
        <v>1631</v>
      </c>
      <c r="N279" s="2" t="s">
        <v>250</v>
      </c>
      <c r="O279" s="2" t="s">
        <v>1632</v>
      </c>
      <c r="P279" s="2" t="s">
        <v>47</v>
      </c>
      <c r="Q279" s="2" t="s">
        <v>48</v>
      </c>
      <c r="R279" s="2" t="s">
        <v>48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2" t="s">
        <v>41</v>
      </c>
      <c r="AW279" s="2" t="s">
        <v>1633</v>
      </c>
      <c r="AX279" s="2" t="s">
        <v>41</v>
      </c>
      <c r="AY279" s="2" t="s">
        <v>41</v>
      </c>
    </row>
    <row r="280" spans="1:51" ht="30" customHeight="1" hidden="1">
      <c r="A280" s="40" t="s">
        <v>1634</v>
      </c>
      <c r="B280" s="40" t="s">
        <v>1635</v>
      </c>
      <c r="C280" s="40" t="s">
        <v>1630</v>
      </c>
      <c r="D280" s="59">
        <v>0.1</v>
      </c>
      <c r="E280" s="60">
        <f>TRUNC(G280+I280+K280,1)</f>
        <v>212855</v>
      </c>
      <c r="F280" s="53">
        <f>TRUNC(H280+J280+L280,1)</f>
        <v>21285.5</v>
      </c>
      <c r="G280" s="60">
        <f>일위대가목록!F275</f>
        <v>6199</v>
      </c>
      <c r="H280" s="53">
        <f>TRUNC(G280*D280,1)</f>
        <v>619.9</v>
      </c>
      <c r="I280" s="60">
        <f>일위대가목록!G275</f>
        <v>206656</v>
      </c>
      <c r="J280" s="53">
        <f>TRUNC(I280*D280,1)</f>
        <v>20665.6</v>
      </c>
      <c r="K280" s="60">
        <f>일위대가목록!H275</f>
        <v>0</v>
      </c>
      <c r="L280" s="53">
        <f>TRUNC(K280*D280,1)</f>
        <v>0</v>
      </c>
      <c r="M280" s="40" t="s">
        <v>1636</v>
      </c>
      <c r="N280" s="2" t="s">
        <v>250</v>
      </c>
      <c r="O280" s="2" t="s">
        <v>1637</v>
      </c>
      <c r="P280" s="2" t="s">
        <v>47</v>
      </c>
      <c r="Q280" s="2" t="s">
        <v>48</v>
      </c>
      <c r="R280" s="2" t="s">
        <v>48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2" t="s">
        <v>41</v>
      </c>
      <c r="AW280" s="2" t="s">
        <v>1638</v>
      </c>
      <c r="AX280" s="2" t="s">
        <v>41</v>
      </c>
      <c r="AY280" s="2" t="s">
        <v>41</v>
      </c>
    </row>
    <row r="281" spans="1:51" ht="30" customHeight="1" hidden="1">
      <c r="A281" s="40" t="s">
        <v>1173</v>
      </c>
      <c r="B281" s="40" t="s">
        <v>41</v>
      </c>
      <c r="C281" s="40" t="s">
        <v>41</v>
      </c>
      <c r="D281" s="59"/>
      <c r="E281" s="60"/>
      <c r="F281" s="53">
        <f>H281+J281+L281</f>
        <v>23547</v>
      </c>
      <c r="G281" s="60"/>
      <c r="H281" s="53">
        <f>TRUNC(SUMIF(N279:N280,N278,H279:H280),0)</f>
        <v>2882</v>
      </c>
      <c r="I281" s="60"/>
      <c r="J281" s="53">
        <f>TRUNC(SUMIF(N279:N280,N278,J279:J280),0)</f>
        <v>20665</v>
      </c>
      <c r="K281" s="60"/>
      <c r="L281" s="53">
        <f>TRUNC(SUMIF(N279:N280,N278,L279:L280),0)</f>
        <v>0</v>
      </c>
      <c r="M281" s="40" t="s">
        <v>41</v>
      </c>
      <c r="N281" s="2" t="s">
        <v>67</v>
      </c>
      <c r="O281" s="2" t="s">
        <v>67</v>
      </c>
      <c r="P281" s="2" t="s">
        <v>41</v>
      </c>
      <c r="Q281" s="2" t="s">
        <v>41</v>
      </c>
      <c r="R281" s="2" t="s">
        <v>41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2" t="s">
        <v>41</v>
      </c>
      <c r="AW281" s="2" t="s">
        <v>41</v>
      </c>
      <c r="AX281" s="2" t="s">
        <v>41</v>
      </c>
      <c r="AY281" s="2" t="s">
        <v>41</v>
      </c>
    </row>
    <row r="282" spans="1:13" ht="30" customHeight="1" hidden="1">
      <c r="A282" s="59"/>
      <c r="B282" s="59"/>
      <c r="C282" s="59"/>
      <c r="D282" s="59"/>
      <c r="E282" s="60"/>
      <c r="F282" s="53"/>
      <c r="G282" s="60"/>
      <c r="H282" s="53"/>
      <c r="I282" s="60"/>
      <c r="J282" s="53"/>
      <c r="K282" s="60"/>
      <c r="L282" s="53"/>
      <c r="M282" s="59"/>
    </row>
    <row r="283" spans="1:14" ht="30" customHeight="1" hidden="1">
      <c r="A283" s="54" t="s">
        <v>1639</v>
      </c>
      <c r="B283" s="55"/>
      <c r="C283" s="55"/>
      <c r="D283" s="55"/>
      <c r="E283" s="56"/>
      <c r="F283" s="57"/>
      <c r="G283" s="56"/>
      <c r="H283" s="57"/>
      <c r="I283" s="56"/>
      <c r="J283" s="57"/>
      <c r="K283" s="56"/>
      <c r="L283" s="57"/>
      <c r="M283" s="58"/>
      <c r="N283" s="4" t="s">
        <v>281</v>
      </c>
    </row>
    <row r="284" spans="1:51" ht="30" customHeight="1" hidden="1">
      <c r="A284" s="40" t="s">
        <v>1640</v>
      </c>
      <c r="B284" s="40" t="s">
        <v>1211</v>
      </c>
      <c r="C284" s="40" t="s">
        <v>1212</v>
      </c>
      <c r="D284" s="59">
        <v>0.08</v>
      </c>
      <c r="E284" s="60">
        <f>TRUNC(G284+I284+K284,1)</f>
        <v>152524</v>
      </c>
      <c r="F284" s="53">
        <f>TRUNC(H284+J284+L284,1)</f>
        <v>12201.9</v>
      </c>
      <c r="G284" s="60">
        <f>단가대비표!O376</f>
        <v>0</v>
      </c>
      <c r="H284" s="53">
        <f>TRUNC(G284*D284,1)</f>
        <v>0</v>
      </c>
      <c r="I284" s="60">
        <f>단가대비표!P376</f>
        <v>152524</v>
      </c>
      <c r="J284" s="53">
        <f>TRUNC(I284*D284,1)</f>
        <v>12201.9</v>
      </c>
      <c r="K284" s="60">
        <f>단가대비표!V376</f>
        <v>0</v>
      </c>
      <c r="L284" s="53">
        <f>TRUNC(K284*D284,1)</f>
        <v>0</v>
      </c>
      <c r="M284" s="40" t="s">
        <v>1641</v>
      </c>
      <c r="N284" s="2" t="s">
        <v>281</v>
      </c>
      <c r="O284" s="2" t="s">
        <v>1642</v>
      </c>
      <c r="P284" s="2" t="s">
        <v>48</v>
      </c>
      <c r="Q284" s="2" t="s">
        <v>48</v>
      </c>
      <c r="R284" s="2" t="s">
        <v>47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2" t="s">
        <v>41</v>
      </c>
      <c r="AW284" s="2" t="s">
        <v>1643</v>
      </c>
      <c r="AX284" s="2" t="s">
        <v>41</v>
      </c>
      <c r="AY284" s="2" t="s">
        <v>41</v>
      </c>
    </row>
    <row r="285" spans="1:51" ht="30" customHeight="1" hidden="1">
      <c r="A285" s="40" t="s">
        <v>1173</v>
      </c>
      <c r="B285" s="40" t="s">
        <v>41</v>
      </c>
      <c r="C285" s="40" t="s">
        <v>41</v>
      </c>
      <c r="D285" s="59"/>
      <c r="E285" s="60"/>
      <c r="F285" s="53">
        <f>H285+J285+L285</f>
        <v>12201</v>
      </c>
      <c r="G285" s="60"/>
      <c r="H285" s="53">
        <f>TRUNC(SUMIF(N284:N284,N283,H284:H284),0)</f>
        <v>0</v>
      </c>
      <c r="I285" s="60"/>
      <c r="J285" s="53">
        <f>TRUNC(SUMIF(N284:N284,N283,J284:J284),0)</f>
        <v>12201</v>
      </c>
      <c r="K285" s="60"/>
      <c r="L285" s="53">
        <f>TRUNC(SUMIF(N284:N284,N283,L284:L284),0)</f>
        <v>0</v>
      </c>
      <c r="M285" s="40" t="s">
        <v>41</v>
      </c>
      <c r="N285" s="2" t="s">
        <v>67</v>
      </c>
      <c r="O285" s="2" t="s">
        <v>67</v>
      </c>
      <c r="P285" s="2" t="s">
        <v>41</v>
      </c>
      <c r="Q285" s="2" t="s">
        <v>41</v>
      </c>
      <c r="R285" s="2" t="s">
        <v>41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2" t="s">
        <v>41</v>
      </c>
      <c r="AW285" s="2" t="s">
        <v>41</v>
      </c>
      <c r="AX285" s="2" t="s">
        <v>41</v>
      </c>
      <c r="AY285" s="2" t="s">
        <v>41</v>
      </c>
    </row>
    <row r="286" spans="1:13" ht="30" customHeight="1" hidden="1">
      <c r="A286" s="59"/>
      <c r="B286" s="59"/>
      <c r="C286" s="59"/>
      <c r="D286" s="59"/>
      <c r="E286" s="60"/>
      <c r="F286" s="53"/>
      <c r="G286" s="60"/>
      <c r="H286" s="53"/>
      <c r="I286" s="60"/>
      <c r="J286" s="53"/>
      <c r="K286" s="60"/>
      <c r="L286" s="53"/>
      <c r="M286" s="59"/>
    </row>
    <row r="287" spans="1:14" ht="30" customHeight="1" hidden="1">
      <c r="A287" s="54" t="s">
        <v>1644</v>
      </c>
      <c r="B287" s="55"/>
      <c r="C287" s="55"/>
      <c r="D287" s="55"/>
      <c r="E287" s="56"/>
      <c r="F287" s="57"/>
      <c r="G287" s="56"/>
      <c r="H287" s="57"/>
      <c r="I287" s="56"/>
      <c r="J287" s="57"/>
      <c r="K287" s="56"/>
      <c r="L287" s="57"/>
      <c r="M287" s="58"/>
      <c r="N287" s="4" t="s">
        <v>285</v>
      </c>
    </row>
    <row r="288" spans="1:51" ht="30" customHeight="1" hidden="1">
      <c r="A288" s="40" t="s">
        <v>1645</v>
      </c>
      <c r="B288" s="40" t="s">
        <v>1646</v>
      </c>
      <c r="C288" s="40" t="s">
        <v>699</v>
      </c>
      <c r="D288" s="59">
        <v>1950</v>
      </c>
      <c r="E288" s="60">
        <f>TRUNC(G288+I288+K288,1)</f>
        <v>400</v>
      </c>
      <c r="F288" s="53">
        <f>TRUNC(H288+J288+L288,1)</f>
        <v>780000</v>
      </c>
      <c r="G288" s="60">
        <f>단가대비표!O118</f>
        <v>400</v>
      </c>
      <c r="H288" s="53">
        <f>TRUNC(G288*D288,1)</f>
        <v>780000</v>
      </c>
      <c r="I288" s="60">
        <f>단가대비표!P118</f>
        <v>0</v>
      </c>
      <c r="J288" s="53">
        <f>TRUNC(I288*D288,1)</f>
        <v>0</v>
      </c>
      <c r="K288" s="60">
        <f>단가대비표!V118</f>
        <v>0</v>
      </c>
      <c r="L288" s="53">
        <f>TRUNC(K288*D288,1)</f>
        <v>0</v>
      </c>
      <c r="M288" s="40" t="s">
        <v>1647</v>
      </c>
      <c r="N288" s="2" t="s">
        <v>285</v>
      </c>
      <c r="O288" s="2" t="s">
        <v>1648</v>
      </c>
      <c r="P288" s="2" t="s">
        <v>48</v>
      </c>
      <c r="Q288" s="2" t="s">
        <v>48</v>
      </c>
      <c r="R288" s="2" t="s">
        <v>47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2" t="s">
        <v>41</v>
      </c>
      <c r="AW288" s="2" t="s">
        <v>1649</v>
      </c>
      <c r="AX288" s="2" t="s">
        <v>41</v>
      </c>
      <c r="AY288" s="2" t="s">
        <v>41</v>
      </c>
    </row>
    <row r="289" spans="1:51" ht="30" customHeight="1" hidden="1">
      <c r="A289" s="40" t="s">
        <v>1173</v>
      </c>
      <c r="B289" s="40" t="s">
        <v>41</v>
      </c>
      <c r="C289" s="40" t="s">
        <v>41</v>
      </c>
      <c r="D289" s="59"/>
      <c r="E289" s="60"/>
      <c r="F289" s="53">
        <f>H289+J289+L289</f>
        <v>780000</v>
      </c>
      <c r="G289" s="60"/>
      <c r="H289" s="53">
        <f>TRUNC(SUMIF(N288:N288,N287,H288:H288),0)</f>
        <v>780000</v>
      </c>
      <c r="I289" s="60"/>
      <c r="J289" s="53">
        <f>TRUNC(SUMIF(N288:N288,N287,J288:J288),0)</f>
        <v>0</v>
      </c>
      <c r="K289" s="60"/>
      <c r="L289" s="53">
        <f>TRUNC(SUMIF(N288:N288,N287,L288:L288),0)</f>
        <v>0</v>
      </c>
      <c r="M289" s="40" t="s">
        <v>41</v>
      </c>
      <c r="N289" s="2" t="s">
        <v>67</v>
      </c>
      <c r="O289" s="2" t="s">
        <v>67</v>
      </c>
      <c r="P289" s="2" t="s">
        <v>41</v>
      </c>
      <c r="Q289" s="2" t="s">
        <v>41</v>
      </c>
      <c r="R289" s="2" t="s">
        <v>41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2" t="s">
        <v>41</v>
      </c>
      <c r="AW289" s="2" t="s">
        <v>41</v>
      </c>
      <c r="AX289" s="2" t="s">
        <v>41</v>
      </c>
      <c r="AY289" s="2" t="s">
        <v>41</v>
      </c>
    </row>
    <row r="290" spans="1:13" ht="30" customHeight="1" hidden="1">
      <c r="A290" s="59"/>
      <c r="B290" s="59"/>
      <c r="C290" s="59"/>
      <c r="D290" s="59"/>
      <c r="E290" s="60"/>
      <c r="F290" s="53"/>
      <c r="G290" s="60"/>
      <c r="H290" s="53"/>
      <c r="I290" s="60"/>
      <c r="J290" s="53"/>
      <c r="K290" s="60"/>
      <c r="L290" s="53"/>
      <c r="M290" s="59"/>
    </row>
    <row r="291" spans="1:14" ht="30" customHeight="1" hidden="1">
      <c r="A291" s="54" t="s">
        <v>1650</v>
      </c>
      <c r="B291" s="55"/>
      <c r="C291" s="55"/>
      <c r="D291" s="55"/>
      <c r="E291" s="56"/>
      <c r="F291" s="57"/>
      <c r="G291" s="56"/>
      <c r="H291" s="57"/>
      <c r="I291" s="56"/>
      <c r="J291" s="57"/>
      <c r="K291" s="56"/>
      <c r="L291" s="57"/>
      <c r="M291" s="58"/>
      <c r="N291" s="4" t="s">
        <v>289</v>
      </c>
    </row>
    <row r="292" spans="1:51" ht="30" customHeight="1" hidden="1">
      <c r="A292" s="40" t="s">
        <v>1640</v>
      </c>
      <c r="B292" s="40" t="s">
        <v>1211</v>
      </c>
      <c r="C292" s="40" t="s">
        <v>1212</v>
      </c>
      <c r="D292" s="59">
        <v>3</v>
      </c>
      <c r="E292" s="60">
        <f>TRUNC(G292+I292+K292,1)</f>
        <v>152524</v>
      </c>
      <c r="F292" s="53">
        <f>TRUNC(H292+J292+L292,1)</f>
        <v>457572</v>
      </c>
      <c r="G292" s="60">
        <f>단가대비표!O376</f>
        <v>0</v>
      </c>
      <c r="H292" s="53">
        <f>TRUNC(G292*D292,1)</f>
        <v>0</v>
      </c>
      <c r="I292" s="60">
        <f>단가대비표!P376</f>
        <v>152524</v>
      </c>
      <c r="J292" s="53">
        <f>TRUNC(I292*D292,1)</f>
        <v>457572</v>
      </c>
      <c r="K292" s="60">
        <f>단가대비표!V376</f>
        <v>0</v>
      </c>
      <c r="L292" s="53">
        <f>TRUNC(K292*D292,1)</f>
        <v>0</v>
      </c>
      <c r="M292" s="40" t="s">
        <v>1641</v>
      </c>
      <c r="N292" s="2" t="s">
        <v>289</v>
      </c>
      <c r="O292" s="2" t="s">
        <v>1642</v>
      </c>
      <c r="P292" s="2" t="s">
        <v>48</v>
      </c>
      <c r="Q292" s="2" t="s">
        <v>48</v>
      </c>
      <c r="R292" s="2" t="s">
        <v>47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2" t="s">
        <v>41</v>
      </c>
      <c r="AW292" s="2" t="s">
        <v>1651</v>
      </c>
      <c r="AX292" s="2" t="s">
        <v>41</v>
      </c>
      <c r="AY292" s="2" t="s">
        <v>41</v>
      </c>
    </row>
    <row r="293" spans="1:51" ht="30" customHeight="1" hidden="1">
      <c r="A293" s="40" t="s">
        <v>1173</v>
      </c>
      <c r="B293" s="40" t="s">
        <v>41</v>
      </c>
      <c r="C293" s="40" t="s">
        <v>41</v>
      </c>
      <c r="D293" s="59"/>
      <c r="E293" s="60"/>
      <c r="F293" s="53">
        <f>H293+J293+L293</f>
        <v>457572</v>
      </c>
      <c r="G293" s="60"/>
      <c r="H293" s="53">
        <f>TRUNC(SUMIF(N292:N292,N291,H292:H292),0)</f>
        <v>0</v>
      </c>
      <c r="I293" s="60"/>
      <c r="J293" s="53">
        <f>TRUNC(SUMIF(N292:N292,N291,J292:J292),0)</f>
        <v>457572</v>
      </c>
      <c r="K293" s="60"/>
      <c r="L293" s="53">
        <f>TRUNC(SUMIF(N292:N292,N291,L292:L292),0)</f>
        <v>0</v>
      </c>
      <c r="M293" s="40" t="s">
        <v>41</v>
      </c>
      <c r="N293" s="2" t="s">
        <v>67</v>
      </c>
      <c r="O293" s="2" t="s">
        <v>67</v>
      </c>
      <c r="P293" s="2" t="s">
        <v>41</v>
      </c>
      <c r="Q293" s="2" t="s">
        <v>41</v>
      </c>
      <c r="R293" s="2" t="s">
        <v>41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2" t="s">
        <v>41</v>
      </c>
      <c r="AW293" s="2" t="s">
        <v>41</v>
      </c>
      <c r="AX293" s="2" t="s">
        <v>41</v>
      </c>
      <c r="AY293" s="2" t="s">
        <v>41</v>
      </c>
    </row>
    <row r="294" spans="1:13" ht="30" customHeight="1" hidden="1">
      <c r="A294" s="59"/>
      <c r="B294" s="59"/>
      <c r="C294" s="59"/>
      <c r="D294" s="59"/>
      <c r="E294" s="60"/>
      <c r="F294" s="53"/>
      <c r="G294" s="60"/>
      <c r="H294" s="53"/>
      <c r="I294" s="60"/>
      <c r="J294" s="53"/>
      <c r="K294" s="60"/>
      <c r="L294" s="53"/>
      <c r="M294" s="59"/>
    </row>
    <row r="295" spans="1:14" ht="30" customHeight="1" hidden="1">
      <c r="A295" s="54" t="s">
        <v>1652</v>
      </c>
      <c r="B295" s="55"/>
      <c r="C295" s="55"/>
      <c r="D295" s="55"/>
      <c r="E295" s="56"/>
      <c r="F295" s="57"/>
      <c r="G295" s="56"/>
      <c r="H295" s="57"/>
      <c r="I295" s="56"/>
      <c r="J295" s="57"/>
      <c r="K295" s="56"/>
      <c r="L295" s="57"/>
      <c r="M295" s="58"/>
      <c r="N295" s="4" t="s">
        <v>293</v>
      </c>
    </row>
    <row r="296" spans="1:51" ht="30" customHeight="1" hidden="1">
      <c r="A296" s="40" t="s">
        <v>1653</v>
      </c>
      <c r="B296" s="40" t="s">
        <v>1654</v>
      </c>
      <c r="C296" s="40" t="s">
        <v>1655</v>
      </c>
      <c r="D296" s="59">
        <v>0.315</v>
      </c>
      <c r="E296" s="60">
        <f aca="true" t="shared" si="50" ref="E296:F301">TRUNC(G296+I296+K296,1)</f>
        <v>1200</v>
      </c>
      <c r="F296" s="53">
        <f t="shared" si="50"/>
        <v>378</v>
      </c>
      <c r="G296" s="60">
        <f>단가대비표!O268</f>
        <v>1200</v>
      </c>
      <c r="H296" s="53">
        <f aca="true" t="shared" si="51" ref="H296:H301">TRUNC(G296*D296,1)</f>
        <v>378</v>
      </c>
      <c r="I296" s="60">
        <f>단가대비표!P268</f>
        <v>0</v>
      </c>
      <c r="J296" s="53">
        <f aca="true" t="shared" si="52" ref="J296:J301">TRUNC(I296*D296,1)</f>
        <v>0</v>
      </c>
      <c r="K296" s="60">
        <f>단가대비표!V268</f>
        <v>0</v>
      </c>
      <c r="L296" s="53">
        <f aca="true" t="shared" si="53" ref="L296:L301">TRUNC(K296*D296,1)</f>
        <v>0</v>
      </c>
      <c r="M296" s="40" t="s">
        <v>1656</v>
      </c>
      <c r="N296" s="2" t="s">
        <v>293</v>
      </c>
      <c r="O296" s="2" t="s">
        <v>1657</v>
      </c>
      <c r="P296" s="2" t="s">
        <v>48</v>
      </c>
      <c r="Q296" s="2" t="s">
        <v>48</v>
      </c>
      <c r="R296" s="2" t="s">
        <v>47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2" t="s">
        <v>41</v>
      </c>
      <c r="AW296" s="2" t="s">
        <v>1658</v>
      </c>
      <c r="AX296" s="2" t="s">
        <v>41</v>
      </c>
      <c r="AY296" s="2" t="s">
        <v>41</v>
      </c>
    </row>
    <row r="297" spans="1:51" ht="30" customHeight="1" hidden="1">
      <c r="A297" s="40" t="s">
        <v>1659</v>
      </c>
      <c r="B297" s="40" t="s">
        <v>1660</v>
      </c>
      <c r="C297" s="40" t="s">
        <v>300</v>
      </c>
      <c r="D297" s="59">
        <v>0.046</v>
      </c>
      <c r="E297" s="60">
        <f t="shared" si="50"/>
        <v>40673</v>
      </c>
      <c r="F297" s="53">
        <f t="shared" si="50"/>
        <v>1870.8</v>
      </c>
      <c r="G297" s="60">
        <f>일위대가목록!F276</f>
        <v>8662</v>
      </c>
      <c r="H297" s="53">
        <f t="shared" si="51"/>
        <v>398.4</v>
      </c>
      <c r="I297" s="60">
        <f>일위대가목록!G276</f>
        <v>29916</v>
      </c>
      <c r="J297" s="53">
        <f t="shared" si="52"/>
        <v>1376.1</v>
      </c>
      <c r="K297" s="60">
        <f>일위대가목록!H276</f>
        <v>2095</v>
      </c>
      <c r="L297" s="53">
        <f t="shared" si="53"/>
        <v>96.3</v>
      </c>
      <c r="M297" s="40" t="s">
        <v>1661</v>
      </c>
      <c r="N297" s="2" t="s">
        <v>293</v>
      </c>
      <c r="O297" s="2" t="s">
        <v>1662</v>
      </c>
      <c r="P297" s="2" t="s">
        <v>47</v>
      </c>
      <c r="Q297" s="2" t="s">
        <v>48</v>
      </c>
      <c r="R297" s="2" t="s">
        <v>48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2" t="s">
        <v>41</v>
      </c>
      <c r="AW297" s="2" t="s">
        <v>1663</v>
      </c>
      <c r="AX297" s="2" t="s">
        <v>41</v>
      </c>
      <c r="AY297" s="2" t="s">
        <v>41</v>
      </c>
    </row>
    <row r="298" spans="1:51" ht="30" customHeight="1" hidden="1">
      <c r="A298" s="40" t="s">
        <v>1664</v>
      </c>
      <c r="B298" s="40" t="s">
        <v>41</v>
      </c>
      <c r="C298" s="40" t="s">
        <v>300</v>
      </c>
      <c r="D298" s="59">
        <v>0.046</v>
      </c>
      <c r="E298" s="60">
        <f t="shared" si="50"/>
        <v>660</v>
      </c>
      <c r="F298" s="53">
        <f t="shared" si="50"/>
        <v>30.3</v>
      </c>
      <c r="G298" s="60">
        <f>단가대비표!O269</f>
        <v>0</v>
      </c>
      <c r="H298" s="53">
        <f t="shared" si="51"/>
        <v>0</v>
      </c>
      <c r="I298" s="60">
        <f>단가대비표!P269</f>
        <v>0</v>
      </c>
      <c r="J298" s="53">
        <f t="shared" si="52"/>
        <v>0</v>
      </c>
      <c r="K298" s="60">
        <f>단가대비표!V269</f>
        <v>660</v>
      </c>
      <c r="L298" s="53">
        <f t="shared" si="53"/>
        <v>30.3</v>
      </c>
      <c r="M298" s="40" t="s">
        <v>1665</v>
      </c>
      <c r="N298" s="2" t="s">
        <v>293</v>
      </c>
      <c r="O298" s="2" t="s">
        <v>1666</v>
      </c>
      <c r="P298" s="2" t="s">
        <v>48</v>
      </c>
      <c r="Q298" s="2" t="s">
        <v>48</v>
      </c>
      <c r="R298" s="2" t="s">
        <v>47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2" t="s">
        <v>41</v>
      </c>
      <c r="AW298" s="2" t="s">
        <v>1667</v>
      </c>
      <c r="AX298" s="2" t="s">
        <v>41</v>
      </c>
      <c r="AY298" s="2" t="s">
        <v>41</v>
      </c>
    </row>
    <row r="299" spans="1:51" ht="30" customHeight="1" hidden="1">
      <c r="A299" s="40" t="s">
        <v>1668</v>
      </c>
      <c r="B299" s="40" t="s">
        <v>1211</v>
      </c>
      <c r="C299" s="40" t="s">
        <v>1212</v>
      </c>
      <c r="D299" s="59">
        <v>0.0375</v>
      </c>
      <c r="E299" s="60">
        <f t="shared" si="50"/>
        <v>126629</v>
      </c>
      <c r="F299" s="53">
        <f t="shared" si="50"/>
        <v>4748.5</v>
      </c>
      <c r="G299" s="60">
        <f>단가대비표!O391</f>
        <v>0</v>
      </c>
      <c r="H299" s="53">
        <f t="shared" si="51"/>
        <v>0</v>
      </c>
      <c r="I299" s="60">
        <f>단가대비표!P391</f>
        <v>126629</v>
      </c>
      <c r="J299" s="53">
        <f t="shared" si="52"/>
        <v>4748.5</v>
      </c>
      <c r="K299" s="60">
        <f>단가대비표!V391</f>
        <v>0</v>
      </c>
      <c r="L299" s="53">
        <f t="shared" si="53"/>
        <v>0</v>
      </c>
      <c r="M299" s="40" t="s">
        <v>1669</v>
      </c>
      <c r="N299" s="2" t="s">
        <v>293</v>
      </c>
      <c r="O299" s="2" t="s">
        <v>1670</v>
      </c>
      <c r="P299" s="2" t="s">
        <v>48</v>
      </c>
      <c r="Q299" s="2" t="s">
        <v>48</v>
      </c>
      <c r="R299" s="2" t="s">
        <v>47</v>
      </c>
      <c r="S299" s="3"/>
      <c r="T299" s="3"/>
      <c r="U299" s="3"/>
      <c r="V299" s="3">
        <v>1</v>
      </c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2" t="s">
        <v>41</v>
      </c>
      <c r="AW299" s="2" t="s">
        <v>1671</v>
      </c>
      <c r="AX299" s="2" t="s">
        <v>41</v>
      </c>
      <c r="AY299" s="2" t="s">
        <v>41</v>
      </c>
    </row>
    <row r="300" spans="1:51" ht="30" customHeight="1" hidden="1">
      <c r="A300" s="40" t="s">
        <v>1215</v>
      </c>
      <c r="B300" s="40" t="s">
        <v>1211</v>
      </c>
      <c r="C300" s="40" t="s">
        <v>1212</v>
      </c>
      <c r="D300" s="59">
        <v>0.0125</v>
      </c>
      <c r="E300" s="60">
        <f t="shared" si="50"/>
        <v>99882</v>
      </c>
      <c r="F300" s="53">
        <f t="shared" si="50"/>
        <v>1248.5</v>
      </c>
      <c r="G300" s="60">
        <f>단가대비표!O367</f>
        <v>0</v>
      </c>
      <c r="H300" s="53">
        <f t="shared" si="51"/>
        <v>0</v>
      </c>
      <c r="I300" s="60">
        <f>단가대비표!P367</f>
        <v>99882</v>
      </c>
      <c r="J300" s="53">
        <f t="shared" si="52"/>
        <v>1248.5</v>
      </c>
      <c r="K300" s="60">
        <f>단가대비표!V367</f>
        <v>0</v>
      </c>
      <c r="L300" s="53">
        <f t="shared" si="53"/>
        <v>0</v>
      </c>
      <c r="M300" s="40" t="s">
        <v>1247</v>
      </c>
      <c r="N300" s="2" t="s">
        <v>293</v>
      </c>
      <c r="O300" s="2" t="s">
        <v>1216</v>
      </c>
      <c r="P300" s="2" t="s">
        <v>48</v>
      </c>
      <c r="Q300" s="2" t="s">
        <v>48</v>
      </c>
      <c r="R300" s="2" t="s">
        <v>47</v>
      </c>
      <c r="S300" s="3"/>
      <c r="T300" s="3"/>
      <c r="U300" s="3"/>
      <c r="V300" s="3">
        <v>1</v>
      </c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2" t="s">
        <v>41</v>
      </c>
      <c r="AW300" s="2" t="s">
        <v>1672</v>
      </c>
      <c r="AX300" s="2" t="s">
        <v>41</v>
      </c>
      <c r="AY300" s="2" t="s">
        <v>41</v>
      </c>
    </row>
    <row r="301" spans="1:51" ht="30" customHeight="1" hidden="1">
      <c r="A301" s="40" t="s">
        <v>1218</v>
      </c>
      <c r="B301" s="40" t="s">
        <v>1673</v>
      </c>
      <c r="C301" s="40" t="s">
        <v>1028</v>
      </c>
      <c r="D301" s="59">
        <v>1</v>
      </c>
      <c r="E301" s="60">
        <f t="shared" si="50"/>
        <v>119.9</v>
      </c>
      <c r="F301" s="53">
        <f t="shared" si="50"/>
        <v>119.9</v>
      </c>
      <c r="G301" s="60">
        <f>TRUNC(SUMIF(V296:V301,RIGHTB(O301,1),J296:J301)*U301,2)</f>
        <v>119.94</v>
      </c>
      <c r="H301" s="53">
        <f t="shared" si="51"/>
        <v>119.9</v>
      </c>
      <c r="I301" s="60">
        <v>0</v>
      </c>
      <c r="J301" s="53">
        <f t="shared" si="52"/>
        <v>0</v>
      </c>
      <c r="K301" s="60">
        <v>0</v>
      </c>
      <c r="L301" s="53">
        <f t="shared" si="53"/>
        <v>0</v>
      </c>
      <c r="M301" s="40" t="s">
        <v>41</v>
      </c>
      <c r="N301" s="2" t="s">
        <v>293</v>
      </c>
      <c r="O301" s="2" t="s">
        <v>1104</v>
      </c>
      <c r="P301" s="2" t="s">
        <v>48</v>
      </c>
      <c r="Q301" s="2" t="s">
        <v>48</v>
      </c>
      <c r="R301" s="2" t="s">
        <v>48</v>
      </c>
      <c r="S301" s="3">
        <v>1</v>
      </c>
      <c r="T301" s="3">
        <v>0</v>
      </c>
      <c r="U301" s="3">
        <v>0.02</v>
      </c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2" t="s">
        <v>41</v>
      </c>
      <c r="AW301" s="2" t="s">
        <v>1674</v>
      </c>
      <c r="AX301" s="2" t="s">
        <v>41</v>
      </c>
      <c r="AY301" s="2" t="s">
        <v>41</v>
      </c>
    </row>
    <row r="302" spans="1:51" ht="30" customHeight="1" hidden="1">
      <c r="A302" s="40" t="s">
        <v>1173</v>
      </c>
      <c r="B302" s="40" t="s">
        <v>41</v>
      </c>
      <c r="C302" s="40" t="s">
        <v>41</v>
      </c>
      <c r="D302" s="59"/>
      <c r="E302" s="60"/>
      <c r="F302" s="53">
        <f>H302+J302+L302</f>
        <v>8395</v>
      </c>
      <c r="G302" s="60"/>
      <c r="H302" s="53">
        <f>TRUNC(SUMIF(N296:N301,N295,H296:H301),0)</f>
        <v>896</v>
      </c>
      <c r="I302" s="60"/>
      <c r="J302" s="53">
        <f>TRUNC(SUMIF(N296:N301,N295,J296:J301),0)</f>
        <v>7373</v>
      </c>
      <c r="K302" s="60"/>
      <c r="L302" s="53">
        <f>TRUNC(SUMIF(N296:N301,N295,L296:L301),0)</f>
        <v>126</v>
      </c>
      <c r="M302" s="40" t="s">
        <v>41</v>
      </c>
      <c r="N302" s="2" t="s">
        <v>67</v>
      </c>
      <c r="O302" s="2" t="s">
        <v>67</v>
      </c>
      <c r="P302" s="2" t="s">
        <v>41</v>
      </c>
      <c r="Q302" s="2" t="s">
        <v>41</v>
      </c>
      <c r="R302" s="2" t="s">
        <v>41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2" t="s">
        <v>41</v>
      </c>
      <c r="AW302" s="2" t="s">
        <v>41</v>
      </c>
      <c r="AX302" s="2" t="s">
        <v>41</v>
      </c>
      <c r="AY302" s="2" t="s">
        <v>41</v>
      </c>
    </row>
    <row r="303" spans="1:13" ht="30" customHeight="1" hidden="1">
      <c r="A303" s="59"/>
      <c r="B303" s="59"/>
      <c r="C303" s="59"/>
      <c r="D303" s="59"/>
      <c r="E303" s="60"/>
      <c r="F303" s="53"/>
      <c r="G303" s="60"/>
      <c r="H303" s="53"/>
      <c r="I303" s="60"/>
      <c r="J303" s="53"/>
      <c r="K303" s="60"/>
      <c r="L303" s="53"/>
      <c r="M303" s="59"/>
    </row>
    <row r="304" spans="1:14" ht="30" customHeight="1" hidden="1">
      <c r="A304" s="54" t="s">
        <v>1675</v>
      </c>
      <c r="B304" s="55"/>
      <c r="C304" s="55"/>
      <c r="D304" s="55"/>
      <c r="E304" s="56"/>
      <c r="F304" s="57"/>
      <c r="G304" s="56"/>
      <c r="H304" s="57"/>
      <c r="I304" s="56"/>
      <c r="J304" s="57"/>
      <c r="K304" s="56"/>
      <c r="L304" s="57"/>
      <c r="M304" s="58"/>
      <c r="N304" s="4" t="s">
        <v>297</v>
      </c>
    </row>
    <row r="305" spans="1:51" ht="30" customHeight="1" hidden="1">
      <c r="A305" s="40" t="s">
        <v>294</v>
      </c>
      <c r="B305" s="40" t="s">
        <v>1676</v>
      </c>
      <c r="C305" s="40" t="s">
        <v>1422</v>
      </c>
      <c r="D305" s="59">
        <v>0.104</v>
      </c>
      <c r="E305" s="60">
        <f aca="true" t="shared" si="54" ref="E305:F310">TRUNC(G305+I305+K305,1)</f>
        <v>9040</v>
      </c>
      <c r="F305" s="53">
        <f t="shared" si="54"/>
        <v>940.1</v>
      </c>
      <c r="G305" s="60">
        <f>단가대비표!O320</f>
        <v>9040</v>
      </c>
      <c r="H305" s="53">
        <f aca="true" t="shared" si="55" ref="H305:H310">TRUNC(G305*D305,1)</f>
        <v>940.1</v>
      </c>
      <c r="I305" s="60">
        <f>단가대비표!P320</f>
        <v>0</v>
      </c>
      <c r="J305" s="53">
        <f aca="true" t="shared" si="56" ref="J305:J310">TRUNC(I305*D305,1)</f>
        <v>0</v>
      </c>
      <c r="K305" s="60">
        <f>단가대비표!V320</f>
        <v>0</v>
      </c>
      <c r="L305" s="53">
        <f aca="true" t="shared" si="57" ref="L305:L310">TRUNC(K305*D305,1)</f>
        <v>0</v>
      </c>
      <c r="M305" s="40" t="s">
        <v>1677</v>
      </c>
      <c r="N305" s="2" t="s">
        <v>297</v>
      </c>
      <c r="O305" s="2" t="s">
        <v>1678</v>
      </c>
      <c r="P305" s="2" t="s">
        <v>48</v>
      </c>
      <c r="Q305" s="2" t="s">
        <v>48</v>
      </c>
      <c r="R305" s="2" t="s">
        <v>47</v>
      </c>
      <c r="S305" s="3"/>
      <c r="T305" s="3"/>
      <c r="U305" s="3"/>
      <c r="V305" s="3">
        <v>1</v>
      </c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2" t="s">
        <v>41</v>
      </c>
      <c r="AW305" s="2" t="s">
        <v>1679</v>
      </c>
      <c r="AX305" s="2" t="s">
        <v>41</v>
      </c>
      <c r="AY305" s="2" t="s">
        <v>41</v>
      </c>
    </row>
    <row r="306" spans="1:51" ht="30" customHeight="1" hidden="1">
      <c r="A306" s="40" t="s">
        <v>1680</v>
      </c>
      <c r="B306" s="40" t="s">
        <v>1681</v>
      </c>
      <c r="C306" s="40" t="s">
        <v>1422</v>
      </c>
      <c r="D306" s="59">
        <v>0.0052</v>
      </c>
      <c r="E306" s="60">
        <f t="shared" si="54"/>
        <v>2488.8</v>
      </c>
      <c r="F306" s="53">
        <f t="shared" si="54"/>
        <v>12.9</v>
      </c>
      <c r="G306" s="60">
        <f>단가대비표!O329</f>
        <v>2488.88</v>
      </c>
      <c r="H306" s="53">
        <f t="shared" si="55"/>
        <v>12.9</v>
      </c>
      <c r="I306" s="60">
        <f>단가대비표!P329</f>
        <v>0</v>
      </c>
      <c r="J306" s="53">
        <f t="shared" si="56"/>
        <v>0</v>
      </c>
      <c r="K306" s="60">
        <f>단가대비표!V329</f>
        <v>0</v>
      </c>
      <c r="L306" s="53">
        <f t="shared" si="57"/>
        <v>0</v>
      </c>
      <c r="M306" s="40" t="s">
        <v>1682</v>
      </c>
      <c r="N306" s="2" t="s">
        <v>297</v>
      </c>
      <c r="O306" s="2" t="s">
        <v>1683</v>
      </c>
      <c r="P306" s="2" t="s">
        <v>48</v>
      </c>
      <c r="Q306" s="2" t="s">
        <v>48</v>
      </c>
      <c r="R306" s="2" t="s">
        <v>47</v>
      </c>
      <c r="S306" s="3"/>
      <c r="T306" s="3"/>
      <c r="U306" s="3"/>
      <c r="V306" s="3">
        <v>1</v>
      </c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2" t="s">
        <v>41</v>
      </c>
      <c r="AW306" s="2" t="s">
        <v>1684</v>
      </c>
      <c r="AX306" s="2" t="s">
        <v>41</v>
      </c>
      <c r="AY306" s="2" t="s">
        <v>41</v>
      </c>
    </row>
    <row r="307" spans="1:51" ht="30" customHeight="1" hidden="1">
      <c r="A307" s="40" t="s">
        <v>1685</v>
      </c>
      <c r="B307" s="40" t="s">
        <v>1686</v>
      </c>
      <c r="C307" s="40" t="s">
        <v>1028</v>
      </c>
      <c r="D307" s="59">
        <v>1</v>
      </c>
      <c r="E307" s="60">
        <f t="shared" si="54"/>
        <v>95.3</v>
      </c>
      <c r="F307" s="53">
        <f t="shared" si="54"/>
        <v>95.3</v>
      </c>
      <c r="G307" s="60">
        <f>TRUNC(SUMIF(V305:V310,RIGHTB(O307,1),H305:H310)*U307,2)</f>
        <v>95.3</v>
      </c>
      <c r="H307" s="53">
        <f t="shared" si="55"/>
        <v>95.3</v>
      </c>
      <c r="I307" s="60">
        <v>0</v>
      </c>
      <c r="J307" s="53">
        <f t="shared" si="56"/>
        <v>0</v>
      </c>
      <c r="K307" s="60">
        <v>0</v>
      </c>
      <c r="L307" s="53">
        <f t="shared" si="57"/>
        <v>0</v>
      </c>
      <c r="M307" s="40" t="s">
        <v>41</v>
      </c>
      <c r="N307" s="2" t="s">
        <v>297</v>
      </c>
      <c r="O307" s="2" t="s">
        <v>1104</v>
      </c>
      <c r="P307" s="2" t="s">
        <v>48</v>
      </c>
      <c r="Q307" s="2" t="s">
        <v>48</v>
      </c>
      <c r="R307" s="2" t="s">
        <v>48</v>
      </c>
      <c r="S307" s="3">
        <v>0</v>
      </c>
      <c r="T307" s="3">
        <v>0</v>
      </c>
      <c r="U307" s="3">
        <v>0.1</v>
      </c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2" t="s">
        <v>41</v>
      </c>
      <c r="AW307" s="2" t="s">
        <v>1687</v>
      </c>
      <c r="AX307" s="2" t="s">
        <v>41</v>
      </c>
      <c r="AY307" s="2" t="s">
        <v>41</v>
      </c>
    </row>
    <row r="308" spans="1:51" ht="30" customHeight="1" hidden="1">
      <c r="A308" s="40" t="s">
        <v>1688</v>
      </c>
      <c r="B308" s="40" t="s">
        <v>1689</v>
      </c>
      <c r="C308" s="40" t="s">
        <v>1690</v>
      </c>
      <c r="D308" s="59">
        <v>0.05</v>
      </c>
      <c r="E308" s="60">
        <f t="shared" si="54"/>
        <v>200</v>
      </c>
      <c r="F308" s="53">
        <f t="shared" si="54"/>
        <v>10</v>
      </c>
      <c r="G308" s="60">
        <f>단가대비표!O270</f>
        <v>200</v>
      </c>
      <c r="H308" s="53">
        <f t="shared" si="55"/>
        <v>10</v>
      </c>
      <c r="I308" s="60">
        <f>단가대비표!P270</f>
        <v>0</v>
      </c>
      <c r="J308" s="53">
        <f t="shared" si="56"/>
        <v>0</v>
      </c>
      <c r="K308" s="60">
        <f>단가대비표!V270</f>
        <v>0</v>
      </c>
      <c r="L308" s="53">
        <f t="shared" si="57"/>
        <v>0</v>
      </c>
      <c r="M308" s="40" t="s">
        <v>1691</v>
      </c>
      <c r="N308" s="2" t="s">
        <v>297</v>
      </c>
      <c r="O308" s="2" t="s">
        <v>1692</v>
      </c>
      <c r="P308" s="2" t="s">
        <v>48</v>
      </c>
      <c r="Q308" s="2" t="s">
        <v>48</v>
      </c>
      <c r="R308" s="2" t="s">
        <v>47</v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2" t="s">
        <v>41</v>
      </c>
      <c r="AW308" s="2" t="s">
        <v>1693</v>
      </c>
      <c r="AX308" s="2" t="s">
        <v>41</v>
      </c>
      <c r="AY308" s="2" t="s">
        <v>41</v>
      </c>
    </row>
    <row r="309" spans="1:51" ht="30" customHeight="1" hidden="1">
      <c r="A309" s="40" t="s">
        <v>1694</v>
      </c>
      <c r="B309" s="40" t="s">
        <v>1211</v>
      </c>
      <c r="C309" s="40" t="s">
        <v>1212</v>
      </c>
      <c r="D309" s="59">
        <v>0.003</v>
      </c>
      <c r="E309" s="60">
        <f t="shared" si="54"/>
        <v>138445</v>
      </c>
      <c r="F309" s="53">
        <f t="shared" si="54"/>
        <v>415.3</v>
      </c>
      <c r="G309" s="60">
        <f>단가대비표!O389</f>
        <v>0</v>
      </c>
      <c r="H309" s="53">
        <f t="shared" si="55"/>
        <v>0</v>
      </c>
      <c r="I309" s="60">
        <f>단가대비표!P389</f>
        <v>138445</v>
      </c>
      <c r="J309" s="53">
        <f t="shared" si="56"/>
        <v>415.3</v>
      </c>
      <c r="K309" s="60">
        <f>단가대비표!V389</f>
        <v>0</v>
      </c>
      <c r="L309" s="53">
        <f t="shared" si="57"/>
        <v>0</v>
      </c>
      <c r="M309" s="40" t="s">
        <v>1695</v>
      </c>
      <c r="N309" s="2" t="s">
        <v>297</v>
      </c>
      <c r="O309" s="2" t="s">
        <v>1696</v>
      </c>
      <c r="P309" s="2" t="s">
        <v>48</v>
      </c>
      <c r="Q309" s="2" t="s">
        <v>48</v>
      </c>
      <c r="R309" s="2" t="s">
        <v>47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2" t="s">
        <v>41</v>
      </c>
      <c r="AW309" s="2" t="s">
        <v>1697</v>
      </c>
      <c r="AX309" s="2" t="s">
        <v>41</v>
      </c>
      <c r="AY309" s="2" t="s">
        <v>41</v>
      </c>
    </row>
    <row r="310" spans="1:51" ht="30" customHeight="1" hidden="1">
      <c r="A310" s="40" t="s">
        <v>1698</v>
      </c>
      <c r="B310" s="40" t="s">
        <v>1699</v>
      </c>
      <c r="C310" s="40" t="s">
        <v>300</v>
      </c>
      <c r="D310" s="59">
        <v>0.025</v>
      </c>
      <c r="E310" s="60">
        <f t="shared" si="54"/>
        <v>5934</v>
      </c>
      <c r="F310" s="53">
        <f t="shared" si="54"/>
        <v>148.3</v>
      </c>
      <c r="G310" s="60">
        <f>일위대가목록!F277</f>
        <v>1164</v>
      </c>
      <c r="H310" s="53">
        <f t="shared" si="55"/>
        <v>29.1</v>
      </c>
      <c r="I310" s="60">
        <f>일위대가목록!G277</f>
        <v>0</v>
      </c>
      <c r="J310" s="53">
        <f t="shared" si="56"/>
        <v>0</v>
      </c>
      <c r="K310" s="60">
        <f>일위대가목록!H277</f>
        <v>4770</v>
      </c>
      <c r="L310" s="53">
        <f t="shared" si="57"/>
        <v>119.2</v>
      </c>
      <c r="M310" s="40" t="s">
        <v>1700</v>
      </c>
      <c r="N310" s="2" t="s">
        <v>297</v>
      </c>
      <c r="O310" s="2" t="s">
        <v>1701</v>
      </c>
      <c r="P310" s="2" t="s">
        <v>47</v>
      </c>
      <c r="Q310" s="2" t="s">
        <v>48</v>
      </c>
      <c r="R310" s="2" t="s">
        <v>48</v>
      </c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2" t="s">
        <v>41</v>
      </c>
      <c r="AW310" s="2" t="s">
        <v>1702</v>
      </c>
      <c r="AX310" s="2" t="s">
        <v>41</v>
      </c>
      <c r="AY310" s="2" t="s">
        <v>41</v>
      </c>
    </row>
    <row r="311" spans="1:51" ht="30" customHeight="1" hidden="1">
      <c r="A311" s="40" t="s">
        <v>1173</v>
      </c>
      <c r="B311" s="40" t="s">
        <v>41</v>
      </c>
      <c r="C311" s="40" t="s">
        <v>41</v>
      </c>
      <c r="D311" s="59"/>
      <c r="E311" s="60"/>
      <c r="F311" s="53">
        <f>H311+J311+L311</f>
        <v>1621</v>
      </c>
      <c r="G311" s="60"/>
      <c r="H311" s="53">
        <f>TRUNC(SUMIF(N305:N310,N304,H305:H310),0)</f>
        <v>1087</v>
      </c>
      <c r="I311" s="60"/>
      <c r="J311" s="53">
        <f>TRUNC(SUMIF(N305:N310,N304,J305:J310),0)</f>
        <v>415</v>
      </c>
      <c r="K311" s="60"/>
      <c r="L311" s="53">
        <f>TRUNC(SUMIF(N305:N310,N304,L305:L310),0)</f>
        <v>119</v>
      </c>
      <c r="M311" s="40" t="s">
        <v>41</v>
      </c>
      <c r="N311" s="2" t="s">
        <v>67</v>
      </c>
      <c r="O311" s="2" t="s">
        <v>67</v>
      </c>
      <c r="P311" s="2" t="s">
        <v>41</v>
      </c>
      <c r="Q311" s="2" t="s">
        <v>41</v>
      </c>
      <c r="R311" s="2" t="s">
        <v>41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2" t="s">
        <v>41</v>
      </c>
      <c r="AW311" s="2" t="s">
        <v>41</v>
      </c>
      <c r="AX311" s="2" t="s">
        <v>41</v>
      </c>
      <c r="AY311" s="2" t="s">
        <v>41</v>
      </c>
    </row>
    <row r="312" spans="1:13" ht="30" customHeight="1" hidden="1">
      <c r="A312" s="59"/>
      <c r="B312" s="59"/>
      <c r="C312" s="59"/>
      <c r="D312" s="59"/>
      <c r="E312" s="60"/>
      <c r="F312" s="53"/>
      <c r="G312" s="60"/>
      <c r="H312" s="53"/>
      <c r="I312" s="60"/>
      <c r="J312" s="53"/>
      <c r="K312" s="60"/>
      <c r="L312" s="53"/>
      <c r="M312" s="59"/>
    </row>
    <row r="313" spans="1:14" ht="30" customHeight="1" hidden="1">
      <c r="A313" s="54" t="s">
        <v>1703</v>
      </c>
      <c r="B313" s="55"/>
      <c r="C313" s="55"/>
      <c r="D313" s="55"/>
      <c r="E313" s="56"/>
      <c r="F313" s="57"/>
      <c r="G313" s="56"/>
      <c r="H313" s="57"/>
      <c r="I313" s="56"/>
      <c r="J313" s="57"/>
      <c r="K313" s="56"/>
      <c r="L313" s="57"/>
      <c r="M313" s="58"/>
      <c r="N313" s="4" t="s">
        <v>302</v>
      </c>
    </row>
    <row r="314" spans="1:51" ht="30" customHeight="1" hidden="1">
      <c r="A314" s="40" t="s">
        <v>298</v>
      </c>
      <c r="B314" s="40" t="s">
        <v>299</v>
      </c>
      <c r="C314" s="40" t="s">
        <v>54</v>
      </c>
      <c r="D314" s="59">
        <v>0.2232</v>
      </c>
      <c r="E314" s="60">
        <f aca="true" t="shared" si="58" ref="E314:F317">TRUNC(G314+I314+K314,1)</f>
        <v>163912</v>
      </c>
      <c r="F314" s="53">
        <f t="shared" si="58"/>
        <v>36585.1</v>
      </c>
      <c r="G314" s="60">
        <f>단가대비표!O21</f>
        <v>0</v>
      </c>
      <c r="H314" s="53">
        <f>TRUNC(G314*D314,1)</f>
        <v>0</v>
      </c>
      <c r="I314" s="60">
        <f>단가대비표!P21</f>
        <v>0</v>
      </c>
      <c r="J314" s="53">
        <f>TRUNC(I314*D314,1)</f>
        <v>0</v>
      </c>
      <c r="K314" s="60">
        <f>단가대비표!V21</f>
        <v>163912</v>
      </c>
      <c r="L314" s="53">
        <f>TRUNC(K314*D314,1)</f>
        <v>36585.1</v>
      </c>
      <c r="M314" s="40" t="s">
        <v>1705</v>
      </c>
      <c r="N314" s="2" t="s">
        <v>302</v>
      </c>
      <c r="O314" s="2" t="s">
        <v>1706</v>
      </c>
      <c r="P314" s="2" t="s">
        <v>48</v>
      </c>
      <c r="Q314" s="2" t="s">
        <v>48</v>
      </c>
      <c r="R314" s="2" t="s">
        <v>47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2" t="s">
        <v>41</v>
      </c>
      <c r="AW314" s="2" t="s">
        <v>1707</v>
      </c>
      <c r="AX314" s="2" t="s">
        <v>41</v>
      </c>
      <c r="AY314" s="2" t="s">
        <v>41</v>
      </c>
    </row>
    <row r="315" spans="1:51" ht="30" customHeight="1" hidden="1">
      <c r="A315" s="40" t="s">
        <v>1708</v>
      </c>
      <c r="B315" s="40" t="s">
        <v>1709</v>
      </c>
      <c r="C315" s="40" t="s">
        <v>1422</v>
      </c>
      <c r="D315" s="59">
        <v>4.7</v>
      </c>
      <c r="E315" s="60">
        <f t="shared" si="58"/>
        <v>1204.5</v>
      </c>
      <c r="F315" s="53">
        <f t="shared" si="58"/>
        <v>5661.3</v>
      </c>
      <c r="G315" s="60">
        <f>단가대비표!O65</f>
        <v>1204.54</v>
      </c>
      <c r="H315" s="53">
        <f>TRUNC(G315*D315,1)</f>
        <v>5661.3</v>
      </c>
      <c r="I315" s="60">
        <f>단가대비표!P65</f>
        <v>0</v>
      </c>
      <c r="J315" s="53">
        <f>TRUNC(I315*D315,1)</f>
        <v>0</v>
      </c>
      <c r="K315" s="60">
        <f>단가대비표!V65</f>
        <v>0</v>
      </c>
      <c r="L315" s="53">
        <f>TRUNC(K315*D315,1)</f>
        <v>0</v>
      </c>
      <c r="M315" s="40" t="s">
        <v>1710</v>
      </c>
      <c r="N315" s="2" t="s">
        <v>302</v>
      </c>
      <c r="O315" s="2" t="s">
        <v>1711</v>
      </c>
      <c r="P315" s="2" t="s">
        <v>48</v>
      </c>
      <c r="Q315" s="2" t="s">
        <v>48</v>
      </c>
      <c r="R315" s="2" t="s">
        <v>47</v>
      </c>
      <c r="S315" s="3"/>
      <c r="T315" s="3"/>
      <c r="U315" s="3"/>
      <c r="V315" s="3">
        <v>1</v>
      </c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2" t="s">
        <v>41</v>
      </c>
      <c r="AW315" s="2" t="s">
        <v>1712</v>
      </c>
      <c r="AX315" s="2" t="s">
        <v>41</v>
      </c>
      <c r="AY315" s="2" t="s">
        <v>41</v>
      </c>
    </row>
    <row r="316" spans="1:51" ht="30" customHeight="1" hidden="1">
      <c r="A316" s="40" t="s">
        <v>1305</v>
      </c>
      <c r="B316" s="40" t="s">
        <v>1713</v>
      </c>
      <c r="C316" s="40" t="s">
        <v>1028</v>
      </c>
      <c r="D316" s="59">
        <v>1</v>
      </c>
      <c r="E316" s="60">
        <f t="shared" si="58"/>
        <v>2207.9</v>
      </c>
      <c r="F316" s="53">
        <f t="shared" si="58"/>
        <v>2207.9</v>
      </c>
      <c r="G316" s="60">
        <f>TRUNC(SUMIF(V314:V317,RIGHTB(O316,1),H314:H317)*U316,2)</f>
        <v>2207.9</v>
      </c>
      <c r="H316" s="53">
        <f>TRUNC(G316*D316,1)</f>
        <v>2207.9</v>
      </c>
      <c r="I316" s="60">
        <v>0</v>
      </c>
      <c r="J316" s="53">
        <f>TRUNC(I316*D316,1)</f>
        <v>0</v>
      </c>
      <c r="K316" s="60">
        <v>0</v>
      </c>
      <c r="L316" s="53">
        <f>TRUNC(K316*D316,1)</f>
        <v>0</v>
      </c>
      <c r="M316" s="40" t="s">
        <v>41</v>
      </c>
      <c r="N316" s="2" t="s">
        <v>302</v>
      </c>
      <c r="O316" s="2" t="s">
        <v>1104</v>
      </c>
      <c r="P316" s="2" t="s">
        <v>48</v>
      </c>
      <c r="Q316" s="2" t="s">
        <v>48</v>
      </c>
      <c r="R316" s="2" t="s">
        <v>48</v>
      </c>
      <c r="S316" s="3">
        <v>0</v>
      </c>
      <c r="T316" s="3">
        <v>0</v>
      </c>
      <c r="U316" s="3">
        <v>0.39</v>
      </c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2" t="s">
        <v>41</v>
      </c>
      <c r="AW316" s="2" t="s">
        <v>1714</v>
      </c>
      <c r="AX316" s="2" t="s">
        <v>41</v>
      </c>
      <c r="AY316" s="2" t="s">
        <v>41</v>
      </c>
    </row>
    <row r="317" spans="1:51" ht="30" customHeight="1" hidden="1">
      <c r="A317" s="40" t="s">
        <v>1715</v>
      </c>
      <c r="B317" s="40" t="s">
        <v>1211</v>
      </c>
      <c r="C317" s="40" t="s">
        <v>1212</v>
      </c>
      <c r="D317" s="59">
        <v>1</v>
      </c>
      <c r="E317" s="60">
        <f t="shared" si="58"/>
        <v>29916.8</v>
      </c>
      <c r="F317" s="53">
        <f t="shared" si="58"/>
        <v>29916.8</v>
      </c>
      <c r="G317" s="60">
        <f>TRUNC(단가대비표!O395*1/8*16/12*25/20,1)</f>
        <v>0</v>
      </c>
      <c r="H317" s="53">
        <f>TRUNC(G317*D317,1)</f>
        <v>0</v>
      </c>
      <c r="I317" s="60">
        <f>TRUNC(단가대비표!P395*1/8*16/12*25/20,1)</f>
        <v>29916.8</v>
      </c>
      <c r="J317" s="53">
        <f>TRUNC(I317*D317,1)</f>
        <v>29916.8</v>
      </c>
      <c r="K317" s="60">
        <f>TRUNC(단가대비표!V395*1/8*16/12*25/20,1)</f>
        <v>0</v>
      </c>
      <c r="L317" s="53">
        <f>TRUNC(K317*D317,1)</f>
        <v>0</v>
      </c>
      <c r="M317" s="40" t="s">
        <v>1716</v>
      </c>
      <c r="N317" s="2" t="s">
        <v>302</v>
      </c>
      <c r="O317" s="2" t="s">
        <v>1717</v>
      </c>
      <c r="P317" s="2" t="s">
        <v>48</v>
      </c>
      <c r="Q317" s="2" t="s">
        <v>48</v>
      </c>
      <c r="R317" s="2" t="s">
        <v>47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2" t="s">
        <v>41</v>
      </c>
      <c r="AW317" s="2" t="s">
        <v>1718</v>
      </c>
      <c r="AX317" s="2" t="s">
        <v>47</v>
      </c>
      <c r="AY317" s="2" t="s">
        <v>41</v>
      </c>
    </row>
    <row r="318" spans="1:51" ht="30" customHeight="1" hidden="1">
      <c r="A318" s="40" t="s">
        <v>1173</v>
      </c>
      <c r="B318" s="40" t="s">
        <v>41</v>
      </c>
      <c r="C318" s="40" t="s">
        <v>41</v>
      </c>
      <c r="D318" s="59"/>
      <c r="E318" s="60"/>
      <c r="F318" s="53">
        <f>H318+J318+L318</f>
        <v>74370</v>
      </c>
      <c r="G318" s="60"/>
      <c r="H318" s="53">
        <f>TRUNC(SUMIF(N314:N317,N313,H314:H317),0)</f>
        <v>7869</v>
      </c>
      <c r="I318" s="60"/>
      <c r="J318" s="53">
        <f>TRUNC(SUMIF(N314:N317,N313,J314:J317),0)</f>
        <v>29916</v>
      </c>
      <c r="K318" s="60"/>
      <c r="L318" s="53">
        <f>TRUNC(SUMIF(N314:N317,N313,L314:L317),0)</f>
        <v>36585</v>
      </c>
      <c r="M318" s="40" t="s">
        <v>41</v>
      </c>
      <c r="N318" s="2" t="s">
        <v>67</v>
      </c>
      <c r="O318" s="2" t="s">
        <v>67</v>
      </c>
      <c r="P318" s="2" t="s">
        <v>41</v>
      </c>
      <c r="Q318" s="2" t="s">
        <v>41</v>
      </c>
      <c r="R318" s="2" t="s">
        <v>41</v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2" t="s">
        <v>41</v>
      </c>
      <c r="AW318" s="2" t="s">
        <v>41</v>
      </c>
      <c r="AX318" s="2" t="s">
        <v>41</v>
      </c>
      <c r="AY318" s="2" t="s">
        <v>41</v>
      </c>
    </row>
    <row r="319" spans="1:13" ht="30" customHeight="1" hidden="1">
      <c r="A319" s="59"/>
      <c r="B319" s="59"/>
      <c r="C319" s="59"/>
      <c r="D319" s="59"/>
      <c r="E319" s="60"/>
      <c r="F319" s="53"/>
      <c r="G319" s="60"/>
      <c r="H319" s="53"/>
      <c r="I319" s="60"/>
      <c r="J319" s="53"/>
      <c r="K319" s="60"/>
      <c r="L319" s="53"/>
      <c r="M319" s="59"/>
    </row>
    <row r="320" spans="1:14" ht="30" customHeight="1" hidden="1">
      <c r="A320" s="54" t="s">
        <v>1719</v>
      </c>
      <c r="B320" s="55"/>
      <c r="C320" s="55"/>
      <c r="D320" s="55"/>
      <c r="E320" s="56"/>
      <c r="F320" s="57"/>
      <c r="G320" s="56"/>
      <c r="H320" s="57"/>
      <c r="I320" s="56"/>
      <c r="J320" s="57"/>
      <c r="K320" s="56"/>
      <c r="L320" s="57"/>
      <c r="M320" s="58"/>
      <c r="N320" s="4" t="s">
        <v>312</v>
      </c>
    </row>
    <row r="321" spans="1:51" ht="30" customHeight="1" hidden="1">
      <c r="A321" s="40" t="s">
        <v>1720</v>
      </c>
      <c r="B321" s="40" t="s">
        <v>1721</v>
      </c>
      <c r="C321" s="40" t="s">
        <v>130</v>
      </c>
      <c r="D321" s="59">
        <v>0.25</v>
      </c>
      <c r="E321" s="60">
        <f aca="true" t="shared" si="59" ref="E321:F323">TRUNC(G321+I321+K321,1)</f>
        <v>0</v>
      </c>
      <c r="F321" s="53">
        <f t="shared" si="59"/>
        <v>0</v>
      </c>
      <c r="G321" s="60">
        <f>일위대가목록!F278</f>
        <v>0</v>
      </c>
      <c r="H321" s="53">
        <f>TRUNC(G321*D321,1)</f>
        <v>0</v>
      </c>
      <c r="I321" s="60">
        <f>일위대가목록!G278</f>
        <v>0</v>
      </c>
      <c r="J321" s="53">
        <f>TRUNC(I321*D321,1)</f>
        <v>0</v>
      </c>
      <c r="K321" s="60">
        <f>일위대가목록!H278</f>
        <v>0</v>
      </c>
      <c r="L321" s="53">
        <f>TRUNC(K321*D321,1)</f>
        <v>0</v>
      </c>
      <c r="M321" s="40" t="s">
        <v>1722</v>
      </c>
      <c r="N321" s="2" t="s">
        <v>312</v>
      </c>
      <c r="O321" s="2" t="s">
        <v>1723</v>
      </c>
      <c r="P321" s="2" t="s">
        <v>47</v>
      </c>
      <c r="Q321" s="2" t="s">
        <v>48</v>
      </c>
      <c r="R321" s="2" t="s">
        <v>48</v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2" t="s">
        <v>41</v>
      </c>
      <c r="AW321" s="2" t="s">
        <v>1724</v>
      </c>
      <c r="AX321" s="2" t="s">
        <v>41</v>
      </c>
      <c r="AY321" s="2" t="s">
        <v>41</v>
      </c>
    </row>
    <row r="322" spans="1:51" ht="30" customHeight="1" hidden="1">
      <c r="A322" s="40" t="s">
        <v>1725</v>
      </c>
      <c r="B322" s="40" t="s">
        <v>1211</v>
      </c>
      <c r="C322" s="40" t="s">
        <v>1212</v>
      </c>
      <c r="D322" s="59">
        <v>1.6</v>
      </c>
      <c r="E322" s="60">
        <f t="shared" si="59"/>
        <v>143356</v>
      </c>
      <c r="F322" s="53">
        <f t="shared" si="59"/>
        <v>229369.6</v>
      </c>
      <c r="G322" s="60">
        <f>단가대비표!O381</f>
        <v>0</v>
      </c>
      <c r="H322" s="53">
        <f>TRUNC(G322*D322,1)</f>
        <v>0</v>
      </c>
      <c r="I322" s="60">
        <f>단가대비표!P381</f>
        <v>143356</v>
      </c>
      <c r="J322" s="53">
        <f>TRUNC(I322*D322,1)</f>
        <v>229369.6</v>
      </c>
      <c r="K322" s="60">
        <f>단가대비표!V381</f>
        <v>0</v>
      </c>
      <c r="L322" s="53">
        <f>TRUNC(K322*D322,1)</f>
        <v>0</v>
      </c>
      <c r="M322" s="40" t="s">
        <v>1726</v>
      </c>
      <c r="N322" s="2" t="s">
        <v>312</v>
      </c>
      <c r="O322" s="2" t="s">
        <v>1727</v>
      </c>
      <c r="P322" s="2" t="s">
        <v>48</v>
      </c>
      <c r="Q322" s="2" t="s">
        <v>48</v>
      </c>
      <c r="R322" s="2" t="s">
        <v>47</v>
      </c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2" t="s">
        <v>41</v>
      </c>
      <c r="AW322" s="2" t="s">
        <v>1728</v>
      </c>
      <c r="AX322" s="2" t="s">
        <v>41</v>
      </c>
      <c r="AY322" s="2" t="s">
        <v>41</v>
      </c>
    </row>
    <row r="323" spans="1:51" ht="30" customHeight="1" hidden="1">
      <c r="A323" s="40" t="s">
        <v>1215</v>
      </c>
      <c r="B323" s="40" t="s">
        <v>1211</v>
      </c>
      <c r="C323" s="40" t="s">
        <v>1212</v>
      </c>
      <c r="D323" s="59">
        <v>0.56</v>
      </c>
      <c r="E323" s="60">
        <f t="shared" si="59"/>
        <v>99882</v>
      </c>
      <c r="F323" s="53">
        <f t="shared" si="59"/>
        <v>55933.9</v>
      </c>
      <c r="G323" s="60">
        <f>단가대비표!O367</f>
        <v>0</v>
      </c>
      <c r="H323" s="53">
        <f>TRUNC(G323*D323,1)</f>
        <v>0</v>
      </c>
      <c r="I323" s="60">
        <f>단가대비표!P367</f>
        <v>99882</v>
      </c>
      <c r="J323" s="53">
        <f>TRUNC(I323*D323,1)</f>
        <v>55933.9</v>
      </c>
      <c r="K323" s="60">
        <f>단가대비표!V367</f>
        <v>0</v>
      </c>
      <c r="L323" s="53">
        <f>TRUNC(K323*D323,1)</f>
        <v>0</v>
      </c>
      <c r="M323" s="40" t="s">
        <v>1247</v>
      </c>
      <c r="N323" s="2" t="s">
        <v>312</v>
      </c>
      <c r="O323" s="2" t="s">
        <v>1216</v>
      </c>
      <c r="P323" s="2" t="s">
        <v>48</v>
      </c>
      <c r="Q323" s="2" t="s">
        <v>48</v>
      </c>
      <c r="R323" s="2" t="s">
        <v>47</v>
      </c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2" t="s">
        <v>41</v>
      </c>
      <c r="AW323" s="2" t="s">
        <v>1729</v>
      </c>
      <c r="AX323" s="2" t="s">
        <v>41</v>
      </c>
      <c r="AY323" s="2" t="s">
        <v>41</v>
      </c>
    </row>
    <row r="324" spans="1:51" ht="30" customHeight="1" hidden="1">
      <c r="A324" s="40" t="s">
        <v>1173</v>
      </c>
      <c r="B324" s="40" t="s">
        <v>41</v>
      </c>
      <c r="C324" s="40" t="s">
        <v>41</v>
      </c>
      <c r="D324" s="59"/>
      <c r="E324" s="60"/>
      <c r="F324" s="53">
        <f>H324+J324+L324</f>
        <v>285303</v>
      </c>
      <c r="G324" s="60"/>
      <c r="H324" s="53">
        <f>TRUNC(SUMIF(N321:N323,N320,H321:H323),0)</f>
        <v>0</v>
      </c>
      <c r="I324" s="60"/>
      <c r="J324" s="53">
        <f>TRUNC(SUMIF(N321:N323,N320,J321:J323),0)</f>
        <v>285303</v>
      </c>
      <c r="K324" s="60"/>
      <c r="L324" s="53">
        <f>TRUNC(SUMIF(N321:N323,N320,L321:L323),0)</f>
        <v>0</v>
      </c>
      <c r="M324" s="40" t="s">
        <v>41</v>
      </c>
      <c r="N324" s="2" t="s">
        <v>67</v>
      </c>
      <c r="O324" s="2" t="s">
        <v>67</v>
      </c>
      <c r="P324" s="2" t="s">
        <v>41</v>
      </c>
      <c r="Q324" s="2" t="s">
        <v>41</v>
      </c>
      <c r="R324" s="2" t="s">
        <v>41</v>
      </c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2" t="s">
        <v>41</v>
      </c>
      <c r="AW324" s="2" t="s">
        <v>41</v>
      </c>
      <c r="AX324" s="2" t="s">
        <v>41</v>
      </c>
      <c r="AY324" s="2" t="s">
        <v>41</v>
      </c>
    </row>
    <row r="325" spans="1:13" ht="30" customHeight="1" hidden="1">
      <c r="A325" s="59"/>
      <c r="B325" s="59"/>
      <c r="C325" s="59"/>
      <c r="D325" s="59"/>
      <c r="E325" s="60"/>
      <c r="F325" s="53"/>
      <c r="G325" s="60"/>
      <c r="H325" s="53"/>
      <c r="I325" s="60"/>
      <c r="J325" s="53"/>
      <c r="K325" s="60"/>
      <c r="L325" s="53"/>
      <c r="M325" s="59"/>
    </row>
    <row r="326" spans="1:14" ht="30" customHeight="1" hidden="1">
      <c r="A326" s="54" t="s">
        <v>1730</v>
      </c>
      <c r="B326" s="55"/>
      <c r="C326" s="55"/>
      <c r="D326" s="55"/>
      <c r="E326" s="56"/>
      <c r="F326" s="57"/>
      <c r="G326" s="56"/>
      <c r="H326" s="57"/>
      <c r="I326" s="56"/>
      <c r="J326" s="57"/>
      <c r="K326" s="56"/>
      <c r="L326" s="57"/>
      <c r="M326" s="58"/>
      <c r="N326" s="4" t="s">
        <v>315</v>
      </c>
    </row>
    <row r="327" spans="1:51" ht="30" customHeight="1" hidden="1">
      <c r="A327" s="40" t="s">
        <v>1720</v>
      </c>
      <c r="B327" s="40" t="s">
        <v>1721</v>
      </c>
      <c r="C327" s="40" t="s">
        <v>130</v>
      </c>
      <c r="D327" s="59">
        <v>0.33</v>
      </c>
      <c r="E327" s="60">
        <f aca="true" t="shared" si="60" ref="E327:F329">TRUNC(G327+I327+K327,1)</f>
        <v>0</v>
      </c>
      <c r="F327" s="53">
        <f t="shared" si="60"/>
        <v>0</v>
      </c>
      <c r="G327" s="60">
        <f>일위대가목록!F278</f>
        <v>0</v>
      </c>
      <c r="H327" s="53">
        <f>TRUNC(G327*D327,1)</f>
        <v>0</v>
      </c>
      <c r="I327" s="60">
        <f>일위대가목록!G278</f>
        <v>0</v>
      </c>
      <c r="J327" s="53">
        <f>TRUNC(I327*D327,1)</f>
        <v>0</v>
      </c>
      <c r="K327" s="60">
        <f>일위대가목록!H278</f>
        <v>0</v>
      </c>
      <c r="L327" s="53">
        <f>TRUNC(K327*D327,1)</f>
        <v>0</v>
      </c>
      <c r="M327" s="40" t="s">
        <v>1722</v>
      </c>
      <c r="N327" s="2" t="s">
        <v>315</v>
      </c>
      <c r="O327" s="2" t="s">
        <v>1723</v>
      </c>
      <c r="P327" s="2" t="s">
        <v>47</v>
      </c>
      <c r="Q327" s="2" t="s">
        <v>48</v>
      </c>
      <c r="R327" s="2" t="s">
        <v>48</v>
      </c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2" t="s">
        <v>41</v>
      </c>
      <c r="AW327" s="2" t="s">
        <v>1731</v>
      </c>
      <c r="AX327" s="2" t="s">
        <v>41</v>
      </c>
      <c r="AY327" s="2" t="s">
        <v>41</v>
      </c>
    </row>
    <row r="328" spans="1:51" ht="30" customHeight="1" hidden="1">
      <c r="A328" s="40" t="s">
        <v>1725</v>
      </c>
      <c r="B328" s="40" t="s">
        <v>1211</v>
      </c>
      <c r="C328" s="40" t="s">
        <v>1212</v>
      </c>
      <c r="D328" s="59">
        <v>1.46</v>
      </c>
      <c r="E328" s="60">
        <f t="shared" si="60"/>
        <v>143356</v>
      </c>
      <c r="F328" s="53">
        <f t="shared" si="60"/>
        <v>209299.7</v>
      </c>
      <c r="G328" s="60">
        <f>단가대비표!O381</f>
        <v>0</v>
      </c>
      <c r="H328" s="53">
        <f>TRUNC(G328*D328,1)</f>
        <v>0</v>
      </c>
      <c r="I328" s="60">
        <f>단가대비표!P381</f>
        <v>143356</v>
      </c>
      <c r="J328" s="53">
        <f>TRUNC(I328*D328,1)</f>
        <v>209299.7</v>
      </c>
      <c r="K328" s="60">
        <f>단가대비표!V381</f>
        <v>0</v>
      </c>
      <c r="L328" s="53">
        <f>TRUNC(K328*D328,1)</f>
        <v>0</v>
      </c>
      <c r="M328" s="40" t="s">
        <v>1726</v>
      </c>
      <c r="N328" s="2" t="s">
        <v>315</v>
      </c>
      <c r="O328" s="2" t="s">
        <v>1727</v>
      </c>
      <c r="P328" s="2" t="s">
        <v>48</v>
      </c>
      <c r="Q328" s="2" t="s">
        <v>48</v>
      </c>
      <c r="R328" s="2" t="s">
        <v>47</v>
      </c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2" t="s">
        <v>41</v>
      </c>
      <c r="AW328" s="2" t="s">
        <v>1732</v>
      </c>
      <c r="AX328" s="2" t="s">
        <v>41</v>
      </c>
      <c r="AY328" s="2" t="s">
        <v>41</v>
      </c>
    </row>
    <row r="329" spans="1:51" ht="30" customHeight="1" hidden="1">
      <c r="A329" s="40" t="s">
        <v>1215</v>
      </c>
      <c r="B329" s="40" t="s">
        <v>1211</v>
      </c>
      <c r="C329" s="40" t="s">
        <v>1212</v>
      </c>
      <c r="D329" s="59">
        <v>0.52</v>
      </c>
      <c r="E329" s="60">
        <f t="shared" si="60"/>
        <v>99882</v>
      </c>
      <c r="F329" s="53">
        <f t="shared" si="60"/>
        <v>51938.6</v>
      </c>
      <c r="G329" s="60">
        <f>단가대비표!O367</f>
        <v>0</v>
      </c>
      <c r="H329" s="53">
        <f>TRUNC(G329*D329,1)</f>
        <v>0</v>
      </c>
      <c r="I329" s="60">
        <f>단가대비표!P367</f>
        <v>99882</v>
      </c>
      <c r="J329" s="53">
        <f>TRUNC(I329*D329,1)</f>
        <v>51938.6</v>
      </c>
      <c r="K329" s="60">
        <f>단가대비표!V367</f>
        <v>0</v>
      </c>
      <c r="L329" s="53">
        <f>TRUNC(K329*D329,1)</f>
        <v>0</v>
      </c>
      <c r="M329" s="40" t="s">
        <v>1247</v>
      </c>
      <c r="N329" s="2" t="s">
        <v>315</v>
      </c>
      <c r="O329" s="2" t="s">
        <v>1216</v>
      </c>
      <c r="P329" s="2" t="s">
        <v>48</v>
      </c>
      <c r="Q329" s="2" t="s">
        <v>48</v>
      </c>
      <c r="R329" s="2" t="s">
        <v>47</v>
      </c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2" t="s">
        <v>41</v>
      </c>
      <c r="AW329" s="2" t="s">
        <v>1733</v>
      </c>
      <c r="AX329" s="2" t="s">
        <v>41</v>
      </c>
      <c r="AY329" s="2" t="s">
        <v>41</v>
      </c>
    </row>
    <row r="330" spans="1:51" ht="30" customHeight="1" hidden="1">
      <c r="A330" s="40" t="s">
        <v>1173</v>
      </c>
      <c r="B330" s="40" t="s">
        <v>41</v>
      </c>
      <c r="C330" s="40" t="s">
        <v>41</v>
      </c>
      <c r="D330" s="59"/>
      <c r="E330" s="60"/>
      <c r="F330" s="53">
        <f>H330+J330+L330</f>
        <v>261238</v>
      </c>
      <c r="G330" s="60"/>
      <c r="H330" s="53">
        <f>TRUNC(SUMIF(N327:N329,N326,H327:H329),0)</f>
        <v>0</v>
      </c>
      <c r="I330" s="60"/>
      <c r="J330" s="53">
        <f>TRUNC(SUMIF(N327:N329,N326,J327:J329),0)</f>
        <v>261238</v>
      </c>
      <c r="K330" s="60"/>
      <c r="L330" s="53">
        <f>TRUNC(SUMIF(N327:N329,N326,L327:L329),0)</f>
        <v>0</v>
      </c>
      <c r="M330" s="40" t="s">
        <v>41</v>
      </c>
      <c r="N330" s="2" t="s">
        <v>67</v>
      </c>
      <c r="O330" s="2" t="s">
        <v>67</v>
      </c>
      <c r="P330" s="2" t="s">
        <v>41</v>
      </c>
      <c r="Q330" s="2" t="s">
        <v>41</v>
      </c>
      <c r="R330" s="2" t="s">
        <v>41</v>
      </c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2" t="s">
        <v>41</v>
      </c>
      <c r="AW330" s="2" t="s">
        <v>41</v>
      </c>
      <c r="AX330" s="2" t="s">
        <v>41</v>
      </c>
      <c r="AY330" s="2" t="s">
        <v>41</v>
      </c>
    </row>
    <row r="331" spans="1:13" ht="30" customHeight="1" hidden="1">
      <c r="A331" s="59"/>
      <c r="B331" s="59"/>
      <c r="C331" s="59"/>
      <c r="D331" s="59"/>
      <c r="E331" s="60"/>
      <c r="F331" s="53"/>
      <c r="G331" s="60"/>
      <c r="H331" s="53"/>
      <c r="I331" s="60"/>
      <c r="J331" s="53"/>
      <c r="K331" s="60"/>
      <c r="L331" s="53"/>
      <c r="M331" s="59"/>
    </row>
    <row r="332" spans="1:14" ht="30" customHeight="1" hidden="1">
      <c r="A332" s="54" t="s">
        <v>1734</v>
      </c>
      <c r="B332" s="55"/>
      <c r="C332" s="55"/>
      <c r="D332" s="55"/>
      <c r="E332" s="56"/>
      <c r="F332" s="57"/>
      <c r="G332" s="56"/>
      <c r="H332" s="57"/>
      <c r="I332" s="56"/>
      <c r="J332" s="57"/>
      <c r="K332" s="56"/>
      <c r="L332" s="57"/>
      <c r="M332" s="58"/>
      <c r="N332" s="4" t="s">
        <v>318</v>
      </c>
    </row>
    <row r="333" spans="1:51" ht="30" customHeight="1" hidden="1">
      <c r="A333" s="40" t="s">
        <v>1720</v>
      </c>
      <c r="B333" s="40" t="s">
        <v>1721</v>
      </c>
      <c r="C333" s="40" t="s">
        <v>130</v>
      </c>
      <c r="D333" s="59">
        <v>0.33</v>
      </c>
      <c r="E333" s="60">
        <f aca="true" t="shared" si="61" ref="E333:F335">TRUNC(G333+I333+K333,1)</f>
        <v>0</v>
      </c>
      <c r="F333" s="53">
        <f t="shared" si="61"/>
        <v>0</v>
      </c>
      <c r="G333" s="60">
        <f>일위대가목록!F278</f>
        <v>0</v>
      </c>
      <c r="H333" s="53">
        <f>TRUNC(G333*D333,1)</f>
        <v>0</v>
      </c>
      <c r="I333" s="60">
        <f>일위대가목록!G278</f>
        <v>0</v>
      </c>
      <c r="J333" s="53">
        <f>TRUNC(I333*D333,1)</f>
        <v>0</v>
      </c>
      <c r="K333" s="60">
        <f>일위대가목록!H278</f>
        <v>0</v>
      </c>
      <c r="L333" s="53">
        <f>TRUNC(K333*D333,1)</f>
        <v>0</v>
      </c>
      <c r="M333" s="40" t="s">
        <v>1722</v>
      </c>
      <c r="N333" s="2" t="s">
        <v>318</v>
      </c>
      <c r="O333" s="2" t="s">
        <v>1723</v>
      </c>
      <c r="P333" s="2" t="s">
        <v>47</v>
      </c>
      <c r="Q333" s="2" t="s">
        <v>48</v>
      </c>
      <c r="R333" s="2" t="s">
        <v>48</v>
      </c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2" t="s">
        <v>41</v>
      </c>
      <c r="AW333" s="2" t="s">
        <v>1735</v>
      </c>
      <c r="AX333" s="2" t="s">
        <v>41</v>
      </c>
      <c r="AY333" s="2" t="s">
        <v>41</v>
      </c>
    </row>
    <row r="334" spans="1:51" ht="30" customHeight="1" hidden="1">
      <c r="A334" s="40" t="s">
        <v>1725</v>
      </c>
      <c r="B334" s="40" t="s">
        <v>1211</v>
      </c>
      <c r="C334" s="40" t="s">
        <v>1212</v>
      </c>
      <c r="D334" s="59">
        <v>1.94</v>
      </c>
      <c r="E334" s="60">
        <f t="shared" si="61"/>
        <v>143356</v>
      </c>
      <c r="F334" s="53">
        <f t="shared" si="61"/>
        <v>278110.6</v>
      </c>
      <c r="G334" s="60">
        <f>단가대비표!O381</f>
        <v>0</v>
      </c>
      <c r="H334" s="53">
        <f>TRUNC(G334*D334,1)</f>
        <v>0</v>
      </c>
      <c r="I334" s="60">
        <f>단가대비표!P381</f>
        <v>143356</v>
      </c>
      <c r="J334" s="53">
        <f>TRUNC(I334*D334,1)</f>
        <v>278110.6</v>
      </c>
      <c r="K334" s="60">
        <f>단가대비표!V381</f>
        <v>0</v>
      </c>
      <c r="L334" s="53">
        <f>TRUNC(K334*D334,1)</f>
        <v>0</v>
      </c>
      <c r="M334" s="40" t="s">
        <v>1726</v>
      </c>
      <c r="N334" s="2" t="s">
        <v>318</v>
      </c>
      <c r="O334" s="2" t="s">
        <v>1727</v>
      </c>
      <c r="P334" s="2" t="s">
        <v>48</v>
      </c>
      <c r="Q334" s="2" t="s">
        <v>48</v>
      </c>
      <c r="R334" s="2" t="s">
        <v>47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2" t="s">
        <v>41</v>
      </c>
      <c r="AW334" s="2" t="s">
        <v>1736</v>
      </c>
      <c r="AX334" s="2" t="s">
        <v>41</v>
      </c>
      <c r="AY334" s="2" t="s">
        <v>41</v>
      </c>
    </row>
    <row r="335" spans="1:51" ht="30" customHeight="1" hidden="1">
      <c r="A335" s="40" t="s">
        <v>1215</v>
      </c>
      <c r="B335" s="40" t="s">
        <v>1211</v>
      </c>
      <c r="C335" s="40" t="s">
        <v>1212</v>
      </c>
      <c r="D335" s="59">
        <v>0.69</v>
      </c>
      <c r="E335" s="60">
        <f t="shared" si="61"/>
        <v>99882</v>
      </c>
      <c r="F335" s="53">
        <f t="shared" si="61"/>
        <v>68918.5</v>
      </c>
      <c r="G335" s="60">
        <f>단가대비표!O367</f>
        <v>0</v>
      </c>
      <c r="H335" s="53">
        <f>TRUNC(G335*D335,1)</f>
        <v>0</v>
      </c>
      <c r="I335" s="60">
        <f>단가대비표!P367</f>
        <v>99882</v>
      </c>
      <c r="J335" s="53">
        <f>TRUNC(I335*D335,1)</f>
        <v>68918.5</v>
      </c>
      <c r="K335" s="60">
        <f>단가대비표!V367</f>
        <v>0</v>
      </c>
      <c r="L335" s="53">
        <f>TRUNC(K335*D335,1)</f>
        <v>0</v>
      </c>
      <c r="M335" s="40" t="s">
        <v>1247</v>
      </c>
      <c r="N335" s="2" t="s">
        <v>318</v>
      </c>
      <c r="O335" s="2" t="s">
        <v>1216</v>
      </c>
      <c r="P335" s="2" t="s">
        <v>48</v>
      </c>
      <c r="Q335" s="2" t="s">
        <v>48</v>
      </c>
      <c r="R335" s="2" t="s">
        <v>47</v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2" t="s">
        <v>41</v>
      </c>
      <c r="AW335" s="2" t="s">
        <v>1737</v>
      </c>
      <c r="AX335" s="2" t="s">
        <v>41</v>
      </c>
      <c r="AY335" s="2" t="s">
        <v>41</v>
      </c>
    </row>
    <row r="336" spans="1:51" ht="30" customHeight="1" hidden="1">
      <c r="A336" s="40" t="s">
        <v>1173</v>
      </c>
      <c r="B336" s="40" t="s">
        <v>41</v>
      </c>
      <c r="C336" s="40" t="s">
        <v>41</v>
      </c>
      <c r="D336" s="59"/>
      <c r="E336" s="60"/>
      <c r="F336" s="53">
        <f>H336+J336+L336</f>
        <v>347029</v>
      </c>
      <c r="G336" s="60"/>
      <c r="H336" s="53">
        <f>TRUNC(SUMIF(N333:N335,N332,H333:H335),0)</f>
        <v>0</v>
      </c>
      <c r="I336" s="60"/>
      <c r="J336" s="53">
        <f>TRUNC(SUMIF(N333:N335,N332,J333:J335),0)</f>
        <v>347029</v>
      </c>
      <c r="K336" s="60"/>
      <c r="L336" s="53">
        <f>TRUNC(SUMIF(N333:N335,N332,L333:L335),0)</f>
        <v>0</v>
      </c>
      <c r="M336" s="40" t="s">
        <v>41</v>
      </c>
      <c r="N336" s="2" t="s">
        <v>67</v>
      </c>
      <c r="O336" s="2" t="s">
        <v>67</v>
      </c>
      <c r="P336" s="2" t="s">
        <v>41</v>
      </c>
      <c r="Q336" s="2" t="s">
        <v>41</v>
      </c>
      <c r="R336" s="2" t="s">
        <v>41</v>
      </c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2" t="s">
        <v>41</v>
      </c>
      <c r="AW336" s="2" t="s">
        <v>41</v>
      </c>
      <c r="AX336" s="2" t="s">
        <v>41</v>
      </c>
      <c r="AY336" s="2" t="s">
        <v>41</v>
      </c>
    </row>
    <row r="337" spans="1:13" ht="30" customHeight="1" hidden="1">
      <c r="A337" s="59"/>
      <c r="B337" s="59"/>
      <c r="C337" s="59"/>
      <c r="D337" s="59"/>
      <c r="E337" s="60"/>
      <c r="F337" s="53"/>
      <c r="G337" s="60"/>
      <c r="H337" s="53"/>
      <c r="I337" s="60"/>
      <c r="J337" s="53"/>
      <c r="K337" s="60"/>
      <c r="L337" s="53"/>
      <c r="M337" s="59"/>
    </row>
    <row r="338" spans="1:14" ht="30" customHeight="1" hidden="1">
      <c r="A338" s="54" t="s">
        <v>1738</v>
      </c>
      <c r="B338" s="55"/>
      <c r="C338" s="55"/>
      <c r="D338" s="55"/>
      <c r="E338" s="56"/>
      <c r="F338" s="57"/>
      <c r="G338" s="56"/>
      <c r="H338" s="57"/>
      <c r="I338" s="56"/>
      <c r="J338" s="57"/>
      <c r="K338" s="56"/>
      <c r="L338" s="57"/>
      <c r="M338" s="58"/>
      <c r="N338" s="4" t="s">
        <v>322</v>
      </c>
    </row>
    <row r="339" spans="1:51" ht="30" customHeight="1" hidden="1">
      <c r="A339" s="40" t="s">
        <v>1215</v>
      </c>
      <c r="B339" s="40" t="s">
        <v>1211</v>
      </c>
      <c r="C339" s="40" t="s">
        <v>1212</v>
      </c>
      <c r="D339" s="59">
        <v>0.44</v>
      </c>
      <c r="E339" s="60">
        <f>TRUNC(G339+I339+K339,1)</f>
        <v>99882</v>
      </c>
      <c r="F339" s="53">
        <f>TRUNC(H339+J339+L339,1)</f>
        <v>43948</v>
      </c>
      <c r="G339" s="60">
        <f>단가대비표!O367</f>
        <v>0</v>
      </c>
      <c r="H339" s="53">
        <f>TRUNC(G339*D339,1)</f>
        <v>0</v>
      </c>
      <c r="I339" s="60">
        <f>단가대비표!P367</f>
        <v>99882</v>
      </c>
      <c r="J339" s="53">
        <f>TRUNC(I339*D339,1)</f>
        <v>43948</v>
      </c>
      <c r="K339" s="60">
        <f>단가대비표!V367</f>
        <v>0</v>
      </c>
      <c r="L339" s="53">
        <f>TRUNC(K339*D339,1)</f>
        <v>0</v>
      </c>
      <c r="M339" s="40" t="s">
        <v>1247</v>
      </c>
      <c r="N339" s="2" t="s">
        <v>322</v>
      </c>
      <c r="O339" s="2" t="s">
        <v>1216</v>
      </c>
      <c r="P339" s="2" t="s">
        <v>48</v>
      </c>
      <c r="Q339" s="2" t="s">
        <v>48</v>
      </c>
      <c r="R339" s="2" t="s">
        <v>47</v>
      </c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2" t="s">
        <v>41</v>
      </c>
      <c r="AW339" s="2" t="s">
        <v>1739</v>
      </c>
      <c r="AX339" s="2" t="s">
        <v>41</v>
      </c>
      <c r="AY339" s="2" t="s">
        <v>41</v>
      </c>
    </row>
    <row r="340" spans="1:51" ht="30" customHeight="1" hidden="1">
      <c r="A340" s="40" t="s">
        <v>1173</v>
      </c>
      <c r="B340" s="40" t="s">
        <v>41</v>
      </c>
      <c r="C340" s="40" t="s">
        <v>41</v>
      </c>
      <c r="D340" s="59"/>
      <c r="E340" s="60"/>
      <c r="F340" s="53">
        <f>H340+J340+L340</f>
        <v>43948</v>
      </c>
      <c r="G340" s="60"/>
      <c r="H340" s="53">
        <f>TRUNC(SUMIF(N339:N339,N338,H339:H339),0)</f>
        <v>0</v>
      </c>
      <c r="I340" s="60"/>
      <c r="J340" s="53">
        <f>TRUNC(SUMIF(N339:N339,N338,J339:J339),0)</f>
        <v>43948</v>
      </c>
      <c r="K340" s="60"/>
      <c r="L340" s="53">
        <f>TRUNC(SUMIF(N339:N339,N338,L339:L339),0)</f>
        <v>0</v>
      </c>
      <c r="M340" s="40" t="s">
        <v>41</v>
      </c>
      <c r="N340" s="2" t="s">
        <v>67</v>
      </c>
      <c r="O340" s="2" t="s">
        <v>67</v>
      </c>
      <c r="P340" s="2" t="s">
        <v>41</v>
      </c>
      <c r="Q340" s="2" t="s">
        <v>41</v>
      </c>
      <c r="R340" s="2" t="s">
        <v>41</v>
      </c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2" t="s">
        <v>41</v>
      </c>
      <c r="AW340" s="2" t="s">
        <v>41</v>
      </c>
      <c r="AX340" s="2" t="s">
        <v>41</v>
      </c>
      <c r="AY340" s="2" t="s">
        <v>41</v>
      </c>
    </row>
    <row r="341" spans="1:13" ht="30" customHeight="1" hidden="1">
      <c r="A341" s="59"/>
      <c r="B341" s="59"/>
      <c r="C341" s="59"/>
      <c r="D341" s="59"/>
      <c r="E341" s="60"/>
      <c r="F341" s="53"/>
      <c r="G341" s="60"/>
      <c r="H341" s="53"/>
      <c r="I341" s="60"/>
      <c r="J341" s="53"/>
      <c r="K341" s="60"/>
      <c r="L341" s="53"/>
      <c r="M341" s="59"/>
    </row>
    <row r="342" spans="1:14" ht="30" customHeight="1" hidden="1">
      <c r="A342" s="54" t="s">
        <v>1740</v>
      </c>
      <c r="B342" s="55"/>
      <c r="C342" s="55"/>
      <c r="D342" s="55"/>
      <c r="E342" s="56"/>
      <c r="F342" s="57"/>
      <c r="G342" s="56"/>
      <c r="H342" s="57"/>
      <c r="I342" s="56"/>
      <c r="J342" s="57"/>
      <c r="K342" s="56"/>
      <c r="L342" s="57"/>
      <c r="M342" s="58"/>
      <c r="N342" s="4" t="s">
        <v>325</v>
      </c>
    </row>
    <row r="343" spans="1:51" ht="30" customHeight="1" hidden="1">
      <c r="A343" s="40" t="s">
        <v>1215</v>
      </c>
      <c r="B343" s="40" t="s">
        <v>1211</v>
      </c>
      <c r="C343" s="40" t="s">
        <v>1212</v>
      </c>
      <c r="D343" s="59">
        <v>0.31</v>
      </c>
      <c r="E343" s="60">
        <f>TRUNC(G343+I343+K343,1)</f>
        <v>99882</v>
      </c>
      <c r="F343" s="53">
        <f>TRUNC(H343+J343+L343,1)</f>
        <v>30963.4</v>
      </c>
      <c r="G343" s="60">
        <f>단가대비표!O367</f>
        <v>0</v>
      </c>
      <c r="H343" s="53">
        <f>TRUNC(G343*D343,1)</f>
        <v>0</v>
      </c>
      <c r="I343" s="60">
        <f>단가대비표!P367</f>
        <v>99882</v>
      </c>
      <c r="J343" s="53">
        <f>TRUNC(I343*D343,1)</f>
        <v>30963.4</v>
      </c>
      <c r="K343" s="60">
        <f>단가대비표!V367</f>
        <v>0</v>
      </c>
      <c r="L343" s="53">
        <f>TRUNC(K343*D343,1)</f>
        <v>0</v>
      </c>
      <c r="M343" s="40" t="s">
        <v>1247</v>
      </c>
      <c r="N343" s="2" t="s">
        <v>325</v>
      </c>
      <c r="O343" s="2" t="s">
        <v>1216</v>
      </c>
      <c r="P343" s="2" t="s">
        <v>48</v>
      </c>
      <c r="Q343" s="2" t="s">
        <v>48</v>
      </c>
      <c r="R343" s="2" t="s">
        <v>47</v>
      </c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2" t="s">
        <v>41</v>
      </c>
      <c r="AW343" s="2" t="s">
        <v>1741</v>
      </c>
      <c r="AX343" s="2" t="s">
        <v>41</v>
      </c>
      <c r="AY343" s="2" t="s">
        <v>41</v>
      </c>
    </row>
    <row r="344" spans="1:51" ht="30" customHeight="1" hidden="1">
      <c r="A344" s="40" t="s">
        <v>1173</v>
      </c>
      <c r="B344" s="40" t="s">
        <v>41</v>
      </c>
      <c r="C344" s="40" t="s">
        <v>41</v>
      </c>
      <c r="D344" s="59"/>
      <c r="E344" s="60"/>
      <c r="F344" s="53">
        <f>H344+J344+L344</f>
        <v>30963</v>
      </c>
      <c r="G344" s="60"/>
      <c r="H344" s="53">
        <f>TRUNC(SUMIF(N343:N343,N342,H343:H343),0)</f>
        <v>0</v>
      </c>
      <c r="I344" s="60"/>
      <c r="J344" s="53">
        <f>TRUNC(SUMIF(N343:N343,N342,J343:J343),0)</f>
        <v>30963</v>
      </c>
      <c r="K344" s="60"/>
      <c r="L344" s="53">
        <f>TRUNC(SUMIF(N343:N343,N342,L343:L343),0)</f>
        <v>0</v>
      </c>
      <c r="M344" s="40" t="s">
        <v>41</v>
      </c>
      <c r="N344" s="2" t="s">
        <v>67</v>
      </c>
      <c r="O344" s="2" t="s">
        <v>67</v>
      </c>
      <c r="P344" s="2" t="s">
        <v>41</v>
      </c>
      <c r="Q344" s="2" t="s">
        <v>41</v>
      </c>
      <c r="R344" s="2" t="s">
        <v>41</v>
      </c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2" t="s">
        <v>41</v>
      </c>
      <c r="AW344" s="2" t="s">
        <v>41</v>
      </c>
      <c r="AX344" s="2" t="s">
        <v>41</v>
      </c>
      <c r="AY344" s="2" t="s">
        <v>41</v>
      </c>
    </row>
    <row r="345" spans="1:13" ht="30" customHeight="1" hidden="1">
      <c r="A345" s="59"/>
      <c r="B345" s="59"/>
      <c r="C345" s="59"/>
      <c r="D345" s="59"/>
      <c r="E345" s="60"/>
      <c r="F345" s="53"/>
      <c r="G345" s="60"/>
      <c r="H345" s="53"/>
      <c r="I345" s="60"/>
      <c r="J345" s="53"/>
      <c r="K345" s="60"/>
      <c r="L345" s="53"/>
      <c r="M345" s="59"/>
    </row>
    <row r="346" spans="1:14" ht="30" customHeight="1" hidden="1">
      <c r="A346" s="54" t="s">
        <v>1742</v>
      </c>
      <c r="B346" s="55"/>
      <c r="C346" s="55"/>
      <c r="D346" s="55"/>
      <c r="E346" s="56"/>
      <c r="F346" s="57"/>
      <c r="G346" s="56"/>
      <c r="H346" s="57"/>
      <c r="I346" s="56"/>
      <c r="J346" s="57"/>
      <c r="K346" s="56"/>
      <c r="L346" s="57"/>
      <c r="M346" s="58"/>
      <c r="N346" s="4" t="s">
        <v>329</v>
      </c>
    </row>
    <row r="347" spans="1:51" ht="30" customHeight="1" hidden="1">
      <c r="A347" s="40" t="s">
        <v>217</v>
      </c>
      <c r="B347" s="40" t="s">
        <v>218</v>
      </c>
      <c r="C347" s="40" t="s">
        <v>219</v>
      </c>
      <c r="D347" s="59">
        <v>0.0023</v>
      </c>
      <c r="E347" s="60">
        <f aca="true" t="shared" si="62" ref="E347:F353">TRUNC(G347+I347+K347,1)</f>
        <v>0</v>
      </c>
      <c r="F347" s="53">
        <f t="shared" si="62"/>
        <v>0</v>
      </c>
      <c r="G347" s="60">
        <f>단가대비표!O87</f>
        <v>0</v>
      </c>
      <c r="H347" s="53">
        <f aca="true" t="shared" si="63" ref="H347:H353">TRUNC(G347*D347,1)</f>
        <v>0</v>
      </c>
      <c r="I347" s="60">
        <f>단가대비표!P87</f>
        <v>0</v>
      </c>
      <c r="J347" s="53">
        <f aca="true" t="shared" si="64" ref="J347:J353">TRUNC(I347*D347,1)</f>
        <v>0</v>
      </c>
      <c r="K347" s="60">
        <f>단가대비표!V87</f>
        <v>0</v>
      </c>
      <c r="L347" s="53">
        <f aca="true" t="shared" si="65" ref="L347:L353">TRUNC(K347*D347,1)</f>
        <v>0</v>
      </c>
      <c r="M347" s="40" t="s">
        <v>220</v>
      </c>
      <c r="N347" s="2" t="s">
        <v>329</v>
      </c>
      <c r="O347" s="2" t="s">
        <v>221</v>
      </c>
      <c r="P347" s="2" t="s">
        <v>48</v>
      </c>
      <c r="Q347" s="2" t="s">
        <v>48</v>
      </c>
      <c r="R347" s="2" t="s">
        <v>47</v>
      </c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2" t="s">
        <v>41</v>
      </c>
      <c r="AW347" s="2" t="s">
        <v>1743</v>
      </c>
      <c r="AX347" s="2" t="s">
        <v>41</v>
      </c>
      <c r="AY347" s="2" t="s">
        <v>41</v>
      </c>
    </row>
    <row r="348" spans="1:51" ht="30" customHeight="1" hidden="1">
      <c r="A348" s="40" t="s">
        <v>217</v>
      </c>
      <c r="B348" s="40" t="s">
        <v>1478</v>
      </c>
      <c r="C348" s="40" t="s">
        <v>219</v>
      </c>
      <c r="D348" s="59">
        <v>0.0064</v>
      </c>
      <c r="E348" s="60">
        <f t="shared" si="62"/>
        <v>0</v>
      </c>
      <c r="F348" s="53">
        <f t="shared" si="62"/>
        <v>0</v>
      </c>
      <c r="G348" s="60">
        <f>단가대비표!O89</f>
        <v>0</v>
      </c>
      <c r="H348" s="53">
        <f t="shared" si="63"/>
        <v>0</v>
      </c>
      <c r="I348" s="60">
        <f>단가대비표!P89</f>
        <v>0</v>
      </c>
      <c r="J348" s="53">
        <f t="shared" si="64"/>
        <v>0</v>
      </c>
      <c r="K348" s="60">
        <f>단가대비표!V89</f>
        <v>0</v>
      </c>
      <c r="L348" s="53">
        <f t="shared" si="65"/>
        <v>0</v>
      </c>
      <c r="M348" s="40" t="s">
        <v>1479</v>
      </c>
      <c r="N348" s="2" t="s">
        <v>329</v>
      </c>
      <c r="O348" s="2" t="s">
        <v>1480</v>
      </c>
      <c r="P348" s="2" t="s">
        <v>48</v>
      </c>
      <c r="Q348" s="2" t="s">
        <v>48</v>
      </c>
      <c r="R348" s="2" t="s">
        <v>47</v>
      </c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2" t="s">
        <v>41</v>
      </c>
      <c r="AW348" s="2" t="s">
        <v>1744</v>
      </c>
      <c r="AX348" s="2" t="s">
        <v>41</v>
      </c>
      <c r="AY348" s="2" t="s">
        <v>41</v>
      </c>
    </row>
    <row r="349" spans="1:51" ht="30" customHeight="1" hidden="1">
      <c r="A349" s="40" t="s">
        <v>231</v>
      </c>
      <c r="B349" s="40" t="s">
        <v>232</v>
      </c>
      <c r="C349" s="40" t="s">
        <v>219</v>
      </c>
      <c r="D349" s="59">
        <v>0.0084</v>
      </c>
      <c r="E349" s="60">
        <f t="shared" si="62"/>
        <v>407484</v>
      </c>
      <c r="F349" s="53">
        <f t="shared" si="62"/>
        <v>3422.7</v>
      </c>
      <c r="G349" s="60">
        <f>일위대가목록!F41</f>
        <v>7673</v>
      </c>
      <c r="H349" s="53">
        <f t="shared" si="63"/>
        <v>64.4</v>
      </c>
      <c r="I349" s="60">
        <f>일위대가목록!G41</f>
        <v>380209</v>
      </c>
      <c r="J349" s="53">
        <f t="shared" si="64"/>
        <v>3193.7</v>
      </c>
      <c r="K349" s="60">
        <f>일위대가목록!H41</f>
        <v>19602</v>
      </c>
      <c r="L349" s="53">
        <f t="shared" si="65"/>
        <v>164.6</v>
      </c>
      <c r="M349" s="40" t="s">
        <v>233</v>
      </c>
      <c r="N349" s="2" t="s">
        <v>329</v>
      </c>
      <c r="O349" s="2" t="s">
        <v>234</v>
      </c>
      <c r="P349" s="2" t="s">
        <v>47</v>
      </c>
      <c r="Q349" s="2" t="s">
        <v>48</v>
      </c>
      <c r="R349" s="2" t="s">
        <v>48</v>
      </c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2" t="s">
        <v>41</v>
      </c>
      <c r="AW349" s="2" t="s">
        <v>1745</v>
      </c>
      <c r="AX349" s="2" t="s">
        <v>41</v>
      </c>
      <c r="AY349" s="2" t="s">
        <v>41</v>
      </c>
    </row>
    <row r="350" spans="1:51" ht="30" customHeight="1" hidden="1">
      <c r="A350" s="40" t="s">
        <v>1016</v>
      </c>
      <c r="B350" s="40" t="s">
        <v>1017</v>
      </c>
      <c r="C350" s="40" t="s">
        <v>699</v>
      </c>
      <c r="D350" s="59">
        <v>-0.18</v>
      </c>
      <c r="E350" s="60">
        <f t="shared" si="62"/>
        <v>120</v>
      </c>
      <c r="F350" s="53">
        <f t="shared" si="62"/>
        <v>-21.6</v>
      </c>
      <c r="G350" s="60">
        <f>단가대비표!O50</f>
        <v>120</v>
      </c>
      <c r="H350" s="53">
        <f t="shared" si="63"/>
        <v>-21.6</v>
      </c>
      <c r="I350" s="60">
        <f>단가대비표!P50</f>
        <v>0</v>
      </c>
      <c r="J350" s="53">
        <f t="shared" si="64"/>
        <v>0</v>
      </c>
      <c r="K350" s="60">
        <f>단가대비표!V50</f>
        <v>0</v>
      </c>
      <c r="L350" s="53">
        <f t="shared" si="65"/>
        <v>0</v>
      </c>
      <c r="M350" s="40" t="s">
        <v>1483</v>
      </c>
      <c r="N350" s="2" t="s">
        <v>329</v>
      </c>
      <c r="O350" s="2" t="s">
        <v>1484</v>
      </c>
      <c r="P350" s="2" t="s">
        <v>48</v>
      </c>
      <c r="Q350" s="2" t="s">
        <v>48</v>
      </c>
      <c r="R350" s="2" t="s">
        <v>47</v>
      </c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2" t="s">
        <v>41</v>
      </c>
      <c r="AW350" s="2" t="s">
        <v>1746</v>
      </c>
      <c r="AX350" s="2" t="s">
        <v>41</v>
      </c>
      <c r="AY350" s="2" t="s">
        <v>41</v>
      </c>
    </row>
    <row r="351" spans="1:51" ht="30" customHeight="1" hidden="1">
      <c r="A351" s="40" t="s">
        <v>235</v>
      </c>
      <c r="B351" s="40" t="s">
        <v>236</v>
      </c>
      <c r="C351" s="40" t="s">
        <v>74</v>
      </c>
      <c r="D351" s="59">
        <v>0.6</v>
      </c>
      <c r="E351" s="60">
        <f t="shared" si="62"/>
        <v>26960</v>
      </c>
      <c r="F351" s="53">
        <f t="shared" si="62"/>
        <v>16176</v>
      </c>
      <c r="G351" s="60">
        <f>일위대가목록!F42</f>
        <v>7343</v>
      </c>
      <c r="H351" s="53">
        <f t="shared" si="63"/>
        <v>4405.8</v>
      </c>
      <c r="I351" s="60">
        <f>일위대가목록!G42</f>
        <v>19617</v>
      </c>
      <c r="J351" s="53">
        <f t="shared" si="64"/>
        <v>11770.2</v>
      </c>
      <c r="K351" s="60">
        <f>일위대가목록!H42</f>
        <v>0</v>
      </c>
      <c r="L351" s="53">
        <f t="shared" si="65"/>
        <v>0</v>
      </c>
      <c r="M351" s="40" t="s">
        <v>237</v>
      </c>
      <c r="N351" s="2" t="s">
        <v>329</v>
      </c>
      <c r="O351" s="2" t="s">
        <v>238</v>
      </c>
      <c r="P351" s="2" t="s">
        <v>47</v>
      </c>
      <c r="Q351" s="2" t="s">
        <v>48</v>
      </c>
      <c r="R351" s="2" t="s">
        <v>48</v>
      </c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2" t="s">
        <v>41</v>
      </c>
      <c r="AW351" s="2" t="s">
        <v>1747</v>
      </c>
      <c r="AX351" s="2" t="s">
        <v>41</v>
      </c>
      <c r="AY351" s="2" t="s">
        <v>41</v>
      </c>
    </row>
    <row r="352" spans="1:51" ht="30" customHeight="1" hidden="1">
      <c r="A352" s="40" t="s">
        <v>1748</v>
      </c>
      <c r="B352" s="40" t="s">
        <v>1749</v>
      </c>
      <c r="C352" s="40" t="s">
        <v>130</v>
      </c>
      <c r="D352" s="59">
        <v>0.04</v>
      </c>
      <c r="E352" s="60">
        <f t="shared" si="62"/>
        <v>338920</v>
      </c>
      <c r="F352" s="53">
        <f t="shared" si="62"/>
        <v>13556.8</v>
      </c>
      <c r="G352" s="60">
        <f>일위대가목록!F232</f>
        <v>0</v>
      </c>
      <c r="H352" s="53">
        <f t="shared" si="63"/>
        <v>0</v>
      </c>
      <c r="I352" s="60">
        <f>일위대가목록!G232</f>
        <v>338920</v>
      </c>
      <c r="J352" s="53">
        <f t="shared" si="64"/>
        <v>13556.8</v>
      </c>
      <c r="K352" s="60">
        <f>일위대가목록!H232</f>
        <v>0</v>
      </c>
      <c r="L352" s="53">
        <f t="shared" si="65"/>
        <v>0</v>
      </c>
      <c r="M352" s="40" t="s">
        <v>1750</v>
      </c>
      <c r="N352" s="2" t="s">
        <v>329</v>
      </c>
      <c r="O352" s="2" t="s">
        <v>1751</v>
      </c>
      <c r="P352" s="2" t="s">
        <v>47</v>
      </c>
      <c r="Q352" s="2" t="s">
        <v>48</v>
      </c>
      <c r="R352" s="2" t="s">
        <v>48</v>
      </c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2" t="s">
        <v>41</v>
      </c>
      <c r="AW352" s="2" t="s">
        <v>1752</v>
      </c>
      <c r="AX352" s="2" t="s">
        <v>41</v>
      </c>
      <c r="AY352" s="2" t="s">
        <v>41</v>
      </c>
    </row>
    <row r="353" spans="1:51" ht="30" customHeight="1" hidden="1">
      <c r="A353" s="40" t="s">
        <v>192</v>
      </c>
      <c r="B353" s="40" t="s">
        <v>199</v>
      </c>
      <c r="C353" s="40" t="s">
        <v>130</v>
      </c>
      <c r="D353" s="59">
        <v>0.04</v>
      </c>
      <c r="E353" s="60">
        <f t="shared" si="62"/>
        <v>0</v>
      </c>
      <c r="F353" s="53">
        <f t="shared" si="62"/>
        <v>0</v>
      </c>
      <c r="G353" s="60">
        <f>단가대비표!O124</f>
        <v>0</v>
      </c>
      <c r="H353" s="53">
        <f t="shared" si="63"/>
        <v>0</v>
      </c>
      <c r="I353" s="60">
        <f>단가대비표!P124</f>
        <v>0</v>
      </c>
      <c r="J353" s="53">
        <f t="shared" si="64"/>
        <v>0</v>
      </c>
      <c r="K353" s="60">
        <f>단가대비표!V124</f>
        <v>0</v>
      </c>
      <c r="L353" s="53">
        <f t="shared" si="65"/>
        <v>0</v>
      </c>
      <c r="M353" s="40" t="s">
        <v>200</v>
      </c>
      <c r="N353" s="2" t="s">
        <v>329</v>
      </c>
      <c r="O353" s="2" t="s">
        <v>201</v>
      </c>
      <c r="P353" s="2" t="s">
        <v>48</v>
      </c>
      <c r="Q353" s="2" t="s">
        <v>48</v>
      </c>
      <c r="R353" s="2" t="s">
        <v>47</v>
      </c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2" t="s">
        <v>41</v>
      </c>
      <c r="AW353" s="2" t="s">
        <v>1753</v>
      </c>
      <c r="AX353" s="2" t="s">
        <v>41</v>
      </c>
      <c r="AY353" s="2" t="s">
        <v>41</v>
      </c>
    </row>
    <row r="354" spans="1:51" ht="30" customHeight="1" hidden="1">
      <c r="A354" s="40" t="s">
        <v>1173</v>
      </c>
      <c r="B354" s="40" t="s">
        <v>41</v>
      </c>
      <c r="C354" s="40" t="s">
        <v>41</v>
      </c>
      <c r="D354" s="59"/>
      <c r="E354" s="60"/>
      <c r="F354" s="53">
        <f>H354+J354+L354</f>
        <v>33132</v>
      </c>
      <c r="G354" s="60"/>
      <c r="H354" s="53">
        <f>TRUNC(SUMIF(N347:N353,N346,H347:H353),0)</f>
        <v>4448</v>
      </c>
      <c r="I354" s="60"/>
      <c r="J354" s="53">
        <f>TRUNC(SUMIF(N347:N353,N346,J347:J353),0)</f>
        <v>28520</v>
      </c>
      <c r="K354" s="60"/>
      <c r="L354" s="53">
        <f>TRUNC(SUMIF(N347:N353,N346,L347:L353),0)</f>
        <v>164</v>
      </c>
      <c r="M354" s="40" t="s">
        <v>41</v>
      </c>
      <c r="N354" s="2" t="s">
        <v>67</v>
      </c>
      <c r="O354" s="2" t="s">
        <v>67</v>
      </c>
      <c r="P354" s="2" t="s">
        <v>41</v>
      </c>
      <c r="Q354" s="2" t="s">
        <v>41</v>
      </c>
      <c r="R354" s="2" t="s">
        <v>41</v>
      </c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2" t="s">
        <v>41</v>
      </c>
      <c r="AW354" s="2" t="s">
        <v>41</v>
      </c>
      <c r="AX354" s="2" t="s">
        <v>41</v>
      </c>
      <c r="AY354" s="2" t="s">
        <v>41</v>
      </c>
    </row>
    <row r="355" spans="1:13" ht="30" customHeight="1" hidden="1">
      <c r="A355" s="59"/>
      <c r="B355" s="59"/>
      <c r="C355" s="59"/>
      <c r="D355" s="59"/>
      <c r="E355" s="60"/>
      <c r="F355" s="53"/>
      <c r="G355" s="60"/>
      <c r="H355" s="53"/>
      <c r="I355" s="60"/>
      <c r="J355" s="53"/>
      <c r="K355" s="60"/>
      <c r="L355" s="53"/>
      <c r="M355" s="59"/>
    </row>
    <row r="356" spans="1:14" ht="30" customHeight="1" hidden="1">
      <c r="A356" s="54" t="s">
        <v>1754</v>
      </c>
      <c r="B356" s="55"/>
      <c r="C356" s="55"/>
      <c r="D356" s="55"/>
      <c r="E356" s="56"/>
      <c r="F356" s="57"/>
      <c r="G356" s="56"/>
      <c r="H356" s="57"/>
      <c r="I356" s="56"/>
      <c r="J356" s="57"/>
      <c r="K356" s="56"/>
      <c r="L356" s="57"/>
      <c r="M356" s="58"/>
      <c r="N356" s="4" t="s">
        <v>333</v>
      </c>
    </row>
    <row r="357" spans="1:51" ht="30" customHeight="1" hidden="1">
      <c r="A357" s="40" t="s">
        <v>217</v>
      </c>
      <c r="B357" s="40" t="s">
        <v>218</v>
      </c>
      <c r="C357" s="40" t="s">
        <v>219</v>
      </c>
      <c r="D357" s="59">
        <v>0.0012</v>
      </c>
      <c r="E357" s="60">
        <f aca="true" t="shared" si="66" ref="E357:F362">TRUNC(G357+I357+K357,1)</f>
        <v>0</v>
      </c>
      <c r="F357" s="53">
        <f t="shared" si="66"/>
        <v>0</v>
      </c>
      <c r="G357" s="60">
        <f>단가대비표!O87</f>
        <v>0</v>
      </c>
      <c r="H357" s="53">
        <f aca="true" t="shared" si="67" ref="H357:H362">TRUNC(G357*D357,1)</f>
        <v>0</v>
      </c>
      <c r="I357" s="60">
        <f>단가대비표!P87</f>
        <v>0</v>
      </c>
      <c r="J357" s="53">
        <f aca="true" t="shared" si="68" ref="J357:J362">TRUNC(I357*D357,1)</f>
        <v>0</v>
      </c>
      <c r="K357" s="60">
        <f>단가대비표!V87</f>
        <v>0</v>
      </c>
      <c r="L357" s="53">
        <f aca="true" t="shared" si="69" ref="L357:L362">TRUNC(K357*D357,1)</f>
        <v>0</v>
      </c>
      <c r="M357" s="40" t="s">
        <v>220</v>
      </c>
      <c r="N357" s="2" t="s">
        <v>333</v>
      </c>
      <c r="O357" s="2" t="s">
        <v>221</v>
      </c>
      <c r="P357" s="2" t="s">
        <v>48</v>
      </c>
      <c r="Q357" s="2" t="s">
        <v>48</v>
      </c>
      <c r="R357" s="2" t="s">
        <v>47</v>
      </c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2" t="s">
        <v>41</v>
      </c>
      <c r="AW357" s="2" t="s">
        <v>1755</v>
      </c>
      <c r="AX357" s="2" t="s">
        <v>41</v>
      </c>
      <c r="AY357" s="2" t="s">
        <v>41</v>
      </c>
    </row>
    <row r="358" spans="1:51" ht="30" customHeight="1" hidden="1">
      <c r="A358" s="40" t="s">
        <v>231</v>
      </c>
      <c r="B358" s="40" t="s">
        <v>232</v>
      </c>
      <c r="C358" s="40" t="s">
        <v>219</v>
      </c>
      <c r="D358" s="59">
        <v>0.0011</v>
      </c>
      <c r="E358" s="60">
        <f t="shared" si="66"/>
        <v>407484</v>
      </c>
      <c r="F358" s="53">
        <f t="shared" si="66"/>
        <v>448.1</v>
      </c>
      <c r="G358" s="60">
        <f>일위대가목록!F41</f>
        <v>7673</v>
      </c>
      <c r="H358" s="53">
        <f t="shared" si="67"/>
        <v>8.4</v>
      </c>
      <c r="I358" s="60">
        <f>일위대가목록!G41</f>
        <v>380209</v>
      </c>
      <c r="J358" s="53">
        <f t="shared" si="68"/>
        <v>418.2</v>
      </c>
      <c r="K358" s="60">
        <f>일위대가목록!H41</f>
        <v>19602</v>
      </c>
      <c r="L358" s="53">
        <f t="shared" si="69"/>
        <v>21.5</v>
      </c>
      <c r="M358" s="40" t="s">
        <v>233</v>
      </c>
      <c r="N358" s="2" t="s">
        <v>333</v>
      </c>
      <c r="O358" s="2" t="s">
        <v>234</v>
      </c>
      <c r="P358" s="2" t="s">
        <v>47</v>
      </c>
      <c r="Q358" s="2" t="s">
        <v>48</v>
      </c>
      <c r="R358" s="2" t="s">
        <v>48</v>
      </c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2" t="s">
        <v>41</v>
      </c>
      <c r="AW358" s="2" t="s">
        <v>1756</v>
      </c>
      <c r="AX358" s="2" t="s">
        <v>41</v>
      </c>
      <c r="AY358" s="2" t="s">
        <v>41</v>
      </c>
    </row>
    <row r="359" spans="1:51" ht="30" customHeight="1" hidden="1">
      <c r="A359" s="40" t="s">
        <v>1016</v>
      </c>
      <c r="B359" s="40" t="s">
        <v>1017</v>
      </c>
      <c r="C359" s="40" t="s">
        <v>699</v>
      </c>
      <c r="D359" s="59">
        <v>-0.09</v>
      </c>
      <c r="E359" s="60">
        <f t="shared" si="66"/>
        <v>120</v>
      </c>
      <c r="F359" s="53">
        <f t="shared" si="66"/>
        <v>-10.8</v>
      </c>
      <c r="G359" s="60">
        <f>단가대비표!O50</f>
        <v>120</v>
      </c>
      <c r="H359" s="53">
        <f t="shared" si="67"/>
        <v>-10.8</v>
      </c>
      <c r="I359" s="60">
        <f>단가대비표!P50</f>
        <v>0</v>
      </c>
      <c r="J359" s="53">
        <f t="shared" si="68"/>
        <v>0</v>
      </c>
      <c r="K359" s="60">
        <f>단가대비표!V50</f>
        <v>0</v>
      </c>
      <c r="L359" s="53">
        <f t="shared" si="69"/>
        <v>0</v>
      </c>
      <c r="M359" s="40" t="s">
        <v>1483</v>
      </c>
      <c r="N359" s="2" t="s">
        <v>333</v>
      </c>
      <c r="O359" s="2" t="s">
        <v>1484</v>
      </c>
      <c r="P359" s="2" t="s">
        <v>48</v>
      </c>
      <c r="Q359" s="2" t="s">
        <v>48</v>
      </c>
      <c r="R359" s="2" t="s">
        <v>47</v>
      </c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2" t="s">
        <v>41</v>
      </c>
      <c r="AW359" s="2" t="s">
        <v>1757</v>
      </c>
      <c r="AX359" s="2" t="s">
        <v>41</v>
      </c>
      <c r="AY359" s="2" t="s">
        <v>41</v>
      </c>
    </row>
    <row r="360" spans="1:51" ht="30" customHeight="1" hidden="1">
      <c r="A360" s="40" t="s">
        <v>235</v>
      </c>
      <c r="B360" s="40" t="s">
        <v>236</v>
      </c>
      <c r="C360" s="40" t="s">
        <v>74</v>
      </c>
      <c r="D360" s="59">
        <v>0.2</v>
      </c>
      <c r="E360" s="60">
        <f t="shared" si="66"/>
        <v>26960</v>
      </c>
      <c r="F360" s="53">
        <f t="shared" si="66"/>
        <v>5392</v>
      </c>
      <c r="G360" s="60">
        <f>일위대가목록!F42</f>
        <v>7343</v>
      </c>
      <c r="H360" s="53">
        <f t="shared" si="67"/>
        <v>1468.6</v>
      </c>
      <c r="I360" s="60">
        <f>일위대가목록!G42</f>
        <v>19617</v>
      </c>
      <c r="J360" s="53">
        <f t="shared" si="68"/>
        <v>3923.4</v>
      </c>
      <c r="K360" s="60">
        <f>일위대가목록!H42</f>
        <v>0</v>
      </c>
      <c r="L360" s="53">
        <f t="shared" si="69"/>
        <v>0</v>
      </c>
      <c r="M360" s="40" t="s">
        <v>237</v>
      </c>
      <c r="N360" s="2" t="s">
        <v>333</v>
      </c>
      <c r="O360" s="2" t="s">
        <v>238</v>
      </c>
      <c r="P360" s="2" t="s">
        <v>47</v>
      </c>
      <c r="Q360" s="2" t="s">
        <v>48</v>
      </c>
      <c r="R360" s="2" t="s">
        <v>48</v>
      </c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2" t="s">
        <v>41</v>
      </c>
      <c r="AW360" s="2" t="s">
        <v>1758</v>
      </c>
      <c r="AX360" s="2" t="s">
        <v>41</v>
      </c>
      <c r="AY360" s="2" t="s">
        <v>41</v>
      </c>
    </row>
    <row r="361" spans="1:51" ht="30" customHeight="1" hidden="1">
      <c r="A361" s="40" t="s">
        <v>192</v>
      </c>
      <c r="B361" s="40" t="s">
        <v>199</v>
      </c>
      <c r="C361" s="40" t="s">
        <v>130</v>
      </c>
      <c r="D361" s="59">
        <v>0.0101</v>
      </c>
      <c r="E361" s="60">
        <f t="shared" si="66"/>
        <v>0</v>
      </c>
      <c r="F361" s="53">
        <f t="shared" si="66"/>
        <v>0</v>
      </c>
      <c r="G361" s="60">
        <f>단가대비표!O124</f>
        <v>0</v>
      </c>
      <c r="H361" s="53">
        <f t="shared" si="67"/>
        <v>0</v>
      </c>
      <c r="I361" s="60">
        <f>단가대비표!P124</f>
        <v>0</v>
      </c>
      <c r="J361" s="53">
        <f t="shared" si="68"/>
        <v>0</v>
      </c>
      <c r="K361" s="60">
        <f>단가대비표!V124</f>
        <v>0</v>
      </c>
      <c r="L361" s="53">
        <f t="shared" si="69"/>
        <v>0</v>
      </c>
      <c r="M361" s="40" t="s">
        <v>200</v>
      </c>
      <c r="N361" s="2" t="s">
        <v>333</v>
      </c>
      <c r="O361" s="2" t="s">
        <v>201</v>
      </c>
      <c r="P361" s="2" t="s">
        <v>48</v>
      </c>
      <c r="Q361" s="2" t="s">
        <v>48</v>
      </c>
      <c r="R361" s="2" t="s">
        <v>47</v>
      </c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2" t="s">
        <v>41</v>
      </c>
      <c r="AW361" s="2" t="s">
        <v>1759</v>
      </c>
      <c r="AX361" s="2" t="s">
        <v>41</v>
      </c>
      <c r="AY361" s="2" t="s">
        <v>41</v>
      </c>
    </row>
    <row r="362" spans="1:51" ht="30" customHeight="1" hidden="1">
      <c r="A362" s="40" t="s">
        <v>1487</v>
      </c>
      <c r="B362" s="40" t="s">
        <v>1760</v>
      </c>
      <c r="C362" s="40" t="s">
        <v>130</v>
      </c>
      <c r="D362" s="59">
        <v>0.01</v>
      </c>
      <c r="E362" s="60">
        <f t="shared" si="66"/>
        <v>38020</v>
      </c>
      <c r="F362" s="53">
        <f t="shared" si="66"/>
        <v>380.2</v>
      </c>
      <c r="G362" s="60">
        <f>일위대가목록!F279</f>
        <v>0</v>
      </c>
      <c r="H362" s="53">
        <f t="shared" si="67"/>
        <v>0</v>
      </c>
      <c r="I362" s="60">
        <f>일위대가목록!G279</f>
        <v>38020</v>
      </c>
      <c r="J362" s="53">
        <f t="shared" si="68"/>
        <v>380.2</v>
      </c>
      <c r="K362" s="60">
        <f>일위대가목록!H279</f>
        <v>0</v>
      </c>
      <c r="L362" s="53">
        <f t="shared" si="69"/>
        <v>0</v>
      </c>
      <c r="M362" s="40" t="s">
        <v>1761</v>
      </c>
      <c r="N362" s="2" t="s">
        <v>333</v>
      </c>
      <c r="O362" s="2" t="s">
        <v>1762</v>
      </c>
      <c r="P362" s="2" t="s">
        <v>47</v>
      </c>
      <c r="Q362" s="2" t="s">
        <v>48</v>
      </c>
      <c r="R362" s="2" t="s">
        <v>48</v>
      </c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2" t="s">
        <v>41</v>
      </c>
      <c r="AW362" s="2" t="s">
        <v>1763</v>
      </c>
      <c r="AX362" s="2" t="s">
        <v>41</v>
      </c>
      <c r="AY362" s="2" t="s">
        <v>41</v>
      </c>
    </row>
    <row r="363" spans="1:51" ht="30" customHeight="1" hidden="1">
      <c r="A363" s="40" t="s">
        <v>1173</v>
      </c>
      <c r="B363" s="40" t="s">
        <v>41</v>
      </c>
      <c r="C363" s="40" t="s">
        <v>41</v>
      </c>
      <c r="D363" s="59"/>
      <c r="E363" s="60"/>
      <c r="F363" s="53">
        <f>H363+J363+L363</f>
        <v>6208</v>
      </c>
      <c r="G363" s="60"/>
      <c r="H363" s="53">
        <f>TRUNC(SUMIF(N357:N362,N356,H357:H362),0)</f>
        <v>1466</v>
      </c>
      <c r="I363" s="60"/>
      <c r="J363" s="53">
        <f>TRUNC(SUMIF(N357:N362,N356,J357:J362),0)</f>
        <v>4721</v>
      </c>
      <c r="K363" s="60"/>
      <c r="L363" s="53">
        <f>TRUNC(SUMIF(N357:N362,N356,L357:L362),0)</f>
        <v>21</v>
      </c>
      <c r="M363" s="40" t="s">
        <v>41</v>
      </c>
      <c r="N363" s="2" t="s">
        <v>67</v>
      </c>
      <c r="O363" s="2" t="s">
        <v>67</v>
      </c>
      <c r="P363" s="2" t="s">
        <v>41</v>
      </c>
      <c r="Q363" s="2" t="s">
        <v>41</v>
      </c>
      <c r="R363" s="2" t="s">
        <v>41</v>
      </c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2" t="s">
        <v>41</v>
      </c>
      <c r="AW363" s="2" t="s">
        <v>41</v>
      </c>
      <c r="AX363" s="2" t="s">
        <v>41</v>
      </c>
      <c r="AY363" s="2" t="s">
        <v>41</v>
      </c>
    </row>
    <row r="364" spans="1:13" ht="30" customHeight="1" hidden="1">
      <c r="A364" s="59"/>
      <c r="B364" s="59"/>
      <c r="C364" s="59"/>
      <c r="D364" s="59"/>
      <c r="E364" s="60"/>
      <c r="F364" s="53"/>
      <c r="G364" s="60"/>
      <c r="H364" s="53"/>
      <c r="I364" s="60"/>
      <c r="J364" s="53"/>
      <c r="K364" s="60"/>
      <c r="L364" s="53"/>
      <c r="M364" s="59"/>
    </row>
    <row r="365" spans="1:14" ht="30" customHeight="1" hidden="1">
      <c r="A365" s="54" t="s">
        <v>1764</v>
      </c>
      <c r="B365" s="55"/>
      <c r="C365" s="55"/>
      <c r="D365" s="55"/>
      <c r="E365" s="56"/>
      <c r="F365" s="57"/>
      <c r="G365" s="56"/>
      <c r="H365" s="57"/>
      <c r="I365" s="56"/>
      <c r="J365" s="57"/>
      <c r="K365" s="56"/>
      <c r="L365" s="57"/>
      <c r="M365" s="58"/>
      <c r="N365" s="4" t="s">
        <v>336</v>
      </c>
    </row>
    <row r="366" spans="1:51" ht="30" customHeight="1" hidden="1">
      <c r="A366" s="40" t="s">
        <v>217</v>
      </c>
      <c r="B366" s="40" t="s">
        <v>218</v>
      </c>
      <c r="C366" s="40" t="s">
        <v>219</v>
      </c>
      <c r="D366" s="59">
        <v>0.0012</v>
      </c>
      <c r="E366" s="60">
        <f aca="true" t="shared" si="70" ref="E366:F371">TRUNC(G366+I366+K366,1)</f>
        <v>0</v>
      </c>
      <c r="F366" s="53">
        <f t="shared" si="70"/>
        <v>0</v>
      </c>
      <c r="G366" s="60">
        <f>단가대비표!O87</f>
        <v>0</v>
      </c>
      <c r="H366" s="53">
        <f aca="true" t="shared" si="71" ref="H366:H371">TRUNC(G366*D366,1)</f>
        <v>0</v>
      </c>
      <c r="I366" s="60">
        <f>단가대비표!P87</f>
        <v>0</v>
      </c>
      <c r="J366" s="53">
        <f aca="true" t="shared" si="72" ref="J366:J371">TRUNC(I366*D366,1)</f>
        <v>0</v>
      </c>
      <c r="K366" s="60">
        <f>단가대비표!V87</f>
        <v>0</v>
      </c>
      <c r="L366" s="53">
        <f aca="true" t="shared" si="73" ref="L366:L371">TRUNC(K366*D366,1)</f>
        <v>0</v>
      </c>
      <c r="M366" s="40" t="s">
        <v>220</v>
      </c>
      <c r="N366" s="2" t="s">
        <v>336</v>
      </c>
      <c r="O366" s="2" t="s">
        <v>221</v>
      </c>
      <c r="P366" s="2" t="s">
        <v>48</v>
      </c>
      <c r="Q366" s="2" t="s">
        <v>48</v>
      </c>
      <c r="R366" s="2" t="s">
        <v>47</v>
      </c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2" t="s">
        <v>41</v>
      </c>
      <c r="AW366" s="2" t="s">
        <v>1765</v>
      </c>
      <c r="AX366" s="2" t="s">
        <v>41</v>
      </c>
      <c r="AY366" s="2" t="s">
        <v>41</v>
      </c>
    </row>
    <row r="367" spans="1:51" ht="30" customHeight="1" hidden="1">
      <c r="A367" s="40" t="s">
        <v>231</v>
      </c>
      <c r="B367" s="40" t="s">
        <v>232</v>
      </c>
      <c r="C367" s="40" t="s">
        <v>219</v>
      </c>
      <c r="D367" s="59">
        <v>0.0011</v>
      </c>
      <c r="E367" s="60">
        <f t="shared" si="70"/>
        <v>407484</v>
      </c>
      <c r="F367" s="53">
        <f t="shared" si="70"/>
        <v>448.1</v>
      </c>
      <c r="G367" s="60">
        <f>일위대가목록!F41</f>
        <v>7673</v>
      </c>
      <c r="H367" s="53">
        <f t="shared" si="71"/>
        <v>8.4</v>
      </c>
      <c r="I367" s="60">
        <f>일위대가목록!G41</f>
        <v>380209</v>
      </c>
      <c r="J367" s="53">
        <f t="shared" si="72"/>
        <v>418.2</v>
      </c>
      <c r="K367" s="60">
        <f>일위대가목록!H41</f>
        <v>19602</v>
      </c>
      <c r="L367" s="53">
        <f t="shared" si="73"/>
        <v>21.5</v>
      </c>
      <c r="M367" s="40" t="s">
        <v>233</v>
      </c>
      <c r="N367" s="2" t="s">
        <v>336</v>
      </c>
      <c r="O367" s="2" t="s">
        <v>234</v>
      </c>
      <c r="P367" s="2" t="s">
        <v>47</v>
      </c>
      <c r="Q367" s="2" t="s">
        <v>48</v>
      </c>
      <c r="R367" s="2" t="s">
        <v>48</v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2" t="s">
        <v>41</v>
      </c>
      <c r="AW367" s="2" t="s">
        <v>1766</v>
      </c>
      <c r="AX367" s="2" t="s">
        <v>41</v>
      </c>
      <c r="AY367" s="2" t="s">
        <v>41</v>
      </c>
    </row>
    <row r="368" spans="1:51" ht="30" customHeight="1" hidden="1">
      <c r="A368" s="40" t="s">
        <v>1016</v>
      </c>
      <c r="B368" s="40" t="s">
        <v>1017</v>
      </c>
      <c r="C368" s="40" t="s">
        <v>699</v>
      </c>
      <c r="D368" s="59">
        <v>-0.09</v>
      </c>
      <c r="E368" s="60">
        <f t="shared" si="70"/>
        <v>120</v>
      </c>
      <c r="F368" s="53">
        <f t="shared" si="70"/>
        <v>-10.8</v>
      </c>
      <c r="G368" s="60">
        <f>단가대비표!O50</f>
        <v>120</v>
      </c>
      <c r="H368" s="53">
        <f t="shared" si="71"/>
        <v>-10.8</v>
      </c>
      <c r="I368" s="60">
        <f>단가대비표!P50</f>
        <v>0</v>
      </c>
      <c r="J368" s="53">
        <f t="shared" si="72"/>
        <v>0</v>
      </c>
      <c r="K368" s="60">
        <f>단가대비표!V50</f>
        <v>0</v>
      </c>
      <c r="L368" s="53">
        <f t="shared" si="73"/>
        <v>0</v>
      </c>
      <c r="M368" s="40" t="s">
        <v>1483</v>
      </c>
      <c r="N368" s="2" t="s">
        <v>336</v>
      </c>
      <c r="O368" s="2" t="s">
        <v>1484</v>
      </c>
      <c r="P368" s="2" t="s">
        <v>48</v>
      </c>
      <c r="Q368" s="2" t="s">
        <v>48</v>
      </c>
      <c r="R368" s="2" t="s">
        <v>47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2" t="s">
        <v>41</v>
      </c>
      <c r="AW368" s="2" t="s">
        <v>1767</v>
      </c>
      <c r="AX368" s="2" t="s">
        <v>41</v>
      </c>
      <c r="AY368" s="2" t="s">
        <v>41</v>
      </c>
    </row>
    <row r="369" spans="1:51" ht="30" customHeight="1" hidden="1">
      <c r="A369" s="40" t="s">
        <v>235</v>
      </c>
      <c r="B369" s="40" t="s">
        <v>236</v>
      </c>
      <c r="C369" s="40" t="s">
        <v>74</v>
      </c>
      <c r="D369" s="59">
        <v>0.2</v>
      </c>
      <c r="E369" s="60">
        <f t="shared" si="70"/>
        <v>26960</v>
      </c>
      <c r="F369" s="53">
        <f t="shared" si="70"/>
        <v>5392</v>
      </c>
      <c r="G369" s="60">
        <f>일위대가목록!F42</f>
        <v>7343</v>
      </c>
      <c r="H369" s="53">
        <f t="shared" si="71"/>
        <v>1468.6</v>
      </c>
      <c r="I369" s="60">
        <f>일위대가목록!G42</f>
        <v>19617</v>
      </c>
      <c r="J369" s="53">
        <f t="shared" si="72"/>
        <v>3923.4</v>
      </c>
      <c r="K369" s="60">
        <f>일위대가목록!H42</f>
        <v>0</v>
      </c>
      <c r="L369" s="53">
        <f t="shared" si="73"/>
        <v>0</v>
      </c>
      <c r="M369" s="40" t="s">
        <v>237</v>
      </c>
      <c r="N369" s="2" t="s">
        <v>336</v>
      </c>
      <c r="O369" s="2" t="s">
        <v>238</v>
      </c>
      <c r="P369" s="2" t="s">
        <v>47</v>
      </c>
      <c r="Q369" s="2" t="s">
        <v>48</v>
      </c>
      <c r="R369" s="2" t="s">
        <v>48</v>
      </c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2" t="s">
        <v>41</v>
      </c>
      <c r="AW369" s="2" t="s">
        <v>1768</v>
      </c>
      <c r="AX369" s="2" t="s">
        <v>41</v>
      </c>
      <c r="AY369" s="2" t="s">
        <v>41</v>
      </c>
    </row>
    <row r="370" spans="1:51" ht="30" customHeight="1" hidden="1">
      <c r="A370" s="40" t="s">
        <v>192</v>
      </c>
      <c r="B370" s="40" t="s">
        <v>199</v>
      </c>
      <c r="C370" s="40" t="s">
        <v>130</v>
      </c>
      <c r="D370" s="59">
        <v>0.0202</v>
      </c>
      <c r="E370" s="60">
        <f t="shared" si="70"/>
        <v>0</v>
      </c>
      <c r="F370" s="53">
        <f t="shared" si="70"/>
        <v>0</v>
      </c>
      <c r="G370" s="60">
        <f>단가대비표!O124</f>
        <v>0</v>
      </c>
      <c r="H370" s="53">
        <f t="shared" si="71"/>
        <v>0</v>
      </c>
      <c r="I370" s="60">
        <f>단가대비표!P124</f>
        <v>0</v>
      </c>
      <c r="J370" s="53">
        <f t="shared" si="72"/>
        <v>0</v>
      </c>
      <c r="K370" s="60">
        <f>단가대비표!V124</f>
        <v>0</v>
      </c>
      <c r="L370" s="53">
        <f t="shared" si="73"/>
        <v>0</v>
      </c>
      <c r="M370" s="40" t="s">
        <v>200</v>
      </c>
      <c r="N370" s="2" t="s">
        <v>336</v>
      </c>
      <c r="O370" s="2" t="s">
        <v>201</v>
      </c>
      <c r="P370" s="2" t="s">
        <v>48</v>
      </c>
      <c r="Q370" s="2" t="s">
        <v>48</v>
      </c>
      <c r="R370" s="2" t="s">
        <v>47</v>
      </c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2" t="s">
        <v>41</v>
      </c>
      <c r="AW370" s="2" t="s">
        <v>1769</v>
      </c>
      <c r="AX370" s="2" t="s">
        <v>41</v>
      </c>
      <c r="AY370" s="2" t="s">
        <v>41</v>
      </c>
    </row>
    <row r="371" spans="1:51" ht="30" customHeight="1" hidden="1">
      <c r="A371" s="40" t="s">
        <v>1487</v>
      </c>
      <c r="B371" s="40" t="s">
        <v>1760</v>
      </c>
      <c r="C371" s="40" t="s">
        <v>130</v>
      </c>
      <c r="D371" s="59">
        <v>0.02</v>
      </c>
      <c r="E371" s="60">
        <f t="shared" si="70"/>
        <v>38020</v>
      </c>
      <c r="F371" s="53">
        <f t="shared" si="70"/>
        <v>760.4</v>
      </c>
      <c r="G371" s="60">
        <f>일위대가목록!F279</f>
        <v>0</v>
      </c>
      <c r="H371" s="53">
        <f t="shared" si="71"/>
        <v>0</v>
      </c>
      <c r="I371" s="60">
        <f>일위대가목록!G279</f>
        <v>38020</v>
      </c>
      <c r="J371" s="53">
        <f t="shared" si="72"/>
        <v>760.4</v>
      </c>
      <c r="K371" s="60">
        <f>일위대가목록!H279</f>
        <v>0</v>
      </c>
      <c r="L371" s="53">
        <f t="shared" si="73"/>
        <v>0</v>
      </c>
      <c r="M371" s="40" t="s">
        <v>1761</v>
      </c>
      <c r="N371" s="2" t="s">
        <v>336</v>
      </c>
      <c r="O371" s="2" t="s">
        <v>1762</v>
      </c>
      <c r="P371" s="2" t="s">
        <v>47</v>
      </c>
      <c r="Q371" s="2" t="s">
        <v>48</v>
      </c>
      <c r="R371" s="2" t="s">
        <v>48</v>
      </c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2" t="s">
        <v>41</v>
      </c>
      <c r="AW371" s="2" t="s">
        <v>1770</v>
      </c>
      <c r="AX371" s="2" t="s">
        <v>41</v>
      </c>
      <c r="AY371" s="2" t="s">
        <v>41</v>
      </c>
    </row>
    <row r="372" spans="1:51" ht="30" customHeight="1" hidden="1">
      <c r="A372" s="40" t="s">
        <v>1173</v>
      </c>
      <c r="B372" s="40" t="s">
        <v>41</v>
      </c>
      <c r="C372" s="40" t="s">
        <v>41</v>
      </c>
      <c r="D372" s="59"/>
      <c r="E372" s="60"/>
      <c r="F372" s="53">
        <f>H372+J372+L372</f>
        <v>6589</v>
      </c>
      <c r="G372" s="60"/>
      <c r="H372" s="53">
        <f>TRUNC(SUMIF(N366:N371,N365,H366:H371),0)</f>
        <v>1466</v>
      </c>
      <c r="I372" s="60"/>
      <c r="J372" s="53">
        <f>TRUNC(SUMIF(N366:N371,N365,J366:J371),0)</f>
        <v>5102</v>
      </c>
      <c r="K372" s="60"/>
      <c r="L372" s="53">
        <f>TRUNC(SUMIF(N366:N371,N365,L366:L371),0)</f>
        <v>21</v>
      </c>
      <c r="M372" s="40" t="s">
        <v>41</v>
      </c>
      <c r="N372" s="2" t="s">
        <v>67</v>
      </c>
      <c r="O372" s="2" t="s">
        <v>67</v>
      </c>
      <c r="P372" s="2" t="s">
        <v>41</v>
      </c>
      <c r="Q372" s="2" t="s">
        <v>41</v>
      </c>
      <c r="R372" s="2" t="s">
        <v>41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2" t="s">
        <v>41</v>
      </c>
      <c r="AW372" s="2" t="s">
        <v>41</v>
      </c>
      <c r="AX372" s="2" t="s">
        <v>41</v>
      </c>
      <c r="AY372" s="2" t="s">
        <v>41</v>
      </c>
    </row>
    <row r="373" spans="1:13" ht="30" customHeight="1" hidden="1">
      <c r="A373" s="59"/>
      <c r="B373" s="59"/>
      <c r="C373" s="59"/>
      <c r="D373" s="59"/>
      <c r="E373" s="60"/>
      <c r="F373" s="53"/>
      <c r="G373" s="60"/>
      <c r="H373" s="53"/>
      <c r="I373" s="60"/>
      <c r="J373" s="53"/>
      <c r="K373" s="60"/>
      <c r="L373" s="53"/>
      <c r="M373" s="59"/>
    </row>
    <row r="374" spans="1:14" ht="30" customHeight="1" hidden="1">
      <c r="A374" s="54" t="s">
        <v>1771</v>
      </c>
      <c r="B374" s="55"/>
      <c r="C374" s="55"/>
      <c r="D374" s="55"/>
      <c r="E374" s="56"/>
      <c r="F374" s="57"/>
      <c r="G374" s="56"/>
      <c r="H374" s="57"/>
      <c r="I374" s="56"/>
      <c r="J374" s="57"/>
      <c r="K374" s="56"/>
      <c r="L374" s="57"/>
      <c r="M374" s="58"/>
      <c r="N374" s="4" t="s">
        <v>340</v>
      </c>
    </row>
    <row r="375" spans="1:51" ht="30" customHeight="1" hidden="1">
      <c r="A375" s="40" t="s">
        <v>1772</v>
      </c>
      <c r="B375" s="40" t="s">
        <v>1773</v>
      </c>
      <c r="C375" s="40" t="s">
        <v>74</v>
      </c>
      <c r="D375" s="59">
        <v>1.1</v>
      </c>
      <c r="E375" s="60">
        <f aca="true" t="shared" si="74" ref="E375:F377">TRUNC(G375+I375+K375,1)</f>
        <v>50000</v>
      </c>
      <c r="F375" s="53">
        <f t="shared" si="74"/>
        <v>55000</v>
      </c>
      <c r="G375" s="60">
        <f>단가대비표!O138</f>
        <v>50000</v>
      </c>
      <c r="H375" s="53">
        <f>TRUNC(G375*D375,1)</f>
        <v>55000</v>
      </c>
      <c r="I375" s="60">
        <f>단가대비표!P138</f>
        <v>0</v>
      </c>
      <c r="J375" s="53">
        <f>TRUNC(I375*D375,1)</f>
        <v>0</v>
      </c>
      <c r="K375" s="60">
        <f>단가대비표!V138</f>
        <v>0</v>
      </c>
      <c r="L375" s="53">
        <f>TRUNC(K375*D375,1)</f>
        <v>0</v>
      </c>
      <c r="M375" s="40" t="s">
        <v>1774</v>
      </c>
      <c r="N375" s="2" t="s">
        <v>340</v>
      </c>
      <c r="O375" s="2" t="s">
        <v>1775</v>
      </c>
      <c r="P375" s="2" t="s">
        <v>48</v>
      </c>
      <c r="Q375" s="2" t="s">
        <v>48</v>
      </c>
      <c r="R375" s="2" t="s">
        <v>47</v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2" t="s">
        <v>41</v>
      </c>
      <c r="AW375" s="2" t="s">
        <v>1776</v>
      </c>
      <c r="AX375" s="2" t="s">
        <v>41</v>
      </c>
      <c r="AY375" s="2" t="s">
        <v>41</v>
      </c>
    </row>
    <row r="376" spans="1:51" ht="30" customHeight="1" hidden="1">
      <c r="A376" s="40" t="s">
        <v>1777</v>
      </c>
      <c r="B376" s="40" t="s">
        <v>1721</v>
      </c>
      <c r="C376" s="40" t="s">
        <v>130</v>
      </c>
      <c r="D376" s="59">
        <v>0.03</v>
      </c>
      <c r="E376" s="60">
        <f t="shared" si="74"/>
        <v>65922</v>
      </c>
      <c r="F376" s="53">
        <f t="shared" si="74"/>
        <v>1977.6</v>
      </c>
      <c r="G376" s="60">
        <f>일위대가목록!F280</f>
        <v>0</v>
      </c>
      <c r="H376" s="53">
        <f>TRUNC(G376*D376,1)</f>
        <v>0</v>
      </c>
      <c r="I376" s="60">
        <f>일위대가목록!G280</f>
        <v>65922</v>
      </c>
      <c r="J376" s="53">
        <f>TRUNC(I376*D376,1)</f>
        <v>1977.6</v>
      </c>
      <c r="K376" s="60">
        <f>일위대가목록!H280</f>
        <v>0</v>
      </c>
      <c r="L376" s="53">
        <f>TRUNC(K376*D376,1)</f>
        <v>0</v>
      </c>
      <c r="M376" s="40" t="s">
        <v>1778</v>
      </c>
      <c r="N376" s="2" t="s">
        <v>340</v>
      </c>
      <c r="O376" s="2" t="s">
        <v>1779</v>
      </c>
      <c r="P376" s="2" t="s">
        <v>47</v>
      </c>
      <c r="Q376" s="2" t="s">
        <v>48</v>
      </c>
      <c r="R376" s="2" t="s">
        <v>48</v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2" t="s">
        <v>41</v>
      </c>
      <c r="AW376" s="2" t="s">
        <v>1780</v>
      </c>
      <c r="AX376" s="2" t="s">
        <v>41</v>
      </c>
      <c r="AY376" s="2" t="s">
        <v>41</v>
      </c>
    </row>
    <row r="377" spans="1:51" ht="30" customHeight="1" hidden="1">
      <c r="A377" s="40" t="s">
        <v>1781</v>
      </c>
      <c r="B377" s="40" t="s">
        <v>1782</v>
      </c>
      <c r="C377" s="40" t="s">
        <v>1783</v>
      </c>
      <c r="D377" s="59">
        <v>1</v>
      </c>
      <c r="E377" s="60">
        <f t="shared" si="74"/>
        <v>36600</v>
      </c>
      <c r="F377" s="53">
        <f t="shared" si="74"/>
        <v>36600</v>
      </c>
      <c r="G377" s="60">
        <f>단가대비표!O362</f>
        <v>0</v>
      </c>
      <c r="H377" s="53">
        <f>TRUNC(G377*D377,1)</f>
        <v>0</v>
      </c>
      <c r="I377" s="60">
        <f>단가대비표!P362</f>
        <v>36600</v>
      </c>
      <c r="J377" s="53">
        <f>TRUNC(I377*D377,1)</f>
        <v>36600</v>
      </c>
      <c r="K377" s="60">
        <f>단가대비표!V362</f>
        <v>0</v>
      </c>
      <c r="L377" s="53">
        <f>TRUNC(K377*D377,1)</f>
        <v>0</v>
      </c>
      <c r="M377" s="40" t="s">
        <v>1784</v>
      </c>
      <c r="N377" s="2" t="s">
        <v>340</v>
      </c>
      <c r="O377" s="2" t="s">
        <v>1785</v>
      </c>
      <c r="P377" s="2" t="s">
        <v>48</v>
      </c>
      <c r="Q377" s="2" t="s">
        <v>48</v>
      </c>
      <c r="R377" s="2" t="s">
        <v>47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2" t="s">
        <v>41</v>
      </c>
      <c r="AW377" s="2" t="s">
        <v>1786</v>
      </c>
      <c r="AX377" s="2" t="s">
        <v>41</v>
      </c>
      <c r="AY377" s="2" t="s">
        <v>41</v>
      </c>
    </row>
    <row r="378" spans="1:51" ht="30" customHeight="1" hidden="1">
      <c r="A378" s="40" t="s">
        <v>1173</v>
      </c>
      <c r="B378" s="40" t="s">
        <v>41</v>
      </c>
      <c r="C378" s="40" t="s">
        <v>41</v>
      </c>
      <c r="D378" s="59"/>
      <c r="E378" s="60"/>
      <c r="F378" s="53">
        <f>H378+J378+L378</f>
        <v>93577</v>
      </c>
      <c r="G378" s="60"/>
      <c r="H378" s="53">
        <f>TRUNC(SUMIF(N375:N377,N374,H375:H377),0)</f>
        <v>55000</v>
      </c>
      <c r="I378" s="60"/>
      <c r="J378" s="53">
        <f>TRUNC(SUMIF(N375:N377,N374,J375:J377),0)</f>
        <v>38577</v>
      </c>
      <c r="K378" s="60"/>
      <c r="L378" s="53">
        <f>TRUNC(SUMIF(N375:N377,N374,L375:L377),0)</f>
        <v>0</v>
      </c>
      <c r="M378" s="40" t="s">
        <v>41</v>
      </c>
      <c r="N378" s="2" t="s">
        <v>67</v>
      </c>
      <c r="O378" s="2" t="s">
        <v>67</v>
      </c>
      <c r="P378" s="2" t="s">
        <v>41</v>
      </c>
      <c r="Q378" s="2" t="s">
        <v>41</v>
      </c>
      <c r="R378" s="2" t="s">
        <v>41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2" t="s">
        <v>41</v>
      </c>
      <c r="AW378" s="2" t="s">
        <v>41</v>
      </c>
      <c r="AX378" s="2" t="s">
        <v>41</v>
      </c>
      <c r="AY378" s="2" t="s">
        <v>41</v>
      </c>
    </row>
    <row r="379" spans="1:13" ht="30" customHeight="1" hidden="1">
      <c r="A379" s="59"/>
      <c r="B379" s="59"/>
      <c r="C379" s="59"/>
      <c r="D379" s="59"/>
      <c r="E379" s="60"/>
      <c r="F379" s="53"/>
      <c r="G379" s="60"/>
      <c r="H379" s="53"/>
      <c r="I379" s="60"/>
      <c r="J379" s="53"/>
      <c r="K379" s="60"/>
      <c r="L379" s="53"/>
      <c r="M379" s="59"/>
    </row>
    <row r="380" spans="1:14" ht="30" customHeight="1" hidden="1">
      <c r="A380" s="54" t="s">
        <v>1787</v>
      </c>
      <c r="B380" s="55"/>
      <c r="C380" s="55"/>
      <c r="D380" s="55"/>
      <c r="E380" s="56"/>
      <c r="F380" s="57"/>
      <c r="G380" s="56"/>
      <c r="H380" s="57"/>
      <c r="I380" s="56"/>
      <c r="J380" s="57"/>
      <c r="K380" s="56"/>
      <c r="L380" s="57"/>
      <c r="M380" s="58"/>
      <c r="N380" s="4" t="s">
        <v>343</v>
      </c>
    </row>
    <row r="381" spans="1:51" ht="30" customHeight="1" hidden="1">
      <c r="A381" s="40" t="s">
        <v>1772</v>
      </c>
      <c r="B381" s="40" t="s">
        <v>1773</v>
      </c>
      <c r="C381" s="40" t="s">
        <v>74</v>
      </c>
      <c r="D381" s="59">
        <v>1.1</v>
      </c>
      <c r="E381" s="60">
        <f aca="true" t="shared" si="75" ref="E381:F383">TRUNC(G381+I381+K381,1)</f>
        <v>50000</v>
      </c>
      <c r="F381" s="53">
        <f t="shared" si="75"/>
        <v>55000</v>
      </c>
      <c r="G381" s="60">
        <f>단가대비표!O138</f>
        <v>50000</v>
      </c>
      <c r="H381" s="53">
        <f>TRUNC(G381*D381,1)</f>
        <v>55000</v>
      </c>
      <c r="I381" s="60">
        <f>단가대비표!P138</f>
        <v>0</v>
      </c>
      <c r="J381" s="53">
        <f>TRUNC(I381*D381,1)</f>
        <v>0</v>
      </c>
      <c r="K381" s="60">
        <f>단가대비표!V138</f>
        <v>0</v>
      </c>
      <c r="L381" s="53">
        <f>TRUNC(K381*D381,1)</f>
        <v>0</v>
      </c>
      <c r="M381" s="40" t="s">
        <v>1774</v>
      </c>
      <c r="N381" s="2" t="s">
        <v>343</v>
      </c>
      <c r="O381" s="2" t="s">
        <v>1775</v>
      </c>
      <c r="P381" s="2" t="s">
        <v>48</v>
      </c>
      <c r="Q381" s="2" t="s">
        <v>48</v>
      </c>
      <c r="R381" s="2" t="s">
        <v>47</v>
      </c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2" t="s">
        <v>41</v>
      </c>
      <c r="AW381" s="2" t="s">
        <v>1788</v>
      </c>
      <c r="AX381" s="2" t="s">
        <v>41</v>
      </c>
      <c r="AY381" s="2" t="s">
        <v>41</v>
      </c>
    </row>
    <row r="382" spans="1:51" ht="30" customHeight="1" hidden="1">
      <c r="A382" s="40" t="s">
        <v>1777</v>
      </c>
      <c r="B382" s="40" t="s">
        <v>1721</v>
      </c>
      <c r="C382" s="40" t="s">
        <v>130</v>
      </c>
      <c r="D382" s="59">
        <v>0.07</v>
      </c>
      <c r="E382" s="60">
        <f t="shared" si="75"/>
        <v>65922</v>
      </c>
      <c r="F382" s="53">
        <f t="shared" si="75"/>
        <v>4614.5</v>
      </c>
      <c r="G382" s="60">
        <f>일위대가목록!F280</f>
        <v>0</v>
      </c>
      <c r="H382" s="53">
        <f>TRUNC(G382*D382,1)</f>
        <v>0</v>
      </c>
      <c r="I382" s="60">
        <f>일위대가목록!G280</f>
        <v>65922</v>
      </c>
      <c r="J382" s="53">
        <f>TRUNC(I382*D382,1)</f>
        <v>4614.5</v>
      </c>
      <c r="K382" s="60">
        <f>일위대가목록!H280</f>
        <v>0</v>
      </c>
      <c r="L382" s="53">
        <f>TRUNC(K382*D382,1)</f>
        <v>0</v>
      </c>
      <c r="M382" s="40" t="s">
        <v>1778</v>
      </c>
      <c r="N382" s="2" t="s">
        <v>343</v>
      </c>
      <c r="O382" s="2" t="s">
        <v>1779</v>
      </c>
      <c r="P382" s="2" t="s">
        <v>47</v>
      </c>
      <c r="Q382" s="2" t="s">
        <v>48</v>
      </c>
      <c r="R382" s="2" t="s">
        <v>48</v>
      </c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2" t="s">
        <v>41</v>
      </c>
      <c r="AW382" s="2" t="s">
        <v>1789</v>
      </c>
      <c r="AX382" s="2" t="s">
        <v>41</v>
      </c>
      <c r="AY382" s="2" t="s">
        <v>41</v>
      </c>
    </row>
    <row r="383" spans="1:51" ht="30" customHeight="1" hidden="1">
      <c r="A383" s="40" t="s">
        <v>1781</v>
      </c>
      <c r="B383" s="40" t="s">
        <v>1782</v>
      </c>
      <c r="C383" s="40" t="s">
        <v>1783</v>
      </c>
      <c r="D383" s="59">
        <v>1</v>
      </c>
      <c r="E383" s="60">
        <f t="shared" si="75"/>
        <v>36600</v>
      </c>
      <c r="F383" s="53">
        <f t="shared" si="75"/>
        <v>36600</v>
      </c>
      <c r="G383" s="60">
        <f>단가대비표!O362</f>
        <v>0</v>
      </c>
      <c r="H383" s="53">
        <f>TRUNC(G383*D383,1)</f>
        <v>0</v>
      </c>
      <c r="I383" s="60">
        <f>단가대비표!P362</f>
        <v>36600</v>
      </c>
      <c r="J383" s="53">
        <f>TRUNC(I383*D383,1)</f>
        <v>36600</v>
      </c>
      <c r="K383" s="60">
        <f>단가대비표!V362</f>
        <v>0</v>
      </c>
      <c r="L383" s="53">
        <f>TRUNC(K383*D383,1)</f>
        <v>0</v>
      </c>
      <c r="M383" s="40" t="s">
        <v>1784</v>
      </c>
      <c r="N383" s="2" t="s">
        <v>343</v>
      </c>
      <c r="O383" s="2" t="s">
        <v>1785</v>
      </c>
      <c r="P383" s="2" t="s">
        <v>48</v>
      </c>
      <c r="Q383" s="2" t="s">
        <v>48</v>
      </c>
      <c r="R383" s="2" t="s">
        <v>47</v>
      </c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2" t="s">
        <v>41</v>
      </c>
      <c r="AW383" s="2" t="s">
        <v>1790</v>
      </c>
      <c r="AX383" s="2" t="s">
        <v>41</v>
      </c>
      <c r="AY383" s="2" t="s">
        <v>41</v>
      </c>
    </row>
    <row r="384" spans="1:51" ht="30" customHeight="1" hidden="1">
      <c r="A384" s="40" t="s">
        <v>1173</v>
      </c>
      <c r="B384" s="40" t="s">
        <v>41</v>
      </c>
      <c r="C384" s="40" t="s">
        <v>41</v>
      </c>
      <c r="D384" s="59"/>
      <c r="E384" s="60"/>
      <c r="F384" s="53">
        <f>H384+J384+L384</f>
        <v>96214</v>
      </c>
      <c r="G384" s="60"/>
      <c r="H384" s="53">
        <f>TRUNC(SUMIF(N381:N383,N380,H381:H383),0)</f>
        <v>55000</v>
      </c>
      <c r="I384" s="60"/>
      <c r="J384" s="53">
        <f>TRUNC(SUMIF(N381:N383,N380,J381:J383),0)</f>
        <v>41214</v>
      </c>
      <c r="K384" s="60"/>
      <c r="L384" s="53">
        <f>TRUNC(SUMIF(N381:N383,N380,L381:L383),0)</f>
        <v>0</v>
      </c>
      <c r="M384" s="40" t="s">
        <v>41</v>
      </c>
      <c r="N384" s="2" t="s">
        <v>67</v>
      </c>
      <c r="O384" s="2" t="s">
        <v>67</v>
      </c>
      <c r="P384" s="2" t="s">
        <v>41</v>
      </c>
      <c r="Q384" s="2" t="s">
        <v>41</v>
      </c>
      <c r="R384" s="2" t="s">
        <v>41</v>
      </c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2" t="s">
        <v>41</v>
      </c>
      <c r="AW384" s="2" t="s">
        <v>41</v>
      </c>
      <c r="AX384" s="2" t="s">
        <v>41</v>
      </c>
      <c r="AY384" s="2" t="s">
        <v>41</v>
      </c>
    </row>
    <row r="385" spans="1:13" ht="30" customHeight="1" hidden="1">
      <c r="A385" s="59"/>
      <c r="B385" s="59"/>
      <c r="C385" s="59"/>
      <c r="D385" s="59"/>
      <c r="E385" s="60"/>
      <c r="F385" s="53"/>
      <c r="G385" s="60"/>
      <c r="H385" s="53"/>
      <c r="I385" s="60"/>
      <c r="J385" s="53"/>
      <c r="K385" s="60"/>
      <c r="L385" s="53"/>
      <c r="M385" s="59"/>
    </row>
    <row r="386" spans="1:14" ht="30" customHeight="1" hidden="1">
      <c r="A386" s="54" t="s">
        <v>1791</v>
      </c>
      <c r="B386" s="55"/>
      <c r="C386" s="55"/>
      <c r="D386" s="55"/>
      <c r="E386" s="56"/>
      <c r="F386" s="57"/>
      <c r="G386" s="56"/>
      <c r="H386" s="57"/>
      <c r="I386" s="56"/>
      <c r="J386" s="57"/>
      <c r="K386" s="56"/>
      <c r="L386" s="57"/>
      <c r="M386" s="58"/>
      <c r="N386" s="4" t="s">
        <v>346</v>
      </c>
    </row>
    <row r="387" spans="1:51" ht="30" customHeight="1" hidden="1">
      <c r="A387" s="40" t="s">
        <v>1772</v>
      </c>
      <c r="B387" s="40" t="s">
        <v>1773</v>
      </c>
      <c r="C387" s="40" t="s">
        <v>74</v>
      </c>
      <c r="D387" s="59">
        <v>0.341</v>
      </c>
      <c r="E387" s="60">
        <f aca="true" t="shared" si="76" ref="E387:F389">TRUNC(G387+I387+K387,1)</f>
        <v>50000</v>
      </c>
      <c r="F387" s="53">
        <f t="shared" si="76"/>
        <v>17050</v>
      </c>
      <c r="G387" s="60">
        <f>단가대비표!O138</f>
        <v>50000</v>
      </c>
      <c r="H387" s="53">
        <f>TRUNC(G387*D387,1)</f>
        <v>17050</v>
      </c>
      <c r="I387" s="60">
        <f>단가대비표!P138</f>
        <v>0</v>
      </c>
      <c r="J387" s="53">
        <f>TRUNC(I387*D387,1)</f>
        <v>0</v>
      </c>
      <c r="K387" s="60">
        <f>단가대비표!V138</f>
        <v>0</v>
      </c>
      <c r="L387" s="53">
        <f>TRUNC(K387*D387,1)</f>
        <v>0</v>
      </c>
      <c r="M387" s="40" t="s">
        <v>1774</v>
      </c>
      <c r="N387" s="2" t="s">
        <v>346</v>
      </c>
      <c r="O387" s="2" t="s">
        <v>1775</v>
      </c>
      <c r="P387" s="2" t="s">
        <v>48</v>
      </c>
      <c r="Q387" s="2" t="s">
        <v>48</v>
      </c>
      <c r="R387" s="2" t="s">
        <v>47</v>
      </c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2" t="s">
        <v>41</v>
      </c>
      <c r="AW387" s="2" t="s">
        <v>1792</v>
      </c>
      <c r="AX387" s="2" t="s">
        <v>41</v>
      </c>
      <c r="AY387" s="2" t="s">
        <v>41</v>
      </c>
    </row>
    <row r="388" spans="1:51" ht="30" customHeight="1" hidden="1">
      <c r="A388" s="40" t="s">
        <v>1777</v>
      </c>
      <c r="B388" s="40" t="s">
        <v>1721</v>
      </c>
      <c r="C388" s="40" t="s">
        <v>130</v>
      </c>
      <c r="D388" s="59">
        <v>0.0084</v>
      </c>
      <c r="E388" s="60">
        <f t="shared" si="76"/>
        <v>65922</v>
      </c>
      <c r="F388" s="53">
        <f t="shared" si="76"/>
        <v>553.7</v>
      </c>
      <c r="G388" s="60">
        <f>일위대가목록!F280</f>
        <v>0</v>
      </c>
      <c r="H388" s="53">
        <f>TRUNC(G388*D388,1)</f>
        <v>0</v>
      </c>
      <c r="I388" s="60">
        <f>일위대가목록!G280</f>
        <v>65922</v>
      </c>
      <c r="J388" s="53">
        <f>TRUNC(I388*D388,1)</f>
        <v>553.7</v>
      </c>
      <c r="K388" s="60">
        <f>일위대가목록!H280</f>
        <v>0</v>
      </c>
      <c r="L388" s="53">
        <f>TRUNC(K388*D388,1)</f>
        <v>0</v>
      </c>
      <c r="M388" s="40" t="s">
        <v>1778</v>
      </c>
      <c r="N388" s="2" t="s">
        <v>346</v>
      </c>
      <c r="O388" s="2" t="s">
        <v>1779</v>
      </c>
      <c r="P388" s="2" t="s">
        <v>47</v>
      </c>
      <c r="Q388" s="2" t="s">
        <v>48</v>
      </c>
      <c r="R388" s="2" t="s">
        <v>48</v>
      </c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2" t="s">
        <v>41</v>
      </c>
      <c r="AW388" s="2" t="s">
        <v>1793</v>
      </c>
      <c r="AX388" s="2" t="s">
        <v>41</v>
      </c>
      <c r="AY388" s="2" t="s">
        <v>41</v>
      </c>
    </row>
    <row r="389" spans="1:51" ht="30" customHeight="1" hidden="1">
      <c r="A389" s="40" t="s">
        <v>1794</v>
      </c>
      <c r="B389" s="40" t="s">
        <v>1795</v>
      </c>
      <c r="C389" s="40" t="s">
        <v>1796</v>
      </c>
      <c r="D389" s="59">
        <v>1</v>
      </c>
      <c r="E389" s="60">
        <f t="shared" si="76"/>
        <v>16800</v>
      </c>
      <c r="F389" s="53">
        <f t="shared" si="76"/>
        <v>16800</v>
      </c>
      <c r="G389" s="60">
        <f>단가대비표!O357</f>
        <v>0</v>
      </c>
      <c r="H389" s="53">
        <f>TRUNC(G389*D389,1)</f>
        <v>0</v>
      </c>
      <c r="I389" s="60">
        <f>단가대비표!P357</f>
        <v>16800</v>
      </c>
      <c r="J389" s="53">
        <f>TRUNC(I389*D389,1)</f>
        <v>16800</v>
      </c>
      <c r="K389" s="60">
        <f>단가대비표!V357</f>
        <v>0</v>
      </c>
      <c r="L389" s="53">
        <f>TRUNC(K389*D389,1)</f>
        <v>0</v>
      </c>
      <c r="M389" s="40" t="s">
        <v>1797</v>
      </c>
      <c r="N389" s="2" t="s">
        <v>346</v>
      </c>
      <c r="O389" s="2" t="s">
        <v>1798</v>
      </c>
      <c r="P389" s="2" t="s">
        <v>48</v>
      </c>
      <c r="Q389" s="2" t="s">
        <v>48</v>
      </c>
      <c r="R389" s="2" t="s">
        <v>47</v>
      </c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2" t="s">
        <v>41</v>
      </c>
      <c r="AW389" s="2" t="s">
        <v>1799</v>
      </c>
      <c r="AX389" s="2" t="s">
        <v>41</v>
      </c>
      <c r="AY389" s="2" t="s">
        <v>41</v>
      </c>
    </row>
    <row r="390" spans="1:51" ht="30" customHeight="1" hidden="1">
      <c r="A390" s="40" t="s">
        <v>1173</v>
      </c>
      <c r="B390" s="40" t="s">
        <v>41</v>
      </c>
      <c r="C390" s="40" t="s">
        <v>41</v>
      </c>
      <c r="D390" s="59"/>
      <c r="E390" s="60"/>
      <c r="F390" s="53">
        <f>H390+J390+L390</f>
        <v>34403</v>
      </c>
      <c r="G390" s="60"/>
      <c r="H390" s="53">
        <f>TRUNC(SUMIF(N387:N389,N386,H387:H389),0)</f>
        <v>17050</v>
      </c>
      <c r="I390" s="60"/>
      <c r="J390" s="53">
        <f>TRUNC(SUMIF(N387:N389,N386,J387:J389),0)</f>
        <v>17353</v>
      </c>
      <c r="K390" s="60"/>
      <c r="L390" s="53">
        <f>TRUNC(SUMIF(N387:N389,N386,L387:L389),0)</f>
        <v>0</v>
      </c>
      <c r="M390" s="40" t="s">
        <v>41</v>
      </c>
      <c r="N390" s="2" t="s">
        <v>67</v>
      </c>
      <c r="O390" s="2" t="s">
        <v>67</v>
      </c>
      <c r="P390" s="2" t="s">
        <v>41</v>
      </c>
      <c r="Q390" s="2" t="s">
        <v>41</v>
      </c>
      <c r="R390" s="2" t="s">
        <v>41</v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2" t="s">
        <v>41</v>
      </c>
      <c r="AW390" s="2" t="s">
        <v>41</v>
      </c>
      <c r="AX390" s="2" t="s">
        <v>41</v>
      </c>
      <c r="AY390" s="2" t="s">
        <v>41</v>
      </c>
    </row>
    <row r="391" spans="1:13" ht="30" customHeight="1" hidden="1">
      <c r="A391" s="59"/>
      <c r="B391" s="59"/>
      <c r="C391" s="59"/>
      <c r="D391" s="59"/>
      <c r="E391" s="60"/>
      <c r="F391" s="53"/>
      <c r="G391" s="60"/>
      <c r="H391" s="53"/>
      <c r="I391" s="60"/>
      <c r="J391" s="53"/>
      <c r="K391" s="60"/>
      <c r="L391" s="53"/>
      <c r="M391" s="59"/>
    </row>
    <row r="392" spans="1:14" ht="30" customHeight="1" hidden="1">
      <c r="A392" s="54" t="s">
        <v>1800</v>
      </c>
      <c r="B392" s="55"/>
      <c r="C392" s="55"/>
      <c r="D392" s="55"/>
      <c r="E392" s="56"/>
      <c r="F392" s="57"/>
      <c r="G392" s="56"/>
      <c r="H392" s="57"/>
      <c r="I392" s="56"/>
      <c r="J392" s="57"/>
      <c r="K392" s="56"/>
      <c r="L392" s="57"/>
      <c r="M392" s="58"/>
      <c r="N392" s="4" t="s">
        <v>349</v>
      </c>
    </row>
    <row r="393" spans="1:51" ht="30" customHeight="1" hidden="1">
      <c r="A393" s="40" t="s">
        <v>1772</v>
      </c>
      <c r="B393" s="40" t="s">
        <v>1773</v>
      </c>
      <c r="C393" s="40" t="s">
        <v>74</v>
      </c>
      <c r="D393" s="59">
        <v>1.1</v>
      </c>
      <c r="E393" s="60">
        <f aca="true" t="shared" si="77" ref="E393:F395">TRUNC(G393+I393+K393,1)</f>
        <v>50000</v>
      </c>
      <c r="F393" s="53">
        <f t="shared" si="77"/>
        <v>55000</v>
      </c>
      <c r="G393" s="60">
        <f>단가대비표!O138</f>
        <v>50000</v>
      </c>
      <c r="H393" s="53">
        <f>TRUNC(G393*D393,1)</f>
        <v>55000</v>
      </c>
      <c r="I393" s="60">
        <f>단가대비표!P138</f>
        <v>0</v>
      </c>
      <c r="J393" s="53">
        <f>TRUNC(I393*D393,1)</f>
        <v>0</v>
      </c>
      <c r="K393" s="60">
        <f>단가대비표!V138</f>
        <v>0</v>
      </c>
      <c r="L393" s="53">
        <f>TRUNC(K393*D393,1)</f>
        <v>0</v>
      </c>
      <c r="M393" s="40" t="s">
        <v>1774</v>
      </c>
      <c r="N393" s="2" t="s">
        <v>349</v>
      </c>
      <c r="O393" s="2" t="s">
        <v>1775</v>
      </c>
      <c r="P393" s="2" t="s">
        <v>48</v>
      </c>
      <c r="Q393" s="2" t="s">
        <v>48</v>
      </c>
      <c r="R393" s="2" t="s">
        <v>47</v>
      </c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2" t="s">
        <v>41</v>
      </c>
      <c r="AW393" s="2" t="s">
        <v>1801</v>
      </c>
      <c r="AX393" s="2" t="s">
        <v>41</v>
      </c>
      <c r="AY393" s="2" t="s">
        <v>41</v>
      </c>
    </row>
    <row r="394" spans="1:51" ht="30" customHeight="1" hidden="1">
      <c r="A394" s="40" t="s">
        <v>1802</v>
      </c>
      <c r="B394" s="40" t="s">
        <v>1721</v>
      </c>
      <c r="C394" s="40" t="s">
        <v>130</v>
      </c>
      <c r="D394" s="59">
        <v>0.025</v>
      </c>
      <c r="E394" s="60">
        <f t="shared" si="77"/>
        <v>65922</v>
      </c>
      <c r="F394" s="53">
        <f t="shared" si="77"/>
        <v>1648</v>
      </c>
      <c r="G394" s="60">
        <f>일위대가목록!F282</f>
        <v>0</v>
      </c>
      <c r="H394" s="53">
        <f>TRUNC(G394*D394,1)</f>
        <v>0</v>
      </c>
      <c r="I394" s="60">
        <f>일위대가목록!G282</f>
        <v>65922</v>
      </c>
      <c r="J394" s="53">
        <f>TRUNC(I394*D394,1)</f>
        <v>1648</v>
      </c>
      <c r="K394" s="60">
        <f>일위대가목록!H282</f>
        <v>0</v>
      </c>
      <c r="L394" s="53">
        <f>TRUNC(K394*D394,1)</f>
        <v>0</v>
      </c>
      <c r="M394" s="40" t="s">
        <v>1803</v>
      </c>
      <c r="N394" s="2" t="s">
        <v>349</v>
      </c>
      <c r="O394" s="2" t="s">
        <v>1804</v>
      </c>
      <c r="P394" s="2" t="s">
        <v>47</v>
      </c>
      <c r="Q394" s="2" t="s">
        <v>48</v>
      </c>
      <c r="R394" s="2" t="s">
        <v>48</v>
      </c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2" t="s">
        <v>41</v>
      </c>
      <c r="AW394" s="2" t="s">
        <v>1805</v>
      </c>
      <c r="AX394" s="2" t="s">
        <v>41</v>
      </c>
      <c r="AY394" s="2" t="s">
        <v>41</v>
      </c>
    </row>
    <row r="395" spans="1:51" ht="30" customHeight="1" hidden="1">
      <c r="A395" s="40" t="s">
        <v>1806</v>
      </c>
      <c r="B395" s="40" t="s">
        <v>1807</v>
      </c>
      <c r="C395" s="40" t="s">
        <v>1796</v>
      </c>
      <c r="D395" s="59">
        <v>1</v>
      </c>
      <c r="E395" s="60">
        <f t="shared" si="77"/>
        <v>12000</v>
      </c>
      <c r="F395" s="53">
        <f t="shared" si="77"/>
        <v>12000</v>
      </c>
      <c r="G395" s="60">
        <f>단가대비표!O358</f>
        <v>0</v>
      </c>
      <c r="H395" s="53">
        <f>TRUNC(G395*D395,1)</f>
        <v>0</v>
      </c>
      <c r="I395" s="60">
        <f>단가대비표!P358</f>
        <v>12000</v>
      </c>
      <c r="J395" s="53">
        <f>TRUNC(I395*D395,1)</f>
        <v>12000</v>
      </c>
      <c r="K395" s="60">
        <f>단가대비표!V358</f>
        <v>0</v>
      </c>
      <c r="L395" s="53">
        <f>TRUNC(K395*D395,1)</f>
        <v>0</v>
      </c>
      <c r="M395" s="40" t="s">
        <v>1808</v>
      </c>
      <c r="N395" s="2" t="s">
        <v>349</v>
      </c>
      <c r="O395" s="2" t="s">
        <v>1809</v>
      </c>
      <c r="P395" s="2" t="s">
        <v>48</v>
      </c>
      <c r="Q395" s="2" t="s">
        <v>48</v>
      </c>
      <c r="R395" s="2" t="s">
        <v>47</v>
      </c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2" t="s">
        <v>41</v>
      </c>
      <c r="AW395" s="2" t="s">
        <v>1810</v>
      </c>
      <c r="AX395" s="2" t="s">
        <v>41</v>
      </c>
      <c r="AY395" s="2" t="s">
        <v>41</v>
      </c>
    </row>
    <row r="396" spans="1:51" ht="30" customHeight="1" hidden="1">
      <c r="A396" s="40" t="s">
        <v>1173</v>
      </c>
      <c r="B396" s="40" t="s">
        <v>41</v>
      </c>
      <c r="C396" s="40" t="s">
        <v>41</v>
      </c>
      <c r="D396" s="59"/>
      <c r="E396" s="60"/>
      <c r="F396" s="53">
        <f>H396+J396+L396</f>
        <v>68648</v>
      </c>
      <c r="G396" s="60"/>
      <c r="H396" s="53">
        <f>TRUNC(SUMIF(N393:N395,N392,H393:H395),0)</f>
        <v>55000</v>
      </c>
      <c r="I396" s="60"/>
      <c r="J396" s="53">
        <f>TRUNC(SUMIF(N393:N395,N392,J393:J395),0)</f>
        <v>13648</v>
      </c>
      <c r="K396" s="60"/>
      <c r="L396" s="53">
        <f>TRUNC(SUMIF(N393:N395,N392,L393:L395),0)</f>
        <v>0</v>
      </c>
      <c r="M396" s="40" t="s">
        <v>41</v>
      </c>
      <c r="N396" s="2" t="s">
        <v>67</v>
      </c>
      <c r="O396" s="2" t="s">
        <v>67</v>
      </c>
      <c r="P396" s="2" t="s">
        <v>41</v>
      </c>
      <c r="Q396" s="2" t="s">
        <v>41</v>
      </c>
      <c r="R396" s="2" t="s">
        <v>41</v>
      </c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2" t="s">
        <v>41</v>
      </c>
      <c r="AW396" s="2" t="s">
        <v>41</v>
      </c>
      <c r="AX396" s="2" t="s">
        <v>41</v>
      </c>
      <c r="AY396" s="2" t="s">
        <v>41</v>
      </c>
    </row>
    <row r="397" spans="1:13" ht="30" customHeight="1" hidden="1">
      <c r="A397" s="59"/>
      <c r="B397" s="59"/>
      <c r="C397" s="59"/>
      <c r="D397" s="59"/>
      <c r="E397" s="60"/>
      <c r="F397" s="53"/>
      <c r="G397" s="60"/>
      <c r="H397" s="53"/>
      <c r="I397" s="60"/>
      <c r="J397" s="53"/>
      <c r="K397" s="60"/>
      <c r="L397" s="53"/>
      <c r="M397" s="59"/>
    </row>
    <row r="398" spans="1:14" ht="30" customHeight="1" hidden="1">
      <c r="A398" s="54" t="s">
        <v>1811</v>
      </c>
      <c r="B398" s="55"/>
      <c r="C398" s="55"/>
      <c r="D398" s="55"/>
      <c r="E398" s="56"/>
      <c r="F398" s="57"/>
      <c r="G398" s="56"/>
      <c r="H398" s="57"/>
      <c r="I398" s="56"/>
      <c r="J398" s="57"/>
      <c r="K398" s="56"/>
      <c r="L398" s="57"/>
      <c r="M398" s="58"/>
      <c r="N398" s="4" t="s">
        <v>353</v>
      </c>
    </row>
    <row r="399" spans="1:51" ht="30" customHeight="1" hidden="1">
      <c r="A399" s="40" t="s">
        <v>1772</v>
      </c>
      <c r="B399" s="40" t="s">
        <v>1812</v>
      </c>
      <c r="C399" s="40" t="s">
        <v>74</v>
      </c>
      <c r="D399" s="59">
        <v>1.1</v>
      </c>
      <c r="E399" s="60">
        <f aca="true" t="shared" si="78" ref="E399:F402">TRUNC(G399+I399+K399,1)</f>
        <v>34540</v>
      </c>
      <c r="F399" s="53">
        <f t="shared" si="78"/>
        <v>37994</v>
      </c>
      <c r="G399" s="60">
        <f>단가대비표!O136</f>
        <v>34540</v>
      </c>
      <c r="H399" s="53">
        <f>TRUNC(G399*D399,1)</f>
        <v>37994</v>
      </c>
      <c r="I399" s="60">
        <f>단가대비표!P136</f>
        <v>0</v>
      </c>
      <c r="J399" s="53">
        <f>TRUNC(I399*D399,1)</f>
        <v>0</v>
      </c>
      <c r="K399" s="60">
        <f>단가대비표!V136</f>
        <v>0</v>
      </c>
      <c r="L399" s="53">
        <f>TRUNC(K399*D399,1)</f>
        <v>0</v>
      </c>
      <c r="M399" s="40" t="s">
        <v>1813</v>
      </c>
      <c r="N399" s="2" t="s">
        <v>353</v>
      </c>
      <c r="O399" s="2" t="s">
        <v>1814</v>
      </c>
      <c r="P399" s="2" t="s">
        <v>48</v>
      </c>
      <c r="Q399" s="2" t="s">
        <v>48</v>
      </c>
      <c r="R399" s="2" t="s">
        <v>47</v>
      </c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2" t="s">
        <v>41</v>
      </c>
      <c r="AW399" s="2" t="s">
        <v>1815</v>
      </c>
      <c r="AX399" s="2" t="s">
        <v>41</v>
      </c>
      <c r="AY399" s="2" t="s">
        <v>41</v>
      </c>
    </row>
    <row r="400" spans="1:51" ht="30" customHeight="1" hidden="1">
      <c r="A400" s="40" t="s">
        <v>1802</v>
      </c>
      <c r="B400" s="40" t="s">
        <v>1721</v>
      </c>
      <c r="C400" s="40" t="s">
        <v>130</v>
      </c>
      <c r="D400" s="59">
        <v>0.03</v>
      </c>
      <c r="E400" s="60">
        <f t="shared" si="78"/>
        <v>65922</v>
      </c>
      <c r="F400" s="53">
        <f t="shared" si="78"/>
        <v>1977.6</v>
      </c>
      <c r="G400" s="60">
        <f>일위대가목록!F282</f>
        <v>0</v>
      </c>
      <c r="H400" s="53">
        <f>TRUNC(G400*D400,1)</f>
        <v>0</v>
      </c>
      <c r="I400" s="60">
        <f>일위대가목록!G282</f>
        <v>65922</v>
      </c>
      <c r="J400" s="53">
        <f>TRUNC(I400*D400,1)</f>
        <v>1977.6</v>
      </c>
      <c r="K400" s="60">
        <f>일위대가목록!H282</f>
        <v>0</v>
      </c>
      <c r="L400" s="53">
        <f>TRUNC(K400*D400,1)</f>
        <v>0</v>
      </c>
      <c r="M400" s="40" t="s">
        <v>1803</v>
      </c>
      <c r="N400" s="2" t="s">
        <v>353</v>
      </c>
      <c r="O400" s="2" t="s">
        <v>1804</v>
      </c>
      <c r="P400" s="2" t="s">
        <v>47</v>
      </c>
      <c r="Q400" s="2" t="s">
        <v>48</v>
      </c>
      <c r="R400" s="2" t="s">
        <v>48</v>
      </c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2" t="s">
        <v>41</v>
      </c>
      <c r="AW400" s="2" t="s">
        <v>1816</v>
      </c>
      <c r="AX400" s="2" t="s">
        <v>41</v>
      </c>
      <c r="AY400" s="2" t="s">
        <v>41</v>
      </c>
    </row>
    <row r="401" spans="1:51" ht="30" customHeight="1" hidden="1">
      <c r="A401" s="40" t="s">
        <v>1817</v>
      </c>
      <c r="B401" s="40" t="s">
        <v>1818</v>
      </c>
      <c r="C401" s="40" t="s">
        <v>699</v>
      </c>
      <c r="D401" s="59">
        <v>2.25</v>
      </c>
      <c r="E401" s="60">
        <f t="shared" si="78"/>
        <v>7890</v>
      </c>
      <c r="F401" s="53">
        <f t="shared" si="78"/>
        <v>17752.5</v>
      </c>
      <c r="G401" s="60">
        <f>단가대비표!O81</f>
        <v>7890</v>
      </c>
      <c r="H401" s="53">
        <f>TRUNC(G401*D401,1)</f>
        <v>17752.5</v>
      </c>
      <c r="I401" s="60">
        <f>단가대비표!P81</f>
        <v>0</v>
      </c>
      <c r="J401" s="53">
        <f>TRUNC(I401*D401,1)</f>
        <v>0</v>
      </c>
      <c r="K401" s="60">
        <f>단가대비표!V81</f>
        <v>0</v>
      </c>
      <c r="L401" s="53">
        <f>TRUNC(K401*D401,1)</f>
        <v>0</v>
      </c>
      <c r="M401" s="40" t="s">
        <v>1819</v>
      </c>
      <c r="N401" s="2" t="s">
        <v>353</v>
      </c>
      <c r="O401" s="2" t="s">
        <v>1820</v>
      </c>
      <c r="P401" s="2" t="s">
        <v>48</v>
      </c>
      <c r="Q401" s="2" t="s">
        <v>48</v>
      </c>
      <c r="R401" s="2" t="s">
        <v>47</v>
      </c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2" t="s">
        <v>41</v>
      </c>
      <c r="AW401" s="2" t="s">
        <v>1821</v>
      </c>
      <c r="AX401" s="2" t="s">
        <v>41</v>
      </c>
      <c r="AY401" s="2" t="s">
        <v>41</v>
      </c>
    </row>
    <row r="402" spans="1:51" ht="30" customHeight="1" hidden="1">
      <c r="A402" s="40" t="s">
        <v>1822</v>
      </c>
      <c r="B402" s="40" t="s">
        <v>1782</v>
      </c>
      <c r="C402" s="40" t="s">
        <v>1783</v>
      </c>
      <c r="D402" s="59">
        <v>1</v>
      </c>
      <c r="E402" s="60">
        <f t="shared" si="78"/>
        <v>51200</v>
      </c>
      <c r="F402" s="53">
        <f t="shared" si="78"/>
        <v>51200</v>
      </c>
      <c r="G402" s="60">
        <f>단가대비표!O363</f>
        <v>0</v>
      </c>
      <c r="H402" s="53">
        <f>TRUNC(G402*D402,1)</f>
        <v>0</v>
      </c>
      <c r="I402" s="60">
        <f>단가대비표!P363</f>
        <v>51200</v>
      </c>
      <c r="J402" s="53">
        <f>TRUNC(I402*D402,1)</f>
        <v>51200</v>
      </c>
      <c r="K402" s="60">
        <f>단가대비표!V363</f>
        <v>0</v>
      </c>
      <c r="L402" s="53">
        <f>TRUNC(K402*D402,1)</f>
        <v>0</v>
      </c>
      <c r="M402" s="40" t="s">
        <v>1823</v>
      </c>
      <c r="N402" s="2" t="s">
        <v>353</v>
      </c>
      <c r="O402" s="2" t="s">
        <v>1824</v>
      </c>
      <c r="P402" s="2" t="s">
        <v>48</v>
      </c>
      <c r="Q402" s="2" t="s">
        <v>48</v>
      </c>
      <c r="R402" s="2" t="s">
        <v>47</v>
      </c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2" t="s">
        <v>41</v>
      </c>
      <c r="AW402" s="2" t="s">
        <v>1825</v>
      </c>
      <c r="AX402" s="2" t="s">
        <v>41</v>
      </c>
      <c r="AY402" s="2" t="s">
        <v>41</v>
      </c>
    </row>
    <row r="403" spans="1:51" ht="30" customHeight="1" hidden="1">
      <c r="A403" s="40" t="s">
        <v>1173</v>
      </c>
      <c r="B403" s="40" t="s">
        <v>41</v>
      </c>
      <c r="C403" s="40" t="s">
        <v>41</v>
      </c>
      <c r="D403" s="59"/>
      <c r="E403" s="60"/>
      <c r="F403" s="53">
        <f>H403+J403+L403</f>
        <v>108923</v>
      </c>
      <c r="G403" s="60"/>
      <c r="H403" s="53">
        <f>TRUNC(SUMIF(N399:N402,N398,H399:H402),0)</f>
        <v>55746</v>
      </c>
      <c r="I403" s="60"/>
      <c r="J403" s="53">
        <f>TRUNC(SUMIF(N399:N402,N398,J399:J402),0)</f>
        <v>53177</v>
      </c>
      <c r="K403" s="60"/>
      <c r="L403" s="53">
        <f>TRUNC(SUMIF(N399:N402,N398,L399:L402),0)</f>
        <v>0</v>
      </c>
      <c r="M403" s="40" t="s">
        <v>41</v>
      </c>
      <c r="N403" s="2" t="s">
        <v>67</v>
      </c>
      <c r="O403" s="2" t="s">
        <v>67</v>
      </c>
      <c r="P403" s="2" t="s">
        <v>41</v>
      </c>
      <c r="Q403" s="2" t="s">
        <v>41</v>
      </c>
      <c r="R403" s="2" t="s">
        <v>41</v>
      </c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2" t="s">
        <v>41</v>
      </c>
      <c r="AW403" s="2" t="s">
        <v>41</v>
      </c>
      <c r="AX403" s="2" t="s">
        <v>41</v>
      </c>
      <c r="AY403" s="2" t="s">
        <v>41</v>
      </c>
    </row>
    <row r="404" spans="1:13" ht="30" customHeight="1" hidden="1">
      <c r="A404" s="59"/>
      <c r="B404" s="59"/>
      <c r="C404" s="59"/>
      <c r="D404" s="59"/>
      <c r="E404" s="60"/>
      <c r="F404" s="53"/>
      <c r="G404" s="60"/>
      <c r="H404" s="53"/>
      <c r="I404" s="60"/>
      <c r="J404" s="53"/>
      <c r="K404" s="60"/>
      <c r="L404" s="53"/>
      <c r="M404" s="59"/>
    </row>
    <row r="405" spans="1:14" ht="30" customHeight="1" hidden="1">
      <c r="A405" s="54" t="s">
        <v>1826</v>
      </c>
      <c r="B405" s="55"/>
      <c r="C405" s="55"/>
      <c r="D405" s="55"/>
      <c r="E405" s="56"/>
      <c r="F405" s="57"/>
      <c r="G405" s="56"/>
      <c r="H405" s="57"/>
      <c r="I405" s="56"/>
      <c r="J405" s="57"/>
      <c r="K405" s="56"/>
      <c r="L405" s="57"/>
      <c r="M405" s="58"/>
      <c r="N405" s="4" t="s">
        <v>356</v>
      </c>
    </row>
    <row r="406" spans="1:51" ht="30" customHeight="1" hidden="1">
      <c r="A406" s="40" t="s">
        <v>1772</v>
      </c>
      <c r="B406" s="40" t="s">
        <v>1827</v>
      </c>
      <c r="C406" s="40" t="s">
        <v>74</v>
      </c>
      <c r="D406" s="59">
        <v>0.11</v>
      </c>
      <c r="E406" s="60">
        <f aca="true" t="shared" si="79" ref="E406:F408">TRUNC(G406+I406+K406,1)</f>
        <v>80300</v>
      </c>
      <c r="F406" s="53">
        <f t="shared" si="79"/>
        <v>8833</v>
      </c>
      <c r="G406" s="60">
        <f>단가대비표!O137</f>
        <v>80300</v>
      </c>
      <c r="H406" s="53">
        <f>TRUNC(G406*D406,1)</f>
        <v>8833</v>
      </c>
      <c r="I406" s="60">
        <f>단가대비표!P137</f>
        <v>0</v>
      </c>
      <c r="J406" s="53">
        <f>TRUNC(I406*D406,1)</f>
        <v>0</v>
      </c>
      <c r="K406" s="60">
        <f>단가대비표!V137</f>
        <v>0</v>
      </c>
      <c r="L406" s="53">
        <f>TRUNC(K406*D406,1)</f>
        <v>0</v>
      </c>
      <c r="M406" s="40" t="s">
        <v>1828</v>
      </c>
      <c r="N406" s="2" t="s">
        <v>356</v>
      </c>
      <c r="O406" s="2" t="s">
        <v>1829</v>
      </c>
      <c r="P406" s="2" t="s">
        <v>48</v>
      </c>
      <c r="Q406" s="2" t="s">
        <v>48</v>
      </c>
      <c r="R406" s="2" t="s">
        <v>47</v>
      </c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2" t="s">
        <v>41</v>
      </c>
      <c r="AW406" s="2" t="s">
        <v>1830</v>
      </c>
      <c r="AX406" s="2" t="s">
        <v>41</v>
      </c>
      <c r="AY406" s="2" t="s">
        <v>41</v>
      </c>
    </row>
    <row r="407" spans="1:51" ht="30" customHeight="1" hidden="1">
      <c r="A407" s="40" t="s">
        <v>1802</v>
      </c>
      <c r="B407" s="40" t="s">
        <v>1721</v>
      </c>
      <c r="C407" s="40" t="s">
        <v>130</v>
      </c>
      <c r="D407" s="59">
        <v>0.0018</v>
      </c>
      <c r="E407" s="60">
        <f t="shared" si="79"/>
        <v>65922</v>
      </c>
      <c r="F407" s="53">
        <f t="shared" si="79"/>
        <v>118.6</v>
      </c>
      <c r="G407" s="60">
        <f>일위대가목록!F282</f>
        <v>0</v>
      </c>
      <c r="H407" s="53">
        <f>TRUNC(G407*D407,1)</f>
        <v>0</v>
      </c>
      <c r="I407" s="60">
        <f>일위대가목록!G282</f>
        <v>65922</v>
      </c>
      <c r="J407" s="53">
        <f>TRUNC(I407*D407,1)</f>
        <v>118.6</v>
      </c>
      <c r="K407" s="60">
        <f>일위대가목록!H282</f>
        <v>0</v>
      </c>
      <c r="L407" s="53">
        <f>TRUNC(K407*D407,1)</f>
        <v>0</v>
      </c>
      <c r="M407" s="40" t="s">
        <v>1803</v>
      </c>
      <c r="N407" s="2" t="s">
        <v>356</v>
      </c>
      <c r="O407" s="2" t="s">
        <v>1804</v>
      </c>
      <c r="P407" s="2" t="s">
        <v>47</v>
      </c>
      <c r="Q407" s="2" t="s">
        <v>48</v>
      </c>
      <c r="R407" s="2" t="s">
        <v>48</v>
      </c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2" t="s">
        <v>41</v>
      </c>
      <c r="AW407" s="2" t="s">
        <v>1831</v>
      </c>
      <c r="AX407" s="2" t="s">
        <v>41</v>
      </c>
      <c r="AY407" s="2" t="s">
        <v>41</v>
      </c>
    </row>
    <row r="408" spans="1:51" ht="30" customHeight="1" hidden="1">
      <c r="A408" s="40" t="s">
        <v>1832</v>
      </c>
      <c r="B408" s="40" t="s">
        <v>1833</v>
      </c>
      <c r="C408" s="40" t="s">
        <v>1796</v>
      </c>
      <c r="D408" s="59">
        <v>1</v>
      </c>
      <c r="E408" s="60">
        <f t="shared" si="79"/>
        <v>12400</v>
      </c>
      <c r="F408" s="53">
        <f t="shared" si="79"/>
        <v>12400</v>
      </c>
      <c r="G408" s="60">
        <f>단가대비표!O348</f>
        <v>0</v>
      </c>
      <c r="H408" s="53">
        <f>TRUNC(G408*D408,1)</f>
        <v>0</v>
      </c>
      <c r="I408" s="60">
        <f>단가대비표!P348</f>
        <v>12400</v>
      </c>
      <c r="J408" s="53">
        <f>TRUNC(I408*D408,1)</f>
        <v>12400</v>
      </c>
      <c r="K408" s="60">
        <f>단가대비표!V348</f>
        <v>0</v>
      </c>
      <c r="L408" s="53">
        <f>TRUNC(K408*D408,1)</f>
        <v>0</v>
      </c>
      <c r="M408" s="40" t="s">
        <v>1834</v>
      </c>
      <c r="N408" s="2" t="s">
        <v>356</v>
      </c>
      <c r="O408" s="2" t="s">
        <v>1835</v>
      </c>
      <c r="P408" s="2" t="s">
        <v>48</v>
      </c>
      <c r="Q408" s="2" t="s">
        <v>48</v>
      </c>
      <c r="R408" s="2" t="s">
        <v>47</v>
      </c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2" t="s">
        <v>41</v>
      </c>
      <c r="AW408" s="2" t="s">
        <v>1836</v>
      </c>
      <c r="AX408" s="2" t="s">
        <v>41</v>
      </c>
      <c r="AY408" s="2" t="s">
        <v>41</v>
      </c>
    </row>
    <row r="409" spans="1:51" ht="30" customHeight="1" hidden="1">
      <c r="A409" s="40" t="s">
        <v>1173</v>
      </c>
      <c r="B409" s="40" t="s">
        <v>41</v>
      </c>
      <c r="C409" s="40" t="s">
        <v>41</v>
      </c>
      <c r="D409" s="59"/>
      <c r="E409" s="60"/>
      <c r="F409" s="53">
        <f>H409+J409+L409</f>
        <v>21351</v>
      </c>
      <c r="G409" s="60"/>
      <c r="H409" s="53">
        <f>TRUNC(SUMIF(N406:N408,N405,H406:H408),0)</f>
        <v>8833</v>
      </c>
      <c r="I409" s="60"/>
      <c r="J409" s="53">
        <f>TRUNC(SUMIF(N406:N408,N405,J406:J408),0)</f>
        <v>12518</v>
      </c>
      <c r="K409" s="60"/>
      <c r="L409" s="53">
        <f>TRUNC(SUMIF(N406:N408,N405,L406:L408),0)</f>
        <v>0</v>
      </c>
      <c r="M409" s="40" t="s">
        <v>41</v>
      </c>
      <c r="N409" s="2" t="s">
        <v>67</v>
      </c>
      <c r="O409" s="2" t="s">
        <v>67</v>
      </c>
      <c r="P409" s="2" t="s">
        <v>41</v>
      </c>
      <c r="Q409" s="2" t="s">
        <v>41</v>
      </c>
      <c r="R409" s="2" t="s">
        <v>41</v>
      </c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2" t="s">
        <v>41</v>
      </c>
      <c r="AW409" s="2" t="s">
        <v>41</v>
      </c>
      <c r="AX409" s="2" t="s">
        <v>41</v>
      </c>
      <c r="AY409" s="2" t="s">
        <v>41</v>
      </c>
    </row>
    <row r="410" spans="1:13" ht="30" customHeight="1" hidden="1">
      <c r="A410" s="59"/>
      <c r="B410" s="59"/>
      <c r="C410" s="59"/>
      <c r="D410" s="59"/>
      <c r="E410" s="60"/>
      <c r="F410" s="53"/>
      <c r="G410" s="60"/>
      <c r="H410" s="53"/>
      <c r="I410" s="60"/>
      <c r="J410" s="53"/>
      <c r="K410" s="60"/>
      <c r="L410" s="53"/>
      <c r="M410" s="59"/>
    </row>
    <row r="411" spans="1:14" ht="30" customHeight="1" hidden="1">
      <c r="A411" s="54" t="s">
        <v>1837</v>
      </c>
      <c r="B411" s="55"/>
      <c r="C411" s="55"/>
      <c r="D411" s="55"/>
      <c r="E411" s="56"/>
      <c r="F411" s="57"/>
      <c r="G411" s="56"/>
      <c r="H411" s="57"/>
      <c r="I411" s="56"/>
      <c r="J411" s="57"/>
      <c r="K411" s="56"/>
      <c r="L411" s="57"/>
      <c r="M411" s="58"/>
      <c r="N411" s="4" t="s">
        <v>359</v>
      </c>
    </row>
    <row r="412" spans="1:51" ht="30" customHeight="1" hidden="1">
      <c r="A412" s="40" t="s">
        <v>1772</v>
      </c>
      <c r="B412" s="40" t="s">
        <v>1773</v>
      </c>
      <c r="C412" s="40" t="s">
        <v>74</v>
      </c>
      <c r="D412" s="59">
        <v>0.11</v>
      </c>
      <c r="E412" s="60">
        <f aca="true" t="shared" si="80" ref="E412:F414">TRUNC(G412+I412+K412,1)</f>
        <v>50000</v>
      </c>
      <c r="F412" s="53">
        <f t="shared" si="80"/>
        <v>5500</v>
      </c>
      <c r="G412" s="60">
        <f>단가대비표!O138</f>
        <v>50000</v>
      </c>
      <c r="H412" s="53">
        <f>TRUNC(G412*D412,1)</f>
        <v>5500</v>
      </c>
      <c r="I412" s="60">
        <f>단가대비표!P138</f>
        <v>0</v>
      </c>
      <c r="J412" s="53">
        <f>TRUNC(I412*D412,1)</f>
        <v>0</v>
      </c>
      <c r="K412" s="60">
        <f>단가대비표!V138</f>
        <v>0</v>
      </c>
      <c r="L412" s="53">
        <f>TRUNC(K412*D412,1)</f>
        <v>0</v>
      </c>
      <c r="M412" s="40" t="s">
        <v>1774</v>
      </c>
      <c r="N412" s="2" t="s">
        <v>359</v>
      </c>
      <c r="O412" s="2" t="s">
        <v>1775</v>
      </c>
      <c r="P412" s="2" t="s">
        <v>48</v>
      </c>
      <c r="Q412" s="2" t="s">
        <v>48</v>
      </c>
      <c r="R412" s="2" t="s">
        <v>47</v>
      </c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2" t="s">
        <v>41</v>
      </c>
      <c r="AW412" s="2" t="s">
        <v>1838</v>
      </c>
      <c r="AX412" s="2" t="s">
        <v>41</v>
      </c>
      <c r="AY412" s="2" t="s">
        <v>41</v>
      </c>
    </row>
    <row r="413" spans="1:51" ht="30" customHeight="1" hidden="1">
      <c r="A413" s="40" t="s">
        <v>1802</v>
      </c>
      <c r="B413" s="40" t="s">
        <v>1721</v>
      </c>
      <c r="C413" s="40" t="s">
        <v>130</v>
      </c>
      <c r="D413" s="59">
        <v>0.0005</v>
      </c>
      <c r="E413" s="60">
        <f t="shared" si="80"/>
        <v>65922</v>
      </c>
      <c r="F413" s="53">
        <f t="shared" si="80"/>
        <v>32.9</v>
      </c>
      <c r="G413" s="60">
        <f>일위대가목록!F282</f>
        <v>0</v>
      </c>
      <c r="H413" s="53">
        <f>TRUNC(G413*D413,1)</f>
        <v>0</v>
      </c>
      <c r="I413" s="60">
        <f>일위대가목록!G282</f>
        <v>65922</v>
      </c>
      <c r="J413" s="53">
        <f>TRUNC(I413*D413,1)</f>
        <v>32.9</v>
      </c>
      <c r="K413" s="60">
        <f>일위대가목록!H282</f>
        <v>0</v>
      </c>
      <c r="L413" s="53">
        <f>TRUNC(K413*D413,1)</f>
        <v>0</v>
      </c>
      <c r="M413" s="40" t="s">
        <v>1803</v>
      </c>
      <c r="N413" s="2" t="s">
        <v>359</v>
      </c>
      <c r="O413" s="2" t="s">
        <v>1804</v>
      </c>
      <c r="P413" s="2" t="s">
        <v>47</v>
      </c>
      <c r="Q413" s="2" t="s">
        <v>48</v>
      </c>
      <c r="R413" s="2" t="s">
        <v>48</v>
      </c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2" t="s">
        <v>41</v>
      </c>
      <c r="AW413" s="2" t="s">
        <v>1839</v>
      </c>
      <c r="AX413" s="2" t="s">
        <v>41</v>
      </c>
      <c r="AY413" s="2" t="s">
        <v>41</v>
      </c>
    </row>
    <row r="414" spans="1:51" ht="30" customHeight="1" hidden="1">
      <c r="A414" s="40" t="s">
        <v>1832</v>
      </c>
      <c r="B414" s="40" t="s">
        <v>1833</v>
      </c>
      <c r="C414" s="40" t="s">
        <v>1796</v>
      </c>
      <c r="D414" s="59">
        <v>1</v>
      </c>
      <c r="E414" s="60">
        <f t="shared" si="80"/>
        <v>12400</v>
      </c>
      <c r="F414" s="53">
        <f t="shared" si="80"/>
        <v>12400</v>
      </c>
      <c r="G414" s="60">
        <f>단가대비표!O348</f>
        <v>0</v>
      </c>
      <c r="H414" s="53">
        <f>TRUNC(G414*D414,1)</f>
        <v>0</v>
      </c>
      <c r="I414" s="60">
        <f>단가대비표!P348</f>
        <v>12400</v>
      </c>
      <c r="J414" s="53">
        <f>TRUNC(I414*D414,1)</f>
        <v>12400</v>
      </c>
      <c r="K414" s="60">
        <f>단가대비표!V348</f>
        <v>0</v>
      </c>
      <c r="L414" s="53">
        <f>TRUNC(K414*D414,1)</f>
        <v>0</v>
      </c>
      <c r="M414" s="40" t="s">
        <v>1834</v>
      </c>
      <c r="N414" s="2" t="s">
        <v>359</v>
      </c>
      <c r="O414" s="2" t="s">
        <v>1835</v>
      </c>
      <c r="P414" s="2" t="s">
        <v>48</v>
      </c>
      <c r="Q414" s="2" t="s">
        <v>48</v>
      </c>
      <c r="R414" s="2" t="s">
        <v>47</v>
      </c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2" t="s">
        <v>41</v>
      </c>
      <c r="AW414" s="2" t="s">
        <v>1840</v>
      </c>
      <c r="AX414" s="2" t="s">
        <v>41</v>
      </c>
      <c r="AY414" s="2" t="s">
        <v>41</v>
      </c>
    </row>
    <row r="415" spans="1:51" ht="30" customHeight="1" hidden="1">
      <c r="A415" s="40" t="s">
        <v>1173</v>
      </c>
      <c r="B415" s="40" t="s">
        <v>41</v>
      </c>
      <c r="C415" s="40" t="s">
        <v>41</v>
      </c>
      <c r="D415" s="59"/>
      <c r="E415" s="60"/>
      <c r="F415" s="53">
        <f>H415+J415+L415</f>
        <v>17932</v>
      </c>
      <c r="G415" s="60"/>
      <c r="H415" s="53">
        <f>TRUNC(SUMIF(N412:N414,N411,H412:H414),0)</f>
        <v>5500</v>
      </c>
      <c r="I415" s="60"/>
      <c r="J415" s="53">
        <f>TRUNC(SUMIF(N412:N414,N411,J412:J414),0)</f>
        <v>12432</v>
      </c>
      <c r="K415" s="60"/>
      <c r="L415" s="53">
        <f>TRUNC(SUMIF(N412:N414,N411,L412:L414),0)</f>
        <v>0</v>
      </c>
      <c r="M415" s="40" t="s">
        <v>41</v>
      </c>
      <c r="N415" s="2" t="s">
        <v>67</v>
      </c>
      <c r="O415" s="2" t="s">
        <v>67</v>
      </c>
      <c r="P415" s="2" t="s">
        <v>41</v>
      </c>
      <c r="Q415" s="2" t="s">
        <v>41</v>
      </c>
      <c r="R415" s="2" t="s">
        <v>41</v>
      </c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2" t="s">
        <v>41</v>
      </c>
      <c r="AW415" s="2" t="s">
        <v>41</v>
      </c>
      <c r="AX415" s="2" t="s">
        <v>41</v>
      </c>
      <c r="AY415" s="2" t="s">
        <v>41</v>
      </c>
    </row>
    <row r="416" spans="1:13" ht="30" customHeight="1" hidden="1">
      <c r="A416" s="59"/>
      <c r="B416" s="59"/>
      <c r="C416" s="59"/>
      <c r="D416" s="59"/>
      <c r="E416" s="60"/>
      <c r="F416" s="53"/>
      <c r="G416" s="60"/>
      <c r="H416" s="53"/>
      <c r="I416" s="60"/>
      <c r="J416" s="53"/>
      <c r="K416" s="60"/>
      <c r="L416" s="53"/>
      <c r="M416" s="59"/>
    </row>
    <row r="417" spans="1:14" ht="30" customHeight="1" hidden="1">
      <c r="A417" s="54" t="s">
        <v>1841</v>
      </c>
      <c r="B417" s="55"/>
      <c r="C417" s="55"/>
      <c r="D417" s="55"/>
      <c r="E417" s="56"/>
      <c r="F417" s="57"/>
      <c r="G417" s="56"/>
      <c r="H417" s="57"/>
      <c r="I417" s="56"/>
      <c r="J417" s="57"/>
      <c r="K417" s="56"/>
      <c r="L417" s="57"/>
      <c r="M417" s="58"/>
      <c r="N417" s="4" t="s">
        <v>362</v>
      </c>
    </row>
    <row r="418" spans="1:51" ht="30" customHeight="1" hidden="1">
      <c r="A418" s="40" t="s">
        <v>1772</v>
      </c>
      <c r="B418" s="40" t="s">
        <v>1773</v>
      </c>
      <c r="C418" s="40" t="s">
        <v>74</v>
      </c>
      <c r="D418" s="59">
        <v>0.11</v>
      </c>
      <c r="E418" s="60">
        <f aca="true" t="shared" si="81" ref="E418:F420">TRUNC(G418+I418+K418,1)</f>
        <v>50000</v>
      </c>
      <c r="F418" s="53">
        <f t="shared" si="81"/>
        <v>5500</v>
      </c>
      <c r="G418" s="60">
        <f>단가대비표!O138</f>
        <v>50000</v>
      </c>
      <c r="H418" s="53">
        <f>TRUNC(G418*D418,1)</f>
        <v>5500</v>
      </c>
      <c r="I418" s="60">
        <f>단가대비표!P138</f>
        <v>0</v>
      </c>
      <c r="J418" s="53">
        <f>TRUNC(I418*D418,1)</f>
        <v>0</v>
      </c>
      <c r="K418" s="60">
        <f>단가대비표!V138</f>
        <v>0</v>
      </c>
      <c r="L418" s="53">
        <f>TRUNC(K418*D418,1)</f>
        <v>0</v>
      </c>
      <c r="M418" s="40" t="s">
        <v>1774</v>
      </c>
      <c r="N418" s="2" t="s">
        <v>362</v>
      </c>
      <c r="O418" s="2" t="s">
        <v>1775</v>
      </c>
      <c r="P418" s="2" t="s">
        <v>48</v>
      </c>
      <c r="Q418" s="2" t="s">
        <v>48</v>
      </c>
      <c r="R418" s="2" t="s">
        <v>47</v>
      </c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2" t="s">
        <v>41</v>
      </c>
      <c r="AW418" s="2" t="s">
        <v>1842</v>
      </c>
      <c r="AX418" s="2" t="s">
        <v>41</v>
      </c>
      <c r="AY418" s="2" t="s">
        <v>41</v>
      </c>
    </row>
    <row r="419" spans="1:51" ht="30" customHeight="1" hidden="1">
      <c r="A419" s="40" t="s">
        <v>1802</v>
      </c>
      <c r="B419" s="40" t="s">
        <v>1721</v>
      </c>
      <c r="C419" s="40" t="s">
        <v>130</v>
      </c>
      <c r="D419" s="59">
        <v>0.001</v>
      </c>
      <c r="E419" s="60">
        <f t="shared" si="81"/>
        <v>65922</v>
      </c>
      <c r="F419" s="53">
        <f t="shared" si="81"/>
        <v>65.9</v>
      </c>
      <c r="G419" s="60">
        <f>일위대가목록!F282</f>
        <v>0</v>
      </c>
      <c r="H419" s="53">
        <f>TRUNC(G419*D419,1)</f>
        <v>0</v>
      </c>
      <c r="I419" s="60">
        <f>일위대가목록!G282</f>
        <v>65922</v>
      </c>
      <c r="J419" s="53">
        <f>TRUNC(I419*D419,1)</f>
        <v>65.9</v>
      </c>
      <c r="K419" s="60">
        <f>일위대가목록!H282</f>
        <v>0</v>
      </c>
      <c r="L419" s="53">
        <f>TRUNC(K419*D419,1)</f>
        <v>0</v>
      </c>
      <c r="M419" s="40" t="s">
        <v>1803</v>
      </c>
      <c r="N419" s="2" t="s">
        <v>362</v>
      </c>
      <c r="O419" s="2" t="s">
        <v>1804</v>
      </c>
      <c r="P419" s="2" t="s">
        <v>47</v>
      </c>
      <c r="Q419" s="2" t="s">
        <v>48</v>
      </c>
      <c r="R419" s="2" t="s">
        <v>48</v>
      </c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2" t="s">
        <v>41</v>
      </c>
      <c r="AW419" s="2" t="s">
        <v>1843</v>
      </c>
      <c r="AX419" s="2" t="s">
        <v>41</v>
      </c>
      <c r="AY419" s="2" t="s">
        <v>41</v>
      </c>
    </row>
    <row r="420" spans="1:51" ht="30" customHeight="1" hidden="1">
      <c r="A420" s="40" t="s">
        <v>1832</v>
      </c>
      <c r="B420" s="40" t="s">
        <v>1833</v>
      </c>
      <c r="C420" s="40" t="s">
        <v>1796</v>
      </c>
      <c r="D420" s="59">
        <v>1</v>
      </c>
      <c r="E420" s="60">
        <f t="shared" si="81"/>
        <v>12400</v>
      </c>
      <c r="F420" s="53">
        <f t="shared" si="81"/>
        <v>12400</v>
      </c>
      <c r="G420" s="60">
        <f>단가대비표!O348</f>
        <v>0</v>
      </c>
      <c r="H420" s="53">
        <f>TRUNC(G420*D420,1)</f>
        <v>0</v>
      </c>
      <c r="I420" s="60">
        <f>단가대비표!P348</f>
        <v>12400</v>
      </c>
      <c r="J420" s="53">
        <f>TRUNC(I420*D420,1)</f>
        <v>12400</v>
      </c>
      <c r="K420" s="60">
        <f>단가대비표!V348</f>
        <v>0</v>
      </c>
      <c r="L420" s="53">
        <f>TRUNC(K420*D420,1)</f>
        <v>0</v>
      </c>
      <c r="M420" s="40" t="s">
        <v>1834</v>
      </c>
      <c r="N420" s="2" t="s">
        <v>362</v>
      </c>
      <c r="O420" s="2" t="s">
        <v>1835</v>
      </c>
      <c r="P420" s="2" t="s">
        <v>48</v>
      </c>
      <c r="Q420" s="2" t="s">
        <v>48</v>
      </c>
      <c r="R420" s="2" t="s">
        <v>47</v>
      </c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2" t="s">
        <v>41</v>
      </c>
      <c r="AW420" s="2" t="s">
        <v>1844</v>
      </c>
      <c r="AX420" s="2" t="s">
        <v>41</v>
      </c>
      <c r="AY420" s="2" t="s">
        <v>41</v>
      </c>
    </row>
    <row r="421" spans="1:51" ht="30" customHeight="1" hidden="1">
      <c r="A421" s="40" t="s">
        <v>1173</v>
      </c>
      <c r="B421" s="40" t="s">
        <v>41</v>
      </c>
      <c r="C421" s="40" t="s">
        <v>41</v>
      </c>
      <c r="D421" s="59"/>
      <c r="E421" s="60"/>
      <c r="F421" s="53">
        <f>H421+J421+L421</f>
        <v>17965</v>
      </c>
      <c r="G421" s="60"/>
      <c r="H421" s="53">
        <f>TRUNC(SUMIF(N418:N420,N417,H418:H420),0)</f>
        <v>5500</v>
      </c>
      <c r="I421" s="60"/>
      <c r="J421" s="53">
        <f>TRUNC(SUMIF(N418:N420,N417,J418:J420),0)</f>
        <v>12465</v>
      </c>
      <c r="K421" s="60"/>
      <c r="L421" s="53">
        <f>TRUNC(SUMIF(N418:N420,N417,L418:L420),0)</f>
        <v>0</v>
      </c>
      <c r="M421" s="40" t="s">
        <v>41</v>
      </c>
      <c r="N421" s="2" t="s">
        <v>67</v>
      </c>
      <c r="O421" s="2" t="s">
        <v>67</v>
      </c>
      <c r="P421" s="2" t="s">
        <v>41</v>
      </c>
      <c r="Q421" s="2" t="s">
        <v>41</v>
      </c>
      <c r="R421" s="2" t="s">
        <v>41</v>
      </c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2" t="s">
        <v>41</v>
      </c>
      <c r="AW421" s="2" t="s">
        <v>41</v>
      </c>
      <c r="AX421" s="2" t="s">
        <v>41</v>
      </c>
      <c r="AY421" s="2" t="s">
        <v>41</v>
      </c>
    </row>
    <row r="422" spans="1:13" ht="30" customHeight="1" hidden="1">
      <c r="A422" s="59"/>
      <c r="B422" s="59"/>
      <c r="C422" s="59"/>
      <c r="D422" s="59"/>
      <c r="E422" s="60"/>
      <c r="F422" s="53"/>
      <c r="G422" s="60"/>
      <c r="H422" s="53"/>
      <c r="I422" s="60"/>
      <c r="J422" s="53"/>
      <c r="K422" s="60"/>
      <c r="L422" s="53"/>
      <c r="M422" s="59"/>
    </row>
    <row r="423" spans="1:14" ht="30" customHeight="1" hidden="1">
      <c r="A423" s="54" t="s">
        <v>1845</v>
      </c>
      <c r="B423" s="55"/>
      <c r="C423" s="55"/>
      <c r="D423" s="55"/>
      <c r="E423" s="56"/>
      <c r="F423" s="57"/>
      <c r="G423" s="56"/>
      <c r="H423" s="57"/>
      <c r="I423" s="56"/>
      <c r="J423" s="57"/>
      <c r="K423" s="56"/>
      <c r="L423" s="57"/>
      <c r="M423" s="58"/>
      <c r="N423" s="4" t="s">
        <v>365</v>
      </c>
    </row>
    <row r="424" spans="1:51" ht="30" customHeight="1" hidden="1">
      <c r="A424" s="40" t="s">
        <v>1772</v>
      </c>
      <c r="B424" s="40" t="s">
        <v>1773</v>
      </c>
      <c r="C424" s="40" t="s">
        <v>74</v>
      </c>
      <c r="D424" s="59">
        <v>0.165</v>
      </c>
      <c r="E424" s="60">
        <f aca="true" t="shared" si="82" ref="E424:F426">TRUNC(G424+I424+K424,1)</f>
        <v>50000</v>
      </c>
      <c r="F424" s="53">
        <f t="shared" si="82"/>
        <v>8250</v>
      </c>
      <c r="G424" s="60">
        <f>단가대비표!O138</f>
        <v>50000</v>
      </c>
      <c r="H424" s="53">
        <f>TRUNC(G424*D424,1)</f>
        <v>8250</v>
      </c>
      <c r="I424" s="60">
        <f>단가대비표!P138</f>
        <v>0</v>
      </c>
      <c r="J424" s="53">
        <f>TRUNC(I424*D424,1)</f>
        <v>0</v>
      </c>
      <c r="K424" s="60">
        <f>단가대비표!V138</f>
        <v>0</v>
      </c>
      <c r="L424" s="53">
        <f>TRUNC(K424*D424,1)</f>
        <v>0</v>
      </c>
      <c r="M424" s="40" t="s">
        <v>1774</v>
      </c>
      <c r="N424" s="2" t="s">
        <v>365</v>
      </c>
      <c r="O424" s="2" t="s">
        <v>1775</v>
      </c>
      <c r="P424" s="2" t="s">
        <v>48</v>
      </c>
      <c r="Q424" s="2" t="s">
        <v>48</v>
      </c>
      <c r="R424" s="2" t="s">
        <v>47</v>
      </c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2" t="s">
        <v>41</v>
      </c>
      <c r="AW424" s="2" t="s">
        <v>1846</v>
      </c>
      <c r="AX424" s="2" t="s">
        <v>41</v>
      </c>
      <c r="AY424" s="2" t="s">
        <v>41</v>
      </c>
    </row>
    <row r="425" spans="1:51" ht="30" customHeight="1" hidden="1">
      <c r="A425" s="40" t="s">
        <v>1802</v>
      </c>
      <c r="B425" s="40" t="s">
        <v>1721</v>
      </c>
      <c r="C425" s="40" t="s">
        <v>130</v>
      </c>
      <c r="D425" s="59">
        <v>0.001</v>
      </c>
      <c r="E425" s="60">
        <f t="shared" si="82"/>
        <v>65922</v>
      </c>
      <c r="F425" s="53">
        <f t="shared" si="82"/>
        <v>65.9</v>
      </c>
      <c r="G425" s="60">
        <f>일위대가목록!F282</f>
        <v>0</v>
      </c>
      <c r="H425" s="53">
        <f>TRUNC(G425*D425,1)</f>
        <v>0</v>
      </c>
      <c r="I425" s="60">
        <f>일위대가목록!G282</f>
        <v>65922</v>
      </c>
      <c r="J425" s="53">
        <f>TRUNC(I425*D425,1)</f>
        <v>65.9</v>
      </c>
      <c r="K425" s="60">
        <f>일위대가목록!H282</f>
        <v>0</v>
      </c>
      <c r="L425" s="53">
        <f>TRUNC(K425*D425,1)</f>
        <v>0</v>
      </c>
      <c r="M425" s="40" t="s">
        <v>1803</v>
      </c>
      <c r="N425" s="2" t="s">
        <v>365</v>
      </c>
      <c r="O425" s="2" t="s">
        <v>1804</v>
      </c>
      <c r="P425" s="2" t="s">
        <v>47</v>
      </c>
      <c r="Q425" s="2" t="s">
        <v>48</v>
      </c>
      <c r="R425" s="2" t="s">
        <v>48</v>
      </c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2" t="s">
        <v>41</v>
      </c>
      <c r="AW425" s="2" t="s">
        <v>1847</v>
      </c>
      <c r="AX425" s="2" t="s">
        <v>41</v>
      </c>
      <c r="AY425" s="2" t="s">
        <v>41</v>
      </c>
    </row>
    <row r="426" spans="1:51" ht="30" customHeight="1" hidden="1">
      <c r="A426" s="40" t="s">
        <v>1832</v>
      </c>
      <c r="B426" s="40" t="s">
        <v>1833</v>
      </c>
      <c r="C426" s="40" t="s">
        <v>1796</v>
      </c>
      <c r="D426" s="59">
        <v>1</v>
      </c>
      <c r="E426" s="60">
        <f t="shared" si="82"/>
        <v>12400</v>
      </c>
      <c r="F426" s="53">
        <f t="shared" si="82"/>
        <v>12400</v>
      </c>
      <c r="G426" s="60">
        <f>단가대비표!O348</f>
        <v>0</v>
      </c>
      <c r="H426" s="53">
        <f>TRUNC(G426*D426,1)</f>
        <v>0</v>
      </c>
      <c r="I426" s="60">
        <f>단가대비표!P348</f>
        <v>12400</v>
      </c>
      <c r="J426" s="53">
        <f>TRUNC(I426*D426,1)</f>
        <v>12400</v>
      </c>
      <c r="K426" s="60">
        <f>단가대비표!V348</f>
        <v>0</v>
      </c>
      <c r="L426" s="53">
        <f>TRUNC(K426*D426,1)</f>
        <v>0</v>
      </c>
      <c r="M426" s="40" t="s">
        <v>1834</v>
      </c>
      <c r="N426" s="2" t="s">
        <v>365</v>
      </c>
      <c r="O426" s="2" t="s">
        <v>1835</v>
      </c>
      <c r="P426" s="2" t="s">
        <v>48</v>
      </c>
      <c r="Q426" s="2" t="s">
        <v>48</v>
      </c>
      <c r="R426" s="2" t="s">
        <v>47</v>
      </c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2" t="s">
        <v>41</v>
      </c>
      <c r="AW426" s="2" t="s">
        <v>1848</v>
      </c>
      <c r="AX426" s="2" t="s">
        <v>41</v>
      </c>
      <c r="AY426" s="2" t="s">
        <v>41</v>
      </c>
    </row>
    <row r="427" spans="1:51" ht="30" customHeight="1" hidden="1">
      <c r="A427" s="40" t="s">
        <v>1173</v>
      </c>
      <c r="B427" s="40" t="s">
        <v>41</v>
      </c>
      <c r="C427" s="40" t="s">
        <v>41</v>
      </c>
      <c r="D427" s="59"/>
      <c r="E427" s="60"/>
      <c r="F427" s="53">
        <f>H427+J427+L427</f>
        <v>20715</v>
      </c>
      <c r="G427" s="60"/>
      <c r="H427" s="53">
        <f>TRUNC(SUMIF(N424:N426,N423,H424:H426),0)</f>
        <v>8250</v>
      </c>
      <c r="I427" s="60"/>
      <c r="J427" s="53">
        <f>TRUNC(SUMIF(N424:N426,N423,J424:J426),0)</f>
        <v>12465</v>
      </c>
      <c r="K427" s="60"/>
      <c r="L427" s="53">
        <f>TRUNC(SUMIF(N424:N426,N423,L424:L426),0)</f>
        <v>0</v>
      </c>
      <c r="M427" s="40" t="s">
        <v>41</v>
      </c>
      <c r="N427" s="2" t="s">
        <v>67</v>
      </c>
      <c r="O427" s="2" t="s">
        <v>67</v>
      </c>
      <c r="P427" s="2" t="s">
        <v>41</v>
      </c>
      <c r="Q427" s="2" t="s">
        <v>41</v>
      </c>
      <c r="R427" s="2" t="s">
        <v>41</v>
      </c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2" t="s">
        <v>41</v>
      </c>
      <c r="AW427" s="2" t="s">
        <v>41</v>
      </c>
      <c r="AX427" s="2" t="s">
        <v>41</v>
      </c>
      <c r="AY427" s="2" t="s">
        <v>41</v>
      </c>
    </row>
    <row r="428" spans="1:13" ht="30" customHeight="1" hidden="1">
      <c r="A428" s="59"/>
      <c r="B428" s="59"/>
      <c r="C428" s="59"/>
      <c r="D428" s="59"/>
      <c r="E428" s="60"/>
      <c r="F428" s="53"/>
      <c r="G428" s="60"/>
      <c r="H428" s="53"/>
      <c r="I428" s="60"/>
      <c r="J428" s="53"/>
      <c r="K428" s="60"/>
      <c r="L428" s="53"/>
      <c r="M428" s="59"/>
    </row>
    <row r="429" spans="1:14" ht="30" customHeight="1" hidden="1">
      <c r="A429" s="54" t="s">
        <v>1849</v>
      </c>
      <c r="B429" s="55"/>
      <c r="C429" s="55"/>
      <c r="D429" s="55"/>
      <c r="E429" s="56"/>
      <c r="F429" s="57"/>
      <c r="G429" s="56"/>
      <c r="H429" s="57"/>
      <c r="I429" s="56"/>
      <c r="J429" s="57"/>
      <c r="K429" s="56"/>
      <c r="L429" s="57"/>
      <c r="M429" s="58"/>
      <c r="N429" s="4" t="s">
        <v>369</v>
      </c>
    </row>
    <row r="430" spans="1:51" ht="30" customHeight="1" hidden="1">
      <c r="A430" s="40" t="s">
        <v>1850</v>
      </c>
      <c r="B430" s="40" t="s">
        <v>1851</v>
      </c>
      <c r="C430" s="40" t="s">
        <v>64</v>
      </c>
      <c r="D430" s="59">
        <v>1.1</v>
      </c>
      <c r="E430" s="60">
        <f aca="true" t="shared" si="83" ref="E430:F432">TRUNC(G430+I430+K430,1)</f>
        <v>40000</v>
      </c>
      <c r="F430" s="53">
        <f t="shared" si="83"/>
        <v>44000</v>
      </c>
      <c r="G430" s="60">
        <f>단가대비표!O205</f>
        <v>40000</v>
      </c>
      <c r="H430" s="53">
        <f>TRUNC(G430*D430,1)</f>
        <v>44000</v>
      </c>
      <c r="I430" s="60">
        <f>단가대비표!P205</f>
        <v>0</v>
      </c>
      <c r="J430" s="53">
        <f>TRUNC(I430*D430,1)</f>
        <v>0</v>
      </c>
      <c r="K430" s="60">
        <f>단가대비표!V205</f>
        <v>0</v>
      </c>
      <c r="L430" s="53">
        <f>TRUNC(K430*D430,1)</f>
        <v>0</v>
      </c>
      <c r="M430" s="40" t="s">
        <v>1852</v>
      </c>
      <c r="N430" s="2" t="s">
        <v>369</v>
      </c>
      <c r="O430" s="2" t="s">
        <v>1853</v>
      </c>
      <c r="P430" s="2" t="s">
        <v>48</v>
      </c>
      <c r="Q430" s="2" t="s">
        <v>48</v>
      </c>
      <c r="R430" s="2" t="s">
        <v>47</v>
      </c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2" t="s">
        <v>41</v>
      </c>
      <c r="AW430" s="2" t="s">
        <v>1854</v>
      </c>
      <c r="AX430" s="2" t="s">
        <v>41</v>
      </c>
      <c r="AY430" s="2" t="s">
        <v>41</v>
      </c>
    </row>
    <row r="431" spans="1:51" ht="30" customHeight="1" hidden="1">
      <c r="A431" s="40" t="s">
        <v>1777</v>
      </c>
      <c r="B431" s="40" t="s">
        <v>1721</v>
      </c>
      <c r="C431" s="40" t="s">
        <v>130</v>
      </c>
      <c r="D431" s="59">
        <v>0.002</v>
      </c>
      <c r="E431" s="60">
        <f t="shared" si="83"/>
        <v>65922</v>
      </c>
      <c r="F431" s="53">
        <f t="shared" si="83"/>
        <v>131.8</v>
      </c>
      <c r="G431" s="60">
        <f>일위대가목록!F280</f>
        <v>0</v>
      </c>
      <c r="H431" s="53">
        <f>TRUNC(G431*D431,1)</f>
        <v>0</v>
      </c>
      <c r="I431" s="60">
        <f>일위대가목록!G280</f>
        <v>65922</v>
      </c>
      <c r="J431" s="53">
        <f>TRUNC(I431*D431,1)</f>
        <v>131.8</v>
      </c>
      <c r="K431" s="60">
        <f>일위대가목록!H280</f>
        <v>0</v>
      </c>
      <c r="L431" s="53">
        <f>TRUNC(K431*D431,1)</f>
        <v>0</v>
      </c>
      <c r="M431" s="40" t="s">
        <v>1778</v>
      </c>
      <c r="N431" s="2" t="s">
        <v>369</v>
      </c>
      <c r="O431" s="2" t="s">
        <v>1779</v>
      </c>
      <c r="P431" s="2" t="s">
        <v>47</v>
      </c>
      <c r="Q431" s="2" t="s">
        <v>48</v>
      </c>
      <c r="R431" s="2" t="s">
        <v>48</v>
      </c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2" t="s">
        <v>41</v>
      </c>
      <c r="AW431" s="2" t="s">
        <v>1855</v>
      </c>
      <c r="AX431" s="2" t="s">
        <v>41</v>
      </c>
      <c r="AY431" s="2" t="s">
        <v>41</v>
      </c>
    </row>
    <row r="432" spans="1:51" ht="30" customHeight="1" hidden="1">
      <c r="A432" s="40" t="s">
        <v>1856</v>
      </c>
      <c r="B432" s="40" t="s">
        <v>1857</v>
      </c>
      <c r="C432" s="40" t="s">
        <v>1783</v>
      </c>
      <c r="D432" s="59">
        <v>0.05</v>
      </c>
      <c r="E432" s="60">
        <f t="shared" si="83"/>
        <v>36200</v>
      </c>
      <c r="F432" s="53">
        <f t="shared" si="83"/>
        <v>1810</v>
      </c>
      <c r="G432" s="60">
        <f>단가대비표!O356</f>
        <v>0</v>
      </c>
      <c r="H432" s="53">
        <f>TRUNC(G432*D432,1)</f>
        <v>0</v>
      </c>
      <c r="I432" s="60">
        <f>단가대비표!P356</f>
        <v>36200</v>
      </c>
      <c r="J432" s="53">
        <f>TRUNC(I432*D432,1)</f>
        <v>1810</v>
      </c>
      <c r="K432" s="60">
        <f>단가대비표!V356</f>
        <v>0</v>
      </c>
      <c r="L432" s="53">
        <f>TRUNC(K432*D432,1)</f>
        <v>0</v>
      </c>
      <c r="M432" s="40" t="s">
        <v>1858</v>
      </c>
      <c r="N432" s="2" t="s">
        <v>369</v>
      </c>
      <c r="O432" s="2" t="s">
        <v>1859</v>
      </c>
      <c r="P432" s="2" t="s">
        <v>48</v>
      </c>
      <c r="Q432" s="2" t="s">
        <v>48</v>
      </c>
      <c r="R432" s="2" t="s">
        <v>47</v>
      </c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2" t="s">
        <v>41</v>
      </c>
      <c r="AW432" s="2" t="s">
        <v>1860</v>
      </c>
      <c r="AX432" s="2" t="s">
        <v>41</v>
      </c>
      <c r="AY432" s="2" t="s">
        <v>41</v>
      </c>
    </row>
    <row r="433" spans="1:51" ht="30" customHeight="1" hidden="1">
      <c r="A433" s="40" t="s">
        <v>1173</v>
      </c>
      <c r="B433" s="40" t="s">
        <v>41</v>
      </c>
      <c r="C433" s="40" t="s">
        <v>41</v>
      </c>
      <c r="D433" s="59"/>
      <c r="E433" s="60"/>
      <c r="F433" s="53">
        <f>H433+J433+L433</f>
        <v>45941</v>
      </c>
      <c r="G433" s="60"/>
      <c r="H433" s="53">
        <f>TRUNC(SUMIF(N430:N432,N429,H430:H432),0)</f>
        <v>44000</v>
      </c>
      <c r="I433" s="60"/>
      <c r="J433" s="53">
        <f>TRUNC(SUMIF(N430:N432,N429,J430:J432),0)</f>
        <v>1941</v>
      </c>
      <c r="K433" s="60"/>
      <c r="L433" s="53">
        <f>TRUNC(SUMIF(N430:N432,N429,L430:L432),0)</f>
        <v>0</v>
      </c>
      <c r="M433" s="40" t="s">
        <v>41</v>
      </c>
      <c r="N433" s="2" t="s">
        <v>67</v>
      </c>
      <c r="O433" s="2" t="s">
        <v>67</v>
      </c>
      <c r="P433" s="2" t="s">
        <v>41</v>
      </c>
      <c r="Q433" s="2" t="s">
        <v>41</v>
      </c>
      <c r="R433" s="2" t="s">
        <v>41</v>
      </c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2" t="s">
        <v>41</v>
      </c>
      <c r="AW433" s="2" t="s">
        <v>41</v>
      </c>
      <c r="AX433" s="2" t="s">
        <v>41</v>
      </c>
      <c r="AY433" s="2" t="s">
        <v>41</v>
      </c>
    </row>
    <row r="434" spans="1:13" ht="30" customHeight="1" hidden="1">
      <c r="A434" s="59"/>
      <c r="B434" s="59"/>
      <c r="C434" s="59"/>
      <c r="D434" s="59"/>
      <c r="E434" s="60"/>
      <c r="F434" s="53"/>
      <c r="G434" s="60"/>
      <c r="H434" s="53"/>
      <c r="I434" s="60"/>
      <c r="J434" s="53"/>
      <c r="K434" s="60"/>
      <c r="L434" s="53"/>
      <c r="M434" s="59"/>
    </row>
    <row r="435" spans="1:14" ht="30" customHeight="1" hidden="1">
      <c r="A435" s="54" t="s">
        <v>1861</v>
      </c>
      <c r="B435" s="55"/>
      <c r="C435" s="55"/>
      <c r="D435" s="55"/>
      <c r="E435" s="56"/>
      <c r="F435" s="57"/>
      <c r="G435" s="56"/>
      <c r="H435" s="57"/>
      <c r="I435" s="56"/>
      <c r="J435" s="57"/>
      <c r="K435" s="56"/>
      <c r="L435" s="57"/>
      <c r="M435" s="58"/>
      <c r="N435" s="4" t="s">
        <v>384</v>
      </c>
    </row>
    <row r="436" spans="1:51" ht="30" customHeight="1" hidden="1">
      <c r="A436" s="40" t="s">
        <v>1720</v>
      </c>
      <c r="B436" s="40" t="s">
        <v>1721</v>
      </c>
      <c r="C436" s="40" t="s">
        <v>130</v>
      </c>
      <c r="D436" s="59">
        <v>0.026</v>
      </c>
      <c r="E436" s="60">
        <f aca="true" t="shared" si="84" ref="E436:F438">TRUNC(G436+I436+K436,1)</f>
        <v>0</v>
      </c>
      <c r="F436" s="53">
        <f t="shared" si="84"/>
        <v>0</v>
      </c>
      <c r="G436" s="60">
        <f>일위대가목록!F278</f>
        <v>0</v>
      </c>
      <c r="H436" s="53">
        <f>TRUNC(G436*D436,1)</f>
        <v>0</v>
      </c>
      <c r="I436" s="60">
        <f>일위대가목록!G278</f>
        <v>0</v>
      </c>
      <c r="J436" s="53">
        <f>TRUNC(I436*D436,1)</f>
        <v>0</v>
      </c>
      <c r="K436" s="60">
        <f>일위대가목록!H278</f>
        <v>0</v>
      </c>
      <c r="L436" s="53">
        <f>TRUNC(K436*D436,1)</f>
        <v>0</v>
      </c>
      <c r="M436" s="40" t="s">
        <v>1722</v>
      </c>
      <c r="N436" s="2" t="s">
        <v>384</v>
      </c>
      <c r="O436" s="2" t="s">
        <v>1723</v>
      </c>
      <c r="P436" s="2" t="s">
        <v>47</v>
      </c>
      <c r="Q436" s="2" t="s">
        <v>48</v>
      </c>
      <c r="R436" s="2" t="s">
        <v>48</v>
      </c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2" t="s">
        <v>41</v>
      </c>
      <c r="AW436" s="2" t="s">
        <v>1862</v>
      </c>
      <c r="AX436" s="2" t="s">
        <v>41</v>
      </c>
      <c r="AY436" s="2" t="s">
        <v>41</v>
      </c>
    </row>
    <row r="437" spans="1:51" ht="30" customHeight="1" hidden="1">
      <c r="A437" s="40" t="s">
        <v>1863</v>
      </c>
      <c r="B437" s="40" t="s">
        <v>1864</v>
      </c>
      <c r="C437" s="40" t="s">
        <v>74</v>
      </c>
      <c r="D437" s="59">
        <v>1</v>
      </c>
      <c r="E437" s="60">
        <f t="shared" si="84"/>
        <v>9714</v>
      </c>
      <c r="F437" s="53">
        <f t="shared" si="84"/>
        <v>9714</v>
      </c>
      <c r="G437" s="60">
        <f>일위대가목록!F283</f>
        <v>0</v>
      </c>
      <c r="H437" s="53">
        <f>TRUNC(G437*D437,1)</f>
        <v>0</v>
      </c>
      <c r="I437" s="60">
        <f>일위대가목록!G283</f>
        <v>9714</v>
      </c>
      <c r="J437" s="53">
        <f>TRUNC(I437*D437,1)</f>
        <v>9714</v>
      </c>
      <c r="K437" s="60">
        <f>일위대가목록!H283</f>
        <v>0</v>
      </c>
      <c r="L437" s="53">
        <f>TRUNC(K437*D437,1)</f>
        <v>0</v>
      </c>
      <c r="M437" s="40" t="s">
        <v>1865</v>
      </c>
      <c r="N437" s="2" t="s">
        <v>384</v>
      </c>
      <c r="O437" s="2" t="s">
        <v>1866</v>
      </c>
      <c r="P437" s="2" t="s">
        <v>47</v>
      </c>
      <c r="Q437" s="2" t="s">
        <v>48</v>
      </c>
      <c r="R437" s="2" t="s">
        <v>48</v>
      </c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2" t="s">
        <v>41</v>
      </c>
      <c r="AW437" s="2" t="s">
        <v>1867</v>
      </c>
      <c r="AX437" s="2" t="s">
        <v>41</v>
      </c>
      <c r="AY437" s="2" t="s">
        <v>41</v>
      </c>
    </row>
    <row r="438" spans="1:51" ht="30" customHeight="1" hidden="1">
      <c r="A438" s="40" t="s">
        <v>1868</v>
      </c>
      <c r="B438" s="40" t="s">
        <v>1869</v>
      </c>
      <c r="C438" s="40" t="s">
        <v>74</v>
      </c>
      <c r="D438" s="59">
        <v>1</v>
      </c>
      <c r="E438" s="60">
        <f t="shared" si="84"/>
        <v>34269</v>
      </c>
      <c r="F438" s="53">
        <f t="shared" si="84"/>
        <v>34269</v>
      </c>
      <c r="G438" s="60">
        <f>일위대가목록!F284</f>
        <v>2186</v>
      </c>
      <c r="H438" s="53">
        <f>TRUNC(G438*D438,1)</f>
        <v>2186</v>
      </c>
      <c r="I438" s="60">
        <f>일위대가목록!G284</f>
        <v>31218</v>
      </c>
      <c r="J438" s="53">
        <f>TRUNC(I438*D438,1)</f>
        <v>31218</v>
      </c>
      <c r="K438" s="60">
        <f>일위대가목록!H284</f>
        <v>865</v>
      </c>
      <c r="L438" s="53">
        <f>TRUNC(K438*D438,1)</f>
        <v>865</v>
      </c>
      <c r="M438" s="40" t="s">
        <v>1870</v>
      </c>
      <c r="N438" s="2" t="s">
        <v>384</v>
      </c>
      <c r="O438" s="2" t="s">
        <v>1871</v>
      </c>
      <c r="P438" s="2" t="s">
        <v>47</v>
      </c>
      <c r="Q438" s="2" t="s">
        <v>48</v>
      </c>
      <c r="R438" s="2" t="s">
        <v>48</v>
      </c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2" t="s">
        <v>41</v>
      </c>
      <c r="AW438" s="2" t="s">
        <v>1872</v>
      </c>
      <c r="AX438" s="2" t="s">
        <v>41</v>
      </c>
      <c r="AY438" s="2" t="s">
        <v>41</v>
      </c>
    </row>
    <row r="439" spans="1:51" ht="30" customHeight="1" hidden="1">
      <c r="A439" s="40" t="s">
        <v>1173</v>
      </c>
      <c r="B439" s="40" t="s">
        <v>41</v>
      </c>
      <c r="C439" s="40" t="s">
        <v>41</v>
      </c>
      <c r="D439" s="59"/>
      <c r="E439" s="60"/>
      <c r="F439" s="53">
        <f>H439+J439+L439</f>
        <v>43983</v>
      </c>
      <c r="G439" s="60"/>
      <c r="H439" s="53">
        <f>TRUNC(SUMIF(N436:N438,N435,H436:H438),0)</f>
        <v>2186</v>
      </c>
      <c r="I439" s="60"/>
      <c r="J439" s="53">
        <f>TRUNC(SUMIF(N436:N438,N435,J436:J438),0)</f>
        <v>40932</v>
      </c>
      <c r="K439" s="60"/>
      <c r="L439" s="53">
        <f>TRUNC(SUMIF(N436:N438,N435,L436:L438),0)</f>
        <v>865</v>
      </c>
      <c r="M439" s="40" t="s">
        <v>41</v>
      </c>
      <c r="N439" s="2" t="s">
        <v>67</v>
      </c>
      <c r="O439" s="2" t="s">
        <v>67</v>
      </c>
      <c r="P439" s="2" t="s">
        <v>41</v>
      </c>
      <c r="Q439" s="2" t="s">
        <v>41</v>
      </c>
      <c r="R439" s="2" t="s">
        <v>41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2" t="s">
        <v>41</v>
      </c>
      <c r="AW439" s="2" t="s">
        <v>41</v>
      </c>
      <c r="AX439" s="2" t="s">
        <v>41</v>
      </c>
      <c r="AY439" s="2" t="s">
        <v>41</v>
      </c>
    </row>
    <row r="440" spans="1:13" ht="30" customHeight="1" hidden="1">
      <c r="A440" s="59"/>
      <c r="B440" s="59"/>
      <c r="C440" s="59"/>
      <c r="D440" s="59"/>
      <c r="E440" s="60"/>
      <c r="F440" s="53"/>
      <c r="G440" s="60"/>
      <c r="H440" s="53"/>
      <c r="I440" s="60"/>
      <c r="J440" s="53"/>
      <c r="K440" s="60"/>
      <c r="L440" s="53"/>
      <c r="M440" s="59"/>
    </row>
    <row r="441" spans="1:14" ht="30" customHeight="1" hidden="1">
      <c r="A441" s="54" t="s">
        <v>1873</v>
      </c>
      <c r="B441" s="55"/>
      <c r="C441" s="55"/>
      <c r="D441" s="55"/>
      <c r="E441" s="56"/>
      <c r="F441" s="57"/>
      <c r="G441" s="56"/>
      <c r="H441" s="57"/>
      <c r="I441" s="56"/>
      <c r="J441" s="57"/>
      <c r="K441" s="56"/>
      <c r="L441" s="57"/>
      <c r="M441" s="58"/>
      <c r="N441" s="4" t="s">
        <v>388</v>
      </c>
    </row>
    <row r="442" spans="1:51" ht="30" customHeight="1" hidden="1">
      <c r="A442" s="40" t="s">
        <v>1720</v>
      </c>
      <c r="B442" s="40" t="s">
        <v>1721</v>
      </c>
      <c r="C442" s="40" t="s">
        <v>130</v>
      </c>
      <c r="D442" s="59">
        <v>0.076</v>
      </c>
      <c r="E442" s="60">
        <f aca="true" t="shared" si="85" ref="E442:F444">TRUNC(G442+I442+K442,1)</f>
        <v>0</v>
      </c>
      <c r="F442" s="53">
        <f t="shared" si="85"/>
        <v>0</v>
      </c>
      <c r="G442" s="60">
        <f>일위대가목록!F278</f>
        <v>0</v>
      </c>
      <c r="H442" s="53">
        <f>TRUNC(G442*D442,1)</f>
        <v>0</v>
      </c>
      <c r="I442" s="60">
        <f>일위대가목록!G278</f>
        <v>0</v>
      </c>
      <c r="J442" s="53">
        <f>TRUNC(I442*D442,1)</f>
        <v>0</v>
      </c>
      <c r="K442" s="60">
        <f>일위대가목록!H278</f>
        <v>0</v>
      </c>
      <c r="L442" s="53">
        <f>TRUNC(K442*D442,1)</f>
        <v>0</v>
      </c>
      <c r="M442" s="40" t="s">
        <v>1722</v>
      </c>
      <c r="N442" s="2" t="s">
        <v>388</v>
      </c>
      <c r="O442" s="2" t="s">
        <v>1723</v>
      </c>
      <c r="P442" s="2" t="s">
        <v>47</v>
      </c>
      <c r="Q442" s="2" t="s">
        <v>48</v>
      </c>
      <c r="R442" s="2" t="s">
        <v>48</v>
      </c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2" t="s">
        <v>41</v>
      </c>
      <c r="AW442" s="2" t="s">
        <v>1874</v>
      </c>
      <c r="AX442" s="2" t="s">
        <v>41</v>
      </c>
      <c r="AY442" s="2" t="s">
        <v>41</v>
      </c>
    </row>
    <row r="443" spans="1:51" ht="30" customHeight="1" hidden="1">
      <c r="A443" s="40" t="s">
        <v>1863</v>
      </c>
      <c r="B443" s="40" t="s">
        <v>1875</v>
      </c>
      <c r="C443" s="40" t="s">
        <v>74</v>
      </c>
      <c r="D443" s="59">
        <v>1</v>
      </c>
      <c r="E443" s="60">
        <f t="shared" si="85"/>
        <v>7321</v>
      </c>
      <c r="F443" s="53">
        <f t="shared" si="85"/>
        <v>7321</v>
      </c>
      <c r="G443" s="60">
        <f>일위대가목록!F285</f>
        <v>0</v>
      </c>
      <c r="H443" s="53">
        <f>TRUNC(G443*D443,1)</f>
        <v>0</v>
      </c>
      <c r="I443" s="60">
        <f>일위대가목록!G285</f>
        <v>7321</v>
      </c>
      <c r="J443" s="53">
        <f>TRUNC(I443*D443,1)</f>
        <v>7321</v>
      </c>
      <c r="K443" s="60">
        <f>일위대가목록!H285</f>
        <v>0</v>
      </c>
      <c r="L443" s="53">
        <f>TRUNC(K443*D443,1)</f>
        <v>0</v>
      </c>
      <c r="M443" s="40" t="s">
        <v>1876</v>
      </c>
      <c r="N443" s="2" t="s">
        <v>388</v>
      </c>
      <c r="O443" s="2" t="s">
        <v>1877</v>
      </c>
      <c r="P443" s="2" t="s">
        <v>47</v>
      </c>
      <c r="Q443" s="2" t="s">
        <v>48</v>
      </c>
      <c r="R443" s="2" t="s">
        <v>48</v>
      </c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2" t="s">
        <v>41</v>
      </c>
      <c r="AW443" s="2" t="s">
        <v>1878</v>
      </c>
      <c r="AX443" s="2" t="s">
        <v>41</v>
      </c>
      <c r="AY443" s="2" t="s">
        <v>41</v>
      </c>
    </row>
    <row r="444" spans="1:51" ht="30" customHeight="1" hidden="1">
      <c r="A444" s="40" t="s">
        <v>1879</v>
      </c>
      <c r="B444" s="40" t="s">
        <v>1880</v>
      </c>
      <c r="C444" s="40" t="s">
        <v>74</v>
      </c>
      <c r="D444" s="59">
        <v>1</v>
      </c>
      <c r="E444" s="60">
        <f t="shared" si="85"/>
        <v>33682</v>
      </c>
      <c r="F444" s="53">
        <f t="shared" si="85"/>
        <v>33682</v>
      </c>
      <c r="G444" s="60">
        <f>일위대가목록!F286</f>
        <v>1642</v>
      </c>
      <c r="H444" s="53">
        <f>TRUNC(G444*D444,1)</f>
        <v>1642</v>
      </c>
      <c r="I444" s="60">
        <f>일위대가목록!G286</f>
        <v>31162</v>
      </c>
      <c r="J444" s="53">
        <f>TRUNC(I444*D444,1)</f>
        <v>31162</v>
      </c>
      <c r="K444" s="60">
        <f>일위대가목록!H286</f>
        <v>878</v>
      </c>
      <c r="L444" s="53">
        <f>TRUNC(K444*D444,1)</f>
        <v>878</v>
      </c>
      <c r="M444" s="40" t="s">
        <v>1881</v>
      </c>
      <c r="N444" s="2" t="s">
        <v>388</v>
      </c>
      <c r="O444" s="2" t="s">
        <v>1882</v>
      </c>
      <c r="P444" s="2" t="s">
        <v>47</v>
      </c>
      <c r="Q444" s="2" t="s">
        <v>48</v>
      </c>
      <c r="R444" s="2" t="s">
        <v>48</v>
      </c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2" t="s">
        <v>41</v>
      </c>
      <c r="AW444" s="2" t="s">
        <v>1883</v>
      </c>
      <c r="AX444" s="2" t="s">
        <v>41</v>
      </c>
      <c r="AY444" s="2" t="s">
        <v>41</v>
      </c>
    </row>
    <row r="445" spans="1:51" ht="30" customHeight="1" hidden="1">
      <c r="A445" s="40" t="s">
        <v>1173</v>
      </c>
      <c r="B445" s="40" t="s">
        <v>41</v>
      </c>
      <c r="C445" s="40" t="s">
        <v>41</v>
      </c>
      <c r="D445" s="59"/>
      <c r="E445" s="60"/>
      <c r="F445" s="53">
        <f>H445+J445+L445</f>
        <v>41003</v>
      </c>
      <c r="G445" s="60"/>
      <c r="H445" s="53">
        <f>TRUNC(SUMIF(N442:N444,N441,H442:H444),0)</f>
        <v>1642</v>
      </c>
      <c r="I445" s="60"/>
      <c r="J445" s="53">
        <f>TRUNC(SUMIF(N442:N444,N441,J442:J444),0)</f>
        <v>38483</v>
      </c>
      <c r="K445" s="60"/>
      <c r="L445" s="53">
        <f>TRUNC(SUMIF(N442:N444,N441,L442:L444),0)</f>
        <v>878</v>
      </c>
      <c r="M445" s="40" t="s">
        <v>41</v>
      </c>
      <c r="N445" s="2" t="s">
        <v>67</v>
      </c>
      <c r="O445" s="2" t="s">
        <v>67</v>
      </c>
      <c r="P445" s="2" t="s">
        <v>41</v>
      </c>
      <c r="Q445" s="2" t="s">
        <v>41</v>
      </c>
      <c r="R445" s="2" t="s">
        <v>41</v>
      </c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2" t="s">
        <v>41</v>
      </c>
      <c r="AW445" s="2" t="s">
        <v>41</v>
      </c>
      <c r="AX445" s="2" t="s">
        <v>41</v>
      </c>
      <c r="AY445" s="2" t="s">
        <v>41</v>
      </c>
    </row>
    <row r="446" spans="1:13" ht="30" customHeight="1" hidden="1">
      <c r="A446" s="59"/>
      <c r="B446" s="59"/>
      <c r="C446" s="59"/>
      <c r="D446" s="59"/>
      <c r="E446" s="60"/>
      <c r="F446" s="53"/>
      <c r="G446" s="60"/>
      <c r="H446" s="53"/>
      <c r="I446" s="60"/>
      <c r="J446" s="53"/>
      <c r="K446" s="60"/>
      <c r="L446" s="53"/>
      <c r="M446" s="59"/>
    </row>
    <row r="447" spans="1:14" ht="30" customHeight="1" hidden="1">
      <c r="A447" s="54" t="s">
        <v>1884</v>
      </c>
      <c r="B447" s="55"/>
      <c r="C447" s="55"/>
      <c r="D447" s="55"/>
      <c r="E447" s="56"/>
      <c r="F447" s="57"/>
      <c r="G447" s="56"/>
      <c r="H447" s="57"/>
      <c r="I447" s="56"/>
      <c r="J447" s="57"/>
      <c r="K447" s="56"/>
      <c r="L447" s="57"/>
      <c r="M447" s="58"/>
      <c r="N447" s="4" t="s">
        <v>392</v>
      </c>
    </row>
    <row r="448" spans="1:51" ht="30" customHeight="1" hidden="1">
      <c r="A448" s="40" t="s">
        <v>998</v>
      </c>
      <c r="B448" s="40" t="s">
        <v>1885</v>
      </c>
      <c r="C448" s="40" t="s">
        <v>699</v>
      </c>
      <c r="D448" s="59">
        <v>13.05</v>
      </c>
      <c r="E448" s="60">
        <f aca="true" t="shared" si="86" ref="E448:F451">TRUNC(G448+I448+K448,1)</f>
        <v>0</v>
      </c>
      <c r="F448" s="53">
        <f t="shared" si="86"/>
        <v>0</v>
      </c>
      <c r="G448" s="60">
        <f>단가대비표!O125</f>
        <v>0</v>
      </c>
      <c r="H448" s="53">
        <f>TRUNC(G448*D448,1)</f>
        <v>0</v>
      </c>
      <c r="I448" s="60">
        <f>단가대비표!P125</f>
        <v>0</v>
      </c>
      <c r="J448" s="53">
        <f>TRUNC(I448*D448,1)</f>
        <v>0</v>
      </c>
      <c r="K448" s="60">
        <f>단가대비표!V125</f>
        <v>0</v>
      </c>
      <c r="L448" s="53">
        <f>TRUNC(K448*D448,1)</f>
        <v>0</v>
      </c>
      <c r="M448" s="40" t="s">
        <v>1886</v>
      </c>
      <c r="N448" s="2" t="s">
        <v>392</v>
      </c>
      <c r="O448" s="2" t="s">
        <v>1887</v>
      </c>
      <c r="P448" s="2" t="s">
        <v>48</v>
      </c>
      <c r="Q448" s="2" t="s">
        <v>48</v>
      </c>
      <c r="R448" s="2" t="s">
        <v>47</v>
      </c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2" t="s">
        <v>41</v>
      </c>
      <c r="AW448" s="2" t="s">
        <v>1888</v>
      </c>
      <c r="AX448" s="2" t="s">
        <v>41</v>
      </c>
      <c r="AY448" s="2" t="s">
        <v>41</v>
      </c>
    </row>
    <row r="449" spans="1:51" ht="30" customHeight="1" hidden="1">
      <c r="A449" s="40" t="s">
        <v>988</v>
      </c>
      <c r="B449" s="40" t="s">
        <v>1889</v>
      </c>
      <c r="C449" s="40" t="s">
        <v>130</v>
      </c>
      <c r="D449" s="59">
        <v>0.017</v>
      </c>
      <c r="E449" s="60">
        <f t="shared" si="86"/>
        <v>0</v>
      </c>
      <c r="F449" s="53">
        <f t="shared" si="86"/>
        <v>0</v>
      </c>
      <c r="G449" s="60">
        <f>단가대비표!O43</f>
        <v>0</v>
      </c>
      <c r="H449" s="53">
        <f>TRUNC(G449*D449,1)</f>
        <v>0</v>
      </c>
      <c r="I449" s="60">
        <f>단가대비표!P43</f>
        <v>0</v>
      </c>
      <c r="J449" s="53">
        <f>TRUNC(I449*D449,1)</f>
        <v>0</v>
      </c>
      <c r="K449" s="60">
        <f>단가대비표!V43</f>
        <v>0</v>
      </c>
      <c r="L449" s="53">
        <f>TRUNC(K449*D449,1)</f>
        <v>0</v>
      </c>
      <c r="M449" s="40" t="s">
        <v>1890</v>
      </c>
      <c r="N449" s="2" t="s">
        <v>392</v>
      </c>
      <c r="O449" s="2" t="s">
        <v>1891</v>
      </c>
      <c r="P449" s="2" t="s">
        <v>48</v>
      </c>
      <c r="Q449" s="2" t="s">
        <v>48</v>
      </c>
      <c r="R449" s="2" t="s">
        <v>47</v>
      </c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2" t="s">
        <v>41</v>
      </c>
      <c r="AW449" s="2" t="s">
        <v>1892</v>
      </c>
      <c r="AX449" s="2" t="s">
        <v>41</v>
      </c>
      <c r="AY449" s="2" t="s">
        <v>41</v>
      </c>
    </row>
    <row r="450" spans="1:51" ht="30" customHeight="1" hidden="1">
      <c r="A450" s="40" t="s">
        <v>1893</v>
      </c>
      <c r="B450" s="40" t="s">
        <v>1894</v>
      </c>
      <c r="C450" s="40" t="s">
        <v>1422</v>
      </c>
      <c r="D450" s="59">
        <v>0.655</v>
      </c>
      <c r="E450" s="60">
        <f t="shared" si="86"/>
        <v>3754.7</v>
      </c>
      <c r="F450" s="53">
        <f t="shared" si="86"/>
        <v>2459.3</v>
      </c>
      <c r="G450" s="60">
        <f>단가대비표!O61</f>
        <v>3754.75</v>
      </c>
      <c r="H450" s="53">
        <f>TRUNC(G450*D450,1)</f>
        <v>2459.3</v>
      </c>
      <c r="I450" s="60">
        <f>단가대비표!P61</f>
        <v>0</v>
      </c>
      <c r="J450" s="53">
        <f>TRUNC(I450*D450,1)</f>
        <v>0</v>
      </c>
      <c r="K450" s="60">
        <f>단가대비표!V61</f>
        <v>0</v>
      </c>
      <c r="L450" s="53">
        <f>TRUNC(K450*D450,1)</f>
        <v>0</v>
      </c>
      <c r="M450" s="40" t="s">
        <v>1895</v>
      </c>
      <c r="N450" s="2" t="s">
        <v>392</v>
      </c>
      <c r="O450" s="2" t="s">
        <v>1896</v>
      </c>
      <c r="P450" s="2" t="s">
        <v>48</v>
      </c>
      <c r="Q450" s="2" t="s">
        <v>48</v>
      </c>
      <c r="R450" s="2" t="s">
        <v>47</v>
      </c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2" t="s">
        <v>41</v>
      </c>
      <c r="AW450" s="2" t="s">
        <v>1897</v>
      </c>
      <c r="AX450" s="2" t="s">
        <v>41</v>
      </c>
      <c r="AY450" s="2" t="s">
        <v>41</v>
      </c>
    </row>
    <row r="451" spans="1:51" ht="30" customHeight="1" hidden="1">
      <c r="A451" s="40" t="s">
        <v>389</v>
      </c>
      <c r="B451" s="40" t="s">
        <v>1898</v>
      </c>
      <c r="C451" s="40" t="s">
        <v>74</v>
      </c>
      <c r="D451" s="59">
        <v>1</v>
      </c>
      <c r="E451" s="60">
        <f t="shared" si="86"/>
        <v>15985</v>
      </c>
      <c r="F451" s="53">
        <f t="shared" si="86"/>
        <v>15985</v>
      </c>
      <c r="G451" s="60">
        <f>일위대가목록!F287</f>
        <v>465</v>
      </c>
      <c r="H451" s="53">
        <f>TRUNC(G451*D451,1)</f>
        <v>465</v>
      </c>
      <c r="I451" s="60">
        <f>일위대가목록!G287</f>
        <v>15520</v>
      </c>
      <c r="J451" s="53">
        <f>TRUNC(I451*D451,1)</f>
        <v>15520</v>
      </c>
      <c r="K451" s="60">
        <f>일위대가목록!H287</f>
        <v>0</v>
      </c>
      <c r="L451" s="53">
        <f>TRUNC(K451*D451,1)</f>
        <v>0</v>
      </c>
      <c r="M451" s="40" t="s">
        <v>1899</v>
      </c>
      <c r="N451" s="2" t="s">
        <v>392</v>
      </c>
      <c r="O451" s="2" t="s">
        <v>1900</v>
      </c>
      <c r="P451" s="2" t="s">
        <v>47</v>
      </c>
      <c r="Q451" s="2" t="s">
        <v>48</v>
      </c>
      <c r="R451" s="2" t="s">
        <v>48</v>
      </c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2" t="s">
        <v>41</v>
      </c>
      <c r="AW451" s="2" t="s">
        <v>1901</v>
      </c>
      <c r="AX451" s="2" t="s">
        <v>41</v>
      </c>
      <c r="AY451" s="2" t="s">
        <v>41</v>
      </c>
    </row>
    <row r="452" spans="1:51" ht="30" customHeight="1" hidden="1">
      <c r="A452" s="40" t="s">
        <v>1173</v>
      </c>
      <c r="B452" s="40" t="s">
        <v>41</v>
      </c>
      <c r="C452" s="40" t="s">
        <v>41</v>
      </c>
      <c r="D452" s="59"/>
      <c r="E452" s="60"/>
      <c r="F452" s="53">
        <f>H452+J452+L452</f>
        <v>18444</v>
      </c>
      <c r="G452" s="60"/>
      <c r="H452" s="53">
        <f>TRUNC(SUMIF(N448:N451,N447,H448:H451),0)</f>
        <v>2924</v>
      </c>
      <c r="I452" s="60"/>
      <c r="J452" s="53">
        <f>TRUNC(SUMIF(N448:N451,N447,J448:J451),0)</f>
        <v>15520</v>
      </c>
      <c r="K452" s="60"/>
      <c r="L452" s="53">
        <f>TRUNC(SUMIF(N448:N451,N447,L448:L451),0)</f>
        <v>0</v>
      </c>
      <c r="M452" s="40" t="s">
        <v>41</v>
      </c>
      <c r="N452" s="2" t="s">
        <v>67</v>
      </c>
      <c r="O452" s="2" t="s">
        <v>67</v>
      </c>
      <c r="P452" s="2" t="s">
        <v>41</v>
      </c>
      <c r="Q452" s="2" t="s">
        <v>41</v>
      </c>
      <c r="R452" s="2" t="s">
        <v>41</v>
      </c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2" t="s">
        <v>41</v>
      </c>
      <c r="AW452" s="2" t="s">
        <v>41</v>
      </c>
      <c r="AX452" s="2" t="s">
        <v>41</v>
      </c>
      <c r="AY452" s="2" t="s">
        <v>41</v>
      </c>
    </row>
    <row r="453" spans="1:13" ht="30" customHeight="1" hidden="1">
      <c r="A453" s="59"/>
      <c r="B453" s="59"/>
      <c r="C453" s="59"/>
      <c r="D453" s="59"/>
      <c r="E453" s="60"/>
      <c r="F453" s="53"/>
      <c r="G453" s="60"/>
      <c r="H453" s="53"/>
      <c r="I453" s="60"/>
      <c r="J453" s="53"/>
      <c r="K453" s="60"/>
      <c r="L453" s="53"/>
      <c r="M453" s="59"/>
    </row>
    <row r="454" spans="1:14" ht="30" customHeight="1" hidden="1">
      <c r="A454" s="54" t="s">
        <v>1902</v>
      </c>
      <c r="B454" s="55"/>
      <c r="C454" s="55"/>
      <c r="D454" s="55"/>
      <c r="E454" s="56"/>
      <c r="F454" s="57"/>
      <c r="G454" s="56"/>
      <c r="H454" s="57"/>
      <c r="I454" s="56"/>
      <c r="J454" s="57"/>
      <c r="K454" s="56"/>
      <c r="L454" s="57"/>
      <c r="M454" s="58"/>
      <c r="N454" s="4" t="s">
        <v>395</v>
      </c>
    </row>
    <row r="455" spans="1:51" ht="30" customHeight="1" hidden="1">
      <c r="A455" s="40" t="s">
        <v>998</v>
      </c>
      <c r="B455" s="40" t="s">
        <v>1885</v>
      </c>
      <c r="C455" s="40" t="s">
        <v>699</v>
      </c>
      <c r="D455" s="59">
        <v>7.2</v>
      </c>
      <c r="E455" s="60">
        <f aca="true" t="shared" si="87" ref="E455:F458">TRUNC(G455+I455+K455,1)</f>
        <v>0</v>
      </c>
      <c r="F455" s="53">
        <f t="shared" si="87"/>
        <v>0</v>
      </c>
      <c r="G455" s="60">
        <f>단가대비표!O125</f>
        <v>0</v>
      </c>
      <c r="H455" s="53">
        <f>TRUNC(G455*D455,1)</f>
        <v>0</v>
      </c>
      <c r="I455" s="60">
        <f>단가대비표!P125</f>
        <v>0</v>
      </c>
      <c r="J455" s="53">
        <f>TRUNC(I455*D455,1)</f>
        <v>0</v>
      </c>
      <c r="K455" s="60">
        <f>단가대비표!V125</f>
        <v>0</v>
      </c>
      <c r="L455" s="53">
        <f>TRUNC(K455*D455,1)</f>
        <v>0</v>
      </c>
      <c r="M455" s="40" t="s">
        <v>1886</v>
      </c>
      <c r="N455" s="2" t="s">
        <v>395</v>
      </c>
      <c r="O455" s="2" t="s">
        <v>1887</v>
      </c>
      <c r="P455" s="2" t="s">
        <v>48</v>
      </c>
      <c r="Q455" s="2" t="s">
        <v>48</v>
      </c>
      <c r="R455" s="2" t="s">
        <v>47</v>
      </c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2" t="s">
        <v>41</v>
      </c>
      <c r="AW455" s="2" t="s">
        <v>1903</v>
      </c>
      <c r="AX455" s="2" t="s">
        <v>41</v>
      </c>
      <c r="AY455" s="2" t="s">
        <v>41</v>
      </c>
    </row>
    <row r="456" spans="1:51" ht="30" customHeight="1" hidden="1">
      <c r="A456" s="40" t="s">
        <v>988</v>
      </c>
      <c r="B456" s="40" t="s">
        <v>1889</v>
      </c>
      <c r="C456" s="40" t="s">
        <v>130</v>
      </c>
      <c r="D456" s="59">
        <v>0.01</v>
      </c>
      <c r="E456" s="60">
        <f t="shared" si="87"/>
        <v>0</v>
      </c>
      <c r="F456" s="53">
        <f t="shared" si="87"/>
        <v>0</v>
      </c>
      <c r="G456" s="60">
        <f>단가대비표!O43</f>
        <v>0</v>
      </c>
      <c r="H456" s="53">
        <f>TRUNC(G456*D456,1)</f>
        <v>0</v>
      </c>
      <c r="I456" s="60">
        <f>단가대비표!P43</f>
        <v>0</v>
      </c>
      <c r="J456" s="53">
        <f>TRUNC(I456*D456,1)</f>
        <v>0</v>
      </c>
      <c r="K456" s="60">
        <f>단가대비표!V43</f>
        <v>0</v>
      </c>
      <c r="L456" s="53">
        <f>TRUNC(K456*D456,1)</f>
        <v>0</v>
      </c>
      <c r="M456" s="40" t="s">
        <v>1890</v>
      </c>
      <c r="N456" s="2" t="s">
        <v>395</v>
      </c>
      <c r="O456" s="2" t="s">
        <v>1891</v>
      </c>
      <c r="P456" s="2" t="s">
        <v>48</v>
      </c>
      <c r="Q456" s="2" t="s">
        <v>48</v>
      </c>
      <c r="R456" s="2" t="s">
        <v>47</v>
      </c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2" t="s">
        <v>41</v>
      </c>
      <c r="AW456" s="2" t="s">
        <v>1904</v>
      </c>
      <c r="AX456" s="2" t="s">
        <v>41</v>
      </c>
      <c r="AY456" s="2" t="s">
        <v>41</v>
      </c>
    </row>
    <row r="457" spans="1:51" ht="30" customHeight="1" hidden="1">
      <c r="A457" s="40" t="s">
        <v>1893</v>
      </c>
      <c r="B457" s="40" t="s">
        <v>1894</v>
      </c>
      <c r="C457" s="40" t="s">
        <v>1422</v>
      </c>
      <c r="D457" s="59">
        <v>0.46</v>
      </c>
      <c r="E457" s="60">
        <f t="shared" si="87"/>
        <v>3754.7</v>
      </c>
      <c r="F457" s="53">
        <f t="shared" si="87"/>
        <v>1727.1</v>
      </c>
      <c r="G457" s="60">
        <f>단가대비표!O61</f>
        <v>3754.75</v>
      </c>
      <c r="H457" s="53">
        <f>TRUNC(G457*D457,1)</f>
        <v>1727.1</v>
      </c>
      <c r="I457" s="60">
        <f>단가대비표!P61</f>
        <v>0</v>
      </c>
      <c r="J457" s="53">
        <f>TRUNC(I457*D457,1)</f>
        <v>0</v>
      </c>
      <c r="K457" s="60">
        <f>단가대비표!V61</f>
        <v>0</v>
      </c>
      <c r="L457" s="53">
        <f>TRUNC(K457*D457,1)</f>
        <v>0</v>
      </c>
      <c r="M457" s="40" t="s">
        <v>1895</v>
      </c>
      <c r="N457" s="2" t="s">
        <v>395</v>
      </c>
      <c r="O457" s="2" t="s">
        <v>1896</v>
      </c>
      <c r="P457" s="2" t="s">
        <v>48</v>
      </c>
      <c r="Q457" s="2" t="s">
        <v>48</v>
      </c>
      <c r="R457" s="2" t="s">
        <v>47</v>
      </c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2" t="s">
        <v>41</v>
      </c>
      <c r="AW457" s="2" t="s">
        <v>1905</v>
      </c>
      <c r="AX457" s="2" t="s">
        <v>41</v>
      </c>
      <c r="AY457" s="2" t="s">
        <v>41</v>
      </c>
    </row>
    <row r="458" spans="1:51" ht="30" customHeight="1" hidden="1">
      <c r="A458" s="40" t="s">
        <v>389</v>
      </c>
      <c r="B458" s="40" t="s">
        <v>1906</v>
      </c>
      <c r="C458" s="40" t="s">
        <v>74</v>
      </c>
      <c r="D458" s="59">
        <v>1</v>
      </c>
      <c r="E458" s="60">
        <f t="shared" si="87"/>
        <v>12547</v>
      </c>
      <c r="F458" s="53">
        <f t="shared" si="87"/>
        <v>12547</v>
      </c>
      <c r="G458" s="60">
        <f>일위대가목록!F288</f>
        <v>365</v>
      </c>
      <c r="H458" s="53">
        <f>TRUNC(G458*D458,1)</f>
        <v>365</v>
      </c>
      <c r="I458" s="60">
        <f>일위대가목록!G288</f>
        <v>12182</v>
      </c>
      <c r="J458" s="53">
        <f>TRUNC(I458*D458,1)</f>
        <v>12182</v>
      </c>
      <c r="K458" s="60">
        <f>일위대가목록!H288</f>
        <v>0</v>
      </c>
      <c r="L458" s="53">
        <f>TRUNC(K458*D458,1)</f>
        <v>0</v>
      </c>
      <c r="M458" s="40" t="s">
        <v>1907</v>
      </c>
      <c r="N458" s="2" t="s">
        <v>395</v>
      </c>
      <c r="O458" s="2" t="s">
        <v>1908</v>
      </c>
      <c r="P458" s="2" t="s">
        <v>47</v>
      </c>
      <c r="Q458" s="2" t="s">
        <v>48</v>
      </c>
      <c r="R458" s="2" t="s">
        <v>48</v>
      </c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2" t="s">
        <v>41</v>
      </c>
      <c r="AW458" s="2" t="s">
        <v>1909</v>
      </c>
      <c r="AX458" s="2" t="s">
        <v>41</v>
      </c>
      <c r="AY458" s="2" t="s">
        <v>41</v>
      </c>
    </row>
    <row r="459" spans="1:51" ht="30" customHeight="1" hidden="1">
      <c r="A459" s="40" t="s">
        <v>1173</v>
      </c>
      <c r="B459" s="40" t="s">
        <v>41</v>
      </c>
      <c r="C459" s="40" t="s">
        <v>41</v>
      </c>
      <c r="D459" s="59"/>
      <c r="E459" s="60"/>
      <c r="F459" s="53">
        <f>H459+J459+L459</f>
        <v>14274</v>
      </c>
      <c r="G459" s="60"/>
      <c r="H459" s="53">
        <f>TRUNC(SUMIF(N455:N458,N454,H455:H458),0)</f>
        <v>2092</v>
      </c>
      <c r="I459" s="60"/>
      <c r="J459" s="53">
        <f>TRUNC(SUMIF(N455:N458,N454,J455:J458),0)</f>
        <v>12182</v>
      </c>
      <c r="K459" s="60"/>
      <c r="L459" s="53">
        <f>TRUNC(SUMIF(N455:N458,N454,L455:L458),0)</f>
        <v>0</v>
      </c>
      <c r="M459" s="40" t="s">
        <v>41</v>
      </c>
      <c r="N459" s="2" t="s">
        <v>67</v>
      </c>
      <c r="O459" s="2" t="s">
        <v>67</v>
      </c>
      <c r="P459" s="2" t="s">
        <v>41</v>
      </c>
      <c r="Q459" s="2" t="s">
        <v>41</v>
      </c>
      <c r="R459" s="2" t="s">
        <v>41</v>
      </c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2" t="s">
        <v>41</v>
      </c>
      <c r="AW459" s="2" t="s">
        <v>41</v>
      </c>
      <c r="AX459" s="2" t="s">
        <v>41</v>
      </c>
      <c r="AY459" s="2" t="s">
        <v>41</v>
      </c>
    </row>
    <row r="460" spans="1:13" ht="30" customHeight="1" hidden="1">
      <c r="A460" s="59"/>
      <c r="B460" s="59"/>
      <c r="C460" s="59"/>
      <c r="D460" s="59"/>
      <c r="E460" s="60"/>
      <c r="F460" s="53"/>
      <c r="G460" s="60"/>
      <c r="H460" s="53"/>
      <c r="I460" s="60"/>
      <c r="J460" s="53"/>
      <c r="K460" s="60"/>
      <c r="L460" s="53"/>
      <c r="M460" s="59"/>
    </row>
    <row r="461" spans="1:14" ht="30" customHeight="1" hidden="1">
      <c r="A461" s="54" t="s">
        <v>1910</v>
      </c>
      <c r="B461" s="55"/>
      <c r="C461" s="55"/>
      <c r="D461" s="55"/>
      <c r="E461" s="56"/>
      <c r="F461" s="57"/>
      <c r="G461" s="56"/>
      <c r="H461" s="57"/>
      <c r="I461" s="56"/>
      <c r="J461" s="57"/>
      <c r="K461" s="56"/>
      <c r="L461" s="57"/>
      <c r="M461" s="58"/>
      <c r="N461" s="4" t="s">
        <v>399</v>
      </c>
    </row>
    <row r="462" spans="1:51" ht="30" customHeight="1" hidden="1">
      <c r="A462" s="40" t="s">
        <v>1911</v>
      </c>
      <c r="B462" s="40" t="s">
        <v>1912</v>
      </c>
      <c r="C462" s="40" t="s">
        <v>74</v>
      </c>
      <c r="D462" s="59">
        <v>1</v>
      </c>
      <c r="E462" s="60">
        <f>TRUNC(G462+I462+K462,1)</f>
        <v>41211</v>
      </c>
      <c r="F462" s="53">
        <f>TRUNC(H462+J462+L462,1)</f>
        <v>41211</v>
      </c>
      <c r="G462" s="60">
        <f>일위대가목록!F289</f>
        <v>28840</v>
      </c>
      <c r="H462" s="53">
        <f>TRUNC(G462*D462,1)</f>
        <v>28840</v>
      </c>
      <c r="I462" s="60">
        <f>일위대가목록!G289</f>
        <v>12011</v>
      </c>
      <c r="J462" s="53">
        <f>TRUNC(I462*D462,1)</f>
        <v>12011</v>
      </c>
      <c r="K462" s="60">
        <f>일위대가목록!H289</f>
        <v>360</v>
      </c>
      <c r="L462" s="53">
        <f>TRUNC(K462*D462,1)</f>
        <v>360</v>
      </c>
      <c r="M462" s="40" t="s">
        <v>1913</v>
      </c>
      <c r="N462" s="2" t="s">
        <v>399</v>
      </c>
      <c r="O462" s="2" t="s">
        <v>1914</v>
      </c>
      <c r="P462" s="2" t="s">
        <v>47</v>
      </c>
      <c r="Q462" s="2" t="s">
        <v>48</v>
      </c>
      <c r="R462" s="2" t="s">
        <v>48</v>
      </c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2" t="s">
        <v>41</v>
      </c>
      <c r="AW462" s="2" t="s">
        <v>1915</v>
      </c>
      <c r="AX462" s="2" t="s">
        <v>41</v>
      </c>
      <c r="AY462" s="2" t="s">
        <v>41</v>
      </c>
    </row>
    <row r="463" spans="1:51" ht="30" customHeight="1" hidden="1">
      <c r="A463" s="40" t="s">
        <v>1173</v>
      </c>
      <c r="B463" s="40" t="s">
        <v>41</v>
      </c>
      <c r="C463" s="40" t="s">
        <v>41</v>
      </c>
      <c r="D463" s="59"/>
      <c r="E463" s="60"/>
      <c r="F463" s="53">
        <f>H463+J463+L463</f>
        <v>41211</v>
      </c>
      <c r="G463" s="60"/>
      <c r="H463" s="53">
        <f>TRUNC(SUMIF(N462:N462,N461,H462:H462),0)</f>
        <v>28840</v>
      </c>
      <c r="I463" s="60"/>
      <c r="J463" s="53">
        <f>TRUNC(SUMIF(N462:N462,N461,J462:J462),0)</f>
        <v>12011</v>
      </c>
      <c r="K463" s="60"/>
      <c r="L463" s="53">
        <f>TRUNC(SUMIF(N462:N462,N461,L462:L462),0)</f>
        <v>360</v>
      </c>
      <c r="M463" s="40" t="s">
        <v>41</v>
      </c>
      <c r="N463" s="2" t="s">
        <v>67</v>
      </c>
      <c r="O463" s="2" t="s">
        <v>67</v>
      </c>
      <c r="P463" s="2" t="s">
        <v>41</v>
      </c>
      <c r="Q463" s="2" t="s">
        <v>41</v>
      </c>
      <c r="R463" s="2" t="s">
        <v>41</v>
      </c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2" t="s">
        <v>41</v>
      </c>
      <c r="AW463" s="2" t="s">
        <v>41</v>
      </c>
      <c r="AX463" s="2" t="s">
        <v>41</v>
      </c>
      <c r="AY463" s="2" t="s">
        <v>41</v>
      </c>
    </row>
    <row r="464" spans="1:13" ht="30" customHeight="1" hidden="1">
      <c r="A464" s="59"/>
      <c r="B464" s="59"/>
      <c r="C464" s="59"/>
      <c r="D464" s="59"/>
      <c r="E464" s="60"/>
      <c r="F464" s="53"/>
      <c r="G464" s="60"/>
      <c r="H464" s="53"/>
      <c r="I464" s="60"/>
      <c r="J464" s="53"/>
      <c r="K464" s="60"/>
      <c r="L464" s="53"/>
      <c r="M464" s="59"/>
    </row>
    <row r="465" spans="1:14" ht="30" customHeight="1" hidden="1">
      <c r="A465" s="54" t="s">
        <v>1916</v>
      </c>
      <c r="B465" s="55"/>
      <c r="C465" s="55"/>
      <c r="D465" s="55"/>
      <c r="E465" s="56"/>
      <c r="F465" s="57"/>
      <c r="G465" s="56"/>
      <c r="H465" s="57"/>
      <c r="I465" s="56"/>
      <c r="J465" s="57"/>
      <c r="K465" s="56"/>
      <c r="L465" s="57"/>
      <c r="M465" s="58"/>
      <c r="N465" s="4" t="s">
        <v>402</v>
      </c>
    </row>
    <row r="466" spans="1:51" ht="30" customHeight="1" hidden="1">
      <c r="A466" s="40" t="s">
        <v>1911</v>
      </c>
      <c r="B466" s="40" t="s">
        <v>1917</v>
      </c>
      <c r="C466" s="40" t="s">
        <v>74</v>
      </c>
      <c r="D466" s="59">
        <v>1</v>
      </c>
      <c r="E466" s="60">
        <f>TRUNC(G466+I466+K466,1)</f>
        <v>43528</v>
      </c>
      <c r="F466" s="53">
        <f>TRUNC(H466+J466+L466,1)</f>
        <v>43528</v>
      </c>
      <c r="G466" s="60">
        <f>일위대가목록!F290</f>
        <v>31157</v>
      </c>
      <c r="H466" s="53">
        <f>TRUNC(G466*D466,1)</f>
        <v>31157</v>
      </c>
      <c r="I466" s="60">
        <f>일위대가목록!G290</f>
        <v>12011</v>
      </c>
      <c r="J466" s="53">
        <f>TRUNC(I466*D466,1)</f>
        <v>12011</v>
      </c>
      <c r="K466" s="60">
        <f>일위대가목록!H290</f>
        <v>360</v>
      </c>
      <c r="L466" s="53">
        <f>TRUNC(K466*D466,1)</f>
        <v>360</v>
      </c>
      <c r="M466" s="40" t="s">
        <v>1918</v>
      </c>
      <c r="N466" s="2" t="s">
        <v>402</v>
      </c>
      <c r="O466" s="2" t="s">
        <v>1919</v>
      </c>
      <c r="P466" s="2" t="s">
        <v>47</v>
      </c>
      <c r="Q466" s="2" t="s">
        <v>48</v>
      </c>
      <c r="R466" s="2" t="s">
        <v>48</v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2" t="s">
        <v>41</v>
      </c>
      <c r="AW466" s="2" t="s">
        <v>1920</v>
      </c>
      <c r="AX466" s="2" t="s">
        <v>41</v>
      </c>
      <c r="AY466" s="2" t="s">
        <v>41</v>
      </c>
    </row>
    <row r="467" spans="1:51" ht="30" customHeight="1" hidden="1">
      <c r="A467" s="40" t="s">
        <v>1173</v>
      </c>
      <c r="B467" s="40" t="s">
        <v>41</v>
      </c>
      <c r="C467" s="40" t="s">
        <v>41</v>
      </c>
      <c r="D467" s="59"/>
      <c r="E467" s="60"/>
      <c r="F467" s="53">
        <f>H467+J467+L467</f>
        <v>43528</v>
      </c>
      <c r="G467" s="60"/>
      <c r="H467" s="53">
        <f>TRUNC(SUMIF(N466:N466,N465,H466:H466),0)</f>
        <v>31157</v>
      </c>
      <c r="I467" s="60"/>
      <c r="J467" s="53">
        <f>TRUNC(SUMIF(N466:N466,N465,J466:J466),0)</f>
        <v>12011</v>
      </c>
      <c r="K467" s="60"/>
      <c r="L467" s="53">
        <f>TRUNC(SUMIF(N466:N466,N465,L466:L466),0)</f>
        <v>360</v>
      </c>
      <c r="M467" s="40" t="s">
        <v>41</v>
      </c>
      <c r="N467" s="2" t="s">
        <v>67</v>
      </c>
      <c r="O467" s="2" t="s">
        <v>67</v>
      </c>
      <c r="P467" s="2" t="s">
        <v>41</v>
      </c>
      <c r="Q467" s="2" t="s">
        <v>41</v>
      </c>
      <c r="R467" s="2" t="s">
        <v>41</v>
      </c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2" t="s">
        <v>41</v>
      </c>
      <c r="AW467" s="2" t="s">
        <v>41</v>
      </c>
      <c r="AX467" s="2" t="s">
        <v>41</v>
      </c>
      <c r="AY467" s="2" t="s">
        <v>41</v>
      </c>
    </row>
    <row r="468" spans="1:13" ht="30" customHeight="1" hidden="1">
      <c r="A468" s="59"/>
      <c r="B468" s="59"/>
      <c r="C468" s="59"/>
      <c r="D468" s="59"/>
      <c r="E468" s="60"/>
      <c r="F468" s="53"/>
      <c r="G468" s="60"/>
      <c r="H468" s="53"/>
      <c r="I468" s="60"/>
      <c r="J468" s="53"/>
      <c r="K468" s="60"/>
      <c r="L468" s="53"/>
      <c r="M468" s="59"/>
    </row>
    <row r="469" spans="1:14" ht="30" customHeight="1" hidden="1">
      <c r="A469" s="54" t="s">
        <v>1921</v>
      </c>
      <c r="B469" s="55"/>
      <c r="C469" s="55"/>
      <c r="D469" s="55"/>
      <c r="E469" s="56"/>
      <c r="F469" s="57"/>
      <c r="G469" s="56"/>
      <c r="H469" s="57"/>
      <c r="I469" s="56"/>
      <c r="J469" s="57"/>
      <c r="K469" s="56"/>
      <c r="L469" s="57"/>
      <c r="M469" s="58"/>
      <c r="N469" s="4" t="s">
        <v>405</v>
      </c>
    </row>
    <row r="470" spans="1:51" ht="30" customHeight="1" hidden="1">
      <c r="A470" s="40" t="s">
        <v>1922</v>
      </c>
      <c r="B470" s="40" t="s">
        <v>1923</v>
      </c>
      <c r="C470" s="40" t="s">
        <v>699</v>
      </c>
      <c r="D470" s="59">
        <v>0.942</v>
      </c>
      <c r="E470" s="60">
        <f aca="true" t="shared" si="88" ref="E470:F473">TRUNC(G470+I470+K470,1)</f>
        <v>7500</v>
      </c>
      <c r="F470" s="53">
        <f t="shared" si="88"/>
        <v>7065</v>
      </c>
      <c r="G470" s="60">
        <f>단가대비표!O59</f>
        <v>7500</v>
      </c>
      <c r="H470" s="53">
        <f>TRUNC(G470*D470,1)</f>
        <v>7065</v>
      </c>
      <c r="I470" s="60">
        <f>단가대비표!P59</f>
        <v>0</v>
      </c>
      <c r="J470" s="53">
        <f>TRUNC(I470*D470,1)</f>
        <v>0</v>
      </c>
      <c r="K470" s="60">
        <f>단가대비표!V59</f>
        <v>0</v>
      </c>
      <c r="L470" s="53">
        <f>TRUNC(K470*D470,1)</f>
        <v>0</v>
      </c>
      <c r="M470" s="40" t="s">
        <v>1924</v>
      </c>
      <c r="N470" s="2" t="s">
        <v>405</v>
      </c>
      <c r="O470" s="2" t="s">
        <v>1925</v>
      </c>
      <c r="P470" s="2" t="s">
        <v>48</v>
      </c>
      <c r="Q470" s="2" t="s">
        <v>48</v>
      </c>
      <c r="R470" s="2" t="s">
        <v>47</v>
      </c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2" t="s">
        <v>41</v>
      </c>
      <c r="AW470" s="2" t="s">
        <v>1926</v>
      </c>
      <c r="AX470" s="2" t="s">
        <v>41</v>
      </c>
      <c r="AY470" s="2" t="s">
        <v>41</v>
      </c>
    </row>
    <row r="471" spans="1:51" ht="30" customHeight="1" hidden="1">
      <c r="A471" s="40" t="s">
        <v>1927</v>
      </c>
      <c r="B471" s="40" t="s">
        <v>1928</v>
      </c>
      <c r="C471" s="40" t="s">
        <v>699</v>
      </c>
      <c r="D471" s="59">
        <v>0.733</v>
      </c>
      <c r="E471" s="60">
        <f t="shared" si="88"/>
        <v>3000</v>
      </c>
      <c r="F471" s="53">
        <f t="shared" si="88"/>
        <v>2199</v>
      </c>
      <c r="G471" s="60">
        <f>단가대비표!O60</f>
        <v>3000</v>
      </c>
      <c r="H471" s="53">
        <f>TRUNC(G471*D471,1)</f>
        <v>2199</v>
      </c>
      <c r="I471" s="60">
        <f>단가대비표!P60</f>
        <v>0</v>
      </c>
      <c r="J471" s="53">
        <f>TRUNC(I471*D471,1)</f>
        <v>0</v>
      </c>
      <c r="K471" s="60">
        <f>단가대비표!V60</f>
        <v>0</v>
      </c>
      <c r="L471" s="53">
        <f>TRUNC(K471*D471,1)</f>
        <v>0</v>
      </c>
      <c r="M471" s="40" t="s">
        <v>1929</v>
      </c>
      <c r="N471" s="2" t="s">
        <v>405</v>
      </c>
      <c r="O471" s="2" t="s">
        <v>1930</v>
      </c>
      <c r="P471" s="2" t="s">
        <v>48</v>
      </c>
      <c r="Q471" s="2" t="s">
        <v>48</v>
      </c>
      <c r="R471" s="2" t="s">
        <v>47</v>
      </c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2" t="s">
        <v>41</v>
      </c>
      <c r="AW471" s="2" t="s">
        <v>1931</v>
      </c>
      <c r="AX471" s="2" t="s">
        <v>41</v>
      </c>
      <c r="AY471" s="2" t="s">
        <v>41</v>
      </c>
    </row>
    <row r="472" spans="1:51" ht="30" customHeight="1" hidden="1">
      <c r="A472" s="40" t="s">
        <v>1932</v>
      </c>
      <c r="B472" s="40" t="s">
        <v>1211</v>
      </c>
      <c r="C472" s="40" t="s">
        <v>1212</v>
      </c>
      <c r="D472" s="59">
        <v>0.066</v>
      </c>
      <c r="E472" s="60">
        <f t="shared" si="88"/>
        <v>116958</v>
      </c>
      <c r="F472" s="53">
        <f t="shared" si="88"/>
        <v>7719.2</v>
      </c>
      <c r="G472" s="60">
        <f>단가대비표!O386</f>
        <v>0</v>
      </c>
      <c r="H472" s="53">
        <f>TRUNC(G472*D472,1)</f>
        <v>0</v>
      </c>
      <c r="I472" s="60">
        <f>단가대비표!P386</f>
        <v>116958</v>
      </c>
      <c r="J472" s="53">
        <f>TRUNC(I472*D472,1)</f>
        <v>7719.2</v>
      </c>
      <c r="K472" s="60">
        <f>단가대비표!V386</f>
        <v>0</v>
      </c>
      <c r="L472" s="53">
        <f>TRUNC(K472*D472,1)</f>
        <v>0</v>
      </c>
      <c r="M472" s="40" t="s">
        <v>1933</v>
      </c>
      <c r="N472" s="2" t="s">
        <v>405</v>
      </c>
      <c r="O472" s="2" t="s">
        <v>1934</v>
      </c>
      <c r="P472" s="2" t="s">
        <v>48</v>
      </c>
      <c r="Q472" s="2" t="s">
        <v>48</v>
      </c>
      <c r="R472" s="2" t="s">
        <v>47</v>
      </c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2" t="s">
        <v>41</v>
      </c>
      <c r="AW472" s="2" t="s">
        <v>1935</v>
      </c>
      <c r="AX472" s="2" t="s">
        <v>41</v>
      </c>
      <c r="AY472" s="2" t="s">
        <v>41</v>
      </c>
    </row>
    <row r="473" spans="1:51" ht="30" customHeight="1" hidden="1">
      <c r="A473" s="40" t="s">
        <v>1215</v>
      </c>
      <c r="B473" s="40" t="s">
        <v>1211</v>
      </c>
      <c r="C473" s="40" t="s">
        <v>1212</v>
      </c>
      <c r="D473" s="59">
        <v>0.066</v>
      </c>
      <c r="E473" s="60">
        <f t="shared" si="88"/>
        <v>99882</v>
      </c>
      <c r="F473" s="53">
        <f t="shared" si="88"/>
        <v>6592.2</v>
      </c>
      <c r="G473" s="60">
        <f>단가대비표!O367</f>
        <v>0</v>
      </c>
      <c r="H473" s="53">
        <f>TRUNC(G473*D473,1)</f>
        <v>0</v>
      </c>
      <c r="I473" s="60">
        <f>단가대비표!P367</f>
        <v>99882</v>
      </c>
      <c r="J473" s="53">
        <f>TRUNC(I473*D473,1)</f>
        <v>6592.2</v>
      </c>
      <c r="K473" s="60">
        <f>단가대비표!V367</f>
        <v>0</v>
      </c>
      <c r="L473" s="53">
        <f>TRUNC(K473*D473,1)</f>
        <v>0</v>
      </c>
      <c r="M473" s="40" t="s">
        <v>1247</v>
      </c>
      <c r="N473" s="2" t="s">
        <v>405</v>
      </c>
      <c r="O473" s="2" t="s">
        <v>1216</v>
      </c>
      <c r="P473" s="2" t="s">
        <v>48</v>
      </c>
      <c r="Q473" s="2" t="s">
        <v>48</v>
      </c>
      <c r="R473" s="2" t="s">
        <v>47</v>
      </c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2" t="s">
        <v>41</v>
      </c>
      <c r="AW473" s="2" t="s">
        <v>1936</v>
      </c>
      <c r="AX473" s="2" t="s">
        <v>41</v>
      </c>
      <c r="AY473" s="2" t="s">
        <v>41</v>
      </c>
    </row>
    <row r="474" spans="1:51" ht="30" customHeight="1" hidden="1">
      <c r="A474" s="40" t="s">
        <v>1173</v>
      </c>
      <c r="B474" s="40" t="s">
        <v>41</v>
      </c>
      <c r="C474" s="40" t="s">
        <v>41</v>
      </c>
      <c r="D474" s="59"/>
      <c r="E474" s="60"/>
      <c r="F474" s="53">
        <f>H474+J474+L474</f>
        <v>23575</v>
      </c>
      <c r="G474" s="60"/>
      <c r="H474" s="53">
        <f>TRUNC(SUMIF(N470:N473,N469,H470:H473),0)</f>
        <v>9264</v>
      </c>
      <c r="I474" s="60"/>
      <c r="J474" s="53">
        <f>TRUNC(SUMIF(N470:N473,N469,J470:J473),0)</f>
        <v>14311</v>
      </c>
      <c r="K474" s="60"/>
      <c r="L474" s="53">
        <f>TRUNC(SUMIF(N470:N473,N469,L470:L473),0)</f>
        <v>0</v>
      </c>
      <c r="M474" s="40" t="s">
        <v>41</v>
      </c>
      <c r="N474" s="2" t="s">
        <v>67</v>
      </c>
      <c r="O474" s="2" t="s">
        <v>67</v>
      </c>
      <c r="P474" s="2" t="s">
        <v>41</v>
      </c>
      <c r="Q474" s="2" t="s">
        <v>41</v>
      </c>
      <c r="R474" s="2" t="s">
        <v>41</v>
      </c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2" t="s">
        <v>41</v>
      </c>
      <c r="AW474" s="2" t="s">
        <v>41</v>
      </c>
      <c r="AX474" s="2" t="s">
        <v>41</v>
      </c>
      <c r="AY474" s="2" t="s">
        <v>41</v>
      </c>
    </row>
    <row r="475" spans="1:13" ht="30" customHeight="1" hidden="1">
      <c r="A475" s="59"/>
      <c r="B475" s="59"/>
      <c r="C475" s="59"/>
      <c r="D475" s="59"/>
      <c r="E475" s="60"/>
      <c r="F475" s="53"/>
      <c r="G475" s="60"/>
      <c r="H475" s="53"/>
      <c r="I475" s="60"/>
      <c r="J475" s="53"/>
      <c r="K475" s="60"/>
      <c r="L475" s="53"/>
      <c r="M475" s="59"/>
    </row>
    <row r="476" spans="1:14" ht="30" customHeight="1" hidden="1">
      <c r="A476" s="54" t="s">
        <v>1937</v>
      </c>
      <c r="B476" s="55"/>
      <c r="C476" s="55"/>
      <c r="D476" s="55"/>
      <c r="E476" s="56"/>
      <c r="F476" s="57"/>
      <c r="G476" s="56"/>
      <c r="H476" s="57"/>
      <c r="I476" s="56"/>
      <c r="J476" s="57"/>
      <c r="K476" s="56"/>
      <c r="L476" s="57"/>
      <c r="M476" s="58"/>
      <c r="N476" s="4" t="s">
        <v>407</v>
      </c>
    </row>
    <row r="477" spans="1:51" ht="30" customHeight="1" hidden="1">
      <c r="A477" s="40" t="s">
        <v>1922</v>
      </c>
      <c r="B477" s="40" t="s">
        <v>1923</v>
      </c>
      <c r="C477" s="40" t="s">
        <v>699</v>
      </c>
      <c r="D477" s="59">
        <v>0.942</v>
      </c>
      <c r="E477" s="60">
        <f aca="true" t="shared" si="89" ref="E477:F480">TRUNC(G477+I477+K477,1)</f>
        <v>7500</v>
      </c>
      <c r="F477" s="53">
        <f t="shared" si="89"/>
        <v>7065</v>
      </c>
      <c r="G477" s="60">
        <f>단가대비표!O59</f>
        <v>7500</v>
      </c>
      <c r="H477" s="53">
        <f>TRUNC(G477*D477,1)</f>
        <v>7065</v>
      </c>
      <c r="I477" s="60">
        <f>단가대비표!P59</f>
        <v>0</v>
      </c>
      <c r="J477" s="53">
        <f>TRUNC(I477*D477,1)</f>
        <v>0</v>
      </c>
      <c r="K477" s="60">
        <f>단가대비표!V59</f>
        <v>0</v>
      </c>
      <c r="L477" s="53">
        <f>TRUNC(K477*D477,1)</f>
        <v>0</v>
      </c>
      <c r="M477" s="40" t="s">
        <v>1924</v>
      </c>
      <c r="N477" s="2" t="s">
        <v>407</v>
      </c>
      <c r="O477" s="2" t="s">
        <v>1925</v>
      </c>
      <c r="P477" s="2" t="s">
        <v>48</v>
      </c>
      <c r="Q477" s="2" t="s">
        <v>48</v>
      </c>
      <c r="R477" s="2" t="s">
        <v>47</v>
      </c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2" t="s">
        <v>41</v>
      </c>
      <c r="AW477" s="2" t="s">
        <v>1938</v>
      </c>
      <c r="AX477" s="2" t="s">
        <v>41</v>
      </c>
      <c r="AY477" s="2" t="s">
        <v>41</v>
      </c>
    </row>
    <row r="478" spans="1:51" ht="30" customHeight="1" hidden="1">
      <c r="A478" s="40" t="s">
        <v>1927</v>
      </c>
      <c r="B478" s="40" t="s">
        <v>1928</v>
      </c>
      <c r="C478" s="40" t="s">
        <v>699</v>
      </c>
      <c r="D478" s="59">
        <v>0.733</v>
      </c>
      <c r="E478" s="60">
        <f t="shared" si="89"/>
        <v>3000</v>
      </c>
      <c r="F478" s="53">
        <f t="shared" si="89"/>
        <v>2199</v>
      </c>
      <c r="G478" s="60">
        <f>단가대비표!O60</f>
        <v>3000</v>
      </c>
      <c r="H478" s="53">
        <f>TRUNC(G478*D478,1)</f>
        <v>2199</v>
      </c>
      <c r="I478" s="60">
        <f>단가대비표!P60</f>
        <v>0</v>
      </c>
      <c r="J478" s="53">
        <f>TRUNC(I478*D478,1)</f>
        <v>0</v>
      </c>
      <c r="K478" s="60">
        <f>단가대비표!V60</f>
        <v>0</v>
      </c>
      <c r="L478" s="53">
        <f>TRUNC(K478*D478,1)</f>
        <v>0</v>
      </c>
      <c r="M478" s="40" t="s">
        <v>1929</v>
      </c>
      <c r="N478" s="2" t="s">
        <v>407</v>
      </c>
      <c r="O478" s="2" t="s">
        <v>1930</v>
      </c>
      <c r="P478" s="2" t="s">
        <v>48</v>
      </c>
      <c r="Q478" s="2" t="s">
        <v>48</v>
      </c>
      <c r="R478" s="2" t="s">
        <v>47</v>
      </c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2" t="s">
        <v>41</v>
      </c>
      <c r="AW478" s="2" t="s">
        <v>1939</v>
      </c>
      <c r="AX478" s="2" t="s">
        <v>41</v>
      </c>
      <c r="AY478" s="2" t="s">
        <v>41</v>
      </c>
    </row>
    <row r="479" spans="1:51" ht="30" customHeight="1" hidden="1">
      <c r="A479" s="40" t="s">
        <v>1932</v>
      </c>
      <c r="B479" s="40" t="s">
        <v>1211</v>
      </c>
      <c r="C479" s="40" t="s">
        <v>1212</v>
      </c>
      <c r="D479" s="59">
        <v>0.08</v>
      </c>
      <c r="E479" s="60">
        <f t="shared" si="89"/>
        <v>116958</v>
      </c>
      <c r="F479" s="53">
        <f t="shared" si="89"/>
        <v>9356.6</v>
      </c>
      <c r="G479" s="60">
        <f>단가대비표!O386</f>
        <v>0</v>
      </c>
      <c r="H479" s="53">
        <f>TRUNC(G479*D479,1)</f>
        <v>0</v>
      </c>
      <c r="I479" s="60">
        <f>단가대비표!P386</f>
        <v>116958</v>
      </c>
      <c r="J479" s="53">
        <f>TRUNC(I479*D479,1)</f>
        <v>9356.6</v>
      </c>
      <c r="K479" s="60">
        <f>단가대비표!V386</f>
        <v>0</v>
      </c>
      <c r="L479" s="53">
        <f>TRUNC(K479*D479,1)</f>
        <v>0</v>
      </c>
      <c r="M479" s="40" t="s">
        <v>1933</v>
      </c>
      <c r="N479" s="2" t="s">
        <v>407</v>
      </c>
      <c r="O479" s="2" t="s">
        <v>1934</v>
      </c>
      <c r="P479" s="2" t="s">
        <v>48</v>
      </c>
      <c r="Q479" s="2" t="s">
        <v>48</v>
      </c>
      <c r="R479" s="2" t="s">
        <v>47</v>
      </c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2" t="s">
        <v>41</v>
      </c>
      <c r="AW479" s="2" t="s">
        <v>1940</v>
      </c>
      <c r="AX479" s="2" t="s">
        <v>41</v>
      </c>
      <c r="AY479" s="2" t="s">
        <v>41</v>
      </c>
    </row>
    <row r="480" spans="1:51" ht="30" customHeight="1" hidden="1">
      <c r="A480" s="40" t="s">
        <v>1215</v>
      </c>
      <c r="B480" s="40" t="s">
        <v>1211</v>
      </c>
      <c r="C480" s="40" t="s">
        <v>1212</v>
      </c>
      <c r="D480" s="59">
        <v>0.07</v>
      </c>
      <c r="E480" s="60">
        <f t="shared" si="89"/>
        <v>99882</v>
      </c>
      <c r="F480" s="53">
        <f t="shared" si="89"/>
        <v>6991.7</v>
      </c>
      <c r="G480" s="60">
        <f>단가대비표!O367</f>
        <v>0</v>
      </c>
      <c r="H480" s="53">
        <f>TRUNC(G480*D480,1)</f>
        <v>0</v>
      </c>
      <c r="I480" s="60">
        <f>단가대비표!P367</f>
        <v>99882</v>
      </c>
      <c r="J480" s="53">
        <f>TRUNC(I480*D480,1)</f>
        <v>6991.7</v>
      </c>
      <c r="K480" s="60">
        <f>단가대비표!V367</f>
        <v>0</v>
      </c>
      <c r="L480" s="53">
        <f>TRUNC(K480*D480,1)</f>
        <v>0</v>
      </c>
      <c r="M480" s="40" t="s">
        <v>1247</v>
      </c>
      <c r="N480" s="2" t="s">
        <v>407</v>
      </c>
      <c r="O480" s="2" t="s">
        <v>1216</v>
      </c>
      <c r="P480" s="2" t="s">
        <v>48</v>
      </c>
      <c r="Q480" s="2" t="s">
        <v>48</v>
      </c>
      <c r="R480" s="2" t="s">
        <v>47</v>
      </c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2" t="s">
        <v>41</v>
      </c>
      <c r="AW480" s="2" t="s">
        <v>1941</v>
      </c>
      <c r="AX480" s="2" t="s">
        <v>41</v>
      </c>
      <c r="AY480" s="2" t="s">
        <v>41</v>
      </c>
    </row>
    <row r="481" spans="1:51" ht="30" customHeight="1" hidden="1">
      <c r="A481" s="40" t="s">
        <v>1173</v>
      </c>
      <c r="B481" s="40" t="s">
        <v>41</v>
      </c>
      <c r="C481" s="40" t="s">
        <v>41</v>
      </c>
      <c r="D481" s="59"/>
      <c r="E481" s="60"/>
      <c r="F481" s="53">
        <f>H481+J481+L481</f>
        <v>25612</v>
      </c>
      <c r="G481" s="60"/>
      <c r="H481" s="53">
        <f>TRUNC(SUMIF(N477:N480,N476,H477:H480),0)</f>
        <v>9264</v>
      </c>
      <c r="I481" s="60"/>
      <c r="J481" s="53">
        <f>TRUNC(SUMIF(N477:N480,N476,J477:J480),0)</f>
        <v>16348</v>
      </c>
      <c r="K481" s="60"/>
      <c r="L481" s="53">
        <f>TRUNC(SUMIF(N477:N480,N476,L477:L480),0)</f>
        <v>0</v>
      </c>
      <c r="M481" s="40" t="s">
        <v>41</v>
      </c>
      <c r="N481" s="2" t="s">
        <v>67</v>
      </c>
      <c r="O481" s="2" t="s">
        <v>67</v>
      </c>
      <c r="P481" s="2" t="s">
        <v>41</v>
      </c>
      <c r="Q481" s="2" t="s">
        <v>41</v>
      </c>
      <c r="R481" s="2" t="s">
        <v>41</v>
      </c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2" t="s">
        <v>41</v>
      </c>
      <c r="AW481" s="2" t="s">
        <v>41</v>
      </c>
      <c r="AX481" s="2" t="s">
        <v>41</v>
      </c>
      <c r="AY481" s="2" t="s">
        <v>41</v>
      </c>
    </row>
    <row r="482" spans="1:13" ht="30" customHeight="1" hidden="1">
      <c r="A482" s="59"/>
      <c r="B482" s="59"/>
      <c r="C482" s="59"/>
      <c r="D482" s="59"/>
      <c r="E482" s="60"/>
      <c r="F482" s="53"/>
      <c r="G482" s="60"/>
      <c r="H482" s="53"/>
      <c r="I482" s="60"/>
      <c r="J482" s="53"/>
      <c r="K482" s="60"/>
      <c r="L482" s="53"/>
      <c r="M482" s="59"/>
    </row>
    <row r="483" spans="1:14" ht="30" customHeight="1" hidden="1">
      <c r="A483" s="54" t="s">
        <v>1942</v>
      </c>
      <c r="B483" s="55"/>
      <c r="C483" s="55"/>
      <c r="D483" s="55"/>
      <c r="E483" s="56"/>
      <c r="F483" s="57"/>
      <c r="G483" s="56"/>
      <c r="H483" s="57"/>
      <c r="I483" s="56"/>
      <c r="J483" s="57"/>
      <c r="K483" s="56"/>
      <c r="L483" s="57"/>
      <c r="M483" s="58"/>
      <c r="N483" s="4" t="s">
        <v>411</v>
      </c>
    </row>
    <row r="484" spans="1:51" ht="30" customHeight="1" hidden="1">
      <c r="A484" s="40" t="s">
        <v>1943</v>
      </c>
      <c r="B484" s="40" t="s">
        <v>1944</v>
      </c>
      <c r="C484" s="40" t="s">
        <v>74</v>
      </c>
      <c r="D484" s="59">
        <v>0.3</v>
      </c>
      <c r="E484" s="60">
        <f>TRUNC(G484+I484+K484,1)</f>
        <v>42934</v>
      </c>
      <c r="F484" s="53">
        <f>TRUNC(H484+J484+L484,1)</f>
        <v>12880.2</v>
      </c>
      <c r="G484" s="60">
        <f>일위대가목록!F291</f>
        <v>18920</v>
      </c>
      <c r="H484" s="53">
        <f>TRUNC(G484*D484,1)</f>
        <v>5676</v>
      </c>
      <c r="I484" s="60">
        <f>일위대가목록!G291</f>
        <v>24014</v>
      </c>
      <c r="J484" s="53">
        <f>TRUNC(I484*D484,1)</f>
        <v>7204.2</v>
      </c>
      <c r="K484" s="60">
        <f>일위대가목록!H291</f>
        <v>0</v>
      </c>
      <c r="L484" s="53">
        <f>TRUNC(K484*D484,1)</f>
        <v>0</v>
      </c>
      <c r="M484" s="40" t="s">
        <v>1945</v>
      </c>
      <c r="N484" s="2" t="s">
        <v>411</v>
      </c>
      <c r="O484" s="2" t="s">
        <v>1946</v>
      </c>
      <c r="P484" s="2" t="s">
        <v>47</v>
      </c>
      <c r="Q484" s="2" t="s">
        <v>48</v>
      </c>
      <c r="R484" s="2" t="s">
        <v>48</v>
      </c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2" t="s">
        <v>41</v>
      </c>
      <c r="AW484" s="2" t="s">
        <v>1947</v>
      </c>
      <c r="AX484" s="2" t="s">
        <v>41</v>
      </c>
      <c r="AY484" s="2" t="s">
        <v>41</v>
      </c>
    </row>
    <row r="485" spans="1:51" ht="30" customHeight="1" hidden="1">
      <c r="A485" s="40" t="s">
        <v>1173</v>
      </c>
      <c r="B485" s="40" t="s">
        <v>41</v>
      </c>
      <c r="C485" s="40" t="s">
        <v>41</v>
      </c>
      <c r="D485" s="59"/>
      <c r="E485" s="60"/>
      <c r="F485" s="53">
        <f>H485+J485+L485</f>
        <v>12880</v>
      </c>
      <c r="G485" s="60"/>
      <c r="H485" s="53">
        <f>TRUNC(SUMIF(N484:N484,N483,H484:H484),0)</f>
        <v>5676</v>
      </c>
      <c r="I485" s="60"/>
      <c r="J485" s="53">
        <f>TRUNC(SUMIF(N484:N484,N483,J484:J484),0)</f>
        <v>7204</v>
      </c>
      <c r="K485" s="60"/>
      <c r="L485" s="53">
        <f>TRUNC(SUMIF(N484:N484,N483,L484:L484),0)</f>
        <v>0</v>
      </c>
      <c r="M485" s="40" t="s">
        <v>41</v>
      </c>
      <c r="N485" s="2" t="s">
        <v>67</v>
      </c>
      <c r="O485" s="2" t="s">
        <v>67</v>
      </c>
      <c r="P485" s="2" t="s">
        <v>41</v>
      </c>
      <c r="Q485" s="2" t="s">
        <v>41</v>
      </c>
      <c r="R485" s="2" t="s">
        <v>41</v>
      </c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2" t="s">
        <v>41</v>
      </c>
      <c r="AW485" s="2" t="s">
        <v>41</v>
      </c>
      <c r="AX485" s="2" t="s">
        <v>41</v>
      </c>
      <c r="AY485" s="2" t="s">
        <v>41</v>
      </c>
    </row>
    <row r="486" spans="1:13" ht="30" customHeight="1" hidden="1">
      <c r="A486" s="59"/>
      <c r="B486" s="59"/>
      <c r="C486" s="59"/>
      <c r="D486" s="59"/>
      <c r="E486" s="60"/>
      <c r="F486" s="53"/>
      <c r="G486" s="60"/>
      <c r="H486" s="53"/>
      <c r="I486" s="60"/>
      <c r="J486" s="53"/>
      <c r="K486" s="60"/>
      <c r="L486" s="53"/>
      <c r="M486" s="59"/>
    </row>
    <row r="487" spans="1:14" ht="30" customHeight="1" hidden="1">
      <c r="A487" s="54" t="s">
        <v>1948</v>
      </c>
      <c r="B487" s="55"/>
      <c r="C487" s="55"/>
      <c r="D487" s="55"/>
      <c r="E487" s="56"/>
      <c r="F487" s="57"/>
      <c r="G487" s="56"/>
      <c r="H487" s="57"/>
      <c r="I487" s="56"/>
      <c r="J487" s="57"/>
      <c r="K487" s="56"/>
      <c r="L487" s="57"/>
      <c r="M487" s="58"/>
      <c r="N487" s="4" t="s">
        <v>415</v>
      </c>
    </row>
    <row r="488" spans="1:51" ht="30" customHeight="1" hidden="1">
      <c r="A488" s="40" t="s">
        <v>1720</v>
      </c>
      <c r="B488" s="40" t="s">
        <v>1721</v>
      </c>
      <c r="C488" s="40" t="s">
        <v>130</v>
      </c>
      <c r="D488" s="59">
        <v>0.018</v>
      </c>
      <c r="E488" s="60">
        <f>TRUNC(G488+I488+K488,1)</f>
        <v>0</v>
      </c>
      <c r="F488" s="53">
        <f>TRUNC(H488+J488+L488,1)</f>
        <v>0</v>
      </c>
      <c r="G488" s="60">
        <f>일위대가목록!F278</f>
        <v>0</v>
      </c>
      <c r="H488" s="53">
        <f>TRUNC(G488*D488,1)</f>
        <v>0</v>
      </c>
      <c r="I488" s="60">
        <f>일위대가목록!G278</f>
        <v>0</v>
      </c>
      <c r="J488" s="53">
        <f>TRUNC(I488*D488,1)</f>
        <v>0</v>
      </c>
      <c r="K488" s="60">
        <f>일위대가목록!H278</f>
        <v>0</v>
      </c>
      <c r="L488" s="53">
        <f>TRUNC(K488*D488,1)</f>
        <v>0</v>
      </c>
      <c r="M488" s="40" t="s">
        <v>1722</v>
      </c>
      <c r="N488" s="2" t="s">
        <v>415</v>
      </c>
      <c r="O488" s="2" t="s">
        <v>1723</v>
      </c>
      <c r="P488" s="2" t="s">
        <v>47</v>
      </c>
      <c r="Q488" s="2" t="s">
        <v>48</v>
      </c>
      <c r="R488" s="2" t="s">
        <v>48</v>
      </c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2" t="s">
        <v>41</v>
      </c>
      <c r="AW488" s="2" t="s">
        <v>1949</v>
      </c>
      <c r="AX488" s="2" t="s">
        <v>41</v>
      </c>
      <c r="AY488" s="2" t="s">
        <v>41</v>
      </c>
    </row>
    <row r="489" spans="1:51" ht="30" customHeight="1" hidden="1">
      <c r="A489" s="40" t="s">
        <v>1863</v>
      </c>
      <c r="B489" s="40" t="s">
        <v>1864</v>
      </c>
      <c r="C489" s="40" t="s">
        <v>74</v>
      </c>
      <c r="D489" s="59">
        <v>1</v>
      </c>
      <c r="E489" s="60">
        <f>TRUNC(G489+I489+K489,1)</f>
        <v>9714</v>
      </c>
      <c r="F489" s="53">
        <f>TRUNC(H489+J489+L489,1)</f>
        <v>9714</v>
      </c>
      <c r="G489" s="60">
        <f>일위대가목록!F283</f>
        <v>0</v>
      </c>
      <c r="H489" s="53">
        <f>TRUNC(G489*D489,1)</f>
        <v>0</v>
      </c>
      <c r="I489" s="60">
        <f>일위대가목록!G283</f>
        <v>9714</v>
      </c>
      <c r="J489" s="53">
        <f>TRUNC(I489*D489,1)</f>
        <v>9714</v>
      </c>
      <c r="K489" s="60">
        <f>일위대가목록!H283</f>
        <v>0</v>
      </c>
      <c r="L489" s="53">
        <f>TRUNC(K489*D489,1)</f>
        <v>0</v>
      </c>
      <c r="M489" s="40" t="s">
        <v>1865</v>
      </c>
      <c r="N489" s="2" t="s">
        <v>415</v>
      </c>
      <c r="O489" s="2" t="s">
        <v>1866</v>
      </c>
      <c r="P489" s="2" t="s">
        <v>47</v>
      </c>
      <c r="Q489" s="2" t="s">
        <v>48</v>
      </c>
      <c r="R489" s="2" t="s">
        <v>48</v>
      </c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2" t="s">
        <v>41</v>
      </c>
      <c r="AW489" s="2" t="s">
        <v>1950</v>
      </c>
      <c r="AX489" s="2" t="s">
        <v>41</v>
      </c>
      <c r="AY489" s="2" t="s">
        <v>41</v>
      </c>
    </row>
    <row r="490" spans="1:51" ht="30" customHeight="1" hidden="1">
      <c r="A490" s="40" t="s">
        <v>1173</v>
      </c>
      <c r="B490" s="40" t="s">
        <v>41</v>
      </c>
      <c r="C490" s="40" t="s">
        <v>41</v>
      </c>
      <c r="D490" s="59"/>
      <c r="E490" s="60"/>
      <c r="F490" s="53">
        <f>H490+J490+L490</f>
        <v>9714</v>
      </c>
      <c r="G490" s="60"/>
      <c r="H490" s="53">
        <f>TRUNC(SUMIF(N488:N489,N487,H488:H489),0)</f>
        <v>0</v>
      </c>
      <c r="I490" s="60"/>
      <c r="J490" s="53">
        <f>TRUNC(SUMIF(N488:N489,N487,J488:J489),0)</f>
        <v>9714</v>
      </c>
      <c r="K490" s="60"/>
      <c r="L490" s="53">
        <f>TRUNC(SUMIF(N488:N489,N487,L488:L489),0)</f>
        <v>0</v>
      </c>
      <c r="M490" s="40" t="s">
        <v>41</v>
      </c>
      <c r="N490" s="2" t="s">
        <v>67</v>
      </c>
      <c r="O490" s="2" t="s">
        <v>67</v>
      </c>
      <c r="P490" s="2" t="s">
        <v>41</v>
      </c>
      <c r="Q490" s="2" t="s">
        <v>41</v>
      </c>
      <c r="R490" s="2" t="s">
        <v>41</v>
      </c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2" t="s">
        <v>41</v>
      </c>
      <c r="AW490" s="2" t="s">
        <v>41</v>
      </c>
      <c r="AX490" s="2" t="s">
        <v>41</v>
      </c>
      <c r="AY490" s="2" t="s">
        <v>41</v>
      </c>
    </row>
    <row r="491" spans="1:13" ht="30" customHeight="1" hidden="1">
      <c r="A491" s="59"/>
      <c r="B491" s="59"/>
      <c r="C491" s="59"/>
      <c r="D491" s="59"/>
      <c r="E491" s="60"/>
      <c r="F491" s="53"/>
      <c r="G491" s="60"/>
      <c r="H491" s="53"/>
      <c r="I491" s="60"/>
      <c r="J491" s="53"/>
      <c r="K491" s="60"/>
      <c r="L491" s="53"/>
      <c r="M491" s="59"/>
    </row>
    <row r="492" spans="1:14" ht="30" customHeight="1" hidden="1">
      <c r="A492" s="54" t="s">
        <v>1951</v>
      </c>
      <c r="B492" s="55"/>
      <c r="C492" s="55"/>
      <c r="D492" s="55"/>
      <c r="E492" s="56"/>
      <c r="F492" s="57"/>
      <c r="G492" s="56"/>
      <c r="H492" s="57"/>
      <c r="I492" s="56"/>
      <c r="J492" s="57"/>
      <c r="K492" s="56"/>
      <c r="L492" s="57"/>
      <c r="M492" s="58"/>
      <c r="N492" s="4" t="s">
        <v>419</v>
      </c>
    </row>
    <row r="493" spans="1:51" ht="30" customHeight="1" hidden="1">
      <c r="A493" s="40" t="s">
        <v>1720</v>
      </c>
      <c r="B493" s="40" t="s">
        <v>1721</v>
      </c>
      <c r="C493" s="40" t="s">
        <v>130</v>
      </c>
      <c r="D493" s="59">
        <v>0.03</v>
      </c>
      <c r="E493" s="60">
        <f>TRUNC(G493+I493+K493,1)</f>
        <v>0</v>
      </c>
      <c r="F493" s="53">
        <f>TRUNC(H493+J493+L493,1)</f>
        <v>0</v>
      </c>
      <c r="G493" s="60">
        <f>일위대가목록!F278</f>
        <v>0</v>
      </c>
      <c r="H493" s="53">
        <f>TRUNC(G493*D493,1)</f>
        <v>0</v>
      </c>
      <c r="I493" s="60">
        <f>일위대가목록!G278</f>
        <v>0</v>
      </c>
      <c r="J493" s="53">
        <f>TRUNC(I493*D493,1)</f>
        <v>0</v>
      </c>
      <c r="K493" s="60">
        <f>일위대가목록!H278</f>
        <v>0</v>
      </c>
      <c r="L493" s="53">
        <f>TRUNC(K493*D493,1)</f>
        <v>0</v>
      </c>
      <c r="M493" s="40" t="s">
        <v>1722</v>
      </c>
      <c r="N493" s="2" t="s">
        <v>419</v>
      </c>
      <c r="O493" s="2" t="s">
        <v>1723</v>
      </c>
      <c r="P493" s="2" t="s">
        <v>47</v>
      </c>
      <c r="Q493" s="2" t="s">
        <v>48</v>
      </c>
      <c r="R493" s="2" t="s">
        <v>48</v>
      </c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2" t="s">
        <v>41</v>
      </c>
      <c r="AW493" s="2" t="s">
        <v>1952</v>
      </c>
      <c r="AX493" s="2" t="s">
        <v>41</v>
      </c>
      <c r="AY493" s="2" t="s">
        <v>41</v>
      </c>
    </row>
    <row r="494" spans="1:51" ht="30" customHeight="1" hidden="1">
      <c r="A494" s="40" t="s">
        <v>1863</v>
      </c>
      <c r="B494" s="40" t="s">
        <v>1875</v>
      </c>
      <c r="C494" s="40" t="s">
        <v>74</v>
      </c>
      <c r="D494" s="59">
        <v>1</v>
      </c>
      <c r="E494" s="60">
        <f>TRUNC(G494+I494+K494,1)</f>
        <v>7321</v>
      </c>
      <c r="F494" s="53">
        <f>TRUNC(H494+J494+L494,1)</f>
        <v>7321</v>
      </c>
      <c r="G494" s="60">
        <f>일위대가목록!F285</f>
        <v>0</v>
      </c>
      <c r="H494" s="53">
        <f>TRUNC(G494*D494,1)</f>
        <v>0</v>
      </c>
      <c r="I494" s="60">
        <f>일위대가목록!G285</f>
        <v>7321</v>
      </c>
      <c r="J494" s="53">
        <f>TRUNC(I494*D494,1)</f>
        <v>7321</v>
      </c>
      <c r="K494" s="60">
        <f>일위대가목록!H285</f>
        <v>0</v>
      </c>
      <c r="L494" s="53">
        <f>TRUNC(K494*D494,1)</f>
        <v>0</v>
      </c>
      <c r="M494" s="40" t="s">
        <v>1876</v>
      </c>
      <c r="N494" s="2" t="s">
        <v>419</v>
      </c>
      <c r="O494" s="2" t="s">
        <v>1877</v>
      </c>
      <c r="P494" s="2" t="s">
        <v>47</v>
      </c>
      <c r="Q494" s="2" t="s">
        <v>48</v>
      </c>
      <c r="R494" s="2" t="s">
        <v>48</v>
      </c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2" t="s">
        <v>41</v>
      </c>
      <c r="AW494" s="2" t="s">
        <v>1953</v>
      </c>
      <c r="AX494" s="2" t="s">
        <v>41</v>
      </c>
      <c r="AY494" s="2" t="s">
        <v>41</v>
      </c>
    </row>
    <row r="495" spans="1:51" ht="30" customHeight="1" hidden="1">
      <c r="A495" s="40" t="s">
        <v>1173</v>
      </c>
      <c r="B495" s="40" t="s">
        <v>41</v>
      </c>
      <c r="C495" s="40" t="s">
        <v>41</v>
      </c>
      <c r="D495" s="59"/>
      <c r="E495" s="60"/>
      <c r="F495" s="53">
        <f>H495+J495+L495</f>
        <v>7321</v>
      </c>
      <c r="G495" s="60"/>
      <c r="H495" s="53">
        <f>TRUNC(SUMIF(N493:N494,N492,H493:H494),0)</f>
        <v>0</v>
      </c>
      <c r="I495" s="60"/>
      <c r="J495" s="53">
        <f>TRUNC(SUMIF(N493:N494,N492,J493:J494),0)</f>
        <v>7321</v>
      </c>
      <c r="K495" s="60"/>
      <c r="L495" s="53">
        <f>TRUNC(SUMIF(N493:N494,N492,L493:L494),0)</f>
        <v>0</v>
      </c>
      <c r="M495" s="40" t="s">
        <v>41</v>
      </c>
      <c r="N495" s="2" t="s">
        <v>67</v>
      </c>
      <c r="O495" s="2" t="s">
        <v>67</v>
      </c>
      <c r="P495" s="2" t="s">
        <v>41</v>
      </c>
      <c r="Q495" s="2" t="s">
        <v>41</v>
      </c>
      <c r="R495" s="2" t="s">
        <v>41</v>
      </c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2" t="s">
        <v>41</v>
      </c>
      <c r="AW495" s="2" t="s">
        <v>41</v>
      </c>
      <c r="AX495" s="2" t="s">
        <v>41</v>
      </c>
      <c r="AY495" s="2" t="s">
        <v>41</v>
      </c>
    </row>
    <row r="496" spans="1:13" ht="30" customHeight="1" hidden="1">
      <c r="A496" s="59"/>
      <c r="B496" s="59"/>
      <c r="C496" s="59"/>
      <c r="D496" s="59"/>
      <c r="E496" s="60"/>
      <c r="F496" s="53"/>
      <c r="G496" s="60"/>
      <c r="H496" s="53"/>
      <c r="I496" s="60"/>
      <c r="J496" s="53"/>
      <c r="K496" s="60"/>
      <c r="L496" s="53"/>
      <c r="M496" s="59"/>
    </row>
    <row r="497" spans="1:14" ht="30" customHeight="1" hidden="1">
      <c r="A497" s="54" t="s">
        <v>1954</v>
      </c>
      <c r="B497" s="55"/>
      <c r="C497" s="55"/>
      <c r="D497" s="55"/>
      <c r="E497" s="56"/>
      <c r="F497" s="57"/>
      <c r="G497" s="56"/>
      <c r="H497" s="57"/>
      <c r="I497" s="56"/>
      <c r="J497" s="57"/>
      <c r="K497" s="56"/>
      <c r="L497" s="57"/>
      <c r="M497" s="58"/>
      <c r="N497" s="4" t="s">
        <v>423</v>
      </c>
    </row>
    <row r="498" spans="1:51" ht="30" customHeight="1" hidden="1">
      <c r="A498" s="40" t="s">
        <v>1955</v>
      </c>
      <c r="B498" s="40" t="s">
        <v>1956</v>
      </c>
      <c r="C498" s="40" t="s">
        <v>1422</v>
      </c>
      <c r="D498" s="59">
        <v>0.015</v>
      </c>
      <c r="E498" s="60">
        <f>TRUNC(G498+I498+K498,1)</f>
        <v>12037</v>
      </c>
      <c r="F498" s="53">
        <f>TRUNC(H498+J498+L498,1)</f>
        <v>180.5</v>
      </c>
      <c r="G498" s="60">
        <f>단가대비표!O325</f>
        <v>12037</v>
      </c>
      <c r="H498" s="53">
        <f>TRUNC(G498*D498,1)</f>
        <v>180.5</v>
      </c>
      <c r="I498" s="60">
        <f>단가대비표!P325</f>
        <v>0</v>
      </c>
      <c r="J498" s="53">
        <f>TRUNC(I498*D498,1)</f>
        <v>0</v>
      </c>
      <c r="K498" s="60">
        <f>단가대비표!V325</f>
        <v>0</v>
      </c>
      <c r="L498" s="53">
        <f>TRUNC(K498*D498,1)</f>
        <v>0</v>
      </c>
      <c r="M498" s="40" t="s">
        <v>1957</v>
      </c>
      <c r="N498" s="2" t="s">
        <v>423</v>
      </c>
      <c r="O498" s="2" t="s">
        <v>1958</v>
      </c>
      <c r="P498" s="2" t="s">
        <v>48</v>
      </c>
      <c r="Q498" s="2" t="s">
        <v>48</v>
      </c>
      <c r="R498" s="2" t="s">
        <v>47</v>
      </c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2" t="s">
        <v>41</v>
      </c>
      <c r="AW498" s="2" t="s">
        <v>1959</v>
      </c>
      <c r="AX498" s="2" t="s">
        <v>41</v>
      </c>
      <c r="AY498" s="2" t="s">
        <v>41</v>
      </c>
    </row>
    <row r="499" spans="1:51" ht="30" customHeight="1" hidden="1">
      <c r="A499" s="40" t="s">
        <v>1960</v>
      </c>
      <c r="B499" s="40" t="s">
        <v>768</v>
      </c>
      <c r="C499" s="40" t="s">
        <v>59</v>
      </c>
      <c r="D499" s="59">
        <v>1</v>
      </c>
      <c r="E499" s="60">
        <f>TRUNC(G499+I499+K499,1)</f>
        <v>3675</v>
      </c>
      <c r="F499" s="53">
        <f>TRUNC(H499+J499+L499,1)</f>
        <v>3675</v>
      </c>
      <c r="G499" s="60">
        <f>일위대가목록!F295</f>
        <v>0</v>
      </c>
      <c r="H499" s="53">
        <f>TRUNC(G499*D499,1)</f>
        <v>0</v>
      </c>
      <c r="I499" s="60">
        <f>일위대가목록!G295</f>
        <v>3675</v>
      </c>
      <c r="J499" s="53">
        <f>TRUNC(I499*D499,1)</f>
        <v>3675</v>
      </c>
      <c r="K499" s="60">
        <f>일위대가목록!H295</f>
        <v>0</v>
      </c>
      <c r="L499" s="53">
        <f>TRUNC(K499*D499,1)</f>
        <v>0</v>
      </c>
      <c r="M499" s="40" t="s">
        <v>1961</v>
      </c>
      <c r="N499" s="2" t="s">
        <v>423</v>
      </c>
      <c r="O499" s="2" t="s">
        <v>1962</v>
      </c>
      <c r="P499" s="2" t="s">
        <v>47</v>
      </c>
      <c r="Q499" s="2" t="s">
        <v>48</v>
      </c>
      <c r="R499" s="2" t="s">
        <v>48</v>
      </c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2" t="s">
        <v>41</v>
      </c>
      <c r="AW499" s="2" t="s">
        <v>1963</v>
      </c>
      <c r="AX499" s="2" t="s">
        <v>41</v>
      </c>
      <c r="AY499" s="2" t="s">
        <v>41</v>
      </c>
    </row>
    <row r="500" spans="1:51" ht="30" customHeight="1" hidden="1">
      <c r="A500" s="40" t="s">
        <v>1173</v>
      </c>
      <c r="B500" s="40" t="s">
        <v>41</v>
      </c>
      <c r="C500" s="40" t="s">
        <v>41</v>
      </c>
      <c r="D500" s="59"/>
      <c r="E500" s="60"/>
      <c r="F500" s="53">
        <f>H500+J500+L500</f>
        <v>3855</v>
      </c>
      <c r="G500" s="60"/>
      <c r="H500" s="53">
        <f>TRUNC(SUMIF(N498:N499,N497,H498:H499),0)</f>
        <v>180</v>
      </c>
      <c r="I500" s="60"/>
      <c r="J500" s="53">
        <f>TRUNC(SUMIF(N498:N499,N497,J498:J499),0)</f>
        <v>3675</v>
      </c>
      <c r="K500" s="60"/>
      <c r="L500" s="53">
        <f>TRUNC(SUMIF(N498:N499,N497,L498:L499),0)</f>
        <v>0</v>
      </c>
      <c r="M500" s="40" t="s">
        <v>41</v>
      </c>
      <c r="N500" s="2" t="s">
        <v>67</v>
      </c>
      <c r="O500" s="2" t="s">
        <v>67</v>
      </c>
      <c r="P500" s="2" t="s">
        <v>41</v>
      </c>
      <c r="Q500" s="2" t="s">
        <v>41</v>
      </c>
      <c r="R500" s="2" t="s">
        <v>41</v>
      </c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2" t="s">
        <v>41</v>
      </c>
      <c r="AW500" s="2" t="s">
        <v>41</v>
      </c>
      <c r="AX500" s="2" t="s">
        <v>41</v>
      </c>
      <c r="AY500" s="2" t="s">
        <v>41</v>
      </c>
    </row>
    <row r="501" spans="1:13" ht="30" customHeight="1" hidden="1">
      <c r="A501" s="59"/>
      <c r="B501" s="59"/>
      <c r="C501" s="59"/>
      <c r="D501" s="59"/>
      <c r="E501" s="60"/>
      <c r="F501" s="53"/>
      <c r="G501" s="60"/>
      <c r="H501" s="53"/>
      <c r="I501" s="60"/>
      <c r="J501" s="53"/>
      <c r="K501" s="60"/>
      <c r="L501" s="53"/>
      <c r="M501" s="59"/>
    </row>
    <row r="502" spans="1:14" ht="30" customHeight="1" hidden="1">
      <c r="A502" s="54" t="s">
        <v>1964</v>
      </c>
      <c r="B502" s="55"/>
      <c r="C502" s="55"/>
      <c r="D502" s="55"/>
      <c r="E502" s="56"/>
      <c r="F502" s="57"/>
      <c r="G502" s="56"/>
      <c r="H502" s="57"/>
      <c r="I502" s="56"/>
      <c r="J502" s="57"/>
      <c r="K502" s="56"/>
      <c r="L502" s="57"/>
      <c r="M502" s="58"/>
      <c r="N502" s="4" t="s">
        <v>426</v>
      </c>
    </row>
    <row r="503" spans="1:51" ht="30" customHeight="1" hidden="1">
      <c r="A503" s="40" t="s">
        <v>1955</v>
      </c>
      <c r="B503" s="40" t="s">
        <v>1965</v>
      </c>
      <c r="C503" s="40" t="s">
        <v>1422</v>
      </c>
      <c r="D503" s="59">
        <v>0.06</v>
      </c>
      <c r="E503" s="60">
        <f>TRUNC(G503+I503+K503,1)</f>
        <v>9310</v>
      </c>
      <c r="F503" s="53">
        <f>TRUNC(H503+J503+L503,1)</f>
        <v>558.6</v>
      </c>
      <c r="G503" s="60">
        <f>단가대비표!O323</f>
        <v>9310</v>
      </c>
      <c r="H503" s="53">
        <f>TRUNC(G503*D503,1)</f>
        <v>558.6</v>
      </c>
      <c r="I503" s="60">
        <f>단가대비표!P323</f>
        <v>0</v>
      </c>
      <c r="J503" s="53">
        <f>TRUNC(I503*D503,1)</f>
        <v>0</v>
      </c>
      <c r="K503" s="60">
        <f>단가대비표!V323</f>
        <v>0</v>
      </c>
      <c r="L503" s="53">
        <f>TRUNC(K503*D503,1)</f>
        <v>0</v>
      </c>
      <c r="M503" s="40" t="s">
        <v>1966</v>
      </c>
      <c r="N503" s="2" t="s">
        <v>426</v>
      </c>
      <c r="O503" s="2" t="s">
        <v>1967</v>
      </c>
      <c r="P503" s="2" t="s">
        <v>48</v>
      </c>
      <c r="Q503" s="2" t="s">
        <v>48</v>
      </c>
      <c r="R503" s="2" t="s">
        <v>47</v>
      </c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2" t="s">
        <v>41</v>
      </c>
      <c r="AW503" s="2" t="s">
        <v>1968</v>
      </c>
      <c r="AX503" s="2" t="s">
        <v>41</v>
      </c>
      <c r="AY503" s="2" t="s">
        <v>41</v>
      </c>
    </row>
    <row r="504" spans="1:51" ht="30" customHeight="1" hidden="1">
      <c r="A504" s="40" t="s">
        <v>1960</v>
      </c>
      <c r="B504" s="40" t="s">
        <v>768</v>
      </c>
      <c r="C504" s="40" t="s">
        <v>59</v>
      </c>
      <c r="D504" s="59">
        <v>1</v>
      </c>
      <c r="E504" s="60">
        <f>TRUNC(G504+I504+K504,1)</f>
        <v>3675</v>
      </c>
      <c r="F504" s="53">
        <f>TRUNC(H504+J504+L504,1)</f>
        <v>3675</v>
      </c>
      <c r="G504" s="60">
        <f>일위대가목록!F295</f>
        <v>0</v>
      </c>
      <c r="H504" s="53">
        <f>TRUNC(G504*D504,1)</f>
        <v>0</v>
      </c>
      <c r="I504" s="60">
        <f>일위대가목록!G295</f>
        <v>3675</v>
      </c>
      <c r="J504" s="53">
        <f>TRUNC(I504*D504,1)</f>
        <v>3675</v>
      </c>
      <c r="K504" s="60">
        <f>일위대가목록!H295</f>
        <v>0</v>
      </c>
      <c r="L504" s="53">
        <f>TRUNC(K504*D504,1)</f>
        <v>0</v>
      </c>
      <c r="M504" s="40" t="s">
        <v>1961</v>
      </c>
      <c r="N504" s="2" t="s">
        <v>426</v>
      </c>
      <c r="O504" s="2" t="s">
        <v>1962</v>
      </c>
      <c r="P504" s="2" t="s">
        <v>47</v>
      </c>
      <c r="Q504" s="2" t="s">
        <v>48</v>
      </c>
      <c r="R504" s="2" t="s">
        <v>48</v>
      </c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2" t="s">
        <v>41</v>
      </c>
      <c r="AW504" s="2" t="s">
        <v>1969</v>
      </c>
      <c r="AX504" s="2" t="s">
        <v>41</v>
      </c>
      <c r="AY504" s="2" t="s">
        <v>41</v>
      </c>
    </row>
    <row r="505" spans="1:51" ht="30" customHeight="1" hidden="1">
      <c r="A505" s="40" t="s">
        <v>1173</v>
      </c>
      <c r="B505" s="40" t="s">
        <v>41</v>
      </c>
      <c r="C505" s="40" t="s">
        <v>41</v>
      </c>
      <c r="D505" s="59"/>
      <c r="E505" s="60"/>
      <c r="F505" s="53">
        <f>H505+J505+L505</f>
        <v>4233</v>
      </c>
      <c r="G505" s="60"/>
      <c r="H505" s="53">
        <f>TRUNC(SUMIF(N503:N504,N502,H503:H504),0)</f>
        <v>558</v>
      </c>
      <c r="I505" s="60"/>
      <c r="J505" s="53">
        <f>TRUNC(SUMIF(N503:N504,N502,J503:J504),0)</f>
        <v>3675</v>
      </c>
      <c r="K505" s="60"/>
      <c r="L505" s="53">
        <f>TRUNC(SUMIF(N503:N504,N502,L503:L504),0)</f>
        <v>0</v>
      </c>
      <c r="M505" s="40" t="s">
        <v>41</v>
      </c>
      <c r="N505" s="2" t="s">
        <v>67</v>
      </c>
      <c r="O505" s="2" t="s">
        <v>67</v>
      </c>
      <c r="P505" s="2" t="s">
        <v>41</v>
      </c>
      <c r="Q505" s="2" t="s">
        <v>41</v>
      </c>
      <c r="R505" s="2" t="s">
        <v>41</v>
      </c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2" t="s">
        <v>41</v>
      </c>
      <c r="AW505" s="2" t="s">
        <v>41</v>
      </c>
      <c r="AX505" s="2" t="s">
        <v>41</v>
      </c>
      <c r="AY505" s="2" t="s">
        <v>41</v>
      </c>
    </row>
    <row r="506" spans="1:13" ht="30" customHeight="1" hidden="1">
      <c r="A506" s="59"/>
      <c r="B506" s="59"/>
      <c r="C506" s="59"/>
      <c r="D506" s="59"/>
      <c r="E506" s="60"/>
      <c r="F506" s="53"/>
      <c r="G506" s="60"/>
      <c r="H506" s="53"/>
      <c r="I506" s="60"/>
      <c r="J506" s="53"/>
      <c r="K506" s="60"/>
      <c r="L506" s="53"/>
      <c r="M506" s="59"/>
    </row>
    <row r="507" spans="1:14" ht="30" customHeight="1" hidden="1">
      <c r="A507" s="54" t="s">
        <v>1970</v>
      </c>
      <c r="B507" s="55"/>
      <c r="C507" s="55"/>
      <c r="D507" s="55"/>
      <c r="E507" s="56"/>
      <c r="F507" s="57"/>
      <c r="G507" s="56"/>
      <c r="H507" s="57"/>
      <c r="I507" s="56"/>
      <c r="J507" s="57"/>
      <c r="K507" s="56"/>
      <c r="L507" s="57"/>
      <c r="M507" s="58"/>
      <c r="N507" s="4" t="s">
        <v>430</v>
      </c>
    </row>
    <row r="508" spans="1:51" ht="30" customHeight="1" hidden="1">
      <c r="A508" s="40" t="s">
        <v>1971</v>
      </c>
      <c r="B508" s="40" t="s">
        <v>1972</v>
      </c>
      <c r="C508" s="40" t="s">
        <v>59</v>
      </c>
      <c r="D508" s="59">
        <v>1.04</v>
      </c>
      <c r="E508" s="60">
        <f aca="true" t="shared" si="90" ref="E508:F511">TRUNC(G508+I508+K508,1)</f>
        <v>5600</v>
      </c>
      <c r="F508" s="53">
        <f t="shared" si="90"/>
        <v>5824</v>
      </c>
      <c r="G508" s="60">
        <f>단가대비표!O62</f>
        <v>5600</v>
      </c>
      <c r="H508" s="53">
        <f>TRUNC(G508*D508,1)</f>
        <v>5824</v>
      </c>
      <c r="I508" s="60">
        <f>단가대비표!P62</f>
        <v>0</v>
      </c>
      <c r="J508" s="53">
        <f>TRUNC(I508*D508,1)</f>
        <v>0</v>
      </c>
      <c r="K508" s="60">
        <f>단가대비표!V62</f>
        <v>0</v>
      </c>
      <c r="L508" s="53">
        <f>TRUNC(K508*D508,1)</f>
        <v>0</v>
      </c>
      <c r="M508" s="40" t="s">
        <v>1973</v>
      </c>
      <c r="N508" s="2" t="s">
        <v>430</v>
      </c>
      <c r="O508" s="2" t="s">
        <v>1974</v>
      </c>
      <c r="P508" s="2" t="s">
        <v>48</v>
      </c>
      <c r="Q508" s="2" t="s">
        <v>48</v>
      </c>
      <c r="R508" s="2" t="s">
        <v>47</v>
      </c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2" t="s">
        <v>41</v>
      </c>
      <c r="AW508" s="2" t="s">
        <v>1975</v>
      </c>
      <c r="AX508" s="2" t="s">
        <v>41</v>
      </c>
      <c r="AY508" s="2" t="s">
        <v>41</v>
      </c>
    </row>
    <row r="509" spans="1:51" ht="30" customHeight="1" hidden="1">
      <c r="A509" s="40" t="s">
        <v>1976</v>
      </c>
      <c r="B509" s="40" t="s">
        <v>1211</v>
      </c>
      <c r="C509" s="40" t="s">
        <v>1212</v>
      </c>
      <c r="D509" s="59">
        <v>0.0453</v>
      </c>
      <c r="E509" s="60">
        <f t="shared" si="90"/>
        <v>120716</v>
      </c>
      <c r="F509" s="53">
        <f t="shared" si="90"/>
        <v>5468.4</v>
      </c>
      <c r="G509" s="60">
        <f>단가대비표!O368</f>
        <v>0</v>
      </c>
      <c r="H509" s="53">
        <f>TRUNC(G509*D509,1)</f>
        <v>0</v>
      </c>
      <c r="I509" s="60">
        <f>단가대비표!P368</f>
        <v>120716</v>
      </c>
      <c r="J509" s="53">
        <f>TRUNC(I509*D509,1)</f>
        <v>5468.4</v>
      </c>
      <c r="K509" s="60">
        <f>단가대비표!V368</f>
        <v>0</v>
      </c>
      <c r="L509" s="53">
        <f>TRUNC(K509*D509,1)</f>
        <v>0</v>
      </c>
      <c r="M509" s="40" t="s">
        <v>1977</v>
      </c>
      <c r="N509" s="2" t="s">
        <v>430</v>
      </c>
      <c r="O509" s="2" t="s">
        <v>1978</v>
      </c>
      <c r="P509" s="2" t="s">
        <v>48</v>
      </c>
      <c r="Q509" s="2" t="s">
        <v>48</v>
      </c>
      <c r="R509" s="2" t="s">
        <v>47</v>
      </c>
      <c r="S509" s="3"/>
      <c r="T509" s="3"/>
      <c r="U509" s="3"/>
      <c r="V509" s="3">
        <v>1</v>
      </c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2" t="s">
        <v>41</v>
      </c>
      <c r="AW509" s="2" t="s">
        <v>1979</v>
      </c>
      <c r="AX509" s="2" t="s">
        <v>41</v>
      </c>
      <c r="AY509" s="2" t="s">
        <v>41</v>
      </c>
    </row>
    <row r="510" spans="1:51" ht="30" customHeight="1" hidden="1">
      <c r="A510" s="40" t="s">
        <v>1215</v>
      </c>
      <c r="B510" s="40" t="s">
        <v>1211</v>
      </c>
      <c r="C510" s="40" t="s">
        <v>1212</v>
      </c>
      <c r="D510" s="59">
        <v>0.0348</v>
      </c>
      <c r="E510" s="60">
        <f t="shared" si="90"/>
        <v>99882</v>
      </c>
      <c r="F510" s="53">
        <f t="shared" si="90"/>
        <v>3475.8</v>
      </c>
      <c r="G510" s="60">
        <f>단가대비표!O367</f>
        <v>0</v>
      </c>
      <c r="H510" s="53">
        <f>TRUNC(G510*D510,1)</f>
        <v>0</v>
      </c>
      <c r="I510" s="60">
        <f>단가대비표!P367</f>
        <v>99882</v>
      </c>
      <c r="J510" s="53">
        <f>TRUNC(I510*D510,1)</f>
        <v>3475.8</v>
      </c>
      <c r="K510" s="60">
        <f>단가대비표!V367</f>
        <v>0</v>
      </c>
      <c r="L510" s="53">
        <f>TRUNC(K510*D510,1)</f>
        <v>0</v>
      </c>
      <c r="M510" s="40" t="s">
        <v>1247</v>
      </c>
      <c r="N510" s="2" t="s">
        <v>430</v>
      </c>
      <c r="O510" s="2" t="s">
        <v>1216</v>
      </c>
      <c r="P510" s="2" t="s">
        <v>48</v>
      </c>
      <c r="Q510" s="2" t="s">
        <v>48</v>
      </c>
      <c r="R510" s="2" t="s">
        <v>47</v>
      </c>
      <c r="S510" s="3"/>
      <c r="T510" s="3"/>
      <c r="U510" s="3"/>
      <c r="V510" s="3">
        <v>1</v>
      </c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2" t="s">
        <v>41</v>
      </c>
      <c r="AW510" s="2" t="s">
        <v>1980</v>
      </c>
      <c r="AX510" s="2" t="s">
        <v>41</v>
      </c>
      <c r="AY510" s="2" t="s">
        <v>41</v>
      </c>
    </row>
    <row r="511" spans="1:51" ht="30" customHeight="1" hidden="1">
      <c r="A511" s="40" t="s">
        <v>1218</v>
      </c>
      <c r="B511" s="40" t="s">
        <v>1472</v>
      </c>
      <c r="C511" s="40" t="s">
        <v>1028</v>
      </c>
      <c r="D511" s="59">
        <v>1</v>
      </c>
      <c r="E511" s="60">
        <f t="shared" si="90"/>
        <v>268.3</v>
      </c>
      <c r="F511" s="53">
        <f t="shared" si="90"/>
        <v>268.3</v>
      </c>
      <c r="G511" s="60">
        <f>TRUNC(SUMIF(V508:V511,RIGHTB(O511,1),J508:J511)*U511,2)</f>
        <v>268.32</v>
      </c>
      <c r="H511" s="53">
        <f>TRUNC(G511*D511,1)</f>
        <v>268.3</v>
      </c>
      <c r="I511" s="60">
        <v>0</v>
      </c>
      <c r="J511" s="53">
        <f>TRUNC(I511*D511,1)</f>
        <v>0</v>
      </c>
      <c r="K511" s="60">
        <v>0</v>
      </c>
      <c r="L511" s="53">
        <f>TRUNC(K511*D511,1)</f>
        <v>0</v>
      </c>
      <c r="M511" s="40" t="s">
        <v>41</v>
      </c>
      <c r="N511" s="2" t="s">
        <v>430</v>
      </c>
      <c r="O511" s="2" t="s">
        <v>1104</v>
      </c>
      <c r="P511" s="2" t="s">
        <v>48</v>
      </c>
      <c r="Q511" s="2" t="s">
        <v>48</v>
      </c>
      <c r="R511" s="2" t="s">
        <v>48</v>
      </c>
      <c r="S511" s="3">
        <v>1</v>
      </c>
      <c r="T511" s="3">
        <v>0</v>
      </c>
      <c r="U511" s="3">
        <v>0.03</v>
      </c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2" t="s">
        <v>41</v>
      </c>
      <c r="AW511" s="2" t="s">
        <v>1981</v>
      </c>
      <c r="AX511" s="2" t="s">
        <v>41</v>
      </c>
      <c r="AY511" s="2" t="s">
        <v>41</v>
      </c>
    </row>
    <row r="512" spans="1:51" ht="30" customHeight="1" hidden="1">
      <c r="A512" s="40" t="s">
        <v>1173</v>
      </c>
      <c r="B512" s="40" t="s">
        <v>41</v>
      </c>
      <c r="C512" s="40" t="s">
        <v>41</v>
      </c>
      <c r="D512" s="59"/>
      <c r="E512" s="60"/>
      <c r="F512" s="53">
        <f>H512+J512+L512</f>
        <v>15036</v>
      </c>
      <c r="G512" s="60"/>
      <c r="H512" s="53">
        <f>TRUNC(SUMIF(N508:N511,N507,H508:H511),0)</f>
        <v>6092</v>
      </c>
      <c r="I512" s="60"/>
      <c r="J512" s="53">
        <f>TRUNC(SUMIF(N508:N511,N507,J508:J511),0)</f>
        <v>8944</v>
      </c>
      <c r="K512" s="60"/>
      <c r="L512" s="53">
        <f>TRUNC(SUMIF(N508:N511,N507,L508:L511),0)</f>
        <v>0</v>
      </c>
      <c r="M512" s="40" t="s">
        <v>41</v>
      </c>
      <c r="N512" s="2" t="s">
        <v>67</v>
      </c>
      <c r="O512" s="2" t="s">
        <v>67</v>
      </c>
      <c r="P512" s="2" t="s">
        <v>41</v>
      </c>
      <c r="Q512" s="2" t="s">
        <v>41</v>
      </c>
      <c r="R512" s="2" t="s">
        <v>41</v>
      </c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2" t="s">
        <v>41</v>
      </c>
      <c r="AW512" s="2" t="s">
        <v>41</v>
      </c>
      <c r="AX512" s="2" t="s">
        <v>41</v>
      </c>
      <c r="AY512" s="2" t="s">
        <v>41</v>
      </c>
    </row>
    <row r="513" spans="1:13" ht="30" customHeight="1" hidden="1">
      <c r="A513" s="59"/>
      <c r="B513" s="59"/>
      <c r="C513" s="59"/>
      <c r="D513" s="59"/>
      <c r="E513" s="60"/>
      <c r="F513" s="53"/>
      <c r="G513" s="60"/>
      <c r="H513" s="53"/>
      <c r="I513" s="60"/>
      <c r="J513" s="53"/>
      <c r="K513" s="60"/>
      <c r="L513" s="53"/>
      <c r="M513" s="59"/>
    </row>
    <row r="514" spans="1:14" ht="30" customHeight="1" hidden="1">
      <c r="A514" s="54" t="s">
        <v>1982</v>
      </c>
      <c r="B514" s="55"/>
      <c r="C514" s="55"/>
      <c r="D514" s="55"/>
      <c r="E514" s="56"/>
      <c r="F514" s="57"/>
      <c r="G514" s="56"/>
      <c r="H514" s="57"/>
      <c r="I514" s="56"/>
      <c r="J514" s="57"/>
      <c r="K514" s="56"/>
      <c r="L514" s="57"/>
      <c r="M514" s="58"/>
      <c r="N514" s="4" t="s">
        <v>434</v>
      </c>
    </row>
    <row r="515" spans="1:51" ht="30" customHeight="1" hidden="1">
      <c r="A515" s="40" t="s">
        <v>1983</v>
      </c>
      <c r="B515" s="40" t="s">
        <v>1984</v>
      </c>
      <c r="C515" s="40" t="s">
        <v>150</v>
      </c>
      <c r="D515" s="59">
        <v>1</v>
      </c>
      <c r="E515" s="60">
        <f aca="true" t="shared" si="91" ref="E515:F517">TRUNC(G515+I515+K515,1)</f>
        <v>26000</v>
      </c>
      <c r="F515" s="53">
        <f t="shared" si="91"/>
        <v>26000</v>
      </c>
      <c r="G515" s="60">
        <f>단가대비표!O151</f>
        <v>26000</v>
      </c>
      <c r="H515" s="53">
        <f>TRUNC(G515*D515,1)</f>
        <v>26000</v>
      </c>
      <c r="I515" s="60">
        <f>단가대비표!P151</f>
        <v>0</v>
      </c>
      <c r="J515" s="53">
        <f>TRUNC(I515*D515,1)</f>
        <v>0</v>
      </c>
      <c r="K515" s="60">
        <f>단가대비표!V151</f>
        <v>0</v>
      </c>
      <c r="L515" s="53">
        <f>TRUNC(K515*D515,1)</f>
        <v>0</v>
      </c>
      <c r="M515" s="40" t="s">
        <v>1985</v>
      </c>
      <c r="N515" s="2" t="s">
        <v>434</v>
      </c>
      <c r="O515" s="2" t="s">
        <v>1986</v>
      </c>
      <c r="P515" s="2" t="s">
        <v>48</v>
      </c>
      <c r="Q515" s="2" t="s">
        <v>48</v>
      </c>
      <c r="R515" s="2" t="s">
        <v>47</v>
      </c>
      <c r="S515" s="3"/>
      <c r="T515" s="3"/>
      <c r="U515" s="3"/>
      <c r="V515" s="3">
        <v>1</v>
      </c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2" t="s">
        <v>41</v>
      </c>
      <c r="AW515" s="2" t="s">
        <v>1987</v>
      </c>
      <c r="AX515" s="2" t="s">
        <v>41</v>
      </c>
      <c r="AY515" s="2" t="s">
        <v>41</v>
      </c>
    </row>
    <row r="516" spans="1:51" ht="30" customHeight="1" hidden="1">
      <c r="A516" s="40" t="s">
        <v>1305</v>
      </c>
      <c r="B516" s="40" t="s">
        <v>1988</v>
      </c>
      <c r="C516" s="40" t="s">
        <v>1028</v>
      </c>
      <c r="D516" s="59">
        <v>1</v>
      </c>
      <c r="E516" s="60">
        <f t="shared" si="91"/>
        <v>520</v>
      </c>
      <c r="F516" s="53">
        <f t="shared" si="91"/>
        <v>520</v>
      </c>
      <c r="G516" s="60">
        <f>TRUNC(SUMIF(V515:V517,RIGHTB(O516,1),H515:H517)*U516,2)</f>
        <v>520</v>
      </c>
      <c r="H516" s="53">
        <f>TRUNC(G516*D516,1)</f>
        <v>520</v>
      </c>
      <c r="I516" s="60">
        <v>0</v>
      </c>
      <c r="J516" s="53">
        <f>TRUNC(I516*D516,1)</f>
        <v>0</v>
      </c>
      <c r="K516" s="60">
        <v>0</v>
      </c>
      <c r="L516" s="53">
        <f>TRUNC(K516*D516,1)</f>
        <v>0</v>
      </c>
      <c r="M516" s="40" t="s">
        <v>41</v>
      </c>
      <c r="N516" s="2" t="s">
        <v>434</v>
      </c>
      <c r="O516" s="2" t="s">
        <v>1104</v>
      </c>
      <c r="P516" s="2" t="s">
        <v>48</v>
      </c>
      <c r="Q516" s="2" t="s">
        <v>48</v>
      </c>
      <c r="R516" s="2" t="s">
        <v>48</v>
      </c>
      <c r="S516" s="3">
        <v>0</v>
      </c>
      <c r="T516" s="3">
        <v>0</v>
      </c>
      <c r="U516" s="3">
        <v>0.02</v>
      </c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2" t="s">
        <v>41</v>
      </c>
      <c r="AW516" s="2" t="s">
        <v>1989</v>
      </c>
      <c r="AX516" s="2" t="s">
        <v>41</v>
      </c>
      <c r="AY516" s="2" t="s">
        <v>41</v>
      </c>
    </row>
    <row r="517" spans="1:51" ht="30" customHeight="1" hidden="1">
      <c r="A517" s="40" t="s">
        <v>1990</v>
      </c>
      <c r="B517" s="40" t="s">
        <v>41</v>
      </c>
      <c r="C517" s="40" t="s">
        <v>44</v>
      </c>
      <c r="D517" s="59">
        <v>1</v>
      </c>
      <c r="E517" s="60">
        <f t="shared" si="91"/>
        <v>26847</v>
      </c>
      <c r="F517" s="53">
        <f t="shared" si="91"/>
        <v>26847</v>
      </c>
      <c r="G517" s="60">
        <f>일위대가목록!F296</f>
        <v>0</v>
      </c>
      <c r="H517" s="53">
        <f>TRUNC(G517*D517,1)</f>
        <v>0</v>
      </c>
      <c r="I517" s="60">
        <f>일위대가목록!G296</f>
        <v>26847</v>
      </c>
      <c r="J517" s="53">
        <f>TRUNC(I517*D517,1)</f>
        <v>26847</v>
      </c>
      <c r="K517" s="60">
        <f>일위대가목록!H296</f>
        <v>0</v>
      </c>
      <c r="L517" s="53">
        <f>TRUNC(K517*D517,1)</f>
        <v>0</v>
      </c>
      <c r="M517" s="40" t="s">
        <v>1991</v>
      </c>
      <c r="N517" s="2" t="s">
        <v>434</v>
      </c>
      <c r="O517" s="2" t="s">
        <v>1992</v>
      </c>
      <c r="P517" s="2" t="s">
        <v>47</v>
      </c>
      <c r="Q517" s="2" t="s">
        <v>48</v>
      </c>
      <c r="R517" s="2" t="s">
        <v>48</v>
      </c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2" t="s">
        <v>41</v>
      </c>
      <c r="AW517" s="2" t="s">
        <v>1993</v>
      </c>
      <c r="AX517" s="2" t="s">
        <v>41</v>
      </c>
      <c r="AY517" s="2" t="s">
        <v>41</v>
      </c>
    </row>
    <row r="518" spans="1:51" ht="30" customHeight="1" hidden="1">
      <c r="A518" s="40" t="s">
        <v>1173</v>
      </c>
      <c r="B518" s="40" t="s">
        <v>41</v>
      </c>
      <c r="C518" s="40" t="s">
        <v>41</v>
      </c>
      <c r="D518" s="59"/>
      <c r="E518" s="60"/>
      <c r="F518" s="53">
        <f>H518+J518+L518</f>
        <v>53367</v>
      </c>
      <c r="G518" s="60"/>
      <c r="H518" s="53">
        <f>TRUNC(SUMIF(N515:N517,N514,H515:H517),0)</f>
        <v>26520</v>
      </c>
      <c r="I518" s="60"/>
      <c r="J518" s="53">
        <f>TRUNC(SUMIF(N515:N517,N514,J515:J517),0)</f>
        <v>26847</v>
      </c>
      <c r="K518" s="60"/>
      <c r="L518" s="53">
        <f>TRUNC(SUMIF(N515:N517,N514,L515:L517),0)</f>
        <v>0</v>
      </c>
      <c r="M518" s="40" t="s">
        <v>41</v>
      </c>
      <c r="N518" s="2" t="s">
        <v>67</v>
      </c>
      <c r="O518" s="2" t="s">
        <v>67</v>
      </c>
      <c r="P518" s="2" t="s">
        <v>41</v>
      </c>
      <c r="Q518" s="2" t="s">
        <v>41</v>
      </c>
      <c r="R518" s="2" t="s">
        <v>41</v>
      </c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2" t="s">
        <v>41</v>
      </c>
      <c r="AW518" s="2" t="s">
        <v>41</v>
      </c>
      <c r="AX518" s="2" t="s">
        <v>41</v>
      </c>
      <c r="AY518" s="2" t="s">
        <v>41</v>
      </c>
    </row>
    <row r="519" spans="1:13" ht="30" customHeight="1" hidden="1">
      <c r="A519" s="59"/>
      <c r="B519" s="59"/>
      <c r="C519" s="59"/>
      <c r="D519" s="59"/>
      <c r="E519" s="60"/>
      <c r="F519" s="53"/>
      <c r="G519" s="60"/>
      <c r="H519" s="53"/>
      <c r="I519" s="60"/>
      <c r="J519" s="53"/>
      <c r="K519" s="60"/>
      <c r="L519" s="53"/>
      <c r="M519" s="59"/>
    </row>
    <row r="520" spans="1:14" ht="30" customHeight="1" hidden="1">
      <c r="A520" s="54" t="s">
        <v>1994</v>
      </c>
      <c r="B520" s="55"/>
      <c r="C520" s="55"/>
      <c r="D520" s="55"/>
      <c r="E520" s="56"/>
      <c r="F520" s="57"/>
      <c r="G520" s="56"/>
      <c r="H520" s="57"/>
      <c r="I520" s="56"/>
      <c r="J520" s="57"/>
      <c r="K520" s="56"/>
      <c r="L520" s="57"/>
      <c r="M520" s="58"/>
      <c r="N520" s="4" t="s">
        <v>438</v>
      </c>
    </row>
    <row r="521" spans="1:51" ht="30" customHeight="1" hidden="1">
      <c r="A521" s="40" t="s">
        <v>1995</v>
      </c>
      <c r="B521" s="40" t="s">
        <v>1996</v>
      </c>
      <c r="C521" s="40" t="s">
        <v>74</v>
      </c>
      <c r="D521" s="59">
        <v>1.16</v>
      </c>
      <c r="E521" s="60">
        <f aca="true" t="shared" si="92" ref="E521:F523">TRUNC(G521+I521+K521,1)</f>
        <v>1728</v>
      </c>
      <c r="F521" s="53">
        <f t="shared" si="92"/>
        <v>2004.4</v>
      </c>
      <c r="G521" s="60">
        <f>단가대비표!O133</f>
        <v>1728</v>
      </c>
      <c r="H521" s="53">
        <f>TRUNC(G521*D521,1)</f>
        <v>2004.4</v>
      </c>
      <c r="I521" s="60">
        <f>단가대비표!P133</f>
        <v>0</v>
      </c>
      <c r="J521" s="53">
        <f>TRUNC(I521*D521,1)</f>
        <v>0</v>
      </c>
      <c r="K521" s="60">
        <f>단가대비표!V133</f>
        <v>0</v>
      </c>
      <c r="L521" s="53">
        <f>TRUNC(K521*D521,1)</f>
        <v>0</v>
      </c>
      <c r="M521" s="40" t="s">
        <v>1997</v>
      </c>
      <c r="N521" s="2" t="s">
        <v>438</v>
      </c>
      <c r="O521" s="2" t="s">
        <v>1998</v>
      </c>
      <c r="P521" s="2" t="s">
        <v>48</v>
      </c>
      <c r="Q521" s="2" t="s">
        <v>48</v>
      </c>
      <c r="R521" s="2" t="s">
        <v>47</v>
      </c>
      <c r="S521" s="3"/>
      <c r="T521" s="3"/>
      <c r="U521" s="3"/>
      <c r="V521" s="3">
        <v>1</v>
      </c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2" t="s">
        <v>41</v>
      </c>
      <c r="AW521" s="2" t="s">
        <v>1999</v>
      </c>
      <c r="AX521" s="2" t="s">
        <v>41</v>
      </c>
      <c r="AY521" s="2" t="s">
        <v>41</v>
      </c>
    </row>
    <row r="522" spans="1:51" ht="30" customHeight="1" hidden="1">
      <c r="A522" s="40" t="s">
        <v>1305</v>
      </c>
      <c r="B522" s="40" t="s">
        <v>2000</v>
      </c>
      <c r="C522" s="40" t="s">
        <v>1028</v>
      </c>
      <c r="D522" s="59">
        <v>1</v>
      </c>
      <c r="E522" s="60">
        <f t="shared" si="92"/>
        <v>60.1</v>
      </c>
      <c r="F522" s="53">
        <f t="shared" si="92"/>
        <v>60.1</v>
      </c>
      <c r="G522" s="60">
        <f>TRUNC(SUMIF(V521:V523,RIGHTB(O522,1),H521:H523)*U522,2)</f>
        <v>60.13</v>
      </c>
      <c r="H522" s="53">
        <f>TRUNC(G522*D522,1)</f>
        <v>60.1</v>
      </c>
      <c r="I522" s="60">
        <v>0</v>
      </c>
      <c r="J522" s="53">
        <f>TRUNC(I522*D522,1)</f>
        <v>0</v>
      </c>
      <c r="K522" s="60">
        <v>0</v>
      </c>
      <c r="L522" s="53">
        <f>TRUNC(K522*D522,1)</f>
        <v>0</v>
      </c>
      <c r="M522" s="40" t="s">
        <v>41</v>
      </c>
      <c r="N522" s="2" t="s">
        <v>438</v>
      </c>
      <c r="O522" s="2" t="s">
        <v>1104</v>
      </c>
      <c r="P522" s="2" t="s">
        <v>48</v>
      </c>
      <c r="Q522" s="2" t="s">
        <v>48</v>
      </c>
      <c r="R522" s="2" t="s">
        <v>48</v>
      </c>
      <c r="S522" s="3">
        <v>0</v>
      </c>
      <c r="T522" s="3">
        <v>0</v>
      </c>
      <c r="U522" s="3">
        <v>0.03</v>
      </c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2" t="s">
        <v>41</v>
      </c>
      <c r="AW522" s="2" t="s">
        <v>2001</v>
      </c>
      <c r="AX522" s="2" t="s">
        <v>41</v>
      </c>
      <c r="AY522" s="2" t="s">
        <v>41</v>
      </c>
    </row>
    <row r="523" spans="1:51" ht="30" customHeight="1" hidden="1">
      <c r="A523" s="40" t="s">
        <v>2002</v>
      </c>
      <c r="B523" s="40" t="s">
        <v>2003</v>
      </c>
      <c r="C523" s="40" t="s">
        <v>74</v>
      </c>
      <c r="D523" s="59">
        <v>1</v>
      </c>
      <c r="E523" s="60">
        <f t="shared" si="92"/>
        <v>724</v>
      </c>
      <c r="F523" s="53">
        <f t="shared" si="92"/>
        <v>724</v>
      </c>
      <c r="G523" s="60">
        <f>일위대가목록!F297</f>
        <v>0</v>
      </c>
      <c r="H523" s="53">
        <f>TRUNC(G523*D523,1)</f>
        <v>0</v>
      </c>
      <c r="I523" s="60">
        <f>일위대가목록!G297</f>
        <v>724</v>
      </c>
      <c r="J523" s="53">
        <f>TRUNC(I523*D523,1)</f>
        <v>724</v>
      </c>
      <c r="K523" s="60">
        <f>일위대가목록!H297</f>
        <v>0</v>
      </c>
      <c r="L523" s="53">
        <f>TRUNC(K523*D523,1)</f>
        <v>0</v>
      </c>
      <c r="M523" s="40" t="s">
        <v>2004</v>
      </c>
      <c r="N523" s="2" t="s">
        <v>438</v>
      </c>
      <c r="O523" s="2" t="s">
        <v>2005</v>
      </c>
      <c r="P523" s="2" t="s">
        <v>47</v>
      </c>
      <c r="Q523" s="2" t="s">
        <v>48</v>
      </c>
      <c r="R523" s="2" t="s">
        <v>48</v>
      </c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2" t="s">
        <v>41</v>
      </c>
      <c r="AW523" s="2" t="s">
        <v>2006</v>
      </c>
      <c r="AX523" s="2" t="s">
        <v>41</v>
      </c>
      <c r="AY523" s="2" t="s">
        <v>41</v>
      </c>
    </row>
    <row r="524" spans="1:51" ht="30" customHeight="1" hidden="1">
      <c r="A524" s="40" t="s">
        <v>1173</v>
      </c>
      <c r="B524" s="40" t="s">
        <v>41</v>
      </c>
      <c r="C524" s="40" t="s">
        <v>41</v>
      </c>
      <c r="D524" s="59"/>
      <c r="E524" s="60"/>
      <c r="F524" s="53">
        <f>H524+J524+L524</f>
        <v>2788</v>
      </c>
      <c r="G524" s="60"/>
      <c r="H524" s="53">
        <f>TRUNC(SUMIF(N521:N523,N520,H521:H523),0)</f>
        <v>2064</v>
      </c>
      <c r="I524" s="60"/>
      <c r="J524" s="53">
        <f>TRUNC(SUMIF(N521:N523,N520,J521:J523),0)</f>
        <v>724</v>
      </c>
      <c r="K524" s="60"/>
      <c r="L524" s="53">
        <f>TRUNC(SUMIF(N521:N523,N520,L521:L523),0)</f>
        <v>0</v>
      </c>
      <c r="M524" s="40" t="s">
        <v>41</v>
      </c>
      <c r="N524" s="2" t="s">
        <v>67</v>
      </c>
      <c r="O524" s="2" t="s">
        <v>67</v>
      </c>
      <c r="P524" s="2" t="s">
        <v>41</v>
      </c>
      <c r="Q524" s="2" t="s">
        <v>41</v>
      </c>
      <c r="R524" s="2" t="s">
        <v>41</v>
      </c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2" t="s">
        <v>41</v>
      </c>
      <c r="AW524" s="2" t="s">
        <v>41</v>
      </c>
      <c r="AX524" s="2" t="s">
        <v>41</v>
      </c>
      <c r="AY524" s="2" t="s">
        <v>41</v>
      </c>
    </row>
    <row r="525" spans="1:13" ht="30" customHeight="1" hidden="1">
      <c r="A525" s="59"/>
      <c r="B525" s="59"/>
      <c r="C525" s="59"/>
      <c r="D525" s="59"/>
      <c r="E525" s="60"/>
      <c r="F525" s="53"/>
      <c r="G525" s="60"/>
      <c r="H525" s="53"/>
      <c r="I525" s="60"/>
      <c r="J525" s="53"/>
      <c r="K525" s="60"/>
      <c r="L525" s="53"/>
      <c r="M525" s="59"/>
    </row>
    <row r="526" spans="1:14" ht="30" customHeight="1" hidden="1">
      <c r="A526" s="54" t="s">
        <v>2007</v>
      </c>
      <c r="B526" s="55"/>
      <c r="C526" s="55"/>
      <c r="D526" s="55"/>
      <c r="E526" s="56"/>
      <c r="F526" s="57"/>
      <c r="G526" s="56"/>
      <c r="H526" s="57"/>
      <c r="I526" s="56"/>
      <c r="J526" s="57"/>
      <c r="K526" s="56"/>
      <c r="L526" s="57"/>
      <c r="M526" s="58"/>
      <c r="N526" s="4" t="s">
        <v>442</v>
      </c>
    </row>
    <row r="527" spans="1:51" ht="30" customHeight="1" hidden="1">
      <c r="A527" s="40" t="s">
        <v>2008</v>
      </c>
      <c r="B527" s="40" t="s">
        <v>440</v>
      </c>
      <c r="C527" s="40" t="s">
        <v>1783</v>
      </c>
      <c r="D527" s="59">
        <v>1</v>
      </c>
      <c r="E527" s="60">
        <f>TRUNC(G527+I527+K527,1)</f>
        <v>18500</v>
      </c>
      <c r="F527" s="53">
        <f>TRUNC(H527+J527+L527,1)</f>
        <v>18500</v>
      </c>
      <c r="G527" s="60">
        <f>단가대비표!O350</f>
        <v>7710</v>
      </c>
      <c r="H527" s="53">
        <f>TRUNC(G527*D527,1)</f>
        <v>7710</v>
      </c>
      <c r="I527" s="60">
        <f>단가대비표!P350</f>
        <v>10790</v>
      </c>
      <c r="J527" s="53">
        <f>TRUNC(I527*D527,1)</f>
        <v>10790</v>
      </c>
      <c r="K527" s="60">
        <f>단가대비표!V350</f>
        <v>0</v>
      </c>
      <c r="L527" s="53">
        <f>TRUNC(K527*D527,1)</f>
        <v>0</v>
      </c>
      <c r="M527" s="40" t="s">
        <v>2009</v>
      </c>
      <c r="N527" s="2" t="s">
        <v>442</v>
      </c>
      <c r="O527" s="2" t="s">
        <v>2010</v>
      </c>
      <c r="P527" s="2" t="s">
        <v>48</v>
      </c>
      <c r="Q527" s="2" t="s">
        <v>48</v>
      </c>
      <c r="R527" s="2" t="s">
        <v>47</v>
      </c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2" t="s">
        <v>41</v>
      </c>
      <c r="AW527" s="2" t="s">
        <v>2011</v>
      </c>
      <c r="AX527" s="2" t="s">
        <v>41</v>
      </c>
      <c r="AY527" s="2" t="s">
        <v>41</v>
      </c>
    </row>
    <row r="528" spans="1:51" ht="30" customHeight="1" hidden="1">
      <c r="A528" s="40" t="s">
        <v>1173</v>
      </c>
      <c r="B528" s="40" t="s">
        <v>41</v>
      </c>
      <c r="C528" s="40" t="s">
        <v>41</v>
      </c>
      <c r="D528" s="59"/>
      <c r="E528" s="60"/>
      <c r="F528" s="53">
        <f>H528+J528+L528</f>
        <v>18500</v>
      </c>
      <c r="G528" s="60"/>
      <c r="H528" s="53">
        <f>TRUNC(SUMIF(N527:N527,N526,H527:H527),0)</f>
        <v>7710</v>
      </c>
      <c r="I528" s="60"/>
      <c r="J528" s="53">
        <f>TRUNC(SUMIF(N527:N527,N526,J527:J527),0)</f>
        <v>10790</v>
      </c>
      <c r="K528" s="60"/>
      <c r="L528" s="53">
        <f>TRUNC(SUMIF(N527:N527,N526,L527:L527),0)</f>
        <v>0</v>
      </c>
      <c r="M528" s="40" t="s">
        <v>41</v>
      </c>
      <c r="N528" s="2" t="s">
        <v>67</v>
      </c>
      <c r="O528" s="2" t="s">
        <v>67</v>
      </c>
      <c r="P528" s="2" t="s">
        <v>41</v>
      </c>
      <c r="Q528" s="2" t="s">
        <v>41</v>
      </c>
      <c r="R528" s="2" t="s">
        <v>41</v>
      </c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2" t="s">
        <v>41</v>
      </c>
      <c r="AW528" s="2" t="s">
        <v>41</v>
      </c>
      <c r="AX528" s="2" t="s">
        <v>41</v>
      </c>
      <c r="AY528" s="2" t="s">
        <v>41</v>
      </c>
    </row>
    <row r="529" spans="1:13" ht="30" customHeight="1" hidden="1">
      <c r="A529" s="59"/>
      <c r="B529" s="59"/>
      <c r="C529" s="59"/>
      <c r="D529" s="59"/>
      <c r="E529" s="60"/>
      <c r="F529" s="53"/>
      <c r="G529" s="60"/>
      <c r="H529" s="53"/>
      <c r="I529" s="60"/>
      <c r="J529" s="53"/>
      <c r="K529" s="60"/>
      <c r="L529" s="53"/>
      <c r="M529" s="59"/>
    </row>
    <row r="530" spans="1:14" ht="30" customHeight="1" hidden="1">
      <c r="A530" s="54" t="s">
        <v>2012</v>
      </c>
      <c r="B530" s="55"/>
      <c r="C530" s="55"/>
      <c r="D530" s="55"/>
      <c r="E530" s="56"/>
      <c r="F530" s="57"/>
      <c r="G530" s="56"/>
      <c r="H530" s="57"/>
      <c r="I530" s="56"/>
      <c r="J530" s="57"/>
      <c r="K530" s="56"/>
      <c r="L530" s="57"/>
      <c r="M530" s="58"/>
      <c r="N530" s="4" t="s">
        <v>445</v>
      </c>
    </row>
    <row r="531" spans="1:51" ht="30" customHeight="1" hidden="1">
      <c r="A531" s="40" t="s">
        <v>2013</v>
      </c>
      <c r="B531" s="40" t="s">
        <v>2014</v>
      </c>
      <c r="C531" s="40" t="s">
        <v>59</v>
      </c>
      <c r="D531" s="59">
        <v>1.747</v>
      </c>
      <c r="E531" s="60">
        <f>TRUNC(G531+I531+K531,1)</f>
        <v>12134</v>
      </c>
      <c r="F531" s="53">
        <f>TRUNC(H531+J531+L531,1)</f>
        <v>21197.9</v>
      </c>
      <c r="G531" s="60">
        <f>일위대가목록!F298</f>
        <v>2791</v>
      </c>
      <c r="H531" s="53">
        <f>TRUNC(G531*D531,1)</f>
        <v>4875.8</v>
      </c>
      <c r="I531" s="60">
        <f>일위대가목록!G298</f>
        <v>9317</v>
      </c>
      <c r="J531" s="53">
        <f>TRUNC(I531*D531,1)</f>
        <v>16276.7</v>
      </c>
      <c r="K531" s="60">
        <f>일위대가목록!H298</f>
        <v>26</v>
      </c>
      <c r="L531" s="53">
        <f>TRUNC(K531*D531,1)</f>
        <v>45.4</v>
      </c>
      <c r="M531" s="40" t="s">
        <v>2015</v>
      </c>
      <c r="N531" s="2" t="s">
        <v>445</v>
      </c>
      <c r="O531" s="2" t="s">
        <v>2016</v>
      </c>
      <c r="P531" s="2" t="s">
        <v>47</v>
      </c>
      <c r="Q531" s="2" t="s">
        <v>48</v>
      </c>
      <c r="R531" s="2" t="s">
        <v>48</v>
      </c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2" t="s">
        <v>41</v>
      </c>
      <c r="AW531" s="2" t="s">
        <v>2017</v>
      </c>
      <c r="AX531" s="2" t="s">
        <v>41</v>
      </c>
      <c r="AY531" s="2" t="s">
        <v>41</v>
      </c>
    </row>
    <row r="532" spans="1:51" ht="30" customHeight="1" hidden="1">
      <c r="A532" s="40" t="s">
        <v>1173</v>
      </c>
      <c r="B532" s="40" t="s">
        <v>41</v>
      </c>
      <c r="C532" s="40" t="s">
        <v>41</v>
      </c>
      <c r="D532" s="59"/>
      <c r="E532" s="60"/>
      <c r="F532" s="53">
        <f>H532+J532+L532</f>
        <v>21196</v>
      </c>
      <c r="G532" s="60"/>
      <c r="H532" s="53">
        <f>TRUNC(SUMIF(N531:N531,N530,H531:H531),0)</f>
        <v>4875</v>
      </c>
      <c r="I532" s="60"/>
      <c r="J532" s="53">
        <f>TRUNC(SUMIF(N531:N531,N530,J531:J531),0)</f>
        <v>16276</v>
      </c>
      <c r="K532" s="60"/>
      <c r="L532" s="53">
        <f>TRUNC(SUMIF(N531:N531,N530,L531:L531),0)</f>
        <v>45</v>
      </c>
      <c r="M532" s="40" t="s">
        <v>41</v>
      </c>
      <c r="N532" s="2" t="s">
        <v>67</v>
      </c>
      <c r="O532" s="2" t="s">
        <v>67</v>
      </c>
      <c r="P532" s="2" t="s">
        <v>41</v>
      </c>
      <c r="Q532" s="2" t="s">
        <v>41</v>
      </c>
      <c r="R532" s="2" t="s">
        <v>41</v>
      </c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2" t="s">
        <v>41</v>
      </c>
      <c r="AW532" s="2" t="s">
        <v>41</v>
      </c>
      <c r="AX532" s="2" t="s">
        <v>41</v>
      </c>
      <c r="AY532" s="2" t="s">
        <v>41</v>
      </c>
    </row>
    <row r="533" spans="1:13" ht="30" customHeight="1" hidden="1">
      <c r="A533" s="59"/>
      <c r="B533" s="59"/>
      <c r="C533" s="59"/>
      <c r="D533" s="59"/>
      <c r="E533" s="60"/>
      <c r="F533" s="53"/>
      <c r="G533" s="60"/>
      <c r="H533" s="53"/>
      <c r="I533" s="60"/>
      <c r="J533" s="53"/>
      <c r="K533" s="60"/>
      <c r="L533" s="53"/>
      <c r="M533" s="59"/>
    </row>
    <row r="534" spans="1:14" ht="30" customHeight="1" hidden="1">
      <c r="A534" s="54" t="s">
        <v>2018</v>
      </c>
      <c r="B534" s="55"/>
      <c r="C534" s="55"/>
      <c r="D534" s="55"/>
      <c r="E534" s="56"/>
      <c r="F534" s="57"/>
      <c r="G534" s="56"/>
      <c r="H534" s="57"/>
      <c r="I534" s="56"/>
      <c r="J534" s="57"/>
      <c r="K534" s="56"/>
      <c r="L534" s="57"/>
      <c r="M534" s="58"/>
      <c r="N534" s="4" t="s">
        <v>449</v>
      </c>
    </row>
    <row r="535" spans="1:51" ht="30" customHeight="1" hidden="1">
      <c r="A535" s="40" t="s">
        <v>262</v>
      </c>
      <c r="B535" s="40" t="s">
        <v>2019</v>
      </c>
      <c r="C535" s="40" t="s">
        <v>699</v>
      </c>
      <c r="D535" s="59">
        <v>3.1086</v>
      </c>
      <c r="E535" s="60">
        <f aca="true" t="shared" si="93" ref="E535:F540">TRUNC(G535+I535+K535,1)</f>
        <v>1065.6</v>
      </c>
      <c r="F535" s="53">
        <f t="shared" si="93"/>
        <v>3312.5</v>
      </c>
      <c r="G535" s="60">
        <f>단가대비표!O96</f>
        <v>1065.6</v>
      </c>
      <c r="H535" s="53">
        <f aca="true" t="shared" si="94" ref="H535:H540">TRUNC(G535*D535,1)</f>
        <v>3312.5</v>
      </c>
      <c r="I535" s="60">
        <f>단가대비표!P96</f>
        <v>0</v>
      </c>
      <c r="J535" s="53">
        <f aca="true" t="shared" si="95" ref="J535:J540">TRUNC(I535*D535,1)</f>
        <v>0</v>
      </c>
      <c r="K535" s="60">
        <f>단가대비표!V96</f>
        <v>0</v>
      </c>
      <c r="L535" s="53">
        <f aca="true" t="shared" si="96" ref="L535:L540">TRUNC(K535*D535,1)</f>
        <v>0</v>
      </c>
      <c r="M535" s="40" t="s">
        <v>2020</v>
      </c>
      <c r="N535" s="2" t="s">
        <v>449</v>
      </c>
      <c r="O535" s="2" t="s">
        <v>2021</v>
      </c>
      <c r="P535" s="2" t="s">
        <v>48</v>
      </c>
      <c r="Q535" s="2" t="s">
        <v>48</v>
      </c>
      <c r="R535" s="2" t="s">
        <v>47</v>
      </c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2" t="s">
        <v>41</v>
      </c>
      <c r="AW535" s="2" t="s">
        <v>2022</v>
      </c>
      <c r="AX535" s="2" t="s">
        <v>41</v>
      </c>
      <c r="AY535" s="2" t="s">
        <v>41</v>
      </c>
    </row>
    <row r="536" spans="1:51" ht="30" customHeight="1" hidden="1">
      <c r="A536" s="40" t="s">
        <v>254</v>
      </c>
      <c r="B536" s="40" t="s">
        <v>2023</v>
      </c>
      <c r="C536" s="40" t="s">
        <v>699</v>
      </c>
      <c r="D536" s="59">
        <v>1.5675</v>
      </c>
      <c r="E536" s="60">
        <f t="shared" si="93"/>
        <v>660</v>
      </c>
      <c r="F536" s="53">
        <f t="shared" si="93"/>
        <v>1034.5</v>
      </c>
      <c r="G536" s="60">
        <f>단가대비표!O74</f>
        <v>660</v>
      </c>
      <c r="H536" s="53">
        <f t="shared" si="94"/>
        <v>1034.5</v>
      </c>
      <c r="I536" s="60">
        <f>단가대비표!P74</f>
        <v>0</v>
      </c>
      <c r="J536" s="53">
        <f t="shared" si="95"/>
        <v>0</v>
      </c>
      <c r="K536" s="60">
        <f>단가대비표!V74</f>
        <v>0</v>
      </c>
      <c r="L536" s="53">
        <f t="shared" si="96"/>
        <v>0</v>
      </c>
      <c r="M536" s="40" t="s">
        <v>2024</v>
      </c>
      <c r="N536" s="2" t="s">
        <v>449</v>
      </c>
      <c r="O536" s="2" t="s">
        <v>2025</v>
      </c>
      <c r="P536" s="2" t="s">
        <v>48</v>
      </c>
      <c r="Q536" s="2" t="s">
        <v>48</v>
      </c>
      <c r="R536" s="2" t="s">
        <v>47</v>
      </c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2" t="s">
        <v>41</v>
      </c>
      <c r="AW536" s="2" t="s">
        <v>2026</v>
      </c>
      <c r="AX536" s="2" t="s">
        <v>41</v>
      </c>
      <c r="AY536" s="2" t="s">
        <v>41</v>
      </c>
    </row>
    <row r="537" spans="1:51" ht="30" customHeight="1" hidden="1">
      <c r="A537" s="40" t="s">
        <v>2027</v>
      </c>
      <c r="B537" s="40" t="s">
        <v>1502</v>
      </c>
      <c r="C537" s="40" t="s">
        <v>699</v>
      </c>
      <c r="D537" s="59">
        <v>4.3189</v>
      </c>
      <c r="E537" s="60">
        <f t="shared" si="93"/>
        <v>4671</v>
      </c>
      <c r="F537" s="53">
        <f t="shared" si="93"/>
        <v>20173.5</v>
      </c>
      <c r="G537" s="60">
        <f>일위대가목록!F301</f>
        <v>218</v>
      </c>
      <c r="H537" s="53">
        <f t="shared" si="94"/>
        <v>941.5</v>
      </c>
      <c r="I537" s="60">
        <f>일위대가목록!G301</f>
        <v>4441</v>
      </c>
      <c r="J537" s="53">
        <f t="shared" si="95"/>
        <v>19180.2</v>
      </c>
      <c r="K537" s="60">
        <f>일위대가목록!H301</f>
        <v>12</v>
      </c>
      <c r="L537" s="53">
        <f t="shared" si="96"/>
        <v>51.8</v>
      </c>
      <c r="M537" s="40" t="s">
        <v>2028</v>
      </c>
      <c r="N537" s="2" t="s">
        <v>449</v>
      </c>
      <c r="O537" s="2" t="s">
        <v>2029</v>
      </c>
      <c r="P537" s="2" t="s">
        <v>47</v>
      </c>
      <c r="Q537" s="2" t="s">
        <v>48</v>
      </c>
      <c r="R537" s="2" t="s">
        <v>48</v>
      </c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2" t="s">
        <v>41</v>
      </c>
      <c r="AW537" s="2" t="s">
        <v>2030</v>
      </c>
      <c r="AX537" s="2" t="s">
        <v>41</v>
      </c>
      <c r="AY537" s="2" t="s">
        <v>41</v>
      </c>
    </row>
    <row r="538" spans="1:51" ht="30" customHeight="1" hidden="1">
      <c r="A538" s="40" t="s">
        <v>2031</v>
      </c>
      <c r="B538" s="40" t="s">
        <v>2032</v>
      </c>
      <c r="C538" s="40" t="s">
        <v>74</v>
      </c>
      <c r="D538" s="59">
        <v>0.7333</v>
      </c>
      <c r="E538" s="60">
        <f t="shared" si="93"/>
        <v>2881</v>
      </c>
      <c r="F538" s="53">
        <f t="shared" si="93"/>
        <v>2112.6</v>
      </c>
      <c r="G538" s="60">
        <f>일위대가목록!F302</f>
        <v>505</v>
      </c>
      <c r="H538" s="53">
        <f t="shared" si="94"/>
        <v>370.3</v>
      </c>
      <c r="I538" s="60">
        <f>일위대가목록!G302</f>
        <v>2376</v>
      </c>
      <c r="J538" s="53">
        <f t="shared" si="95"/>
        <v>1742.3</v>
      </c>
      <c r="K538" s="60">
        <f>일위대가목록!H302</f>
        <v>0</v>
      </c>
      <c r="L538" s="53">
        <f t="shared" si="96"/>
        <v>0</v>
      </c>
      <c r="M538" s="40" t="s">
        <v>2033</v>
      </c>
      <c r="N538" s="2" t="s">
        <v>449</v>
      </c>
      <c r="O538" s="2" t="s">
        <v>2034</v>
      </c>
      <c r="P538" s="2" t="s">
        <v>47</v>
      </c>
      <c r="Q538" s="2" t="s">
        <v>48</v>
      </c>
      <c r="R538" s="2" t="s">
        <v>48</v>
      </c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2" t="s">
        <v>41</v>
      </c>
      <c r="AW538" s="2" t="s">
        <v>2035</v>
      </c>
      <c r="AX538" s="2" t="s">
        <v>41</v>
      </c>
      <c r="AY538" s="2" t="s">
        <v>41</v>
      </c>
    </row>
    <row r="539" spans="1:51" ht="30" customHeight="1" hidden="1">
      <c r="A539" s="40" t="s">
        <v>2036</v>
      </c>
      <c r="B539" s="40" t="s">
        <v>2037</v>
      </c>
      <c r="C539" s="40" t="s">
        <v>74</v>
      </c>
      <c r="D539" s="59">
        <v>0.3</v>
      </c>
      <c r="E539" s="60">
        <f t="shared" si="93"/>
        <v>7229</v>
      </c>
      <c r="F539" s="53">
        <f t="shared" si="93"/>
        <v>2168.7</v>
      </c>
      <c r="G539" s="60">
        <f>일위대가목록!F303</f>
        <v>893</v>
      </c>
      <c r="H539" s="53">
        <f t="shared" si="94"/>
        <v>267.9</v>
      </c>
      <c r="I539" s="60">
        <f>일위대가목록!G303</f>
        <v>6336</v>
      </c>
      <c r="J539" s="53">
        <f t="shared" si="95"/>
        <v>1900.8</v>
      </c>
      <c r="K539" s="60">
        <f>일위대가목록!H303</f>
        <v>0</v>
      </c>
      <c r="L539" s="53">
        <f t="shared" si="96"/>
        <v>0</v>
      </c>
      <c r="M539" s="40" t="s">
        <v>2038</v>
      </c>
      <c r="N539" s="2" t="s">
        <v>449</v>
      </c>
      <c r="O539" s="2" t="s">
        <v>2039</v>
      </c>
      <c r="P539" s="2" t="s">
        <v>47</v>
      </c>
      <c r="Q539" s="2" t="s">
        <v>48</v>
      </c>
      <c r="R539" s="2" t="s">
        <v>48</v>
      </c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2" t="s">
        <v>41</v>
      </c>
      <c r="AW539" s="2" t="s">
        <v>2040</v>
      </c>
      <c r="AX539" s="2" t="s">
        <v>41</v>
      </c>
      <c r="AY539" s="2" t="s">
        <v>41</v>
      </c>
    </row>
    <row r="540" spans="1:51" ht="30" customHeight="1" hidden="1">
      <c r="A540" s="40" t="s">
        <v>1016</v>
      </c>
      <c r="B540" s="40" t="s">
        <v>1017</v>
      </c>
      <c r="C540" s="40" t="s">
        <v>699</v>
      </c>
      <c r="D540" s="59">
        <v>-0.3214</v>
      </c>
      <c r="E540" s="60">
        <f t="shared" si="93"/>
        <v>120</v>
      </c>
      <c r="F540" s="53">
        <f t="shared" si="93"/>
        <v>-38.5</v>
      </c>
      <c r="G540" s="60">
        <f>단가대비표!O50</f>
        <v>120</v>
      </c>
      <c r="H540" s="53">
        <f t="shared" si="94"/>
        <v>-38.5</v>
      </c>
      <c r="I540" s="60">
        <f>단가대비표!P50</f>
        <v>0</v>
      </c>
      <c r="J540" s="53">
        <f t="shared" si="95"/>
        <v>0</v>
      </c>
      <c r="K540" s="60">
        <f>단가대비표!V50</f>
        <v>0</v>
      </c>
      <c r="L540" s="53">
        <f t="shared" si="96"/>
        <v>0</v>
      </c>
      <c r="M540" s="40" t="s">
        <v>1483</v>
      </c>
      <c r="N540" s="2" t="s">
        <v>449</v>
      </c>
      <c r="O540" s="2" t="s">
        <v>1484</v>
      </c>
      <c r="P540" s="2" t="s">
        <v>48</v>
      </c>
      <c r="Q540" s="2" t="s">
        <v>48</v>
      </c>
      <c r="R540" s="2" t="s">
        <v>47</v>
      </c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2" t="s">
        <v>41</v>
      </c>
      <c r="AW540" s="2" t="s">
        <v>2041</v>
      </c>
      <c r="AX540" s="2" t="s">
        <v>41</v>
      </c>
      <c r="AY540" s="2" t="s">
        <v>41</v>
      </c>
    </row>
    <row r="541" spans="1:51" ht="30" customHeight="1" hidden="1">
      <c r="A541" s="40" t="s">
        <v>1173</v>
      </c>
      <c r="B541" s="40" t="s">
        <v>41</v>
      </c>
      <c r="C541" s="40" t="s">
        <v>41</v>
      </c>
      <c r="D541" s="59"/>
      <c r="E541" s="60"/>
      <c r="F541" s="53">
        <f>H541+J541+L541</f>
        <v>28762</v>
      </c>
      <c r="G541" s="60"/>
      <c r="H541" s="53">
        <f>TRUNC(SUMIF(N535:N540,N534,H535:H540),0)</f>
        <v>5888</v>
      </c>
      <c r="I541" s="60"/>
      <c r="J541" s="53">
        <f>TRUNC(SUMIF(N535:N540,N534,J535:J540),0)</f>
        <v>22823</v>
      </c>
      <c r="K541" s="60"/>
      <c r="L541" s="53">
        <f>TRUNC(SUMIF(N535:N540,N534,L535:L540),0)</f>
        <v>51</v>
      </c>
      <c r="M541" s="40" t="s">
        <v>41</v>
      </c>
      <c r="N541" s="2" t="s">
        <v>67</v>
      </c>
      <c r="O541" s="2" t="s">
        <v>67</v>
      </c>
      <c r="P541" s="2" t="s">
        <v>41</v>
      </c>
      <c r="Q541" s="2" t="s">
        <v>41</v>
      </c>
      <c r="R541" s="2" t="s">
        <v>41</v>
      </c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2" t="s">
        <v>41</v>
      </c>
      <c r="AW541" s="2" t="s">
        <v>41</v>
      </c>
      <c r="AX541" s="2" t="s">
        <v>41</v>
      </c>
      <c r="AY541" s="2" t="s">
        <v>41</v>
      </c>
    </row>
    <row r="542" spans="1:13" ht="30" customHeight="1" hidden="1">
      <c r="A542" s="59"/>
      <c r="B542" s="59"/>
      <c r="C542" s="59"/>
      <c r="D542" s="59"/>
      <c r="E542" s="60"/>
      <c r="F542" s="53"/>
      <c r="G542" s="60"/>
      <c r="H542" s="53"/>
      <c r="I542" s="60"/>
      <c r="J542" s="53"/>
      <c r="K542" s="60"/>
      <c r="L542" s="53"/>
      <c r="M542" s="59"/>
    </row>
    <row r="543" spans="1:14" ht="30" customHeight="1" hidden="1">
      <c r="A543" s="54" t="s">
        <v>2042</v>
      </c>
      <c r="B543" s="55"/>
      <c r="C543" s="55"/>
      <c r="D543" s="55"/>
      <c r="E543" s="56"/>
      <c r="F543" s="57"/>
      <c r="G543" s="56"/>
      <c r="H543" s="57"/>
      <c r="I543" s="56"/>
      <c r="J543" s="57"/>
      <c r="K543" s="56"/>
      <c r="L543" s="57"/>
      <c r="M543" s="58"/>
      <c r="N543" s="4" t="s">
        <v>452</v>
      </c>
    </row>
    <row r="544" spans="1:51" ht="30" customHeight="1" hidden="1">
      <c r="A544" s="40" t="s">
        <v>262</v>
      </c>
      <c r="B544" s="40" t="s">
        <v>2019</v>
      </c>
      <c r="C544" s="40" t="s">
        <v>699</v>
      </c>
      <c r="D544" s="59">
        <v>3.7303</v>
      </c>
      <c r="E544" s="60">
        <f aca="true" t="shared" si="97" ref="E544:F549">TRUNC(G544+I544+K544,1)</f>
        <v>1065.6</v>
      </c>
      <c r="F544" s="53">
        <f t="shared" si="97"/>
        <v>3975</v>
      </c>
      <c r="G544" s="60">
        <f>단가대비표!O96</f>
        <v>1065.6</v>
      </c>
      <c r="H544" s="53">
        <f aca="true" t="shared" si="98" ref="H544:H549">TRUNC(G544*D544,1)</f>
        <v>3975</v>
      </c>
      <c r="I544" s="60">
        <f>단가대비표!P96</f>
        <v>0</v>
      </c>
      <c r="J544" s="53">
        <f aca="true" t="shared" si="99" ref="J544:J549">TRUNC(I544*D544,1)</f>
        <v>0</v>
      </c>
      <c r="K544" s="60">
        <f>단가대비표!V96</f>
        <v>0</v>
      </c>
      <c r="L544" s="53">
        <f aca="true" t="shared" si="100" ref="L544:L549">TRUNC(K544*D544,1)</f>
        <v>0</v>
      </c>
      <c r="M544" s="40" t="s">
        <v>2020</v>
      </c>
      <c r="N544" s="2" t="s">
        <v>452</v>
      </c>
      <c r="O544" s="2" t="s">
        <v>2021</v>
      </c>
      <c r="P544" s="2" t="s">
        <v>48</v>
      </c>
      <c r="Q544" s="2" t="s">
        <v>48</v>
      </c>
      <c r="R544" s="2" t="s">
        <v>47</v>
      </c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2" t="s">
        <v>41</v>
      </c>
      <c r="AW544" s="2" t="s">
        <v>2043</v>
      </c>
      <c r="AX544" s="2" t="s">
        <v>41</v>
      </c>
      <c r="AY544" s="2" t="s">
        <v>41</v>
      </c>
    </row>
    <row r="545" spans="1:51" ht="30" customHeight="1" hidden="1">
      <c r="A545" s="40" t="s">
        <v>254</v>
      </c>
      <c r="B545" s="40" t="s">
        <v>2023</v>
      </c>
      <c r="C545" s="40" t="s">
        <v>699</v>
      </c>
      <c r="D545" s="59">
        <v>1.6459</v>
      </c>
      <c r="E545" s="60">
        <f t="shared" si="97"/>
        <v>660</v>
      </c>
      <c r="F545" s="53">
        <f t="shared" si="97"/>
        <v>1086.2</v>
      </c>
      <c r="G545" s="60">
        <f>단가대비표!O74</f>
        <v>660</v>
      </c>
      <c r="H545" s="53">
        <f t="shared" si="98"/>
        <v>1086.2</v>
      </c>
      <c r="I545" s="60">
        <f>단가대비표!P74</f>
        <v>0</v>
      </c>
      <c r="J545" s="53">
        <f t="shared" si="99"/>
        <v>0</v>
      </c>
      <c r="K545" s="60">
        <f>단가대비표!V74</f>
        <v>0</v>
      </c>
      <c r="L545" s="53">
        <f t="shared" si="100"/>
        <v>0</v>
      </c>
      <c r="M545" s="40" t="s">
        <v>2024</v>
      </c>
      <c r="N545" s="2" t="s">
        <v>452</v>
      </c>
      <c r="O545" s="2" t="s">
        <v>2025</v>
      </c>
      <c r="P545" s="2" t="s">
        <v>48</v>
      </c>
      <c r="Q545" s="2" t="s">
        <v>48</v>
      </c>
      <c r="R545" s="2" t="s">
        <v>47</v>
      </c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2" t="s">
        <v>41</v>
      </c>
      <c r="AW545" s="2" t="s">
        <v>2044</v>
      </c>
      <c r="AX545" s="2" t="s">
        <v>41</v>
      </c>
      <c r="AY545" s="2" t="s">
        <v>41</v>
      </c>
    </row>
    <row r="546" spans="1:51" ht="30" customHeight="1" hidden="1">
      <c r="A546" s="40" t="s">
        <v>2027</v>
      </c>
      <c r="B546" s="40" t="s">
        <v>1502</v>
      </c>
      <c r="C546" s="40" t="s">
        <v>699</v>
      </c>
      <c r="D546" s="59">
        <v>4.9588</v>
      </c>
      <c r="E546" s="60">
        <f t="shared" si="97"/>
        <v>4671</v>
      </c>
      <c r="F546" s="53">
        <f t="shared" si="97"/>
        <v>23162.5</v>
      </c>
      <c r="G546" s="60">
        <f>일위대가목록!F301</f>
        <v>218</v>
      </c>
      <c r="H546" s="53">
        <f t="shared" si="98"/>
        <v>1081</v>
      </c>
      <c r="I546" s="60">
        <f>일위대가목록!G301</f>
        <v>4441</v>
      </c>
      <c r="J546" s="53">
        <f t="shared" si="99"/>
        <v>22022</v>
      </c>
      <c r="K546" s="60">
        <f>일위대가목록!H301</f>
        <v>12</v>
      </c>
      <c r="L546" s="53">
        <f t="shared" si="100"/>
        <v>59.5</v>
      </c>
      <c r="M546" s="40" t="s">
        <v>2028</v>
      </c>
      <c r="N546" s="2" t="s">
        <v>452</v>
      </c>
      <c r="O546" s="2" t="s">
        <v>2029</v>
      </c>
      <c r="P546" s="2" t="s">
        <v>47</v>
      </c>
      <c r="Q546" s="2" t="s">
        <v>48</v>
      </c>
      <c r="R546" s="2" t="s">
        <v>48</v>
      </c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2" t="s">
        <v>41</v>
      </c>
      <c r="AW546" s="2" t="s">
        <v>2045</v>
      </c>
      <c r="AX546" s="2" t="s">
        <v>41</v>
      </c>
      <c r="AY546" s="2" t="s">
        <v>41</v>
      </c>
    </row>
    <row r="547" spans="1:51" ht="30" customHeight="1" hidden="1">
      <c r="A547" s="40" t="s">
        <v>2031</v>
      </c>
      <c r="B547" s="40" t="s">
        <v>2032</v>
      </c>
      <c r="C547" s="40" t="s">
        <v>74</v>
      </c>
      <c r="D547" s="59">
        <v>0.86</v>
      </c>
      <c r="E547" s="60">
        <f t="shared" si="97"/>
        <v>2881</v>
      </c>
      <c r="F547" s="53">
        <f t="shared" si="97"/>
        <v>2477.6</v>
      </c>
      <c r="G547" s="60">
        <f>일위대가목록!F302</f>
        <v>505</v>
      </c>
      <c r="H547" s="53">
        <f t="shared" si="98"/>
        <v>434.3</v>
      </c>
      <c r="I547" s="60">
        <f>일위대가목록!G302</f>
        <v>2376</v>
      </c>
      <c r="J547" s="53">
        <f t="shared" si="99"/>
        <v>2043.3</v>
      </c>
      <c r="K547" s="60">
        <f>일위대가목록!H302</f>
        <v>0</v>
      </c>
      <c r="L547" s="53">
        <f t="shared" si="100"/>
        <v>0</v>
      </c>
      <c r="M547" s="40" t="s">
        <v>2033</v>
      </c>
      <c r="N547" s="2" t="s">
        <v>452</v>
      </c>
      <c r="O547" s="2" t="s">
        <v>2034</v>
      </c>
      <c r="P547" s="2" t="s">
        <v>47</v>
      </c>
      <c r="Q547" s="2" t="s">
        <v>48</v>
      </c>
      <c r="R547" s="2" t="s">
        <v>48</v>
      </c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2" t="s">
        <v>41</v>
      </c>
      <c r="AW547" s="2" t="s">
        <v>2046</v>
      </c>
      <c r="AX547" s="2" t="s">
        <v>41</v>
      </c>
      <c r="AY547" s="2" t="s">
        <v>41</v>
      </c>
    </row>
    <row r="548" spans="1:51" ht="30" customHeight="1" hidden="1">
      <c r="A548" s="40" t="s">
        <v>2036</v>
      </c>
      <c r="B548" s="40" t="s">
        <v>2037</v>
      </c>
      <c r="C548" s="40" t="s">
        <v>74</v>
      </c>
      <c r="D548" s="59">
        <v>0.39</v>
      </c>
      <c r="E548" s="60">
        <f t="shared" si="97"/>
        <v>7229</v>
      </c>
      <c r="F548" s="53">
        <f t="shared" si="97"/>
        <v>2819.2</v>
      </c>
      <c r="G548" s="60">
        <f>일위대가목록!F303</f>
        <v>893</v>
      </c>
      <c r="H548" s="53">
        <f t="shared" si="98"/>
        <v>348.2</v>
      </c>
      <c r="I548" s="60">
        <f>일위대가목록!G303</f>
        <v>6336</v>
      </c>
      <c r="J548" s="53">
        <f t="shared" si="99"/>
        <v>2471</v>
      </c>
      <c r="K548" s="60">
        <f>일위대가목록!H303</f>
        <v>0</v>
      </c>
      <c r="L548" s="53">
        <f t="shared" si="100"/>
        <v>0</v>
      </c>
      <c r="M548" s="40" t="s">
        <v>2038</v>
      </c>
      <c r="N548" s="2" t="s">
        <v>452</v>
      </c>
      <c r="O548" s="2" t="s">
        <v>2039</v>
      </c>
      <c r="P548" s="2" t="s">
        <v>47</v>
      </c>
      <c r="Q548" s="2" t="s">
        <v>48</v>
      </c>
      <c r="R548" s="2" t="s">
        <v>48</v>
      </c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2" t="s">
        <v>41</v>
      </c>
      <c r="AW548" s="2" t="s">
        <v>2047</v>
      </c>
      <c r="AX548" s="2" t="s">
        <v>41</v>
      </c>
      <c r="AY548" s="2" t="s">
        <v>41</v>
      </c>
    </row>
    <row r="549" spans="1:51" ht="30" customHeight="1" hidden="1">
      <c r="A549" s="40" t="s">
        <v>1016</v>
      </c>
      <c r="B549" s="40" t="s">
        <v>1017</v>
      </c>
      <c r="C549" s="40" t="s">
        <v>699</v>
      </c>
      <c r="D549" s="59">
        <v>-0.3757</v>
      </c>
      <c r="E549" s="60">
        <f t="shared" si="97"/>
        <v>120</v>
      </c>
      <c r="F549" s="53">
        <f t="shared" si="97"/>
        <v>-45</v>
      </c>
      <c r="G549" s="60">
        <f>단가대비표!O50</f>
        <v>120</v>
      </c>
      <c r="H549" s="53">
        <f t="shared" si="98"/>
        <v>-45</v>
      </c>
      <c r="I549" s="60">
        <f>단가대비표!P50</f>
        <v>0</v>
      </c>
      <c r="J549" s="53">
        <f t="shared" si="99"/>
        <v>0</v>
      </c>
      <c r="K549" s="60">
        <f>단가대비표!V50</f>
        <v>0</v>
      </c>
      <c r="L549" s="53">
        <f t="shared" si="100"/>
        <v>0</v>
      </c>
      <c r="M549" s="40" t="s">
        <v>1483</v>
      </c>
      <c r="N549" s="2" t="s">
        <v>452</v>
      </c>
      <c r="O549" s="2" t="s">
        <v>1484</v>
      </c>
      <c r="P549" s="2" t="s">
        <v>48</v>
      </c>
      <c r="Q549" s="2" t="s">
        <v>48</v>
      </c>
      <c r="R549" s="2" t="s">
        <v>47</v>
      </c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2" t="s">
        <v>41</v>
      </c>
      <c r="AW549" s="2" t="s">
        <v>2048</v>
      </c>
      <c r="AX549" s="2" t="s">
        <v>41</v>
      </c>
      <c r="AY549" s="2" t="s">
        <v>41</v>
      </c>
    </row>
    <row r="550" spans="1:51" ht="30" customHeight="1" hidden="1">
      <c r="A550" s="40" t="s">
        <v>1173</v>
      </c>
      <c r="B550" s="40" t="s">
        <v>41</v>
      </c>
      <c r="C550" s="40" t="s">
        <v>41</v>
      </c>
      <c r="D550" s="59"/>
      <c r="E550" s="60"/>
      <c r="F550" s="53">
        <f>H550+J550+L550</f>
        <v>33474</v>
      </c>
      <c r="G550" s="60"/>
      <c r="H550" s="53">
        <f>TRUNC(SUMIF(N544:N549,N543,H544:H549),0)</f>
        <v>6879</v>
      </c>
      <c r="I550" s="60"/>
      <c r="J550" s="53">
        <f>TRUNC(SUMIF(N544:N549,N543,J544:J549),0)</f>
        <v>26536</v>
      </c>
      <c r="K550" s="60"/>
      <c r="L550" s="53">
        <f>TRUNC(SUMIF(N544:N549,N543,L544:L549),0)</f>
        <v>59</v>
      </c>
      <c r="M550" s="40" t="s">
        <v>41</v>
      </c>
      <c r="N550" s="2" t="s">
        <v>67</v>
      </c>
      <c r="O550" s="2" t="s">
        <v>67</v>
      </c>
      <c r="P550" s="2" t="s">
        <v>41</v>
      </c>
      <c r="Q550" s="2" t="s">
        <v>41</v>
      </c>
      <c r="R550" s="2" t="s">
        <v>41</v>
      </c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2" t="s">
        <v>41</v>
      </c>
      <c r="AW550" s="2" t="s">
        <v>41</v>
      </c>
      <c r="AX550" s="2" t="s">
        <v>41</v>
      </c>
      <c r="AY550" s="2" t="s">
        <v>41</v>
      </c>
    </row>
    <row r="551" spans="1:13" ht="30" customHeight="1" hidden="1">
      <c r="A551" s="59"/>
      <c r="B551" s="59"/>
      <c r="C551" s="59"/>
      <c r="D551" s="59"/>
      <c r="E551" s="60"/>
      <c r="F551" s="53"/>
      <c r="G551" s="60"/>
      <c r="H551" s="53"/>
      <c r="I551" s="60"/>
      <c r="J551" s="53"/>
      <c r="K551" s="60"/>
      <c r="L551" s="53"/>
      <c r="M551" s="59"/>
    </row>
    <row r="552" spans="1:14" ht="30" customHeight="1" hidden="1">
      <c r="A552" s="54" t="s">
        <v>2049</v>
      </c>
      <c r="B552" s="55"/>
      <c r="C552" s="55"/>
      <c r="D552" s="55"/>
      <c r="E552" s="56"/>
      <c r="F552" s="57"/>
      <c r="G552" s="56"/>
      <c r="H552" s="57"/>
      <c r="I552" s="56"/>
      <c r="J552" s="57"/>
      <c r="K552" s="56"/>
      <c r="L552" s="57"/>
      <c r="M552" s="58"/>
      <c r="N552" s="4" t="s">
        <v>455</v>
      </c>
    </row>
    <row r="553" spans="1:51" ht="30" customHeight="1" hidden="1">
      <c r="A553" s="40" t="s">
        <v>262</v>
      </c>
      <c r="B553" s="40" t="s">
        <v>2019</v>
      </c>
      <c r="C553" s="40" t="s">
        <v>699</v>
      </c>
      <c r="D553" s="59">
        <v>6.6317</v>
      </c>
      <c r="E553" s="60">
        <f aca="true" t="shared" si="101" ref="E553:F558">TRUNC(G553+I553+K553,1)</f>
        <v>1065.6</v>
      </c>
      <c r="F553" s="53">
        <f t="shared" si="101"/>
        <v>7066.7</v>
      </c>
      <c r="G553" s="60">
        <f>단가대비표!O96</f>
        <v>1065.6</v>
      </c>
      <c r="H553" s="53">
        <f aca="true" t="shared" si="102" ref="H553:H558">TRUNC(G553*D553,1)</f>
        <v>7066.7</v>
      </c>
      <c r="I553" s="60">
        <f>단가대비표!P96</f>
        <v>0</v>
      </c>
      <c r="J553" s="53">
        <f aca="true" t="shared" si="103" ref="J553:J558">TRUNC(I553*D553,1)</f>
        <v>0</v>
      </c>
      <c r="K553" s="60">
        <f>단가대비표!V96</f>
        <v>0</v>
      </c>
      <c r="L553" s="53">
        <f aca="true" t="shared" si="104" ref="L553:L558">TRUNC(K553*D553,1)</f>
        <v>0</v>
      </c>
      <c r="M553" s="40" t="s">
        <v>2020</v>
      </c>
      <c r="N553" s="2" t="s">
        <v>455</v>
      </c>
      <c r="O553" s="2" t="s">
        <v>2021</v>
      </c>
      <c r="P553" s="2" t="s">
        <v>48</v>
      </c>
      <c r="Q553" s="2" t="s">
        <v>48</v>
      </c>
      <c r="R553" s="2" t="s">
        <v>47</v>
      </c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2" t="s">
        <v>41</v>
      </c>
      <c r="AW553" s="2" t="s">
        <v>2050</v>
      </c>
      <c r="AX553" s="2" t="s">
        <v>41</v>
      </c>
      <c r="AY553" s="2" t="s">
        <v>41</v>
      </c>
    </row>
    <row r="554" spans="1:51" ht="30" customHeight="1" hidden="1">
      <c r="A554" s="40" t="s">
        <v>254</v>
      </c>
      <c r="B554" s="40" t="s">
        <v>2023</v>
      </c>
      <c r="C554" s="40" t="s">
        <v>699</v>
      </c>
      <c r="D554" s="59">
        <v>2.0114</v>
      </c>
      <c r="E554" s="60">
        <f t="shared" si="101"/>
        <v>660</v>
      </c>
      <c r="F554" s="53">
        <f t="shared" si="101"/>
        <v>1327.5</v>
      </c>
      <c r="G554" s="60">
        <f>단가대비표!O74</f>
        <v>660</v>
      </c>
      <c r="H554" s="53">
        <f t="shared" si="102"/>
        <v>1327.5</v>
      </c>
      <c r="I554" s="60">
        <f>단가대비표!P74</f>
        <v>0</v>
      </c>
      <c r="J554" s="53">
        <f t="shared" si="103"/>
        <v>0</v>
      </c>
      <c r="K554" s="60">
        <f>단가대비표!V74</f>
        <v>0</v>
      </c>
      <c r="L554" s="53">
        <f t="shared" si="104"/>
        <v>0</v>
      </c>
      <c r="M554" s="40" t="s">
        <v>2024</v>
      </c>
      <c r="N554" s="2" t="s">
        <v>455</v>
      </c>
      <c r="O554" s="2" t="s">
        <v>2025</v>
      </c>
      <c r="P554" s="2" t="s">
        <v>48</v>
      </c>
      <c r="Q554" s="2" t="s">
        <v>48</v>
      </c>
      <c r="R554" s="2" t="s">
        <v>47</v>
      </c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2" t="s">
        <v>41</v>
      </c>
      <c r="AW554" s="2" t="s">
        <v>2051</v>
      </c>
      <c r="AX554" s="2" t="s">
        <v>41</v>
      </c>
      <c r="AY554" s="2" t="s">
        <v>41</v>
      </c>
    </row>
    <row r="555" spans="1:51" ht="30" customHeight="1" hidden="1">
      <c r="A555" s="40" t="s">
        <v>2027</v>
      </c>
      <c r="B555" s="40" t="s">
        <v>1502</v>
      </c>
      <c r="C555" s="40" t="s">
        <v>699</v>
      </c>
      <c r="D555" s="59">
        <v>7.9444</v>
      </c>
      <c r="E555" s="60">
        <f t="shared" si="101"/>
        <v>4671</v>
      </c>
      <c r="F555" s="53">
        <f t="shared" si="101"/>
        <v>37108.1</v>
      </c>
      <c r="G555" s="60">
        <f>일위대가목록!F301</f>
        <v>218</v>
      </c>
      <c r="H555" s="53">
        <f t="shared" si="102"/>
        <v>1731.8</v>
      </c>
      <c r="I555" s="60">
        <f>일위대가목록!G301</f>
        <v>4441</v>
      </c>
      <c r="J555" s="53">
        <f t="shared" si="103"/>
        <v>35281</v>
      </c>
      <c r="K555" s="60">
        <f>일위대가목록!H301</f>
        <v>12</v>
      </c>
      <c r="L555" s="53">
        <f t="shared" si="104"/>
        <v>95.3</v>
      </c>
      <c r="M555" s="40" t="s">
        <v>2028</v>
      </c>
      <c r="N555" s="2" t="s">
        <v>455</v>
      </c>
      <c r="O555" s="2" t="s">
        <v>2029</v>
      </c>
      <c r="P555" s="2" t="s">
        <v>47</v>
      </c>
      <c r="Q555" s="2" t="s">
        <v>48</v>
      </c>
      <c r="R555" s="2" t="s">
        <v>48</v>
      </c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2" t="s">
        <v>41</v>
      </c>
      <c r="AW555" s="2" t="s">
        <v>2052</v>
      </c>
      <c r="AX555" s="2" t="s">
        <v>41</v>
      </c>
      <c r="AY555" s="2" t="s">
        <v>41</v>
      </c>
    </row>
    <row r="556" spans="1:51" ht="30" customHeight="1" hidden="1">
      <c r="A556" s="40" t="s">
        <v>2031</v>
      </c>
      <c r="B556" s="40" t="s">
        <v>2032</v>
      </c>
      <c r="C556" s="40" t="s">
        <v>74</v>
      </c>
      <c r="D556" s="59">
        <v>1.451</v>
      </c>
      <c r="E556" s="60">
        <f t="shared" si="101"/>
        <v>2881</v>
      </c>
      <c r="F556" s="53">
        <f t="shared" si="101"/>
        <v>4180.2</v>
      </c>
      <c r="G556" s="60">
        <f>일위대가목록!F302</f>
        <v>505</v>
      </c>
      <c r="H556" s="53">
        <f t="shared" si="102"/>
        <v>732.7</v>
      </c>
      <c r="I556" s="60">
        <f>일위대가목록!G302</f>
        <v>2376</v>
      </c>
      <c r="J556" s="53">
        <f t="shared" si="103"/>
        <v>3447.5</v>
      </c>
      <c r="K556" s="60">
        <f>일위대가목록!H302</f>
        <v>0</v>
      </c>
      <c r="L556" s="53">
        <f t="shared" si="104"/>
        <v>0</v>
      </c>
      <c r="M556" s="40" t="s">
        <v>2033</v>
      </c>
      <c r="N556" s="2" t="s">
        <v>455</v>
      </c>
      <c r="O556" s="2" t="s">
        <v>2034</v>
      </c>
      <c r="P556" s="2" t="s">
        <v>47</v>
      </c>
      <c r="Q556" s="2" t="s">
        <v>48</v>
      </c>
      <c r="R556" s="2" t="s">
        <v>48</v>
      </c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2" t="s">
        <v>41</v>
      </c>
      <c r="AW556" s="2" t="s">
        <v>2053</v>
      </c>
      <c r="AX556" s="2" t="s">
        <v>41</v>
      </c>
      <c r="AY556" s="2" t="s">
        <v>41</v>
      </c>
    </row>
    <row r="557" spans="1:51" ht="30" customHeight="1" hidden="1">
      <c r="A557" s="40" t="s">
        <v>2036</v>
      </c>
      <c r="B557" s="40" t="s">
        <v>2037</v>
      </c>
      <c r="C557" s="40" t="s">
        <v>74</v>
      </c>
      <c r="D557" s="59">
        <v>0.64</v>
      </c>
      <c r="E557" s="60">
        <f t="shared" si="101"/>
        <v>7229</v>
      </c>
      <c r="F557" s="53">
        <f t="shared" si="101"/>
        <v>4626.5</v>
      </c>
      <c r="G557" s="60">
        <f>일위대가목록!F303</f>
        <v>893</v>
      </c>
      <c r="H557" s="53">
        <f t="shared" si="102"/>
        <v>571.5</v>
      </c>
      <c r="I557" s="60">
        <f>일위대가목록!G303</f>
        <v>6336</v>
      </c>
      <c r="J557" s="53">
        <f t="shared" si="103"/>
        <v>4055</v>
      </c>
      <c r="K557" s="60">
        <f>일위대가목록!H303</f>
        <v>0</v>
      </c>
      <c r="L557" s="53">
        <f t="shared" si="104"/>
        <v>0</v>
      </c>
      <c r="M557" s="40" t="s">
        <v>2038</v>
      </c>
      <c r="N557" s="2" t="s">
        <v>455</v>
      </c>
      <c r="O557" s="2" t="s">
        <v>2039</v>
      </c>
      <c r="P557" s="2" t="s">
        <v>47</v>
      </c>
      <c r="Q557" s="2" t="s">
        <v>48</v>
      </c>
      <c r="R557" s="2" t="s">
        <v>48</v>
      </c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2" t="s">
        <v>41</v>
      </c>
      <c r="AW557" s="2" t="s">
        <v>2054</v>
      </c>
      <c r="AX557" s="2" t="s">
        <v>41</v>
      </c>
      <c r="AY557" s="2" t="s">
        <v>41</v>
      </c>
    </row>
    <row r="558" spans="1:51" ht="30" customHeight="1" hidden="1">
      <c r="A558" s="40" t="s">
        <v>1016</v>
      </c>
      <c r="B558" s="40" t="s">
        <v>1017</v>
      </c>
      <c r="C558" s="40" t="s">
        <v>699</v>
      </c>
      <c r="D558" s="59">
        <v>-0.6288</v>
      </c>
      <c r="E558" s="60">
        <f t="shared" si="101"/>
        <v>120</v>
      </c>
      <c r="F558" s="53">
        <f t="shared" si="101"/>
        <v>-75.4</v>
      </c>
      <c r="G558" s="60">
        <f>단가대비표!O50</f>
        <v>120</v>
      </c>
      <c r="H558" s="53">
        <f t="shared" si="102"/>
        <v>-75.4</v>
      </c>
      <c r="I558" s="60">
        <f>단가대비표!P50</f>
        <v>0</v>
      </c>
      <c r="J558" s="53">
        <f t="shared" si="103"/>
        <v>0</v>
      </c>
      <c r="K558" s="60">
        <f>단가대비표!V50</f>
        <v>0</v>
      </c>
      <c r="L558" s="53">
        <f t="shared" si="104"/>
        <v>0</v>
      </c>
      <c r="M558" s="40" t="s">
        <v>1483</v>
      </c>
      <c r="N558" s="2" t="s">
        <v>455</v>
      </c>
      <c r="O558" s="2" t="s">
        <v>1484</v>
      </c>
      <c r="P558" s="2" t="s">
        <v>48</v>
      </c>
      <c r="Q558" s="2" t="s">
        <v>48</v>
      </c>
      <c r="R558" s="2" t="s">
        <v>47</v>
      </c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2" t="s">
        <v>41</v>
      </c>
      <c r="AW558" s="2" t="s">
        <v>2055</v>
      </c>
      <c r="AX558" s="2" t="s">
        <v>41</v>
      </c>
      <c r="AY558" s="2" t="s">
        <v>41</v>
      </c>
    </row>
    <row r="559" spans="1:51" ht="30" customHeight="1" hidden="1">
      <c r="A559" s="40" t="s">
        <v>1173</v>
      </c>
      <c r="B559" s="40" t="s">
        <v>41</v>
      </c>
      <c r="C559" s="40" t="s">
        <v>41</v>
      </c>
      <c r="D559" s="59"/>
      <c r="E559" s="60"/>
      <c r="F559" s="53">
        <f>H559+J559+L559</f>
        <v>54232</v>
      </c>
      <c r="G559" s="60"/>
      <c r="H559" s="53">
        <f>TRUNC(SUMIF(N553:N558,N552,H553:H558),0)</f>
        <v>11354</v>
      </c>
      <c r="I559" s="60"/>
      <c r="J559" s="53">
        <f>TRUNC(SUMIF(N553:N558,N552,J553:J558),0)</f>
        <v>42783</v>
      </c>
      <c r="K559" s="60"/>
      <c r="L559" s="53">
        <f>TRUNC(SUMIF(N553:N558,N552,L553:L558),0)</f>
        <v>95</v>
      </c>
      <c r="M559" s="40" t="s">
        <v>41</v>
      </c>
      <c r="N559" s="2" t="s">
        <v>67</v>
      </c>
      <c r="O559" s="2" t="s">
        <v>67</v>
      </c>
      <c r="P559" s="2" t="s">
        <v>41</v>
      </c>
      <c r="Q559" s="2" t="s">
        <v>41</v>
      </c>
      <c r="R559" s="2" t="s">
        <v>41</v>
      </c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2" t="s">
        <v>41</v>
      </c>
      <c r="AW559" s="2" t="s">
        <v>41</v>
      </c>
      <c r="AX559" s="2" t="s">
        <v>41</v>
      </c>
      <c r="AY559" s="2" t="s">
        <v>41</v>
      </c>
    </row>
    <row r="560" spans="1:13" ht="30" customHeight="1" hidden="1">
      <c r="A560" s="59"/>
      <c r="B560" s="59"/>
      <c r="C560" s="59"/>
      <c r="D560" s="59"/>
      <c r="E560" s="60"/>
      <c r="F560" s="53"/>
      <c r="G560" s="60"/>
      <c r="H560" s="53"/>
      <c r="I560" s="60"/>
      <c r="J560" s="53"/>
      <c r="K560" s="60"/>
      <c r="L560" s="53"/>
      <c r="M560" s="59"/>
    </row>
    <row r="561" spans="1:14" ht="30" customHeight="1" hidden="1">
      <c r="A561" s="54" t="s">
        <v>2056</v>
      </c>
      <c r="B561" s="55"/>
      <c r="C561" s="55"/>
      <c r="D561" s="55"/>
      <c r="E561" s="56"/>
      <c r="F561" s="57"/>
      <c r="G561" s="56"/>
      <c r="H561" s="57"/>
      <c r="I561" s="56"/>
      <c r="J561" s="57"/>
      <c r="K561" s="56"/>
      <c r="L561" s="57"/>
      <c r="M561" s="58"/>
      <c r="N561" s="4" t="s">
        <v>458</v>
      </c>
    </row>
    <row r="562" spans="1:51" ht="30" customHeight="1" hidden="1">
      <c r="A562" s="40" t="s">
        <v>262</v>
      </c>
      <c r="B562" s="40" t="s">
        <v>2019</v>
      </c>
      <c r="C562" s="40" t="s">
        <v>699</v>
      </c>
      <c r="D562" s="59">
        <v>6.9425</v>
      </c>
      <c r="E562" s="60">
        <f aca="true" t="shared" si="105" ref="E562:F567">TRUNC(G562+I562+K562,1)</f>
        <v>1065.6</v>
      </c>
      <c r="F562" s="53">
        <f t="shared" si="105"/>
        <v>7397.9</v>
      </c>
      <c r="G562" s="60">
        <f>단가대비표!O96</f>
        <v>1065.6</v>
      </c>
      <c r="H562" s="53">
        <f aca="true" t="shared" si="106" ref="H562:H567">TRUNC(G562*D562,1)</f>
        <v>7397.9</v>
      </c>
      <c r="I562" s="60">
        <f>단가대비표!P96</f>
        <v>0</v>
      </c>
      <c r="J562" s="53">
        <f aca="true" t="shared" si="107" ref="J562:J567">TRUNC(I562*D562,1)</f>
        <v>0</v>
      </c>
      <c r="K562" s="60">
        <f>단가대비표!V96</f>
        <v>0</v>
      </c>
      <c r="L562" s="53">
        <f aca="true" t="shared" si="108" ref="L562:L567">TRUNC(K562*D562,1)</f>
        <v>0</v>
      </c>
      <c r="M562" s="40" t="s">
        <v>2020</v>
      </c>
      <c r="N562" s="2" t="s">
        <v>458</v>
      </c>
      <c r="O562" s="2" t="s">
        <v>2021</v>
      </c>
      <c r="P562" s="2" t="s">
        <v>48</v>
      </c>
      <c r="Q562" s="2" t="s">
        <v>48</v>
      </c>
      <c r="R562" s="2" t="s">
        <v>47</v>
      </c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2" t="s">
        <v>41</v>
      </c>
      <c r="AW562" s="2" t="s">
        <v>2057</v>
      </c>
      <c r="AX562" s="2" t="s">
        <v>41</v>
      </c>
      <c r="AY562" s="2" t="s">
        <v>41</v>
      </c>
    </row>
    <row r="563" spans="1:51" ht="30" customHeight="1" hidden="1">
      <c r="A563" s="40" t="s">
        <v>254</v>
      </c>
      <c r="B563" s="40" t="s">
        <v>2023</v>
      </c>
      <c r="C563" s="40" t="s">
        <v>699</v>
      </c>
      <c r="D563" s="59">
        <v>2.0506</v>
      </c>
      <c r="E563" s="60">
        <f t="shared" si="105"/>
        <v>660</v>
      </c>
      <c r="F563" s="53">
        <f t="shared" si="105"/>
        <v>1353.3</v>
      </c>
      <c r="G563" s="60">
        <f>단가대비표!O74</f>
        <v>660</v>
      </c>
      <c r="H563" s="53">
        <f t="shared" si="106"/>
        <v>1353.3</v>
      </c>
      <c r="I563" s="60">
        <f>단가대비표!P74</f>
        <v>0</v>
      </c>
      <c r="J563" s="53">
        <f t="shared" si="107"/>
        <v>0</v>
      </c>
      <c r="K563" s="60">
        <f>단가대비표!V74</f>
        <v>0</v>
      </c>
      <c r="L563" s="53">
        <f t="shared" si="108"/>
        <v>0</v>
      </c>
      <c r="M563" s="40" t="s">
        <v>2024</v>
      </c>
      <c r="N563" s="2" t="s">
        <v>458</v>
      </c>
      <c r="O563" s="2" t="s">
        <v>2025</v>
      </c>
      <c r="P563" s="2" t="s">
        <v>48</v>
      </c>
      <c r="Q563" s="2" t="s">
        <v>48</v>
      </c>
      <c r="R563" s="2" t="s">
        <v>47</v>
      </c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2" t="s">
        <v>41</v>
      </c>
      <c r="AW563" s="2" t="s">
        <v>2058</v>
      </c>
      <c r="AX563" s="2" t="s">
        <v>41</v>
      </c>
      <c r="AY563" s="2" t="s">
        <v>41</v>
      </c>
    </row>
    <row r="564" spans="1:51" ht="30" customHeight="1" hidden="1">
      <c r="A564" s="40" t="s">
        <v>2027</v>
      </c>
      <c r="B564" s="40" t="s">
        <v>1502</v>
      </c>
      <c r="C564" s="40" t="s">
        <v>699</v>
      </c>
      <c r="D564" s="59">
        <v>8.2643</v>
      </c>
      <c r="E564" s="60">
        <f t="shared" si="105"/>
        <v>4671</v>
      </c>
      <c r="F564" s="53">
        <f t="shared" si="105"/>
        <v>38602.4</v>
      </c>
      <c r="G564" s="60">
        <f>일위대가목록!F301</f>
        <v>218</v>
      </c>
      <c r="H564" s="53">
        <f t="shared" si="106"/>
        <v>1801.6</v>
      </c>
      <c r="I564" s="60">
        <f>일위대가목록!G301</f>
        <v>4441</v>
      </c>
      <c r="J564" s="53">
        <f t="shared" si="107"/>
        <v>36701.7</v>
      </c>
      <c r="K564" s="60">
        <f>일위대가목록!H301</f>
        <v>12</v>
      </c>
      <c r="L564" s="53">
        <f t="shared" si="108"/>
        <v>99.1</v>
      </c>
      <c r="M564" s="40" t="s">
        <v>2028</v>
      </c>
      <c r="N564" s="2" t="s">
        <v>458</v>
      </c>
      <c r="O564" s="2" t="s">
        <v>2029</v>
      </c>
      <c r="P564" s="2" t="s">
        <v>47</v>
      </c>
      <c r="Q564" s="2" t="s">
        <v>48</v>
      </c>
      <c r="R564" s="2" t="s">
        <v>48</v>
      </c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2" t="s">
        <v>41</v>
      </c>
      <c r="AW564" s="2" t="s">
        <v>2059</v>
      </c>
      <c r="AX564" s="2" t="s">
        <v>41</v>
      </c>
      <c r="AY564" s="2" t="s">
        <v>41</v>
      </c>
    </row>
    <row r="565" spans="1:51" ht="30" customHeight="1" hidden="1">
      <c r="A565" s="40" t="s">
        <v>2031</v>
      </c>
      <c r="B565" s="40" t="s">
        <v>2032</v>
      </c>
      <c r="C565" s="40" t="s">
        <v>74</v>
      </c>
      <c r="D565" s="59">
        <v>1.5144</v>
      </c>
      <c r="E565" s="60">
        <f t="shared" si="105"/>
        <v>2881</v>
      </c>
      <c r="F565" s="53">
        <f t="shared" si="105"/>
        <v>4362.9</v>
      </c>
      <c r="G565" s="60">
        <f>일위대가목록!F302</f>
        <v>505</v>
      </c>
      <c r="H565" s="53">
        <f t="shared" si="106"/>
        <v>764.7</v>
      </c>
      <c r="I565" s="60">
        <f>일위대가목록!G302</f>
        <v>2376</v>
      </c>
      <c r="J565" s="53">
        <f t="shared" si="107"/>
        <v>3598.2</v>
      </c>
      <c r="K565" s="60">
        <f>일위대가목록!H302</f>
        <v>0</v>
      </c>
      <c r="L565" s="53">
        <f t="shared" si="108"/>
        <v>0</v>
      </c>
      <c r="M565" s="40" t="s">
        <v>2033</v>
      </c>
      <c r="N565" s="2" t="s">
        <v>458</v>
      </c>
      <c r="O565" s="2" t="s">
        <v>2034</v>
      </c>
      <c r="P565" s="2" t="s">
        <v>47</v>
      </c>
      <c r="Q565" s="2" t="s">
        <v>48</v>
      </c>
      <c r="R565" s="2" t="s">
        <v>48</v>
      </c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2" t="s">
        <v>41</v>
      </c>
      <c r="AW565" s="2" t="s">
        <v>2060</v>
      </c>
      <c r="AX565" s="2" t="s">
        <v>41</v>
      </c>
      <c r="AY565" s="2" t="s">
        <v>41</v>
      </c>
    </row>
    <row r="566" spans="1:51" ht="30" customHeight="1" hidden="1">
      <c r="A566" s="40" t="s">
        <v>2036</v>
      </c>
      <c r="B566" s="40" t="s">
        <v>2037</v>
      </c>
      <c r="C566" s="40" t="s">
        <v>74</v>
      </c>
      <c r="D566" s="59">
        <v>0.67</v>
      </c>
      <c r="E566" s="60">
        <f t="shared" si="105"/>
        <v>7229</v>
      </c>
      <c r="F566" s="53">
        <f t="shared" si="105"/>
        <v>4843.4</v>
      </c>
      <c r="G566" s="60">
        <f>일위대가목록!F303</f>
        <v>893</v>
      </c>
      <c r="H566" s="53">
        <f t="shared" si="106"/>
        <v>598.3</v>
      </c>
      <c r="I566" s="60">
        <f>일위대가목록!G303</f>
        <v>6336</v>
      </c>
      <c r="J566" s="53">
        <f t="shared" si="107"/>
        <v>4245.1</v>
      </c>
      <c r="K566" s="60">
        <f>일위대가목록!H303</f>
        <v>0</v>
      </c>
      <c r="L566" s="53">
        <f t="shared" si="108"/>
        <v>0</v>
      </c>
      <c r="M566" s="40" t="s">
        <v>2038</v>
      </c>
      <c r="N566" s="2" t="s">
        <v>458</v>
      </c>
      <c r="O566" s="2" t="s">
        <v>2039</v>
      </c>
      <c r="P566" s="2" t="s">
        <v>47</v>
      </c>
      <c r="Q566" s="2" t="s">
        <v>48</v>
      </c>
      <c r="R566" s="2" t="s">
        <v>48</v>
      </c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2" t="s">
        <v>41</v>
      </c>
      <c r="AW566" s="2" t="s">
        <v>2061</v>
      </c>
      <c r="AX566" s="2" t="s">
        <v>41</v>
      </c>
      <c r="AY566" s="2" t="s">
        <v>41</v>
      </c>
    </row>
    <row r="567" spans="1:51" ht="30" customHeight="1" hidden="1">
      <c r="A567" s="40" t="s">
        <v>1016</v>
      </c>
      <c r="B567" s="40" t="s">
        <v>1017</v>
      </c>
      <c r="C567" s="40" t="s">
        <v>699</v>
      </c>
      <c r="D567" s="59">
        <v>-0.6559</v>
      </c>
      <c r="E567" s="60">
        <f t="shared" si="105"/>
        <v>120</v>
      </c>
      <c r="F567" s="53">
        <f t="shared" si="105"/>
        <v>-78.7</v>
      </c>
      <c r="G567" s="60">
        <f>단가대비표!O50</f>
        <v>120</v>
      </c>
      <c r="H567" s="53">
        <f t="shared" si="106"/>
        <v>-78.7</v>
      </c>
      <c r="I567" s="60">
        <f>단가대비표!P50</f>
        <v>0</v>
      </c>
      <c r="J567" s="53">
        <f t="shared" si="107"/>
        <v>0</v>
      </c>
      <c r="K567" s="60">
        <f>단가대비표!V50</f>
        <v>0</v>
      </c>
      <c r="L567" s="53">
        <f t="shared" si="108"/>
        <v>0</v>
      </c>
      <c r="M567" s="40" t="s">
        <v>1483</v>
      </c>
      <c r="N567" s="2" t="s">
        <v>458</v>
      </c>
      <c r="O567" s="2" t="s">
        <v>1484</v>
      </c>
      <c r="P567" s="2" t="s">
        <v>48</v>
      </c>
      <c r="Q567" s="2" t="s">
        <v>48</v>
      </c>
      <c r="R567" s="2" t="s">
        <v>47</v>
      </c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2" t="s">
        <v>41</v>
      </c>
      <c r="AW567" s="2" t="s">
        <v>2062</v>
      </c>
      <c r="AX567" s="2" t="s">
        <v>41</v>
      </c>
      <c r="AY567" s="2" t="s">
        <v>41</v>
      </c>
    </row>
    <row r="568" spans="1:51" ht="30" customHeight="1" hidden="1">
      <c r="A568" s="40" t="s">
        <v>1173</v>
      </c>
      <c r="B568" s="40" t="s">
        <v>41</v>
      </c>
      <c r="C568" s="40" t="s">
        <v>41</v>
      </c>
      <c r="D568" s="59"/>
      <c r="E568" s="60"/>
      <c r="F568" s="53">
        <f>H568+J568+L568</f>
        <v>56481</v>
      </c>
      <c r="G568" s="60"/>
      <c r="H568" s="53">
        <f>TRUNC(SUMIF(N562:N567,N561,H562:H567),0)</f>
        <v>11837</v>
      </c>
      <c r="I568" s="60"/>
      <c r="J568" s="53">
        <f>TRUNC(SUMIF(N562:N567,N561,J562:J567),0)</f>
        <v>44545</v>
      </c>
      <c r="K568" s="60"/>
      <c r="L568" s="53">
        <f>TRUNC(SUMIF(N562:N567,N561,L562:L567),0)</f>
        <v>99</v>
      </c>
      <c r="M568" s="40" t="s">
        <v>41</v>
      </c>
      <c r="N568" s="2" t="s">
        <v>67</v>
      </c>
      <c r="O568" s="2" t="s">
        <v>67</v>
      </c>
      <c r="P568" s="2" t="s">
        <v>41</v>
      </c>
      <c r="Q568" s="2" t="s">
        <v>41</v>
      </c>
      <c r="R568" s="2" t="s">
        <v>41</v>
      </c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2" t="s">
        <v>41</v>
      </c>
      <c r="AW568" s="2" t="s">
        <v>41</v>
      </c>
      <c r="AX568" s="2" t="s">
        <v>41</v>
      </c>
      <c r="AY568" s="2" t="s">
        <v>41</v>
      </c>
    </row>
    <row r="569" spans="1:13" ht="30" customHeight="1" hidden="1">
      <c r="A569" s="59"/>
      <c r="B569" s="59"/>
      <c r="C569" s="59"/>
      <c r="D569" s="59"/>
      <c r="E569" s="60"/>
      <c r="F569" s="53"/>
      <c r="G569" s="60"/>
      <c r="H569" s="53"/>
      <c r="I569" s="60"/>
      <c r="J569" s="53"/>
      <c r="K569" s="60"/>
      <c r="L569" s="53"/>
      <c r="M569" s="59"/>
    </row>
    <row r="570" spans="1:14" ht="30" customHeight="1" hidden="1">
      <c r="A570" s="54" t="s">
        <v>2063</v>
      </c>
      <c r="B570" s="55"/>
      <c r="C570" s="55"/>
      <c r="D570" s="55"/>
      <c r="E570" s="56"/>
      <c r="F570" s="57"/>
      <c r="G570" s="56"/>
      <c r="H570" s="57"/>
      <c r="I570" s="56"/>
      <c r="J570" s="57"/>
      <c r="K570" s="56"/>
      <c r="L570" s="57"/>
      <c r="M570" s="58"/>
      <c r="N570" s="4" t="s">
        <v>461</v>
      </c>
    </row>
    <row r="571" spans="1:51" ht="30" customHeight="1" hidden="1">
      <c r="A571" s="40" t="s">
        <v>262</v>
      </c>
      <c r="B571" s="40" t="s">
        <v>2019</v>
      </c>
      <c r="C571" s="40" t="s">
        <v>699</v>
      </c>
      <c r="D571" s="59">
        <v>7.5643</v>
      </c>
      <c r="E571" s="60">
        <f aca="true" t="shared" si="109" ref="E571:F576">TRUNC(G571+I571+K571,1)</f>
        <v>1065.6</v>
      </c>
      <c r="F571" s="53">
        <f t="shared" si="109"/>
        <v>8060.5</v>
      </c>
      <c r="G571" s="60">
        <f>단가대비표!O96</f>
        <v>1065.6</v>
      </c>
      <c r="H571" s="53">
        <f aca="true" t="shared" si="110" ref="H571:H576">TRUNC(G571*D571,1)</f>
        <v>8060.5</v>
      </c>
      <c r="I571" s="60">
        <f>단가대비표!P96</f>
        <v>0</v>
      </c>
      <c r="J571" s="53">
        <f aca="true" t="shared" si="111" ref="J571:J576">TRUNC(I571*D571,1)</f>
        <v>0</v>
      </c>
      <c r="K571" s="60">
        <f>단가대비표!V96</f>
        <v>0</v>
      </c>
      <c r="L571" s="53">
        <f aca="true" t="shared" si="112" ref="L571:L576">TRUNC(K571*D571,1)</f>
        <v>0</v>
      </c>
      <c r="M571" s="40" t="s">
        <v>2020</v>
      </c>
      <c r="N571" s="2" t="s">
        <v>461</v>
      </c>
      <c r="O571" s="2" t="s">
        <v>2021</v>
      </c>
      <c r="P571" s="2" t="s">
        <v>48</v>
      </c>
      <c r="Q571" s="2" t="s">
        <v>48</v>
      </c>
      <c r="R571" s="2" t="s">
        <v>47</v>
      </c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2" t="s">
        <v>41</v>
      </c>
      <c r="AW571" s="2" t="s">
        <v>2064</v>
      </c>
      <c r="AX571" s="2" t="s">
        <v>41</v>
      </c>
      <c r="AY571" s="2" t="s">
        <v>41</v>
      </c>
    </row>
    <row r="572" spans="1:51" ht="30" customHeight="1" hidden="1">
      <c r="A572" s="40" t="s">
        <v>254</v>
      </c>
      <c r="B572" s="40" t="s">
        <v>2023</v>
      </c>
      <c r="C572" s="40" t="s">
        <v>699</v>
      </c>
      <c r="D572" s="59">
        <v>2.1289</v>
      </c>
      <c r="E572" s="60">
        <f t="shared" si="109"/>
        <v>660</v>
      </c>
      <c r="F572" s="53">
        <f t="shared" si="109"/>
        <v>1405</v>
      </c>
      <c r="G572" s="60">
        <f>단가대비표!O74</f>
        <v>660</v>
      </c>
      <c r="H572" s="53">
        <f t="shared" si="110"/>
        <v>1405</v>
      </c>
      <c r="I572" s="60">
        <f>단가대비표!P74</f>
        <v>0</v>
      </c>
      <c r="J572" s="53">
        <f t="shared" si="111"/>
        <v>0</v>
      </c>
      <c r="K572" s="60">
        <f>단가대비표!V74</f>
        <v>0</v>
      </c>
      <c r="L572" s="53">
        <f t="shared" si="112"/>
        <v>0</v>
      </c>
      <c r="M572" s="40" t="s">
        <v>2024</v>
      </c>
      <c r="N572" s="2" t="s">
        <v>461</v>
      </c>
      <c r="O572" s="2" t="s">
        <v>2025</v>
      </c>
      <c r="P572" s="2" t="s">
        <v>48</v>
      </c>
      <c r="Q572" s="2" t="s">
        <v>48</v>
      </c>
      <c r="R572" s="2" t="s">
        <v>47</v>
      </c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2" t="s">
        <v>41</v>
      </c>
      <c r="AW572" s="2" t="s">
        <v>2065</v>
      </c>
      <c r="AX572" s="2" t="s">
        <v>41</v>
      </c>
      <c r="AY572" s="2" t="s">
        <v>41</v>
      </c>
    </row>
    <row r="573" spans="1:51" ht="30" customHeight="1" hidden="1">
      <c r="A573" s="40" t="s">
        <v>2027</v>
      </c>
      <c r="B573" s="40" t="s">
        <v>1502</v>
      </c>
      <c r="C573" s="40" t="s">
        <v>699</v>
      </c>
      <c r="D573" s="59">
        <v>8.9041</v>
      </c>
      <c r="E573" s="60">
        <f t="shared" si="109"/>
        <v>4671</v>
      </c>
      <c r="F573" s="53">
        <f t="shared" si="109"/>
        <v>41590.9</v>
      </c>
      <c r="G573" s="60">
        <f>일위대가목록!F301</f>
        <v>218</v>
      </c>
      <c r="H573" s="53">
        <f t="shared" si="110"/>
        <v>1941</v>
      </c>
      <c r="I573" s="60">
        <f>일위대가목록!G301</f>
        <v>4441</v>
      </c>
      <c r="J573" s="53">
        <f t="shared" si="111"/>
        <v>39543.1</v>
      </c>
      <c r="K573" s="60">
        <f>일위대가목록!H301</f>
        <v>12</v>
      </c>
      <c r="L573" s="53">
        <f t="shared" si="112"/>
        <v>106.8</v>
      </c>
      <c r="M573" s="40" t="s">
        <v>2028</v>
      </c>
      <c r="N573" s="2" t="s">
        <v>461</v>
      </c>
      <c r="O573" s="2" t="s">
        <v>2029</v>
      </c>
      <c r="P573" s="2" t="s">
        <v>47</v>
      </c>
      <c r="Q573" s="2" t="s">
        <v>48</v>
      </c>
      <c r="R573" s="2" t="s">
        <v>48</v>
      </c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2" t="s">
        <v>41</v>
      </c>
      <c r="AW573" s="2" t="s">
        <v>2066</v>
      </c>
      <c r="AX573" s="2" t="s">
        <v>41</v>
      </c>
      <c r="AY573" s="2" t="s">
        <v>41</v>
      </c>
    </row>
    <row r="574" spans="1:51" ht="30" customHeight="1" hidden="1">
      <c r="A574" s="40" t="s">
        <v>2031</v>
      </c>
      <c r="B574" s="40" t="s">
        <v>2032</v>
      </c>
      <c r="C574" s="40" t="s">
        <v>74</v>
      </c>
      <c r="D574" s="59">
        <v>1.641</v>
      </c>
      <c r="E574" s="60">
        <f t="shared" si="109"/>
        <v>2881</v>
      </c>
      <c r="F574" s="53">
        <f t="shared" si="109"/>
        <v>4727.7</v>
      </c>
      <c r="G574" s="60">
        <f>일위대가목록!F302</f>
        <v>505</v>
      </c>
      <c r="H574" s="53">
        <f t="shared" si="110"/>
        <v>828.7</v>
      </c>
      <c r="I574" s="60">
        <f>일위대가목록!G302</f>
        <v>2376</v>
      </c>
      <c r="J574" s="53">
        <f t="shared" si="111"/>
        <v>3899</v>
      </c>
      <c r="K574" s="60">
        <f>일위대가목록!H302</f>
        <v>0</v>
      </c>
      <c r="L574" s="53">
        <f t="shared" si="112"/>
        <v>0</v>
      </c>
      <c r="M574" s="40" t="s">
        <v>2033</v>
      </c>
      <c r="N574" s="2" t="s">
        <v>461</v>
      </c>
      <c r="O574" s="2" t="s">
        <v>2034</v>
      </c>
      <c r="P574" s="2" t="s">
        <v>47</v>
      </c>
      <c r="Q574" s="2" t="s">
        <v>48</v>
      </c>
      <c r="R574" s="2" t="s">
        <v>48</v>
      </c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2" t="s">
        <v>41</v>
      </c>
      <c r="AW574" s="2" t="s">
        <v>2067</v>
      </c>
      <c r="AX574" s="2" t="s">
        <v>41</v>
      </c>
      <c r="AY574" s="2" t="s">
        <v>41</v>
      </c>
    </row>
    <row r="575" spans="1:51" ht="30" customHeight="1" hidden="1">
      <c r="A575" s="40" t="s">
        <v>2036</v>
      </c>
      <c r="B575" s="40" t="s">
        <v>2037</v>
      </c>
      <c r="C575" s="40" t="s">
        <v>74</v>
      </c>
      <c r="D575" s="59">
        <v>0.73</v>
      </c>
      <c r="E575" s="60">
        <f t="shared" si="109"/>
        <v>7229</v>
      </c>
      <c r="F575" s="53">
        <f t="shared" si="109"/>
        <v>5277</v>
      </c>
      <c r="G575" s="60">
        <f>일위대가목록!F303</f>
        <v>893</v>
      </c>
      <c r="H575" s="53">
        <f t="shared" si="110"/>
        <v>651.8</v>
      </c>
      <c r="I575" s="60">
        <f>일위대가목록!G303</f>
        <v>6336</v>
      </c>
      <c r="J575" s="53">
        <f t="shared" si="111"/>
        <v>4625.2</v>
      </c>
      <c r="K575" s="60">
        <f>일위대가목록!H303</f>
        <v>0</v>
      </c>
      <c r="L575" s="53">
        <f t="shared" si="112"/>
        <v>0</v>
      </c>
      <c r="M575" s="40" t="s">
        <v>2038</v>
      </c>
      <c r="N575" s="2" t="s">
        <v>461</v>
      </c>
      <c r="O575" s="2" t="s">
        <v>2039</v>
      </c>
      <c r="P575" s="2" t="s">
        <v>47</v>
      </c>
      <c r="Q575" s="2" t="s">
        <v>48</v>
      </c>
      <c r="R575" s="2" t="s">
        <v>48</v>
      </c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2" t="s">
        <v>41</v>
      </c>
      <c r="AW575" s="2" t="s">
        <v>2068</v>
      </c>
      <c r="AX575" s="2" t="s">
        <v>41</v>
      </c>
      <c r="AY575" s="2" t="s">
        <v>41</v>
      </c>
    </row>
    <row r="576" spans="1:51" ht="30" customHeight="1" hidden="1">
      <c r="A576" s="40" t="s">
        <v>1016</v>
      </c>
      <c r="B576" s="40" t="s">
        <v>1017</v>
      </c>
      <c r="C576" s="40" t="s">
        <v>699</v>
      </c>
      <c r="D576" s="59">
        <v>-0.7101</v>
      </c>
      <c r="E576" s="60">
        <f t="shared" si="109"/>
        <v>120</v>
      </c>
      <c r="F576" s="53">
        <f t="shared" si="109"/>
        <v>-85.2</v>
      </c>
      <c r="G576" s="60">
        <f>단가대비표!O50</f>
        <v>120</v>
      </c>
      <c r="H576" s="53">
        <f t="shared" si="110"/>
        <v>-85.2</v>
      </c>
      <c r="I576" s="60">
        <f>단가대비표!P50</f>
        <v>0</v>
      </c>
      <c r="J576" s="53">
        <f t="shared" si="111"/>
        <v>0</v>
      </c>
      <c r="K576" s="60">
        <f>단가대비표!V50</f>
        <v>0</v>
      </c>
      <c r="L576" s="53">
        <f t="shared" si="112"/>
        <v>0</v>
      </c>
      <c r="M576" s="40" t="s">
        <v>1483</v>
      </c>
      <c r="N576" s="2" t="s">
        <v>461</v>
      </c>
      <c r="O576" s="2" t="s">
        <v>1484</v>
      </c>
      <c r="P576" s="2" t="s">
        <v>48</v>
      </c>
      <c r="Q576" s="2" t="s">
        <v>48</v>
      </c>
      <c r="R576" s="2" t="s">
        <v>47</v>
      </c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2" t="s">
        <v>41</v>
      </c>
      <c r="AW576" s="2" t="s">
        <v>2069</v>
      </c>
      <c r="AX576" s="2" t="s">
        <v>41</v>
      </c>
      <c r="AY576" s="2" t="s">
        <v>41</v>
      </c>
    </row>
    <row r="577" spans="1:51" ht="30" customHeight="1" hidden="1">
      <c r="A577" s="40" t="s">
        <v>1173</v>
      </c>
      <c r="B577" s="40" t="s">
        <v>41</v>
      </c>
      <c r="C577" s="40" t="s">
        <v>41</v>
      </c>
      <c r="D577" s="59"/>
      <c r="E577" s="60"/>
      <c r="F577" s="53">
        <f>H577+J577+L577</f>
        <v>60974</v>
      </c>
      <c r="G577" s="60"/>
      <c r="H577" s="53">
        <f>TRUNC(SUMIF(N571:N576,N570,H571:H576),0)</f>
        <v>12801</v>
      </c>
      <c r="I577" s="60"/>
      <c r="J577" s="53">
        <f>TRUNC(SUMIF(N571:N576,N570,J571:J576),0)</f>
        <v>48067</v>
      </c>
      <c r="K577" s="60"/>
      <c r="L577" s="53">
        <f>TRUNC(SUMIF(N571:N576,N570,L571:L576),0)</f>
        <v>106</v>
      </c>
      <c r="M577" s="40" t="s">
        <v>41</v>
      </c>
      <c r="N577" s="2" t="s">
        <v>67</v>
      </c>
      <c r="O577" s="2" t="s">
        <v>67</v>
      </c>
      <c r="P577" s="2" t="s">
        <v>41</v>
      </c>
      <c r="Q577" s="2" t="s">
        <v>41</v>
      </c>
      <c r="R577" s="2" t="s">
        <v>41</v>
      </c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2" t="s">
        <v>41</v>
      </c>
      <c r="AW577" s="2" t="s">
        <v>41</v>
      </c>
      <c r="AX577" s="2" t="s">
        <v>41</v>
      </c>
      <c r="AY577" s="2" t="s">
        <v>41</v>
      </c>
    </row>
    <row r="578" spans="1:13" ht="30" customHeight="1" hidden="1">
      <c r="A578" s="59"/>
      <c r="B578" s="59"/>
      <c r="C578" s="59"/>
      <c r="D578" s="59"/>
      <c r="E578" s="60"/>
      <c r="F578" s="53"/>
      <c r="G578" s="60"/>
      <c r="H578" s="53"/>
      <c r="I578" s="60"/>
      <c r="J578" s="53"/>
      <c r="K578" s="60"/>
      <c r="L578" s="53"/>
      <c r="M578" s="59"/>
    </row>
    <row r="579" spans="1:14" ht="30" customHeight="1" hidden="1">
      <c r="A579" s="54" t="s">
        <v>2070</v>
      </c>
      <c r="B579" s="55"/>
      <c r="C579" s="55"/>
      <c r="D579" s="55"/>
      <c r="E579" s="56"/>
      <c r="F579" s="57"/>
      <c r="G579" s="56"/>
      <c r="H579" s="57"/>
      <c r="I579" s="56"/>
      <c r="J579" s="57"/>
      <c r="K579" s="56"/>
      <c r="L579" s="57"/>
      <c r="M579" s="58"/>
      <c r="N579" s="4" t="s">
        <v>464</v>
      </c>
    </row>
    <row r="580" spans="1:51" ht="30" customHeight="1" hidden="1">
      <c r="A580" s="40" t="s">
        <v>262</v>
      </c>
      <c r="B580" s="40" t="s">
        <v>2019</v>
      </c>
      <c r="C580" s="40" t="s">
        <v>699</v>
      </c>
      <c r="D580" s="59">
        <v>12.9525</v>
      </c>
      <c r="E580" s="60">
        <f aca="true" t="shared" si="113" ref="E580:F585">TRUNC(G580+I580+K580,1)</f>
        <v>1065.6</v>
      </c>
      <c r="F580" s="53">
        <f t="shared" si="113"/>
        <v>13802.1</v>
      </c>
      <c r="G580" s="60">
        <f>단가대비표!O96</f>
        <v>1065.6</v>
      </c>
      <c r="H580" s="53">
        <f aca="true" t="shared" si="114" ref="H580:H585">TRUNC(G580*D580,1)</f>
        <v>13802.1</v>
      </c>
      <c r="I580" s="60">
        <f>단가대비표!P96</f>
        <v>0</v>
      </c>
      <c r="J580" s="53">
        <f aca="true" t="shared" si="115" ref="J580:J585">TRUNC(I580*D580,1)</f>
        <v>0</v>
      </c>
      <c r="K580" s="60">
        <f>단가대비표!V96</f>
        <v>0</v>
      </c>
      <c r="L580" s="53">
        <f aca="true" t="shared" si="116" ref="L580:L585">TRUNC(K580*D580,1)</f>
        <v>0</v>
      </c>
      <c r="M580" s="40" t="s">
        <v>2020</v>
      </c>
      <c r="N580" s="2" t="s">
        <v>464</v>
      </c>
      <c r="O580" s="2" t="s">
        <v>2021</v>
      </c>
      <c r="P580" s="2" t="s">
        <v>48</v>
      </c>
      <c r="Q580" s="2" t="s">
        <v>48</v>
      </c>
      <c r="R580" s="2" t="s">
        <v>47</v>
      </c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2" t="s">
        <v>41</v>
      </c>
      <c r="AW580" s="2" t="s">
        <v>2071</v>
      </c>
      <c r="AX580" s="2" t="s">
        <v>41</v>
      </c>
      <c r="AY580" s="2" t="s">
        <v>41</v>
      </c>
    </row>
    <row r="581" spans="1:51" ht="30" customHeight="1" hidden="1">
      <c r="A581" s="40" t="s">
        <v>254</v>
      </c>
      <c r="B581" s="40" t="s">
        <v>2023</v>
      </c>
      <c r="C581" s="40" t="s">
        <v>699</v>
      </c>
      <c r="D581" s="59">
        <v>2.8077</v>
      </c>
      <c r="E581" s="60">
        <f t="shared" si="113"/>
        <v>660</v>
      </c>
      <c r="F581" s="53">
        <f t="shared" si="113"/>
        <v>1853</v>
      </c>
      <c r="G581" s="60">
        <f>단가대비표!O74</f>
        <v>660</v>
      </c>
      <c r="H581" s="53">
        <f t="shared" si="114"/>
        <v>1853</v>
      </c>
      <c r="I581" s="60">
        <f>단가대비표!P74</f>
        <v>0</v>
      </c>
      <c r="J581" s="53">
        <f t="shared" si="115"/>
        <v>0</v>
      </c>
      <c r="K581" s="60">
        <f>단가대비표!V74</f>
        <v>0</v>
      </c>
      <c r="L581" s="53">
        <f t="shared" si="116"/>
        <v>0</v>
      </c>
      <c r="M581" s="40" t="s">
        <v>2024</v>
      </c>
      <c r="N581" s="2" t="s">
        <v>464</v>
      </c>
      <c r="O581" s="2" t="s">
        <v>2025</v>
      </c>
      <c r="P581" s="2" t="s">
        <v>48</v>
      </c>
      <c r="Q581" s="2" t="s">
        <v>48</v>
      </c>
      <c r="R581" s="2" t="s">
        <v>47</v>
      </c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2" t="s">
        <v>41</v>
      </c>
      <c r="AW581" s="2" t="s">
        <v>2072</v>
      </c>
      <c r="AX581" s="2" t="s">
        <v>41</v>
      </c>
      <c r="AY581" s="2" t="s">
        <v>41</v>
      </c>
    </row>
    <row r="582" spans="1:51" ht="30" customHeight="1" hidden="1">
      <c r="A582" s="40" t="s">
        <v>2027</v>
      </c>
      <c r="B582" s="40" t="s">
        <v>1502</v>
      </c>
      <c r="C582" s="40" t="s">
        <v>699</v>
      </c>
      <c r="D582" s="59">
        <v>14.449</v>
      </c>
      <c r="E582" s="60">
        <f t="shared" si="113"/>
        <v>4671</v>
      </c>
      <c r="F582" s="53">
        <f t="shared" si="113"/>
        <v>67491.1</v>
      </c>
      <c r="G582" s="60">
        <f>일위대가목록!F301</f>
        <v>218</v>
      </c>
      <c r="H582" s="53">
        <f t="shared" si="114"/>
        <v>3149.8</v>
      </c>
      <c r="I582" s="60">
        <f>일위대가목록!G301</f>
        <v>4441</v>
      </c>
      <c r="J582" s="53">
        <f t="shared" si="115"/>
        <v>64168</v>
      </c>
      <c r="K582" s="60">
        <f>일위대가목록!H301</f>
        <v>12</v>
      </c>
      <c r="L582" s="53">
        <f t="shared" si="116"/>
        <v>173.3</v>
      </c>
      <c r="M582" s="40" t="s">
        <v>2028</v>
      </c>
      <c r="N582" s="2" t="s">
        <v>464</v>
      </c>
      <c r="O582" s="2" t="s">
        <v>2029</v>
      </c>
      <c r="P582" s="2" t="s">
        <v>47</v>
      </c>
      <c r="Q582" s="2" t="s">
        <v>48</v>
      </c>
      <c r="R582" s="2" t="s">
        <v>48</v>
      </c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2" t="s">
        <v>41</v>
      </c>
      <c r="AW582" s="2" t="s">
        <v>2073</v>
      </c>
      <c r="AX582" s="2" t="s">
        <v>41</v>
      </c>
      <c r="AY582" s="2" t="s">
        <v>41</v>
      </c>
    </row>
    <row r="583" spans="1:51" ht="30" customHeight="1" hidden="1">
      <c r="A583" s="40" t="s">
        <v>2031</v>
      </c>
      <c r="B583" s="40" t="s">
        <v>2032</v>
      </c>
      <c r="C583" s="40" t="s">
        <v>74</v>
      </c>
      <c r="D583" s="59">
        <v>2.7388</v>
      </c>
      <c r="E583" s="60">
        <f t="shared" si="113"/>
        <v>2881</v>
      </c>
      <c r="F583" s="53">
        <f t="shared" si="113"/>
        <v>7890.3</v>
      </c>
      <c r="G583" s="60">
        <f>일위대가목록!F302</f>
        <v>505</v>
      </c>
      <c r="H583" s="53">
        <f t="shared" si="114"/>
        <v>1383</v>
      </c>
      <c r="I583" s="60">
        <f>일위대가목록!G302</f>
        <v>2376</v>
      </c>
      <c r="J583" s="53">
        <f t="shared" si="115"/>
        <v>6507.3</v>
      </c>
      <c r="K583" s="60">
        <f>일위대가목록!H302</f>
        <v>0</v>
      </c>
      <c r="L583" s="53">
        <f t="shared" si="116"/>
        <v>0</v>
      </c>
      <c r="M583" s="40" t="s">
        <v>2033</v>
      </c>
      <c r="N583" s="2" t="s">
        <v>464</v>
      </c>
      <c r="O583" s="2" t="s">
        <v>2034</v>
      </c>
      <c r="P583" s="2" t="s">
        <v>47</v>
      </c>
      <c r="Q583" s="2" t="s">
        <v>48</v>
      </c>
      <c r="R583" s="2" t="s">
        <v>48</v>
      </c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2" t="s">
        <v>41</v>
      </c>
      <c r="AW583" s="2" t="s">
        <v>2074</v>
      </c>
      <c r="AX583" s="2" t="s">
        <v>41</v>
      </c>
      <c r="AY583" s="2" t="s">
        <v>41</v>
      </c>
    </row>
    <row r="584" spans="1:51" ht="30" customHeight="1" hidden="1">
      <c r="A584" s="40" t="s">
        <v>2036</v>
      </c>
      <c r="B584" s="40" t="s">
        <v>2037</v>
      </c>
      <c r="C584" s="40" t="s">
        <v>74</v>
      </c>
      <c r="D584" s="59">
        <v>1.25</v>
      </c>
      <c r="E584" s="60">
        <f t="shared" si="113"/>
        <v>7229</v>
      </c>
      <c r="F584" s="53">
        <f t="shared" si="113"/>
        <v>9036.2</v>
      </c>
      <c r="G584" s="60">
        <f>일위대가목록!F303</f>
        <v>893</v>
      </c>
      <c r="H584" s="53">
        <f t="shared" si="114"/>
        <v>1116.2</v>
      </c>
      <c r="I584" s="60">
        <f>일위대가목록!G303</f>
        <v>6336</v>
      </c>
      <c r="J584" s="53">
        <f t="shared" si="115"/>
        <v>7920</v>
      </c>
      <c r="K584" s="60">
        <f>일위대가목록!H303</f>
        <v>0</v>
      </c>
      <c r="L584" s="53">
        <f t="shared" si="116"/>
        <v>0</v>
      </c>
      <c r="M584" s="40" t="s">
        <v>2038</v>
      </c>
      <c r="N584" s="2" t="s">
        <v>464</v>
      </c>
      <c r="O584" s="2" t="s">
        <v>2039</v>
      </c>
      <c r="P584" s="2" t="s">
        <v>47</v>
      </c>
      <c r="Q584" s="2" t="s">
        <v>48</v>
      </c>
      <c r="R584" s="2" t="s">
        <v>48</v>
      </c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2" t="s">
        <v>41</v>
      </c>
      <c r="AW584" s="2" t="s">
        <v>2075</v>
      </c>
      <c r="AX584" s="2" t="s">
        <v>41</v>
      </c>
      <c r="AY584" s="2" t="s">
        <v>41</v>
      </c>
    </row>
    <row r="585" spans="1:51" ht="30" customHeight="1" hidden="1">
      <c r="A585" s="40" t="s">
        <v>1016</v>
      </c>
      <c r="B585" s="40" t="s">
        <v>1017</v>
      </c>
      <c r="C585" s="40" t="s">
        <v>699</v>
      </c>
      <c r="D585" s="59">
        <v>-1.1801</v>
      </c>
      <c r="E585" s="60">
        <f t="shared" si="113"/>
        <v>120</v>
      </c>
      <c r="F585" s="53">
        <f t="shared" si="113"/>
        <v>-141.6</v>
      </c>
      <c r="G585" s="60">
        <f>단가대비표!O50</f>
        <v>120</v>
      </c>
      <c r="H585" s="53">
        <f t="shared" si="114"/>
        <v>-141.6</v>
      </c>
      <c r="I585" s="60">
        <f>단가대비표!P50</f>
        <v>0</v>
      </c>
      <c r="J585" s="53">
        <f t="shared" si="115"/>
        <v>0</v>
      </c>
      <c r="K585" s="60">
        <f>단가대비표!V50</f>
        <v>0</v>
      </c>
      <c r="L585" s="53">
        <f t="shared" si="116"/>
        <v>0</v>
      </c>
      <c r="M585" s="40" t="s">
        <v>1483</v>
      </c>
      <c r="N585" s="2" t="s">
        <v>464</v>
      </c>
      <c r="O585" s="2" t="s">
        <v>1484</v>
      </c>
      <c r="P585" s="2" t="s">
        <v>48</v>
      </c>
      <c r="Q585" s="2" t="s">
        <v>48</v>
      </c>
      <c r="R585" s="2" t="s">
        <v>47</v>
      </c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2" t="s">
        <v>41</v>
      </c>
      <c r="AW585" s="2" t="s">
        <v>2076</v>
      </c>
      <c r="AX585" s="2" t="s">
        <v>41</v>
      </c>
      <c r="AY585" s="2" t="s">
        <v>41</v>
      </c>
    </row>
    <row r="586" spans="1:51" ht="30" customHeight="1" hidden="1">
      <c r="A586" s="40" t="s">
        <v>1173</v>
      </c>
      <c r="B586" s="40" t="s">
        <v>41</v>
      </c>
      <c r="C586" s="40" t="s">
        <v>41</v>
      </c>
      <c r="D586" s="59"/>
      <c r="E586" s="60"/>
      <c r="F586" s="53">
        <f>H586+J586+L586</f>
        <v>99930</v>
      </c>
      <c r="G586" s="60"/>
      <c r="H586" s="53">
        <f>TRUNC(SUMIF(N580:N585,N579,H580:H585),0)</f>
        <v>21162</v>
      </c>
      <c r="I586" s="60"/>
      <c r="J586" s="53">
        <f>TRUNC(SUMIF(N580:N585,N579,J580:J585),0)</f>
        <v>78595</v>
      </c>
      <c r="K586" s="60"/>
      <c r="L586" s="53">
        <f>TRUNC(SUMIF(N580:N585,N579,L580:L585),0)</f>
        <v>173</v>
      </c>
      <c r="M586" s="40" t="s">
        <v>41</v>
      </c>
      <c r="N586" s="2" t="s">
        <v>67</v>
      </c>
      <c r="O586" s="2" t="s">
        <v>67</v>
      </c>
      <c r="P586" s="2" t="s">
        <v>41</v>
      </c>
      <c r="Q586" s="2" t="s">
        <v>41</v>
      </c>
      <c r="R586" s="2" t="s">
        <v>41</v>
      </c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2" t="s">
        <v>41</v>
      </c>
      <c r="AW586" s="2" t="s">
        <v>41</v>
      </c>
      <c r="AX586" s="2" t="s">
        <v>41</v>
      </c>
      <c r="AY586" s="2" t="s">
        <v>41</v>
      </c>
    </row>
    <row r="587" spans="1:13" ht="30" customHeight="1" hidden="1">
      <c r="A587" s="59"/>
      <c r="B587" s="59"/>
      <c r="C587" s="59"/>
      <c r="D587" s="59"/>
      <c r="E587" s="60"/>
      <c r="F587" s="53"/>
      <c r="G587" s="60"/>
      <c r="H587" s="53"/>
      <c r="I587" s="60"/>
      <c r="J587" s="53"/>
      <c r="K587" s="60"/>
      <c r="L587" s="53"/>
      <c r="M587" s="59"/>
    </row>
    <row r="588" spans="1:14" ht="30" customHeight="1" hidden="1">
      <c r="A588" s="54" t="s">
        <v>2077</v>
      </c>
      <c r="B588" s="55"/>
      <c r="C588" s="55"/>
      <c r="D588" s="55"/>
      <c r="E588" s="56"/>
      <c r="F588" s="57"/>
      <c r="G588" s="56"/>
      <c r="H588" s="57"/>
      <c r="I588" s="56"/>
      <c r="J588" s="57"/>
      <c r="K588" s="56"/>
      <c r="L588" s="57"/>
      <c r="M588" s="58"/>
      <c r="N588" s="4" t="s">
        <v>468</v>
      </c>
    </row>
    <row r="589" spans="1:51" ht="30" customHeight="1" hidden="1">
      <c r="A589" s="40" t="s">
        <v>2078</v>
      </c>
      <c r="B589" s="40" t="s">
        <v>2079</v>
      </c>
      <c r="C589" s="40" t="s">
        <v>59</v>
      </c>
      <c r="D589" s="59">
        <v>1.1</v>
      </c>
      <c r="E589" s="60">
        <f aca="true" t="shared" si="117" ref="E589:F591">TRUNC(G589+I589+K589,1)</f>
        <v>1890</v>
      </c>
      <c r="F589" s="53">
        <f t="shared" si="117"/>
        <v>2079</v>
      </c>
      <c r="G589" s="60">
        <f>단가대비표!O160</f>
        <v>1890</v>
      </c>
      <c r="H589" s="53">
        <f>TRUNC(G589*D589,1)</f>
        <v>2079</v>
      </c>
      <c r="I589" s="60">
        <f>단가대비표!P160</f>
        <v>0</v>
      </c>
      <c r="J589" s="53">
        <f>TRUNC(I589*D589,1)</f>
        <v>0</v>
      </c>
      <c r="K589" s="60">
        <f>단가대비표!V160</f>
        <v>0</v>
      </c>
      <c r="L589" s="53">
        <f>TRUNC(K589*D589,1)</f>
        <v>0</v>
      </c>
      <c r="M589" s="40" t="s">
        <v>2080</v>
      </c>
      <c r="N589" s="2" t="s">
        <v>468</v>
      </c>
      <c r="O589" s="2" t="s">
        <v>2081</v>
      </c>
      <c r="P589" s="2" t="s">
        <v>48</v>
      </c>
      <c r="Q589" s="2" t="s">
        <v>48</v>
      </c>
      <c r="R589" s="2" t="s">
        <v>47</v>
      </c>
      <c r="S589" s="3"/>
      <c r="T589" s="3"/>
      <c r="U589" s="3"/>
      <c r="V589" s="3">
        <v>1</v>
      </c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2" t="s">
        <v>41</v>
      </c>
      <c r="AW589" s="2" t="s">
        <v>2082</v>
      </c>
      <c r="AX589" s="2" t="s">
        <v>41</v>
      </c>
      <c r="AY589" s="2" t="s">
        <v>41</v>
      </c>
    </row>
    <row r="590" spans="1:51" ht="30" customHeight="1" hidden="1">
      <c r="A590" s="40" t="s">
        <v>1305</v>
      </c>
      <c r="B590" s="40" t="s">
        <v>1306</v>
      </c>
      <c r="C590" s="40" t="s">
        <v>1028</v>
      </c>
      <c r="D590" s="59">
        <v>1</v>
      </c>
      <c r="E590" s="60">
        <f t="shared" si="117"/>
        <v>103.9</v>
      </c>
      <c r="F590" s="53">
        <f t="shared" si="117"/>
        <v>103.9</v>
      </c>
      <c r="G590" s="60">
        <f>TRUNC(SUMIF(V589:V591,RIGHTB(O590,1),H589:H591)*U590,2)</f>
        <v>103.95</v>
      </c>
      <c r="H590" s="53">
        <f>TRUNC(G590*D590,1)</f>
        <v>103.9</v>
      </c>
      <c r="I590" s="60">
        <v>0</v>
      </c>
      <c r="J590" s="53">
        <f>TRUNC(I590*D590,1)</f>
        <v>0</v>
      </c>
      <c r="K590" s="60">
        <v>0</v>
      </c>
      <c r="L590" s="53">
        <f>TRUNC(K590*D590,1)</f>
        <v>0</v>
      </c>
      <c r="M590" s="40" t="s">
        <v>41</v>
      </c>
      <c r="N590" s="2" t="s">
        <v>468</v>
      </c>
      <c r="O590" s="2" t="s">
        <v>1104</v>
      </c>
      <c r="P590" s="2" t="s">
        <v>48</v>
      </c>
      <c r="Q590" s="2" t="s">
        <v>48</v>
      </c>
      <c r="R590" s="2" t="s">
        <v>48</v>
      </c>
      <c r="S590" s="3">
        <v>0</v>
      </c>
      <c r="T590" s="3">
        <v>0</v>
      </c>
      <c r="U590" s="3">
        <v>0.05</v>
      </c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2" t="s">
        <v>41</v>
      </c>
      <c r="AW590" s="2" t="s">
        <v>2083</v>
      </c>
      <c r="AX590" s="2" t="s">
        <v>41</v>
      </c>
      <c r="AY590" s="2" t="s">
        <v>41</v>
      </c>
    </row>
    <row r="591" spans="1:51" ht="30" customHeight="1" hidden="1">
      <c r="A591" s="40" t="s">
        <v>2084</v>
      </c>
      <c r="B591" s="40" t="s">
        <v>768</v>
      </c>
      <c r="C591" s="40" t="s">
        <v>1796</v>
      </c>
      <c r="D591" s="59">
        <v>1</v>
      </c>
      <c r="E591" s="60">
        <f t="shared" si="117"/>
        <v>900</v>
      </c>
      <c r="F591" s="53">
        <f t="shared" si="117"/>
        <v>900</v>
      </c>
      <c r="G591" s="60">
        <f>단가대비표!O351</f>
        <v>0</v>
      </c>
      <c r="H591" s="53">
        <f>TRUNC(G591*D591,1)</f>
        <v>0</v>
      </c>
      <c r="I591" s="60">
        <f>단가대비표!P351</f>
        <v>900</v>
      </c>
      <c r="J591" s="53">
        <f>TRUNC(I591*D591,1)</f>
        <v>900</v>
      </c>
      <c r="K591" s="60">
        <f>단가대비표!V351</f>
        <v>0</v>
      </c>
      <c r="L591" s="53">
        <f>TRUNC(K591*D591,1)</f>
        <v>0</v>
      </c>
      <c r="M591" s="40" t="s">
        <v>2085</v>
      </c>
      <c r="N591" s="2" t="s">
        <v>468</v>
      </c>
      <c r="O591" s="2" t="s">
        <v>2086</v>
      </c>
      <c r="P591" s="2" t="s">
        <v>48</v>
      </c>
      <c r="Q591" s="2" t="s">
        <v>48</v>
      </c>
      <c r="R591" s="2" t="s">
        <v>47</v>
      </c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2" t="s">
        <v>41</v>
      </c>
      <c r="AW591" s="2" t="s">
        <v>2087</v>
      </c>
      <c r="AX591" s="2" t="s">
        <v>41</v>
      </c>
      <c r="AY591" s="2" t="s">
        <v>41</v>
      </c>
    </row>
    <row r="592" spans="1:51" ht="30" customHeight="1" hidden="1">
      <c r="A592" s="40" t="s">
        <v>1173</v>
      </c>
      <c r="B592" s="40" t="s">
        <v>41</v>
      </c>
      <c r="C592" s="40" t="s">
        <v>41</v>
      </c>
      <c r="D592" s="59"/>
      <c r="E592" s="60"/>
      <c r="F592" s="53">
        <f>H592+J592+L592</f>
        <v>3082</v>
      </c>
      <c r="G592" s="60"/>
      <c r="H592" s="53">
        <f>TRUNC(SUMIF(N589:N591,N588,H589:H591),0)</f>
        <v>2182</v>
      </c>
      <c r="I592" s="60"/>
      <c r="J592" s="53">
        <f>TRUNC(SUMIF(N589:N591,N588,J589:J591),0)</f>
        <v>900</v>
      </c>
      <c r="K592" s="60"/>
      <c r="L592" s="53">
        <f>TRUNC(SUMIF(N589:N591,N588,L589:L591),0)</f>
        <v>0</v>
      </c>
      <c r="M592" s="40" t="s">
        <v>41</v>
      </c>
      <c r="N592" s="2" t="s">
        <v>67</v>
      </c>
      <c r="O592" s="2" t="s">
        <v>67</v>
      </c>
      <c r="P592" s="2" t="s">
        <v>41</v>
      </c>
      <c r="Q592" s="2" t="s">
        <v>41</v>
      </c>
      <c r="R592" s="2" t="s">
        <v>41</v>
      </c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2" t="s">
        <v>41</v>
      </c>
      <c r="AW592" s="2" t="s">
        <v>41</v>
      </c>
      <c r="AX592" s="2" t="s">
        <v>41</v>
      </c>
      <c r="AY592" s="2" t="s">
        <v>41</v>
      </c>
    </row>
    <row r="593" spans="1:13" ht="30" customHeight="1" hidden="1">
      <c r="A593" s="59"/>
      <c r="B593" s="59"/>
      <c r="C593" s="59"/>
      <c r="D593" s="59"/>
      <c r="E593" s="60"/>
      <c r="F593" s="53"/>
      <c r="G593" s="60"/>
      <c r="H593" s="53"/>
      <c r="I593" s="60"/>
      <c r="J593" s="53"/>
      <c r="K593" s="60"/>
      <c r="L593" s="53"/>
      <c r="M593" s="59"/>
    </row>
    <row r="594" spans="1:14" ht="30" customHeight="1" hidden="1">
      <c r="A594" s="54" t="s">
        <v>2088</v>
      </c>
      <c r="B594" s="55"/>
      <c r="C594" s="55"/>
      <c r="D594" s="55"/>
      <c r="E594" s="56"/>
      <c r="F594" s="57"/>
      <c r="G594" s="56"/>
      <c r="H594" s="57"/>
      <c r="I594" s="56"/>
      <c r="J594" s="57"/>
      <c r="K594" s="56"/>
      <c r="L594" s="57"/>
      <c r="M594" s="58"/>
      <c r="N594" s="4" t="s">
        <v>472</v>
      </c>
    </row>
    <row r="595" spans="1:51" ht="30" customHeight="1" hidden="1">
      <c r="A595" s="40" t="s">
        <v>2078</v>
      </c>
      <c r="B595" s="40" t="s">
        <v>2089</v>
      </c>
      <c r="C595" s="40" t="s">
        <v>59</v>
      </c>
      <c r="D595" s="59">
        <v>1.1</v>
      </c>
      <c r="E595" s="60">
        <f aca="true" t="shared" si="118" ref="E595:F597">TRUNC(G595+I595+K595,1)</f>
        <v>2030</v>
      </c>
      <c r="F595" s="53">
        <f t="shared" si="118"/>
        <v>2233</v>
      </c>
      <c r="G595" s="60">
        <f>단가대비표!O190</f>
        <v>2030</v>
      </c>
      <c r="H595" s="53">
        <f>TRUNC(G595*D595,1)</f>
        <v>2233</v>
      </c>
      <c r="I595" s="60">
        <f>단가대비표!P190</f>
        <v>0</v>
      </c>
      <c r="J595" s="53">
        <f>TRUNC(I595*D595,1)</f>
        <v>0</v>
      </c>
      <c r="K595" s="60">
        <f>단가대비표!V190</f>
        <v>0</v>
      </c>
      <c r="L595" s="53">
        <f>TRUNC(K595*D595,1)</f>
        <v>0</v>
      </c>
      <c r="M595" s="40" t="s">
        <v>2090</v>
      </c>
      <c r="N595" s="2" t="s">
        <v>472</v>
      </c>
      <c r="O595" s="2" t="s">
        <v>2091</v>
      </c>
      <c r="P595" s="2" t="s">
        <v>48</v>
      </c>
      <c r="Q595" s="2" t="s">
        <v>48</v>
      </c>
      <c r="R595" s="2" t="s">
        <v>47</v>
      </c>
      <c r="S595" s="3"/>
      <c r="T595" s="3"/>
      <c r="U595" s="3"/>
      <c r="V595" s="3">
        <v>1</v>
      </c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2" t="s">
        <v>41</v>
      </c>
      <c r="AW595" s="2" t="s">
        <v>2092</v>
      </c>
      <c r="AX595" s="2" t="s">
        <v>41</v>
      </c>
      <c r="AY595" s="2" t="s">
        <v>41</v>
      </c>
    </row>
    <row r="596" spans="1:51" ht="30" customHeight="1" hidden="1">
      <c r="A596" s="40" t="s">
        <v>1305</v>
      </c>
      <c r="B596" s="40" t="s">
        <v>1306</v>
      </c>
      <c r="C596" s="40" t="s">
        <v>1028</v>
      </c>
      <c r="D596" s="59">
        <v>1</v>
      </c>
      <c r="E596" s="60">
        <f t="shared" si="118"/>
        <v>111.6</v>
      </c>
      <c r="F596" s="53">
        <f t="shared" si="118"/>
        <v>111.6</v>
      </c>
      <c r="G596" s="60">
        <f>TRUNC(SUMIF(V595:V597,RIGHTB(O596,1),H595:H597)*U596,2)</f>
        <v>111.65</v>
      </c>
      <c r="H596" s="53">
        <f>TRUNC(G596*D596,1)</f>
        <v>111.6</v>
      </c>
      <c r="I596" s="60">
        <v>0</v>
      </c>
      <c r="J596" s="53">
        <f>TRUNC(I596*D596,1)</f>
        <v>0</v>
      </c>
      <c r="K596" s="60">
        <v>0</v>
      </c>
      <c r="L596" s="53">
        <f>TRUNC(K596*D596,1)</f>
        <v>0</v>
      </c>
      <c r="M596" s="40" t="s">
        <v>41</v>
      </c>
      <c r="N596" s="2" t="s">
        <v>472</v>
      </c>
      <c r="O596" s="2" t="s">
        <v>1104</v>
      </c>
      <c r="P596" s="2" t="s">
        <v>48</v>
      </c>
      <c r="Q596" s="2" t="s">
        <v>48</v>
      </c>
      <c r="R596" s="2" t="s">
        <v>48</v>
      </c>
      <c r="S596" s="3">
        <v>0</v>
      </c>
      <c r="T596" s="3">
        <v>0</v>
      </c>
      <c r="U596" s="3">
        <v>0.05</v>
      </c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2" t="s">
        <v>41</v>
      </c>
      <c r="AW596" s="2" t="s">
        <v>2093</v>
      </c>
      <c r="AX596" s="2" t="s">
        <v>41</v>
      </c>
      <c r="AY596" s="2" t="s">
        <v>41</v>
      </c>
    </row>
    <row r="597" spans="1:51" ht="30" customHeight="1" hidden="1">
      <c r="A597" s="40" t="s">
        <v>2084</v>
      </c>
      <c r="B597" s="40" t="s">
        <v>768</v>
      </c>
      <c r="C597" s="40" t="s">
        <v>1796</v>
      </c>
      <c r="D597" s="59">
        <v>1</v>
      </c>
      <c r="E597" s="60">
        <f t="shared" si="118"/>
        <v>900</v>
      </c>
      <c r="F597" s="53">
        <f t="shared" si="118"/>
        <v>900</v>
      </c>
      <c r="G597" s="60">
        <f>단가대비표!O351</f>
        <v>0</v>
      </c>
      <c r="H597" s="53">
        <f>TRUNC(G597*D597,1)</f>
        <v>0</v>
      </c>
      <c r="I597" s="60">
        <f>단가대비표!P351</f>
        <v>900</v>
      </c>
      <c r="J597" s="53">
        <f>TRUNC(I597*D597,1)</f>
        <v>900</v>
      </c>
      <c r="K597" s="60">
        <f>단가대비표!V351</f>
        <v>0</v>
      </c>
      <c r="L597" s="53">
        <f>TRUNC(K597*D597,1)</f>
        <v>0</v>
      </c>
      <c r="M597" s="40" t="s">
        <v>2085</v>
      </c>
      <c r="N597" s="2" t="s">
        <v>472</v>
      </c>
      <c r="O597" s="2" t="s">
        <v>2086</v>
      </c>
      <c r="P597" s="2" t="s">
        <v>48</v>
      </c>
      <c r="Q597" s="2" t="s">
        <v>48</v>
      </c>
      <c r="R597" s="2" t="s">
        <v>47</v>
      </c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2" t="s">
        <v>41</v>
      </c>
      <c r="AW597" s="2" t="s">
        <v>2094</v>
      </c>
      <c r="AX597" s="2" t="s">
        <v>41</v>
      </c>
      <c r="AY597" s="2" t="s">
        <v>41</v>
      </c>
    </row>
    <row r="598" spans="1:51" ht="30" customHeight="1" hidden="1">
      <c r="A598" s="40" t="s">
        <v>1173</v>
      </c>
      <c r="B598" s="40" t="s">
        <v>41</v>
      </c>
      <c r="C598" s="40" t="s">
        <v>41</v>
      </c>
      <c r="D598" s="59"/>
      <c r="E598" s="60"/>
      <c r="F598" s="53">
        <f>H598+J598+L598</f>
        <v>3244</v>
      </c>
      <c r="G598" s="60"/>
      <c r="H598" s="53">
        <f>TRUNC(SUMIF(N595:N597,N594,H595:H597),0)</f>
        <v>2344</v>
      </c>
      <c r="I598" s="60"/>
      <c r="J598" s="53">
        <f>TRUNC(SUMIF(N595:N597,N594,J595:J597),0)</f>
        <v>900</v>
      </c>
      <c r="K598" s="60"/>
      <c r="L598" s="53">
        <f>TRUNC(SUMIF(N595:N597,N594,L595:L597),0)</f>
        <v>0</v>
      </c>
      <c r="M598" s="40" t="s">
        <v>41</v>
      </c>
      <c r="N598" s="2" t="s">
        <v>67</v>
      </c>
      <c r="O598" s="2" t="s">
        <v>67</v>
      </c>
      <c r="P598" s="2" t="s">
        <v>41</v>
      </c>
      <c r="Q598" s="2" t="s">
        <v>41</v>
      </c>
      <c r="R598" s="2" t="s">
        <v>41</v>
      </c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2" t="s">
        <v>41</v>
      </c>
      <c r="AW598" s="2" t="s">
        <v>41</v>
      </c>
      <c r="AX598" s="2" t="s">
        <v>41</v>
      </c>
      <c r="AY598" s="2" t="s">
        <v>41</v>
      </c>
    </row>
    <row r="599" spans="1:13" ht="30" customHeight="1" hidden="1">
      <c r="A599" s="59"/>
      <c r="B599" s="59"/>
      <c r="C599" s="59"/>
      <c r="D599" s="59"/>
      <c r="E599" s="60"/>
      <c r="F599" s="53"/>
      <c r="G599" s="60"/>
      <c r="H599" s="53"/>
      <c r="I599" s="60"/>
      <c r="J599" s="53"/>
      <c r="K599" s="60"/>
      <c r="L599" s="53"/>
      <c r="M599" s="59"/>
    </row>
    <row r="600" spans="1:14" ht="30" customHeight="1" hidden="1">
      <c r="A600" s="54" t="s">
        <v>2095</v>
      </c>
      <c r="B600" s="55"/>
      <c r="C600" s="55"/>
      <c r="D600" s="55"/>
      <c r="E600" s="56"/>
      <c r="F600" s="57"/>
      <c r="G600" s="56"/>
      <c r="H600" s="57"/>
      <c r="I600" s="56"/>
      <c r="J600" s="57"/>
      <c r="K600" s="56"/>
      <c r="L600" s="57"/>
      <c r="M600" s="58"/>
      <c r="N600" s="4" t="s">
        <v>476</v>
      </c>
    </row>
    <row r="601" spans="1:51" ht="30" customHeight="1" hidden="1">
      <c r="A601" s="40" t="s">
        <v>2096</v>
      </c>
      <c r="B601" s="40" t="s">
        <v>2097</v>
      </c>
      <c r="C601" s="40" t="s">
        <v>699</v>
      </c>
      <c r="D601" s="59">
        <v>1.1121</v>
      </c>
      <c r="E601" s="60">
        <f aca="true" t="shared" si="119" ref="E601:F607">TRUNC(G601+I601+K601,1)</f>
        <v>3440</v>
      </c>
      <c r="F601" s="53">
        <f t="shared" si="119"/>
        <v>3825.6</v>
      </c>
      <c r="G601" s="60">
        <f>단가대비표!O103</f>
        <v>3440</v>
      </c>
      <c r="H601" s="53">
        <f aca="true" t="shared" si="120" ref="H601:H607">TRUNC(G601*D601,1)</f>
        <v>3825.6</v>
      </c>
      <c r="I601" s="60">
        <f>단가대비표!P103</f>
        <v>0</v>
      </c>
      <c r="J601" s="53">
        <f aca="true" t="shared" si="121" ref="J601:J607">TRUNC(I601*D601,1)</f>
        <v>0</v>
      </c>
      <c r="K601" s="60">
        <f>단가대비표!V103</f>
        <v>0</v>
      </c>
      <c r="L601" s="53">
        <f aca="true" t="shared" si="122" ref="L601:L607">TRUNC(K601*D601,1)</f>
        <v>0</v>
      </c>
      <c r="M601" s="40" t="s">
        <v>2098</v>
      </c>
      <c r="N601" s="2" t="s">
        <v>476</v>
      </c>
      <c r="O601" s="2" t="s">
        <v>2099</v>
      </c>
      <c r="P601" s="2" t="s">
        <v>48</v>
      </c>
      <c r="Q601" s="2" t="s">
        <v>48</v>
      </c>
      <c r="R601" s="2" t="s">
        <v>47</v>
      </c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2" t="s">
        <v>41</v>
      </c>
      <c r="AW601" s="2" t="s">
        <v>2100</v>
      </c>
      <c r="AX601" s="2" t="s">
        <v>41</v>
      </c>
      <c r="AY601" s="2" t="s">
        <v>41</v>
      </c>
    </row>
    <row r="602" spans="1:51" ht="30" customHeight="1" hidden="1">
      <c r="A602" s="40" t="s">
        <v>262</v>
      </c>
      <c r="B602" s="40" t="s">
        <v>2101</v>
      </c>
      <c r="C602" s="40" t="s">
        <v>699</v>
      </c>
      <c r="D602" s="59">
        <v>2.5818</v>
      </c>
      <c r="E602" s="60">
        <f t="shared" si="119"/>
        <v>958</v>
      </c>
      <c r="F602" s="53">
        <f t="shared" si="119"/>
        <v>2473.3</v>
      </c>
      <c r="G602" s="60">
        <f>단가대비표!O99</f>
        <v>958</v>
      </c>
      <c r="H602" s="53">
        <f t="shared" si="120"/>
        <v>2473.3</v>
      </c>
      <c r="I602" s="60">
        <f>단가대비표!P99</f>
        <v>0</v>
      </c>
      <c r="J602" s="53">
        <f t="shared" si="121"/>
        <v>0</v>
      </c>
      <c r="K602" s="60">
        <f>단가대비표!V99</f>
        <v>0</v>
      </c>
      <c r="L602" s="53">
        <f t="shared" si="122"/>
        <v>0</v>
      </c>
      <c r="M602" s="40" t="s">
        <v>2102</v>
      </c>
      <c r="N602" s="2" t="s">
        <v>476</v>
      </c>
      <c r="O602" s="2" t="s">
        <v>2103</v>
      </c>
      <c r="P602" s="2" t="s">
        <v>48</v>
      </c>
      <c r="Q602" s="2" t="s">
        <v>48</v>
      </c>
      <c r="R602" s="2" t="s">
        <v>47</v>
      </c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2" t="s">
        <v>41</v>
      </c>
      <c r="AW602" s="2" t="s">
        <v>2104</v>
      </c>
      <c r="AX602" s="2" t="s">
        <v>41</v>
      </c>
      <c r="AY602" s="2" t="s">
        <v>41</v>
      </c>
    </row>
    <row r="603" spans="1:51" ht="30" customHeight="1" hidden="1">
      <c r="A603" s="40" t="s">
        <v>262</v>
      </c>
      <c r="B603" s="40" t="s">
        <v>2105</v>
      </c>
      <c r="C603" s="40" t="s">
        <v>699</v>
      </c>
      <c r="D603" s="59">
        <v>0.0511</v>
      </c>
      <c r="E603" s="60">
        <f t="shared" si="119"/>
        <v>850</v>
      </c>
      <c r="F603" s="53">
        <f t="shared" si="119"/>
        <v>43.4</v>
      </c>
      <c r="G603" s="60">
        <f>단가대비표!O98</f>
        <v>850</v>
      </c>
      <c r="H603" s="53">
        <f t="shared" si="120"/>
        <v>43.4</v>
      </c>
      <c r="I603" s="60">
        <f>단가대비표!P98</f>
        <v>0</v>
      </c>
      <c r="J603" s="53">
        <f t="shared" si="121"/>
        <v>0</v>
      </c>
      <c r="K603" s="60">
        <f>단가대비표!V98</f>
        <v>0</v>
      </c>
      <c r="L603" s="53">
        <f t="shared" si="122"/>
        <v>0</v>
      </c>
      <c r="M603" s="40" t="s">
        <v>2106</v>
      </c>
      <c r="N603" s="2" t="s">
        <v>476</v>
      </c>
      <c r="O603" s="2" t="s">
        <v>2107</v>
      </c>
      <c r="P603" s="2" t="s">
        <v>48</v>
      </c>
      <c r="Q603" s="2" t="s">
        <v>48</v>
      </c>
      <c r="R603" s="2" t="s">
        <v>47</v>
      </c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2" t="s">
        <v>41</v>
      </c>
      <c r="AW603" s="2" t="s">
        <v>2108</v>
      </c>
      <c r="AX603" s="2" t="s">
        <v>41</v>
      </c>
      <c r="AY603" s="2" t="s">
        <v>41</v>
      </c>
    </row>
    <row r="604" spans="1:51" ht="30" customHeight="1" hidden="1">
      <c r="A604" s="40" t="s">
        <v>2109</v>
      </c>
      <c r="B604" s="40" t="s">
        <v>1502</v>
      </c>
      <c r="C604" s="40" t="s">
        <v>699</v>
      </c>
      <c r="D604" s="59">
        <v>1.011</v>
      </c>
      <c r="E604" s="60">
        <f t="shared" si="119"/>
        <v>4791</v>
      </c>
      <c r="F604" s="53">
        <f t="shared" si="119"/>
        <v>4843.6</v>
      </c>
      <c r="G604" s="60">
        <f>일위대가목록!F310</f>
        <v>338</v>
      </c>
      <c r="H604" s="53">
        <f t="shared" si="120"/>
        <v>341.7</v>
      </c>
      <c r="I604" s="60">
        <f>일위대가목록!G310</f>
        <v>4441</v>
      </c>
      <c r="J604" s="53">
        <f t="shared" si="121"/>
        <v>4489.8</v>
      </c>
      <c r="K604" s="60">
        <f>일위대가목록!H310</f>
        <v>12</v>
      </c>
      <c r="L604" s="53">
        <f t="shared" si="122"/>
        <v>12.1</v>
      </c>
      <c r="M604" s="40" t="s">
        <v>2110</v>
      </c>
      <c r="N604" s="2" t="s">
        <v>476</v>
      </c>
      <c r="O604" s="2" t="s">
        <v>2111</v>
      </c>
      <c r="P604" s="2" t="s">
        <v>47</v>
      </c>
      <c r="Q604" s="2" t="s">
        <v>48</v>
      </c>
      <c r="R604" s="2" t="s">
        <v>48</v>
      </c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2" t="s">
        <v>41</v>
      </c>
      <c r="AW604" s="2" t="s">
        <v>2112</v>
      </c>
      <c r="AX604" s="2" t="s">
        <v>41</v>
      </c>
      <c r="AY604" s="2" t="s">
        <v>41</v>
      </c>
    </row>
    <row r="605" spans="1:51" ht="30" customHeight="1" hidden="1">
      <c r="A605" s="40" t="s">
        <v>2027</v>
      </c>
      <c r="B605" s="40" t="s">
        <v>1502</v>
      </c>
      <c r="C605" s="40" t="s">
        <v>699</v>
      </c>
      <c r="D605" s="59">
        <v>2.3935</v>
      </c>
      <c r="E605" s="60">
        <f t="shared" si="119"/>
        <v>4671</v>
      </c>
      <c r="F605" s="53">
        <f t="shared" si="119"/>
        <v>11179.9</v>
      </c>
      <c r="G605" s="60">
        <f>일위대가목록!F301</f>
        <v>218</v>
      </c>
      <c r="H605" s="53">
        <f t="shared" si="120"/>
        <v>521.7</v>
      </c>
      <c r="I605" s="60">
        <f>일위대가목록!G301</f>
        <v>4441</v>
      </c>
      <c r="J605" s="53">
        <f t="shared" si="121"/>
        <v>10629.5</v>
      </c>
      <c r="K605" s="60">
        <f>일위대가목록!H301</f>
        <v>12</v>
      </c>
      <c r="L605" s="53">
        <f t="shared" si="122"/>
        <v>28.7</v>
      </c>
      <c r="M605" s="40" t="s">
        <v>2028</v>
      </c>
      <c r="N605" s="2" t="s">
        <v>476</v>
      </c>
      <c r="O605" s="2" t="s">
        <v>2029</v>
      </c>
      <c r="P605" s="2" t="s">
        <v>47</v>
      </c>
      <c r="Q605" s="2" t="s">
        <v>48</v>
      </c>
      <c r="R605" s="2" t="s">
        <v>48</v>
      </c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2" t="s">
        <v>41</v>
      </c>
      <c r="AW605" s="2" t="s">
        <v>2113</v>
      </c>
      <c r="AX605" s="2" t="s">
        <v>41</v>
      </c>
      <c r="AY605" s="2" t="s">
        <v>41</v>
      </c>
    </row>
    <row r="606" spans="1:51" ht="30" customHeight="1" hidden="1">
      <c r="A606" s="40" t="s">
        <v>1016</v>
      </c>
      <c r="B606" s="40" t="s">
        <v>2114</v>
      </c>
      <c r="C606" s="40" t="s">
        <v>699</v>
      </c>
      <c r="D606" s="59">
        <v>-0.0909</v>
      </c>
      <c r="E606" s="60">
        <f t="shared" si="119"/>
        <v>1030</v>
      </c>
      <c r="F606" s="53">
        <f t="shared" si="119"/>
        <v>-93.6</v>
      </c>
      <c r="G606" s="60">
        <f>단가대비표!O52</f>
        <v>1030</v>
      </c>
      <c r="H606" s="53">
        <f t="shared" si="120"/>
        <v>-93.6</v>
      </c>
      <c r="I606" s="60">
        <f>단가대비표!P52</f>
        <v>0</v>
      </c>
      <c r="J606" s="53">
        <f t="shared" si="121"/>
        <v>0</v>
      </c>
      <c r="K606" s="60">
        <f>단가대비표!V52</f>
        <v>0</v>
      </c>
      <c r="L606" s="53">
        <f t="shared" si="122"/>
        <v>0</v>
      </c>
      <c r="M606" s="40" t="s">
        <v>2115</v>
      </c>
      <c r="N606" s="2" t="s">
        <v>476</v>
      </c>
      <c r="O606" s="2" t="s">
        <v>2116</v>
      </c>
      <c r="P606" s="2" t="s">
        <v>48</v>
      </c>
      <c r="Q606" s="2" t="s">
        <v>48</v>
      </c>
      <c r="R606" s="2" t="s">
        <v>47</v>
      </c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2" t="s">
        <v>41</v>
      </c>
      <c r="AW606" s="2" t="s">
        <v>2117</v>
      </c>
      <c r="AX606" s="2" t="s">
        <v>41</v>
      </c>
      <c r="AY606" s="2" t="s">
        <v>41</v>
      </c>
    </row>
    <row r="607" spans="1:51" ht="30" customHeight="1" hidden="1">
      <c r="A607" s="40" t="s">
        <v>1016</v>
      </c>
      <c r="B607" s="40" t="s">
        <v>1017</v>
      </c>
      <c r="C607" s="40" t="s">
        <v>699</v>
      </c>
      <c r="D607" s="59">
        <v>-0.2154</v>
      </c>
      <c r="E607" s="60">
        <f t="shared" si="119"/>
        <v>120</v>
      </c>
      <c r="F607" s="53">
        <f t="shared" si="119"/>
        <v>-25.8</v>
      </c>
      <c r="G607" s="60">
        <f>단가대비표!O50</f>
        <v>120</v>
      </c>
      <c r="H607" s="53">
        <f t="shared" si="120"/>
        <v>-25.8</v>
      </c>
      <c r="I607" s="60">
        <f>단가대비표!P50</f>
        <v>0</v>
      </c>
      <c r="J607" s="53">
        <f t="shared" si="121"/>
        <v>0</v>
      </c>
      <c r="K607" s="60">
        <f>단가대비표!V50</f>
        <v>0</v>
      </c>
      <c r="L607" s="53">
        <f t="shared" si="122"/>
        <v>0</v>
      </c>
      <c r="M607" s="40" t="s">
        <v>1483</v>
      </c>
      <c r="N607" s="2" t="s">
        <v>476</v>
      </c>
      <c r="O607" s="2" t="s">
        <v>1484</v>
      </c>
      <c r="P607" s="2" t="s">
        <v>48</v>
      </c>
      <c r="Q607" s="2" t="s">
        <v>48</v>
      </c>
      <c r="R607" s="2" t="s">
        <v>47</v>
      </c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2" t="s">
        <v>41</v>
      </c>
      <c r="AW607" s="2" t="s">
        <v>2118</v>
      </c>
      <c r="AX607" s="2" t="s">
        <v>41</v>
      </c>
      <c r="AY607" s="2" t="s">
        <v>41</v>
      </c>
    </row>
    <row r="608" spans="1:51" ht="30" customHeight="1" hidden="1">
      <c r="A608" s="40" t="s">
        <v>1173</v>
      </c>
      <c r="B608" s="40" t="s">
        <v>41</v>
      </c>
      <c r="C608" s="40" t="s">
        <v>41</v>
      </c>
      <c r="D608" s="59"/>
      <c r="E608" s="60"/>
      <c r="F608" s="53">
        <f>H608+J608+L608</f>
        <v>22245</v>
      </c>
      <c r="G608" s="60"/>
      <c r="H608" s="53">
        <f>TRUNC(SUMIF(N601:N607,N600,H601:H607),0)</f>
        <v>7086</v>
      </c>
      <c r="I608" s="60"/>
      <c r="J608" s="53">
        <f>TRUNC(SUMIF(N601:N607,N600,J601:J607),0)</f>
        <v>15119</v>
      </c>
      <c r="K608" s="60"/>
      <c r="L608" s="53">
        <f>TRUNC(SUMIF(N601:N607,N600,L601:L607),0)</f>
        <v>40</v>
      </c>
      <c r="M608" s="40" t="s">
        <v>41</v>
      </c>
      <c r="N608" s="2" t="s">
        <v>67</v>
      </c>
      <c r="O608" s="2" t="s">
        <v>67</v>
      </c>
      <c r="P608" s="2" t="s">
        <v>41</v>
      </c>
      <c r="Q608" s="2" t="s">
        <v>41</v>
      </c>
      <c r="R608" s="2" t="s">
        <v>41</v>
      </c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2" t="s">
        <v>41</v>
      </c>
      <c r="AW608" s="2" t="s">
        <v>41</v>
      </c>
      <c r="AX608" s="2" t="s">
        <v>41</v>
      </c>
      <c r="AY608" s="2" t="s">
        <v>41</v>
      </c>
    </row>
    <row r="609" spans="1:13" ht="30" customHeight="1" hidden="1">
      <c r="A609" s="59"/>
      <c r="B609" s="59"/>
      <c r="C609" s="59"/>
      <c r="D609" s="59"/>
      <c r="E609" s="60"/>
      <c r="F609" s="53"/>
      <c r="G609" s="60"/>
      <c r="H609" s="53"/>
      <c r="I609" s="60"/>
      <c r="J609" s="53"/>
      <c r="K609" s="60"/>
      <c r="L609" s="53"/>
      <c r="M609" s="59"/>
    </row>
    <row r="610" spans="1:14" ht="30" customHeight="1" hidden="1">
      <c r="A610" s="54" t="s">
        <v>2119</v>
      </c>
      <c r="B610" s="55"/>
      <c r="C610" s="55"/>
      <c r="D610" s="55"/>
      <c r="E610" s="56"/>
      <c r="F610" s="57"/>
      <c r="G610" s="56"/>
      <c r="H610" s="57"/>
      <c r="I610" s="56"/>
      <c r="J610" s="57"/>
      <c r="K610" s="56"/>
      <c r="L610" s="57"/>
      <c r="M610" s="58"/>
      <c r="N610" s="4" t="s">
        <v>480</v>
      </c>
    </row>
    <row r="611" spans="1:51" ht="30" customHeight="1" hidden="1">
      <c r="A611" s="40" t="s">
        <v>2120</v>
      </c>
      <c r="B611" s="40" t="s">
        <v>2121</v>
      </c>
      <c r="C611" s="40" t="s">
        <v>59</v>
      </c>
      <c r="D611" s="59">
        <v>1</v>
      </c>
      <c r="E611" s="60">
        <f>TRUNC(G611+I611+K611,1)</f>
        <v>350</v>
      </c>
      <c r="F611" s="53">
        <f>TRUNC(H611+J611+L611,1)</f>
        <v>350</v>
      </c>
      <c r="G611" s="60">
        <f>단가대비표!O152</f>
        <v>350</v>
      </c>
      <c r="H611" s="53">
        <f>TRUNC(G611*D611,1)</f>
        <v>350</v>
      </c>
      <c r="I611" s="60">
        <f>단가대비표!P152</f>
        <v>0</v>
      </c>
      <c r="J611" s="53">
        <f>TRUNC(I611*D611,1)</f>
        <v>0</v>
      </c>
      <c r="K611" s="60">
        <f>단가대비표!V152</f>
        <v>0</v>
      </c>
      <c r="L611" s="53">
        <f>TRUNC(K611*D611,1)</f>
        <v>0</v>
      </c>
      <c r="M611" s="40" t="s">
        <v>2122</v>
      </c>
      <c r="N611" s="2" t="s">
        <v>480</v>
      </c>
      <c r="O611" s="2" t="s">
        <v>2123</v>
      </c>
      <c r="P611" s="2" t="s">
        <v>48</v>
      </c>
      <c r="Q611" s="2" t="s">
        <v>48</v>
      </c>
      <c r="R611" s="2" t="s">
        <v>47</v>
      </c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2" t="s">
        <v>41</v>
      </c>
      <c r="AW611" s="2" t="s">
        <v>2124</v>
      </c>
      <c r="AX611" s="2" t="s">
        <v>41</v>
      </c>
      <c r="AY611" s="2" t="s">
        <v>41</v>
      </c>
    </row>
    <row r="612" spans="1:51" ht="30" customHeight="1" hidden="1">
      <c r="A612" s="40" t="s">
        <v>1173</v>
      </c>
      <c r="B612" s="40" t="s">
        <v>41</v>
      </c>
      <c r="C612" s="40" t="s">
        <v>41</v>
      </c>
      <c r="D612" s="59"/>
      <c r="E612" s="60"/>
      <c r="F612" s="53">
        <f>H612+J612+L612</f>
        <v>350</v>
      </c>
      <c r="G612" s="60"/>
      <c r="H612" s="53">
        <f>TRUNC(SUMIF(N611:N611,N610,H611:H611),0)</f>
        <v>350</v>
      </c>
      <c r="I612" s="60"/>
      <c r="J612" s="53">
        <f>TRUNC(SUMIF(N611:N611,N610,J611:J611),0)</f>
        <v>0</v>
      </c>
      <c r="K612" s="60"/>
      <c r="L612" s="53">
        <f>TRUNC(SUMIF(N611:N611,N610,L611:L611),0)</f>
        <v>0</v>
      </c>
      <c r="M612" s="40" t="s">
        <v>41</v>
      </c>
      <c r="N612" s="2" t="s">
        <v>67</v>
      </c>
      <c r="O612" s="2" t="s">
        <v>67</v>
      </c>
      <c r="P612" s="2" t="s">
        <v>41</v>
      </c>
      <c r="Q612" s="2" t="s">
        <v>41</v>
      </c>
      <c r="R612" s="2" t="s">
        <v>41</v>
      </c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2" t="s">
        <v>41</v>
      </c>
      <c r="AW612" s="2" t="s">
        <v>41</v>
      </c>
      <c r="AX612" s="2" t="s">
        <v>41</v>
      </c>
      <c r="AY612" s="2" t="s">
        <v>41</v>
      </c>
    </row>
    <row r="613" spans="1:13" ht="30" customHeight="1" hidden="1">
      <c r="A613" s="59"/>
      <c r="B613" s="59"/>
      <c r="C613" s="59"/>
      <c r="D613" s="59"/>
      <c r="E613" s="60"/>
      <c r="F613" s="53"/>
      <c r="G613" s="60"/>
      <c r="H613" s="53"/>
      <c r="I613" s="60"/>
      <c r="J613" s="53"/>
      <c r="K613" s="60"/>
      <c r="L613" s="53"/>
      <c r="M613" s="59"/>
    </row>
    <row r="614" spans="1:14" ht="30" customHeight="1" hidden="1">
      <c r="A614" s="54" t="s">
        <v>2125</v>
      </c>
      <c r="B614" s="55"/>
      <c r="C614" s="55"/>
      <c r="D614" s="55"/>
      <c r="E614" s="56"/>
      <c r="F614" s="57"/>
      <c r="G614" s="56"/>
      <c r="H614" s="57"/>
      <c r="I614" s="56"/>
      <c r="J614" s="57"/>
      <c r="K614" s="56"/>
      <c r="L614" s="57"/>
      <c r="M614" s="58"/>
      <c r="N614" s="4" t="s">
        <v>484</v>
      </c>
    </row>
    <row r="615" spans="1:51" ht="30" customHeight="1" hidden="1">
      <c r="A615" s="40" t="s">
        <v>2120</v>
      </c>
      <c r="B615" s="40" t="s">
        <v>2126</v>
      </c>
      <c r="C615" s="40" t="s">
        <v>59</v>
      </c>
      <c r="D615" s="59">
        <v>1</v>
      </c>
      <c r="E615" s="60">
        <f>TRUNC(G615+I615+K615,1)</f>
        <v>440</v>
      </c>
      <c r="F615" s="53">
        <f>TRUNC(H615+J615+L615,1)</f>
        <v>440</v>
      </c>
      <c r="G615" s="60">
        <f>단가대비표!O153</f>
        <v>440</v>
      </c>
      <c r="H615" s="53">
        <f>TRUNC(G615*D615,1)</f>
        <v>440</v>
      </c>
      <c r="I615" s="60">
        <f>단가대비표!P153</f>
        <v>0</v>
      </c>
      <c r="J615" s="53">
        <f>TRUNC(I615*D615,1)</f>
        <v>0</v>
      </c>
      <c r="K615" s="60">
        <f>단가대비표!V153</f>
        <v>0</v>
      </c>
      <c r="L615" s="53">
        <f>TRUNC(K615*D615,1)</f>
        <v>0</v>
      </c>
      <c r="M615" s="40" t="s">
        <v>2127</v>
      </c>
      <c r="N615" s="2" t="s">
        <v>484</v>
      </c>
      <c r="O615" s="2" t="s">
        <v>2128</v>
      </c>
      <c r="P615" s="2" t="s">
        <v>48</v>
      </c>
      <c r="Q615" s="2" t="s">
        <v>48</v>
      </c>
      <c r="R615" s="2" t="s">
        <v>47</v>
      </c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2" t="s">
        <v>41</v>
      </c>
      <c r="AW615" s="2" t="s">
        <v>2129</v>
      </c>
      <c r="AX615" s="2" t="s">
        <v>41</v>
      </c>
      <c r="AY615" s="2" t="s">
        <v>41</v>
      </c>
    </row>
    <row r="616" spans="1:51" ht="30" customHeight="1" hidden="1">
      <c r="A616" s="40" t="s">
        <v>1173</v>
      </c>
      <c r="B616" s="40" t="s">
        <v>41</v>
      </c>
      <c r="C616" s="40" t="s">
        <v>41</v>
      </c>
      <c r="D616" s="59"/>
      <c r="E616" s="60"/>
      <c r="F616" s="53">
        <f>H616+J616+L616</f>
        <v>440</v>
      </c>
      <c r="G616" s="60"/>
      <c r="H616" s="53">
        <f>TRUNC(SUMIF(N615:N615,N614,H615:H615),0)</f>
        <v>440</v>
      </c>
      <c r="I616" s="60"/>
      <c r="J616" s="53">
        <f>TRUNC(SUMIF(N615:N615,N614,J615:J615),0)</f>
        <v>0</v>
      </c>
      <c r="K616" s="60"/>
      <c r="L616" s="53">
        <f>TRUNC(SUMIF(N615:N615,N614,L615:L615),0)</f>
        <v>0</v>
      </c>
      <c r="M616" s="40" t="s">
        <v>41</v>
      </c>
      <c r="N616" s="2" t="s">
        <v>67</v>
      </c>
      <c r="O616" s="2" t="s">
        <v>67</v>
      </c>
      <c r="P616" s="2" t="s">
        <v>41</v>
      </c>
      <c r="Q616" s="2" t="s">
        <v>41</v>
      </c>
      <c r="R616" s="2" t="s">
        <v>41</v>
      </c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2" t="s">
        <v>41</v>
      </c>
      <c r="AW616" s="2" t="s">
        <v>41</v>
      </c>
      <c r="AX616" s="2" t="s">
        <v>41</v>
      </c>
      <c r="AY616" s="2" t="s">
        <v>41</v>
      </c>
    </row>
    <row r="617" spans="1:13" ht="30" customHeight="1" hidden="1">
      <c r="A617" s="59"/>
      <c r="B617" s="59"/>
      <c r="C617" s="59"/>
      <c r="D617" s="59"/>
      <c r="E617" s="60"/>
      <c r="F617" s="53"/>
      <c r="G617" s="60"/>
      <c r="H617" s="53"/>
      <c r="I617" s="60"/>
      <c r="J617" s="53"/>
      <c r="K617" s="60"/>
      <c r="L617" s="53"/>
      <c r="M617" s="59"/>
    </row>
    <row r="618" spans="1:14" ht="30" customHeight="1" hidden="1">
      <c r="A618" s="54" t="s">
        <v>2130</v>
      </c>
      <c r="B618" s="55"/>
      <c r="C618" s="55"/>
      <c r="D618" s="55"/>
      <c r="E618" s="56"/>
      <c r="F618" s="57"/>
      <c r="G618" s="56"/>
      <c r="H618" s="57"/>
      <c r="I618" s="56"/>
      <c r="J618" s="57"/>
      <c r="K618" s="56"/>
      <c r="L618" s="57"/>
      <c r="M618" s="58"/>
      <c r="N618" s="4" t="s">
        <v>488</v>
      </c>
    </row>
    <row r="619" spans="1:51" ht="30" customHeight="1" hidden="1">
      <c r="A619" s="40" t="s">
        <v>2120</v>
      </c>
      <c r="B619" s="40" t="s">
        <v>2131</v>
      </c>
      <c r="C619" s="40" t="s">
        <v>59</v>
      </c>
      <c r="D619" s="59">
        <v>1</v>
      </c>
      <c r="E619" s="60">
        <f>TRUNC(G619+I619+K619,1)</f>
        <v>440</v>
      </c>
      <c r="F619" s="53">
        <f>TRUNC(H619+J619+L619,1)</f>
        <v>440</v>
      </c>
      <c r="G619" s="60">
        <f>단가대비표!O155</f>
        <v>440</v>
      </c>
      <c r="H619" s="53">
        <f>TRUNC(G619*D619,1)</f>
        <v>440</v>
      </c>
      <c r="I619" s="60">
        <f>단가대비표!P155</f>
        <v>0</v>
      </c>
      <c r="J619" s="53">
        <f>TRUNC(I619*D619,1)</f>
        <v>0</v>
      </c>
      <c r="K619" s="60">
        <f>단가대비표!V155</f>
        <v>0</v>
      </c>
      <c r="L619" s="53">
        <f>TRUNC(K619*D619,1)</f>
        <v>0</v>
      </c>
      <c r="M619" s="40" t="s">
        <v>2132</v>
      </c>
      <c r="N619" s="2" t="s">
        <v>488</v>
      </c>
      <c r="O619" s="2" t="s">
        <v>2133</v>
      </c>
      <c r="P619" s="2" t="s">
        <v>48</v>
      </c>
      <c r="Q619" s="2" t="s">
        <v>48</v>
      </c>
      <c r="R619" s="2" t="s">
        <v>47</v>
      </c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2" t="s">
        <v>41</v>
      </c>
      <c r="AW619" s="2" t="s">
        <v>2134</v>
      </c>
      <c r="AX619" s="2" t="s">
        <v>41</v>
      </c>
      <c r="AY619" s="2" t="s">
        <v>41</v>
      </c>
    </row>
    <row r="620" spans="1:51" ht="30" customHeight="1" hidden="1">
      <c r="A620" s="40" t="s">
        <v>1173</v>
      </c>
      <c r="B620" s="40" t="s">
        <v>41</v>
      </c>
      <c r="C620" s="40" t="s">
        <v>41</v>
      </c>
      <c r="D620" s="59"/>
      <c r="E620" s="60"/>
      <c r="F620" s="53">
        <f>H620+J620+L620</f>
        <v>440</v>
      </c>
      <c r="G620" s="60"/>
      <c r="H620" s="53">
        <f>TRUNC(SUMIF(N619:N619,N618,H619:H619),0)</f>
        <v>440</v>
      </c>
      <c r="I620" s="60"/>
      <c r="J620" s="53">
        <f>TRUNC(SUMIF(N619:N619,N618,J619:J619),0)</f>
        <v>0</v>
      </c>
      <c r="K620" s="60"/>
      <c r="L620" s="53">
        <f>TRUNC(SUMIF(N619:N619,N618,L619:L619),0)</f>
        <v>0</v>
      </c>
      <c r="M620" s="40" t="s">
        <v>41</v>
      </c>
      <c r="N620" s="2" t="s">
        <v>67</v>
      </c>
      <c r="O620" s="2" t="s">
        <v>67</v>
      </c>
      <c r="P620" s="2" t="s">
        <v>41</v>
      </c>
      <c r="Q620" s="2" t="s">
        <v>41</v>
      </c>
      <c r="R620" s="2" t="s">
        <v>41</v>
      </c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2" t="s">
        <v>41</v>
      </c>
      <c r="AW620" s="2" t="s">
        <v>41</v>
      </c>
      <c r="AX620" s="2" t="s">
        <v>41</v>
      </c>
      <c r="AY620" s="2" t="s">
        <v>41</v>
      </c>
    </row>
    <row r="621" spans="1:13" ht="30" customHeight="1" hidden="1">
      <c r="A621" s="59"/>
      <c r="B621" s="59"/>
      <c r="C621" s="59"/>
      <c r="D621" s="59"/>
      <c r="E621" s="60"/>
      <c r="F621" s="53"/>
      <c r="G621" s="60"/>
      <c r="H621" s="53"/>
      <c r="I621" s="60"/>
      <c r="J621" s="53"/>
      <c r="K621" s="60"/>
      <c r="L621" s="53"/>
      <c r="M621" s="59"/>
    </row>
    <row r="622" spans="1:14" ht="30" customHeight="1" hidden="1">
      <c r="A622" s="54" t="s">
        <v>2135</v>
      </c>
      <c r="B622" s="55"/>
      <c r="C622" s="55"/>
      <c r="D622" s="55"/>
      <c r="E622" s="56"/>
      <c r="F622" s="57"/>
      <c r="G622" s="56"/>
      <c r="H622" s="57"/>
      <c r="I622" s="56"/>
      <c r="J622" s="57"/>
      <c r="K622" s="56"/>
      <c r="L622" s="57"/>
      <c r="M622" s="58"/>
      <c r="N622" s="4" t="s">
        <v>491</v>
      </c>
    </row>
    <row r="623" spans="1:51" ht="30" customHeight="1" hidden="1">
      <c r="A623" s="40" t="s">
        <v>2120</v>
      </c>
      <c r="B623" s="40" t="s">
        <v>2136</v>
      </c>
      <c r="C623" s="40" t="s">
        <v>59</v>
      </c>
      <c r="D623" s="59">
        <v>1</v>
      </c>
      <c r="E623" s="60">
        <f>TRUNC(G623+I623+K623,1)</f>
        <v>330</v>
      </c>
      <c r="F623" s="53">
        <f>TRUNC(H623+J623+L623,1)</f>
        <v>330</v>
      </c>
      <c r="G623" s="60">
        <f>단가대비표!O154</f>
        <v>330</v>
      </c>
      <c r="H623" s="53">
        <f>TRUNC(G623*D623,1)</f>
        <v>330</v>
      </c>
      <c r="I623" s="60">
        <f>단가대비표!P154</f>
        <v>0</v>
      </c>
      <c r="J623" s="53">
        <f>TRUNC(I623*D623,1)</f>
        <v>0</v>
      </c>
      <c r="K623" s="60">
        <f>단가대비표!V154</f>
        <v>0</v>
      </c>
      <c r="L623" s="53">
        <f>TRUNC(K623*D623,1)</f>
        <v>0</v>
      </c>
      <c r="M623" s="40" t="s">
        <v>2137</v>
      </c>
      <c r="N623" s="2" t="s">
        <v>491</v>
      </c>
      <c r="O623" s="2" t="s">
        <v>2138</v>
      </c>
      <c r="P623" s="2" t="s">
        <v>48</v>
      </c>
      <c r="Q623" s="2" t="s">
        <v>48</v>
      </c>
      <c r="R623" s="2" t="s">
        <v>47</v>
      </c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2" t="s">
        <v>41</v>
      </c>
      <c r="AW623" s="2" t="s">
        <v>2139</v>
      </c>
      <c r="AX623" s="2" t="s">
        <v>41</v>
      </c>
      <c r="AY623" s="2" t="s">
        <v>41</v>
      </c>
    </row>
    <row r="624" spans="1:51" ht="30" customHeight="1" hidden="1">
      <c r="A624" s="40" t="s">
        <v>1173</v>
      </c>
      <c r="B624" s="40" t="s">
        <v>41</v>
      </c>
      <c r="C624" s="40" t="s">
        <v>41</v>
      </c>
      <c r="D624" s="59"/>
      <c r="E624" s="60"/>
      <c r="F624" s="53">
        <f>H624+J624+L624</f>
        <v>330</v>
      </c>
      <c r="G624" s="60"/>
      <c r="H624" s="53">
        <f>TRUNC(SUMIF(N623:N623,N622,H623:H623),0)</f>
        <v>330</v>
      </c>
      <c r="I624" s="60"/>
      <c r="J624" s="53">
        <f>TRUNC(SUMIF(N623:N623,N622,J623:J623),0)</f>
        <v>0</v>
      </c>
      <c r="K624" s="60"/>
      <c r="L624" s="53">
        <f>TRUNC(SUMIF(N623:N623,N622,L623:L623),0)</f>
        <v>0</v>
      </c>
      <c r="M624" s="40" t="s">
        <v>41</v>
      </c>
      <c r="N624" s="2" t="s">
        <v>67</v>
      </c>
      <c r="O624" s="2" t="s">
        <v>67</v>
      </c>
      <c r="P624" s="2" t="s">
        <v>41</v>
      </c>
      <c r="Q624" s="2" t="s">
        <v>41</v>
      </c>
      <c r="R624" s="2" t="s">
        <v>41</v>
      </c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2" t="s">
        <v>41</v>
      </c>
      <c r="AW624" s="2" t="s">
        <v>41</v>
      </c>
      <c r="AX624" s="2" t="s">
        <v>41</v>
      </c>
      <c r="AY624" s="2" t="s">
        <v>41</v>
      </c>
    </row>
    <row r="625" spans="1:13" ht="30" customHeight="1" hidden="1">
      <c r="A625" s="59"/>
      <c r="B625" s="59"/>
      <c r="C625" s="59"/>
      <c r="D625" s="59"/>
      <c r="E625" s="60"/>
      <c r="F625" s="53"/>
      <c r="G625" s="60"/>
      <c r="H625" s="53"/>
      <c r="I625" s="60"/>
      <c r="J625" s="53"/>
      <c r="K625" s="60"/>
      <c r="L625" s="53"/>
      <c r="M625" s="59"/>
    </row>
    <row r="626" spans="1:14" ht="30" customHeight="1" hidden="1">
      <c r="A626" s="54" t="s">
        <v>2140</v>
      </c>
      <c r="B626" s="55"/>
      <c r="C626" s="55"/>
      <c r="D626" s="55"/>
      <c r="E626" s="56"/>
      <c r="F626" s="57"/>
      <c r="G626" s="56"/>
      <c r="H626" s="57"/>
      <c r="I626" s="56"/>
      <c r="J626" s="57"/>
      <c r="K626" s="56"/>
      <c r="L626" s="57"/>
      <c r="M626" s="58"/>
      <c r="N626" s="4" t="s">
        <v>495</v>
      </c>
    </row>
    <row r="627" spans="1:51" ht="30" customHeight="1" hidden="1">
      <c r="A627" s="40" t="s">
        <v>262</v>
      </c>
      <c r="B627" s="40" t="s">
        <v>2105</v>
      </c>
      <c r="C627" s="40" t="s">
        <v>699</v>
      </c>
      <c r="D627" s="59">
        <v>1.2434</v>
      </c>
      <c r="E627" s="60">
        <f aca="true" t="shared" si="123" ref="E627:F633">TRUNC(G627+I627+K627,1)</f>
        <v>850</v>
      </c>
      <c r="F627" s="53">
        <f t="shared" si="123"/>
        <v>1056.8</v>
      </c>
      <c r="G627" s="60">
        <f>단가대비표!O98</f>
        <v>850</v>
      </c>
      <c r="H627" s="53">
        <f aca="true" t="shared" si="124" ref="H627:H633">TRUNC(G627*D627,1)</f>
        <v>1056.8</v>
      </c>
      <c r="I627" s="60">
        <f>단가대비표!P98</f>
        <v>0</v>
      </c>
      <c r="J627" s="53">
        <f aca="true" t="shared" si="125" ref="J627:J633">TRUNC(I627*D627,1)</f>
        <v>0</v>
      </c>
      <c r="K627" s="60">
        <f>단가대비표!V98</f>
        <v>0</v>
      </c>
      <c r="L627" s="53">
        <f aca="true" t="shared" si="126" ref="L627:L633">TRUNC(K627*D627,1)</f>
        <v>0</v>
      </c>
      <c r="M627" s="40" t="s">
        <v>2106</v>
      </c>
      <c r="N627" s="2" t="s">
        <v>495</v>
      </c>
      <c r="O627" s="2" t="s">
        <v>2107</v>
      </c>
      <c r="P627" s="2" t="s">
        <v>48</v>
      </c>
      <c r="Q627" s="2" t="s">
        <v>48</v>
      </c>
      <c r="R627" s="2" t="s">
        <v>47</v>
      </c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2" t="s">
        <v>41</v>
      </c>
      <c r="AW627" s="2" t="s">
        <v>2141</v>
      </c>
      <c r="AX627" s="2" t="s">
        <v>41</v>
      </c>
      <c r="AY627" s="2" t="s">
        <v>41</v>
      </c>
    </row>
    <row r="628" spans="1:51" ht="30" customHeight="1" hidden="1">
      <c r="A628" s="40" t="s">
        <v>2096</v>
      </c>
      <c r="B628" s="40" t="s">
        <v>2142</v>
      </c>
      <c r="C628" s="40" t="s">
        <v>699</v>
      </c>
      <c r="D628" s="59">
        <v>0.942</v>
      </c>
      <c r="E628" s="60">
        <f t="shared" si="123"/>
        <v>3490</v>
      </c>
      <c r="F628" s="53">
        <f t="shared" si="123"/>
        <v>3287.5</v>
      </c>
      <c r="G628" s="60">
        <f>단가대비표!O102</f>
        <v>3490</v>
      </c>
      <c r="H628" s="53">
        <f t="shared" si="124"/>
        <v>3287.5</v>
      </c>
      <c r="I628" s="60">
        <f>단가대비표!P102</f>
        <v>0</v>
      </c>
      <c r="J628" s="53">
        <f t="shared" si="125"/>
        <v>0</v>
      </c>
      <c r="K628" s="60">
        <f>단가대비표!V102</f>
        <v>0</v>
      </c>
      <c r="L628" s="53">
        <f t="shared" si="126"/>
        <v>0</v>
      </c>
      <c r="M628" s="40" t="s">
        <v>2143</v>
      </c>
      <c r="N628" s="2" t="s">
        <v>495</v>
      </c>
      <c r="O628" s="2" t="s">
        <v>2144</v>
      </c>
      <c r="P628" s="2" t="s">
        <v>48</v>
      </c>
      <c r="Q628" s="2" t="s">
        <v>48</v>
      </c>
      <c r="R628" s="2" t="s">
        <v>47</v>
      </c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2" t="s">
        <v>41</v>
      </c>
      <c r="AW628" s="2" t="s">
        <v>2145</v>
      </c>
      <c r="AX628" s="2" t="s">
        <v>41</v>
      </c>
      <c r="AY628" s="2" t="s">
        <v>41</v>
      </c>
    </row>
    <row r="629" spans="1:51" ht="30" customHeight="1" hidden="1">
      <c r="A629" s="40" t="s">
        <v>2027</v>
      </c>
      <c r="B629" s="40" t="s">
        <v>1502</v>
      </c>
      <c r="C629" s="40" t="s">
        <v>699</v>
      </c>
      <c r="D629" s="59">
        <v>1.1304</v>
      </c>
      <c r="E629" s="60">
        <f t="shared" si="123"/>
        <v>4671</v>
      </c>
      <c r="F629" s="53">
        <f t="shared" si="123"/>
        <v>5280</v>
      </c>
      <c r="G629" s="60">
        <f>일위대가목록!F301</f>
        <v>218</v>
      </c>
      <c r="H629" s="53">
        <f t="shared" si="124"/>
        <v>246.4</v>
      </c>
      <c r="I629" s="60">
        <f>일위대가목록!G301</f>
        <v>4441</v>
      </c>
      <c r="J629" s="53">
        <f t="shared" si="125"/>
        <v>5020.1</v>
      </c>
      <c r="K629" s="60">
        <f>일위대가목록!H301</f>
        <v>12</v>
      </c>
      <c r="L629" s="53">
        <f t="shared" si="126"/>
        <v>13.5</v>
      </c>
      <c r="M629" s="40" t="s">
        <v>2028</v>
      </c>
      <c r="N629" s="2" t="s">
        <v>495</v>
      </c>
      <c r="O629" s="2" t="s">
        <v>2029</v>
      </c>
      <c r="P629" s="2" t="s">
        <v>47</v>
      </c>
      <c r="Q629" s="2" t="s">
        <v>48</v>
      </c>
      <c r="R629" s="2" t="s">
        <v>48</v>
      </c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2" t="s">
        <v>41</v>
      </c>
      <c r="AW629" s="2" t="s">
        <v>2146</v>
      </c>
      <c r="AX629" s="2" t="s">
        <v>41</v>
      </c>
      <c r="AY629" s="2" t="s">
        <v>41</v>
      </c>
    </row>
    <row r="630" spans="1:51" ht="30" customHeight="1" hidden="1">
      <c r="A630" s="40" t="s">
        <v>2109</v>
      </c>
      <c r="B630" s="40" t="s">
        <v>1502</v>
      </c>
      <c r="C630" s="40" t="s">
        <v>699</v>
      </c>
      <c r="D630" s="59">
        <v>0.8564</v>
      </c>
      <c r="E630" s="60">
        <f t="shared" si="123"/>
        <v>4791</v>
      </c>
      <c r="F630" s="53">
        <f t="shared" si="123"/>
        <v>4102.8</v>
      </c>
      <c r="G630" s="60">
        <f>일위대가목록!F310</f>
        <v>338</v>
      </c>
      <c r="H630" s="53">
        <f t="shared" si="124"/>
        <v>289.4</v>
      </c>
      <c r="I630" s="60">
        <f>일위대가목록!G310</f>
        <v>4441</v>
      </c>
      <c r="J630" s="53">
        <f t="shared" si="125"/>
        <v>3803.2</v>
      </c>
      <c r="K630" s="60">
        <f>일위대가목록!H310</f>
        <v>12</v>
      </c>
      <c r="L630" s="53">
        <f t="shared" si="126"/>
        <v>10.2</v>
      </c>
      <c r="M630" s="40" t="s">
        <v>2110</v>
      </c>
      <c r="N630" s="2" t="s">
        <v>495</v>
      </c>
      <c r="O630" s="2" t="s">
        <v>2111</v>
      </c>
      <c r="P630" s="2" t="s">
        <v>47</v>
      </c>
      <c r="Q630" s="2" t="s">
        <v>48</v>
      </c>
      <c r="R630" s="2" t="s">
        <v>48</v>
      </c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2" t="s">
        <v>41</v>
      </c>
      <c r="AW630" s="2" t="s">
        <v>2147</v>
      </c>
      <c r="AX630" s="2" t="s">
        <v>41</v>
      </c>
      <c r="AY630" s="2" t="s">
        <v>41</v>
      </c>
    </row>
    <row r="631" spans="1:51" ht="30" customHeight="1" hidden="1">
      <c r="A631" s="40" t="s">
        <v>420</v>
      </c>
      <c r="B631" s="40" t="s">
        <v>421</v>
      </c>
      <c r="C631" s="40" t="s">
        <v>59</v>
      </c>
      <c r="D631" s="59">
        <v>2</v>
      </c>
      <c r="E631" s="60">
        <f t="shared" si="123"/>
        <v>3855</v>
      </c>
      <c r="F631" s="53">
        <f t="shared" si="123"/>
        <v>7710</v>
      </c>
      <c r="G631" s="60">
        <f>일위대가목록!F81</f>
        <v>180</v>
      </c>
      <c r="H631" s="53">
        <f t="shared" si="124"/>
        <v>360</v>
      </c>
      <c r="I631" s="60">
        <f>일위대가목록!G81</f>
        <v>3675</v>
      </c>
      <c r="J631" s="53">
        <f t="shared" si="125"/>
        <v>7350</v>
      </c>
      <c r="K631" s="60">
        <f>일위대가목록!H81</f>
        <v>0</v>
      </c>
      <c r="L631" s="53">
        <f t="shared" si="126"/>
        <v>0</v>
      </c>
      <c r="M631" s="40" t="s">
        <v>422</v>
      </c>
      <c r="N631" s="2" t="s">
        <v>495</v>
      </c>
      <c r="O631" s="2" t="s">
        <v>423</v>
      </c>
      <c r="P631" s="2" t="s">
        <v>47</v>
      </c>
      <c r="Q631" s="2" t="s">
        <v>48</v>
      </c>
      <c r="R631" s="2" t="s">
        <v>48</v>
      </c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2" t="s">
        <v>41</v>
      </c>
      <c r="AW631" s="2" t="s">
        <v>2148</v>
      </c>
      <c r="AX631" s="2" t="s">
        <v>41</v>
      </c>
      <c r="AY631" s="2" t="s">
        <v>41</v>
      </c>
    </row>
    <row r="632" spans="1:51" ht="30" customHeight="1" hidden="1">
      <c r="A632" s="40" t="s">
        <v>1016</v>
      </c>
      <c r="B632" s="40" t="s">
        <v>1017</v>
      </c>
      <c r="C632" s="40" t="s">
        <v>699</v>
      </c>
      <c r="D632" s="59">
        <v>-0.1017</v>
      </c>
      <c r="E632" s="60">
        <f t="shared" si="123"/>
        <v>120</v>
      </c>
      <c r="F632" s="53">
        <f t="shared" si="123"/>
        <v>-12.2</v>
      </c>
      <c r="G632" s="60">
        <f>단가대비표!O50</f>
        <v>120</v>
      </c>
      <c r="H632" s="53">
        <f t="shared" si="124"/>
        <v>-12.2</v>
      </c>
      <c r="I632" s="60">
        <f>단가대비표!P50</f>
        <v>0</v>
      </c>
      <c r="J632" s="53">
        <f t="shared" si="125"/>
        <v>0</v>
      </c>
      <c r="K632" s="60">
        <f>단가대비표!V50</f>
        <v>0</v>
      </c>
      <c r="L632" s="53">
        <f t="shared" si="126"/>
        <v>0</v>
      </c>
      <c r="M632" s="40" t="s">
        <v>1483</v>
      </c>
      <c r="N632" s="2" t="s">
        <v>495</v>
      </c>
      <c r="O632" s="2" t="s">
        <v>1484</v>
      </c>
      <c r="P632" s="2" t="s">
        <v>48</v>
      </c>
      <c r="Q632" s="2" t="s">
        <v>48</v>
      </c>
      <c r="R632" s="2" t="s">
        <v>47</v>
      </c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2" t="s">
        <v>41</v>
      </c>
      <c r="AW632" s="2" t="s">
        <v>2149</v>
      </c>
      <c r="AX632" s="2" t="s">
        <v>41</v>
      </c>
      <c r="AY632" s="2" t="s">
        <v>41</v>
      </c>
    </row>
    <row r="633" spans="1:51" ht="30" customHeight="1" hidden="1">
      <c r="A633" s="40" t="s">
        <v>1016</v>
      </c>
      <c r="B633" s="40" t="s">
        <v>2114</v>
      </c>
      <c r="C633" s="40" t="s">
        <v>699</v>
      </c>
      <c r="D633" s="59">
        <v>-0.077</v>
      </c>
      <c r="E633" s="60">
        <f t="shared" si="123"/>
        <v>1030</v>
      </c>
      <c r="F633" s="53">
        <f t="shared" si="123"/>
        <v>-79.3</v>
      </c>
      <c r="G633" s="60">
        <f>단가대비표!O52</f>
        <v>1030</v>
      </c>
      <c r="H633" s="53">
        <f t="shared" si="124"/>
        <v>-79.3</v>
      </c>
      <c r="I633" s="60">
        <f>단가대비표!P52</f>
        <v>0</v>
      </c>
      <c r="J633" s="53">
        <f t="shared" si="125"/>
        <v>0</v>
      </c>
      <c r="K633" s="60">
        <f>단가대비표!V52</f>
        <v>0</v>
      </c>
      <c r="L633" s="53">
        <f t="shared" si="126"/>
        <v>0</v>
      </c>
      <c r="M633" s="40" t="s">
        <v>2115</v>
      </c>
      <c r="N633" s="2" t="s">
        <v>495</v>
      </c>
      <c r="O633" s="2" t="s">
        <v>2116</v>
      </c>
      <c r="P633" s="2" t="s">
        <v>48</v>
      </c>
      <c r="Q633" s="2" t="s">
        <v>48</v>
      </c>
      <c r="R633" s="2" t="s">
        <v>47</v>
      </c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2" t="s">
        <v>41</v>
      </c>
      <c r="AW633" s="2" t="s">
        <v>2150</v>
      </c>
      <c r="AX633" s="2" t="s">
        <v>41</v>
      </c>
      <c r="AY633" s="2" t="s">
        <v>41</v>
      </c>
    </row>
    <row r="634" spans="1:51" ht="30" customHeight="1" hidden="1">
      <c r="A634" s="40" t="s">
        <v>1173</v>
      </c>
      <c r="B634" s="40" t="s">
        <v>41</v>
      </c>
      <c r="C634" s="40" t="s">
        <v>41</v>
      </c>
      <c r="D634" s="59"/>
      <c r="E634" s="60"/>
      <c r="F634" s="53">
        <f>H634+J634+L634</f>
        <v>21344</v>
      </c>
      <c r="G634" s="60"/>
      <c r="H634" s="53">
        <f>TRUNC(SUMIF(N627:N633,N626,H627:H633),0)</f>
        <v>5148</v>
      </c>
      <c r="I634" s="60"/>
      <c r="J634" s="53">
        <f>TRUNC(SUMIF(N627:N633,N626,J627:J633),0)</f>
        <v>16173</v>
      </c>
      <c r="K634" s="60"/>
      <c r="L634" s="53">
        <f>TRUNC(SUMIF(N627:N633,N626,L627:L633),0)</f>
        <v>23</v>
      </c>
      <c r="M634" s="40" t="s">
        <v>41</v>
      </c>
      <c r="N634" s="2" t="s">
        <v>67</v>
      </c>
      <c r="O634" s="2" t="s">
        <v>67</v>
      </c>
      <c r="P634" s="2" t="s">
        <v>41</v>
      </c>
      <c r="Q634" s="2" t="s">
        <v>41</v>
      </c>
      <c r="R634" s="2" t="s">
        <v>41</v>
      </c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2" t="s">
        <v>41</v>
      </c>
      <c r="AW634" s="2" t="s">
        <v>41</v>
      </c>
      <c r="AX634" s="2" t="s">
        <v>41</v>
      </c>
      <c r="AY634" s="2" t="s">
        <v>41</v>
      </c>
    </row>
    <row r="635" spans="1:13" ht="30" customHeight="1" hidden="1">
      <c r="A635" s="59"/>
      <c r="B635" s="59"/>
      <c r="C635" s="59"/>
      <c r="D635" s="59"/>
      <c r="E635" s="60"/>
      <c r="F635" s="53"/>
      <c r="G635" s="60"/>
      <c r="H635" s="53"/>
      <c r="I635" s="60"/>
      <c r="J635" s="53"/>
      <c r="K635" s="60"/>
      <c r="L635" s="53"/>
      <c r="M635" s="59"/>
    </row>
    <row r="636" spans="1:14" ht="30" customHeight="1" hidden="1">
      <c r="A636" s="54" t="s">
        <v>2151</v>
      </c>
      <c r="B636" s="55"/>
      <c r="C636" s="55"/>
      <c r="D636" s="55"/>
      <c r="E636" s="56"/>
      <c r="F636" s="57"/>
      <c r="G636" s="56"/>
      <c r="H636" s="57"/>
      <c r="I636" s="56"/>
      <c r="J636" s="57"/>
      <c r="K636" s="56"/>
      <c r="L636" s="57"/>
      <c r="M636" s="58"/>
      <c r="N636" s="4" t="s">
        <v>499</v>
      </c>
    </row>
    <row r="637" spans="1:51" ht="30" customHeight="1" hidden="1">
      <c r="A637" s="40" t="s">
        <v>262</v>
      </c>
      <c r="B637" s="40" t="s">
        <v>2105</v>
      </c>
      <c r="C637" s="40" t="s">
        <v>699</v>
      </c>
      <c r="D637" s="59">
        <v>2.0724</v>
      </c>
      <c r="E637" s="60">
        <f aca="true" t="shared" si="127" ref="E637:F643">TRUNC(G637+I637+K637,1)</f>
        <v>850</v>
      </c>
      <c r="F637" s="53">
        <f t="shared" si="127"/>
        <v>1761.5</v>
      </c>
      <c r="G637" s="60">
        <f>단가대비표!O98</f>
        <v>850</v>
      </c>
      <c r="H637" s="53">
        <f aca="true" t="shared" si="128" ref="H637:H643">TRUNC(G637*D637,1)</f>
        <v>1761.5</v>
      </c>
      <c r="I637" s="60">
        <f>단가대비표!P98</f>
        <v>0</v>
      </c>
      <c r="J637" s="53">
        <f aca="true" t="shared" si="129" ref="J637:J643">TRUNC(I637*D637,1)</f>
        <v>0</v>
      </c>
      <c r="K637" s="60">
        <f>단가대비표!V98</f>
        <v>0</v>
      </c>
      <c r="L637" s="53">
        <f aca="true" t="shared" si="130" ref="L637:L643">TRUNC(K637*D637,1)</f>
        <v>0</v>
      </c>
      <c r="M637" s="40" t="s">
        <v>2106</v>
      </c>
      <c r="N637" s="2" t="s">
        <v>499</v>
      </c>
      <c r="O637" s="2" t="s">
        <v>2107</v>
      </c>
      <c r="P637" s="2" t="s">
        <v>48</v>
      </c>
      <c r="Q637" s="2" t="s">
        <v>48</v>
      </c>
      <c r="R637" s="2" t="s">
        <v>47</v>
      </c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2" t="s">
        <v>41</v>
      </c>
      <c r="AW637" s="2" t="s">
        <v>2152</v>
      </c>
      <c r="AX637" s="2" t="s">
        <v>41</v>
      </c>
      <c r="AY637" s="2" t="s">
        <v>41</v>
      </c>
    </row>
    <row r="638" spans="1:51" ht="30" customHeight="1" hidden="1">
      <c r="A638" s="40" t="s">
        <v>2096</v>
      </c>
      <c r="B638" s="40" t="s">
        <v>2097</v>
      </c>
      <c r="C638" s="40" t="s">
        <v>699</v>
      </c>
      <c r="D638" s="59">
        <v>1.9627</v>
      </c>
      <c r="E638" s="60">
        <f t="shared" si="127"/>
        <v>3440</v>
      </c>
      <c r="F638" s="53">
        <f t="shared" si="127"/>
        <v>6751.6</v>
      </c>
      <c r="G638" s="60">
        <f>단가대비표!O103</f>
        <v>3440</v>
      </c>
      <c r="H638" s="53">
        <f t="shared" si="128"/>
        <v>6751.6</v>
      </c>
      <c r="I638" s="60">
        <f>단가대비표!P103</f>
        <v>0</v>
      </c>
      <c r="J638" s="53">
        <f t="shared" si="129"/>
        <v>0</v>
      </c>
      <c r="K638" s="60">
        <f>단가대비표!V103</f>
        <v>0</v>
      </c>
      <c r="L638" s="53">
        <f t="shared" si="130"/>
        <v>0</v>
      </c>
      <c r="M638" s="40" t="s">
        <v>2098</v>
      </c>
      <c r="N638" s="2" t="s">
        <v>499</v>
      </c>
      <c r="O638" s="2" t="s">
        <v>2099</v>
      </c>
      <c r="P638" s="2" t="s">
        <v>48</v>
      </c>
      <c r="Q638" s="2" t="s">
        <v>48</v>
      </c>
      <c r="R638" s="2" t="s">
        <v>47</v>
      </c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2" t="s">
        <v>41</v>
      </c>
      <c r="AW638" s="2" t="s">
        <v>2153</v>
      </c>
      <c r="AX638" s="2" t="s">
        <v>41</v>
      </c>
      <c r="AY638" s="2" t="s">
        <v>41</v>
      </c>
    </row>
    <row r="639" spans="1:51" ht="30" customHeight="1" hidden="1">
      <c r="A639" s="40" t="s">
        <v>2027</v>
      </c>
      <c r="B639" s="40" t="s">
        <v>1502</v>
      </c>
      <c r="C639" s="40" t="s">
        <v>699</v>
      </c>
      <c r="D639" s="59">
        <v>1.884</v>
      </c>
      <c r="E639" s="60">
        <f t="shared" si="127"/>
        <v>4671</v>
      </c>
      <c r="F639" s="53">
        <f t="shared" si="127"/>
        <v>8800.1</v>
      </c>
      <c r="G639" s="60">
        <f>일위대가목록!F301</f>
        <v>218</v>
      </c>
      <c r="H639" s="53">
        <f t="shared" si="128"/>
        <v>410.7</v>
      </c>
      <c r="I639" s="60">
        <f>일위대가목록!G301</f>
        <v>4441</v>
      </c>
      <c r="J639" s="53">
        <f t="shared" si="129"/>
        <v>8366.8</v>
      </c>
      <c r="K639" s="60">
        <f>일위대가목록!H301</f>
        <v>12</v>
      </c>
      <c r="L639" s="53">
        <f t="shared" si="130"/>
        <v>22.6</v>
      </c>
      <c r="M639" s="40" t="s">
        <v>2028</v>
      </c>
      <c r="N639" s="2" t="s">
        <v>499</v>
      </c>
      <c r="O639" s="2" t="s">
        <v>2029</v>
      </c>
      <c r="P639" s="2" t="s">
        <v>47</v>
      </c>
      <c r="Q639" s="2" t="s">
        <v>48</v>
      </c>
      <c r="R639" s="2" t="s">
        <v>48</v>
      </c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2" t="s">
        <v>41</v>
      </c>
      <c r="AW639" s="2" t="s">
        <v>2154</v>
      </c>
      <c r="AX639" s="2" t="s">
        <v>41</v>
      </c>
      <c r="AY639" s="2" t="s">
        <v>41</v>
      </c>
    </row>
    <row r="640" spans="1:51" ht="30" customHeight="1" hidden="1">
      <c r="A640" s="40" t="s">
        <v>2109</v>
      </c>
      <c r="B640" s="40" t="s">
        <v>1502</v>
      </c>
      <c r="C640" s="40" t="s">
        <v>699</v>
      </c>
      <c r="D640" s="59">
        <v>1.7843</v>
      </c>
      <c r="E640" s="60">
        <f t="shared" si="127"/>
        <v>4791</v>
      </c>
      <c r="F640" s="53">
        <f t="shared" si="127"/>
        <v>8548.4</v>
      </c>
      <c r="G640" s="60">
        <f>일위대가목록!F310</f>
        <v>338</v>
      </c>
      <c r="H640" s="53">
        <f t="shared" si="128"/>
        <v>603</v>
      </c>
      <c r="I640" s="60">
        <f>일위대가목록!G310</f>
        <v>4441</v>
      </c>
      <c r="J640" s="53">
        <f t="shared" si="129"/>
        <v>7924</v>
      </c>
      <c r="K640" s="60">
        <f>일위대가목록!H310</f>
        <v>12</v>
      </c>
      <c r="L640" s="53">
        <f t="shared" si="130"/>
        <v>21.4</v>
      </c>
      <c r="M640" s="40" t="s">
        <v>2110</v>
      </c>
      <c r="N640" s="2" t="s">
        <v>499</v>
      </c>
      <c r="O640" s="2" t="s">
        <v>2111</v>
      </c>
      <c r="P640" s="2" t="s">
        <v>47</v>
      </c>
      <c r="Q640" s="2" t="s">
        <v>48</v>
      </c>
      <c r="R640" s="2" t="s">
        <v>48</v>
      </c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2" t="s">
        <v>41</v>
      </c>
      <c r="AW640" s="2" t="s">
        <v>2155</v>
      </c>
      <c r="AX640" s="2" t="s">
        <v>41</v>
      </c>
      <c r="AY640" s="2" t="s">
        <v>41</v>
      </c>
    </row>
    <row r="641" spans="1:51" ht="30" customHeight="1" hidden="1">
      <c r="A641" s="40" t="s">
        <v>420</v>
      </c>
      <c r="B641" s="40" t="s">
        <v>421</v>
      </c>
      <c r="C641" s="40" t="s">
        <v>59</v>
      </c>
      <c r="D641" s="59">
        <v>2</v>
      </c>
      <c r="E641" s="60">
        <f t="shared" si="127"/>
        <v>3855</v>
      </c>
      <c r="F641" s="53">
        <f t="shared" si="127"/>
        <v>7710</v>
      </c>
      <c r="G641" s="60">
        <f>일위대가목록!F81</f>
        <v>180</v>
      </c>
      <c r="H641" s="53">
        <f t="shared" si="128"/>
        <v>360</v>
      </c>
      <c r="I641" s="60">
        <f>일위대가목록!G81</f>
        <v>3675</v>
      </c>
      <c r="J641" s="53">
        <f t="shared" si="129"/>
        <v>7350</v>
      </c>
      <c r="K641" s="60">
        <f>일위대가목록!H81</f>
        <v>0</v>
      </c>
      <c r="L641" s="53">
        <f t="shared" si="130"/>
        <v>0</v>
      </c>
      <c r="M641" s="40" t="s">
        <v>422</v>
      </c>
      <c r="N641" s="2" t="s">
        <v>499</v>
      </c>
      <c r="O641" s="2" t="s">
        <v>423</v>
      </c>
      <c r="P641" s="2" t="s">
        <v>47</v>
      </c>
      <c r="Q641" s="2" t="s">
        <v>48</v>
      </c>
      <c r="R641" s="2" t="s">
        <v>48</v>
      </c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2" t="s">
        <v>41</v>
      </c>
      <c r="AW641" s="2" t="s">
        <v>2156</v>
      </c>
      <c r="AX641" s="2" t="s">
        <v>41</v>
      </c>
      <c r="AY641" s="2" t="s">
        <v>41</v>
      </c>
    </row>
    <row r="642" spans="1:51" ht="30" customHeight="1" hidden="1">
      <c r="A642" s="40" t="s">
        <v>1016</v>
      </c>
      <c r="B642" s="40" t="s">
        <v>1017</v>
      </c>
      <c r="C642" s="40" t="s">
        <v>699</v>
      </c>
      <c r="D642" s="59">
        <v>-0.1696</v>
      </c>
      <c r="E642" s="60">
        <f t="shared" si="127"/>
        <v>120</v>
      </c>
      <c r="F642" s="53">
        <f t="shared" si="127"/>
        <v>-20.3</v>
      </c>
      <c r="G642" s="60">
        <f>단가대비표!O50</f>
        <v>120</v>
      </c>
      <c r="H642" s="53">
        <f t="shared" si="128"/>
        <v>-20.3</v>
      </c>
      <c r="I642" s="60">
        <f>단가대비표!P50</f>
        <v>0</v>
      </c>
      <c r="J642" s="53">
        <f t="shared" si="129"/>
        <v>0</v>
      </c>
      <c r="K642" s="60">
        <f>단가대비표!V50</f>
        <v>0</v>
      </c>
      <c r="L642" s="53">
        <f t="shared" si="130"/>
        <v>0</v>
      </c>
      <c r="M642" s="40" t="s">
        <v>1483</v>
      </c>
      <c r="N642" s="2" t="s">
        <v>499</v>
      </c>
      <c r="O642" s="2" t="s">
        <v>1484</v>
      </c>
      <c r="P642" s="2" t="s">
        <v>48</v>
      </c>
      <c r="Q642" s="2" t="s">
        <v>48</v>
      </c>
      <c r="R642" s="2" t="s">
        <v>47</v>
      </c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2" t="s">
        <v>41</v>
      </c>
      <c r="AW642" s="2" t="s">
        <v>2157</v>
      </c>
      <c r="AX642" s="2" t="s">
        <v>41</v>
      </c>
      <c r="AY642" s="2" t="s">
        <v>41</v>
      </c>
    </row>
    <row r="643" spans="1:51" ht="30" customHeight="1" hidden="1">
      <c r="A643" s="40" t="s">
        <v>1016</v>
      </c>
      <c r="B643" s="40" t="s">
        <v>2114</v>
      </c>
      <c r="C643" s="40" t="s">
        <v>699</v>
      </c>
      <c r="D643" s="59">
        <v>-1.606</v>
      </c>
      <c r="E643" s="60">
        <f t="shared" si="127"/>
        <v>1030</v>
      </c>
      <c r="F643" s="53">
        <f t="shared" si="127"/>
        <v>-1654.1</v>
      </c>
      <c r="G643" s="60">
        <f>단가대비표!O52</f>
        <v>1030</v>
      </c>
      <c r="H643" s="53">
        <f t="shared" si="128"/>
        <v>-1654.1</v>
      </c>
      <c r="I643" s="60">
        <f>단가대비표!P52</f>
        <v>0</v>
      </c>
      <c r="J643" s="53">
        <f t="shared" si="129"/>
        <v>0</v>
      </c>
      <c r="K643" s="60">
        <f>단가대비표!V52</f>
        <v>0</v>
      </c>
      <c r="L643" s="53">
        <f t="shared" si="130"/>
        <v>0</v>
      </c>
      <c r="M643" s="40" t="s">
        <v>2115</v>
      </c>
      <c r="N643" s="2" t="s">
        <v>499</v>
      </c>
      <c r="O643" s="2" t="s">
        <v>2116</v>
      </c>
      <c r="P643" s="2" t="s">
        <v>48</v>
      </c>
      <c r="Q643" s="2" t="s">
        <v>48</v>
      </c>
      <c r="R643" s="2" t="s">
        <v>47</v>
      </c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2" t="s">
        <v>41</v>
      </c>
      <c r="AW643" s="2" t="s">
        <v>2158</v>
      </c>
      <c r="AX643" s="2" t="s">
        <v>41</v>
      </c>
      <c r="AY643" s="2" t="s">
        <v>41</v>
      </c>
    </row>
    <row r="644" spans="1:51" ht="30" customHeight="1" hidden="1">
      <c r="A644" s="40" t="s">
        <v>1173</v>
      </c>
      <c r="B644" s="40" t="s">
        <v>41</v>
      </c>
      <c r="C644" s="40" t="s">
        <v>41</v>
      </c>
      <c r="D644" s="59"/>
      <c r="E644" s="60"/>
      <c r="F644" s="53">
        <f>H644+J644+L644</f>
        <v>31896</v>
      </c>
      <c r="G644" s="60"/>
      <c r="H644" s="53">
        <f>TRUNC(SUMIF(N637:N643,N636,H637:H643),0)</f>
        <v>8212</v>
      </c>
      <c r="I644" s="60"/>
      <c r="J644" s="53">
        <f>TRUNC(SUMIF(N637:N643,N636,J637:J643),0)</f>
        <v>23640</v>
      </c>
      <c r="K644" s="60"/>
      <c r="L644" s="53">
        <f>TRUNC(SUMIF(N637:N643,N636,L637:L643),0)</f>
        <v>44</v>
      </c>
      <c r="M644" s="40" t="s">
        <v>41</v>
      </c>
      <c r="N644" s="2" t="s">
        <v>67</v>
      </c>
      <c r="O644" s="2" t="s">
        <v>67</v>
      </c>
      <c r="P644" s="2" t="s">
        <v>41</v>
      </c>
      <c r="Q644" s="2" t="s">
        <v>41</v>
      </c>
      <c r="R644" s="2" t="s">
        <v>41</v>
      </c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2" t="s">
        <v>41</v>
      </c>
      <c r="AW644" s="2" t="s">
        <v>41</v>
      </c>
      <c r="AX644" s="2" t="s">
        <v>41</v>
      </c>
      <c r="AY644" s="2" t="s">
        <v>41</v>
      </c>
    </row>
    <row r="645" spans="1:13" ht="30" customHeight="1" hidden="1">
      <c r="A645" s="59"/>
      <c r="B645" s="59"/>
      <c r="C645" s="59"/>
      <c r="D645" s="59"/>
      <c r="E645" s="60"/>
      <c r="F645" s="53"/>
      <c r="G645" s="60"/>
      <c r="H645" s="53"/>
      <c r="I645" s="60"/>
      <c r="J645" s="53"/>
      <c r="K645" s="60"/>
      <c r="L645" s="53"/>
      <c r="M645" s="59"/>
    </row>
    <row r="646" spans="1:14" ht="30" customHeight="1" hidden="1">
      <c r="A646" s="54" t="s">
        <v>2159</v>
      </c>
      <c r="B646" s="55"/>
      <c r="C646" s="55"/>
      <c r="D646" s="55"/>
      <c r="E646" s="56"/>
      <c r="F646" s="57"/>
      <c r="G646" s="56"/>
      <c r="H646" s="57"/>
      <c r="I646" s="56"/>
      <c r="J646" s="57"/>
      <c r="K646" s="56"/>
      <c r="L646" s="57"/>
      <c r="M646" s="58"/>
      <c r="N646" s="4" t="s">
        <v>503</v>
      </c>
    </row>
    <row r="647" spans="1:51" ht="30" customHeight="1" hidden="1">
      <c r="A647" s="40" t="s">
        <v>2160</v>
      </c>
      <c r="B647" s="40" t="s">
        <v>2161</v>
      </c>
      <c r="C647" s="40" t="s">
        <v>59</v>
      </c>
      <c r="D647" s="59">
        <v>1.3</v>
      </c>
      <c r="E647" s="60">
        <f>TRUNC(G647+I647+K647,1)</f>
        <v>26885</v>
      </c>
      <c r="F647" s="53">
        <f>TRUNC(H647+J647+L647,1)</f>
        <v>34950.5</v>
      </c>
      <c r="G647" s="60">
        <f>일위대가목록!F313</f>
        <v>5569</v>
      </c>
      <c r="H647" s="53">
        <f>TRUNC(G647*D647,1)</f>
        <v>7239.7</v>
      </c>
      <c r="I647" s="60">
        <f>일위대가목록!G313</f>
        <v>21301</v>
      </c>
      <c r="J647" s="53">
        <f>TRUNC(I647*D647,1)</f>
        <v>27691.3</v>
      </c>
      <c r="K647" s="60">
        <f>일위대가목록!H313</f>
        <v>15</v>
      </c>
      <c r="L647" s="53">
        <f>TRUNC(K647*D647,1)</f>
        <v>19.5</v>
      </c>
      <c r="M647" s="40" t="s">
        <v>2162</v>
      </c>
      <c r="N647" s="2" t="s">
        <v>503</v>
      </c>
      <c r="O647" s="2" t="s">
        <v>2163</v>
      </c>
      <c r="P647" s="2" t="s">
        <v>47</v>
      </c>
      <c r="Q647" s="2" t="s">
        <v>48</v>
      </c>
      <c r="R647" s="2" t="s">
        <v>48</v>
      </c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2" t="s">
        <v>41</v>
      </c>
      <c r="AW647" s="2" t="s">
        <v>2164</v>
      </c>
      <c r="AX647" s="2" t="s">
        <v>41</v>
      </c>
      <c r="AY647" s="2" t="s">
        <v>41</v>
      </c>
    </row>
    <row r="648" spans="1:51" ht="30" customHeight="1" hidden="1">
      <c r="A648" s="40" t="s">
        <v>1173</v>
      </c>
      <c r="B648" s="40" t="s">
        <v>41</v>
      </c>
      <c r="C648" s="40" t="s">
        <v>41</v>
      </c>
      <c r="D648" s="59"/>
      <c r="E648" s="60"/>
      <c r="F648" s="53">
        <f>H648+J648+L648</f>
        <v>34949</v>
      </c>
      <c r="G648" s="60"/>
      <c r="H648" s="53">
        <f>TRUNC(SUMIF(N647:N647,N646,H647:H647),0)</f>
        <v>7239</v>
      </c>
      <c r="I648" s="60"/>
      <c r="J648" s="53">
        <f>TRUNC(SUMIF(N647:N647,N646,J647:J647),0)</f>
        <v>27691</v>
      </c>
      <c r="K648" s="60"/>
      <c r="L648" s="53">
        <f>TRUNC(SUMIF(N647:N647,N646,L647:L647),0)</f>
        <v>19</v>
      </c>
      <c r="M648" s="40" t="s">
        <v>41</v>
      </c>
      <c r="N648" s="2" t="s">
        <v>67</v>
      </c>
      <c r="O648" s="2" t="s">
        <v>67</v>
      </c>
      <c r="P648" s="2" t="s">
        <v>41</v>
      </c>
      <c r="Q648" s="2" t="s">
        <v>41</v>
      </c>
      <c r="R648" s="2" t="s">
        <v>41</v>
      </c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2" t="s">
        <v>41</v>
      </c>
      <c r="AW648" s="2" t="s">
        <v>41</v>
      </c>
      <c r="AX648" s="2" t="s">
        <v>41</v>
      </c>
      <c r="AY648" s="2" t="s">
        <v>41</v>
      </c>
    </row>
    <row r="649" spans="1:13" ht="30" customHeight="1" hidden="1">
      <c r="A649" s="59"/>
      <c r="B649" s="59"/>
      <c r="C649" s="59"/>
      <c r="D649" s="59"/>
      <c r="E649" s="60"/>
      <c r="F649" s="53"/>
      <c r="G649" s="60"/>
      <c r="H649" s="53"/>
      <c r="I649" s="60"/>
      <c r="J649" s="53"/>
      <c r="K649" s="60"/>
      <c r="L649" s="53"/>
      <c r="M649" s="59"/>
    </row>
    <row r="650" spans="1:14" ht="30" customHeight="1" hidden="1">
      <c r="A650" s="54" t="s">
        <v>2165</v>
      </c>
      <c r="B650" s="55"/>
      <c r="C650" s="55"/>
      <c r="D650" s="55"/>
      <c r="E650" s="56"/>
      <c r="F650" s="57"/>
      <c r="G650" s="56"/>
      <c r="H650" s="57"/>
      <c r="I650" s="56"/>
      <c r="J650" s="57"/>
      <c r="K650" s="56"/>
      <c r="L650" s="57"/>
      <c r="M650" s="58"/>
      <c r="N650" s="4" t="s">
        <v>507</v>
      </c>
    </row>
    <row r="651" spans="1:51" ht="30" customHeight="1" hidden="1">
      <c r="A651" s="40" t="s">
        <v>2166</v>
      </c>
      <c r="B651" s="40" t="s">
        <v>2167</v>
      </c>
      <c r="C651" s="40" t="s">
        <v>59</v>
      </c>
      <c r="D651" s="59">
        <v>2.1</v>
      </c>
      <c r="E651" s="60">
        <f aca="true" t="shared" si="131" ref="E651:F657">TRUNC(G651+I651+K651,1)</f>
        <v>5020</v>
      </c>
      <c r="F651" s="53">
        <f t="shared" si="131"/>
        <v>10542</v>
      </c>
      <c r="G651" s="60">
        <f>단가대비표!O336</f>
        <v>5020</v>
      </c>
      <c r="H651" s="53">
        <f aca="true" t="shared" si="132" ref="H651:H657">TRUNC(G651*D651,1)</f>
        <v>10542</v>
      </c>
      <c r="I651" s="60">
        <f>단가대비표!P336</f>
        <v>0</v>
      </c>
      <c r="J651" s="53">
        <f aca="true" t="shared" si="133" ref="J651:J657">TRUNC(I651*D651,1)</f>
        <v>0</v>
      </c>
      <c r="K651" s="60">
        <f>단가대비표!V336</f>
        <v>0</v>
      </c>
      <c r="L651" s="53">
        <f aca="true" t="shared" si="134" ref="L651:L657">TRUNC(K651*D651,1)</f>
        <v>0</v>
      </c>
      <c r="M651" s="40" t="s">
        <v>2168</v>
      </c>
      <c r="N651" s="2" t="s">
        <v>507</v>
      </c>
      <c r="O651" s="2" t="s">
        <v>2169</v>
      </c>
      <c r="P651" s="2" t="s">
        <v>48</v>
      </c>
      <c r="Q651" s="2" t="s">
        <v>48</v>
      </c>
      <c r="R651" s="2" t="s">
        <v>47</v>
      </c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2" t="s">
        <v>41</v>
      </c>
      <c r="AW651" s="2" t="s">
        <v>2170</v>
      </c>
      <c r="AX651" s="2" t="s">
        <v>41</v>
      </c>
      <c r="AY651" s="2" t="s">
        <v>41</v>
      </c>
    </row>
    <row r="652" spans="1:51" ht="30" customHeight="1" hidden="1">
      <c r="A652" s="40" t="s">
        <v>2166</v>
      </c>
      <c r="B652" s="40" t="s">
        <v>2171</v>
      </c>
      <c r="C652" s="40" t="s">
        <v>59</v>
      </c>
      <c r="D652" s="59">
        <v>3.1468</v>
      </c>
      <c r="E652" s="60">
        <f t="shared" si="131"/>
        <v>3040</v>
      </c>
      <c r="F652" s="53">
        <f t="shared" si="131"/>
        <v>9566.2</v>
      </c>
      <c r="G652" s="60">
        <f>단가대비표!O335</f>
        <v>3040</v>
      </c>
      <c r="H652" s="53">
        <f t="shared" si="132"/>
        <v>9566.2</v>
      </c>
      <c r="I652" s="60">
        <f>단가대비표!P335</f>
        <v>0</v>
      </c>
      <c r="J652" s="53">
        <f t="shared" si="133"/>
        <v>0</v>
      </c>
      <c r="K652" s="60">
        <f>단가대비표!V335</f>
        <v>0</v>
      </c>
      <c r="L652" s="53">
        <f t="shared" si="134"/>
        <v>0</v>
      </c>
      <c r="M652" s="40" t="s">
        <v>2172</v>
      </c>
      <c r="N652" s="2" t="s">
        <v>507</v>
      </c>
      <c r="O652" s="2" t="s">
        <v>2173</v>
      </c>
      <c r="P652" s="2" t="s">
        <v>48</v>
      </c>
      <c r="Q652" s="2" t="s">
        <v>48</v>
      </c>
      <c r="R652" s="2" t="s">
        <v>47</v>
      </c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2" t="s">
        <v>41</v>
      </c>
      <c r="AW652" s="2" t="s">
        <v>2174</v>
      </c>
      <c r="AX652" s="2" t="s">
        <v>41</v>
      </c>
      <c r="AY652" s="2" t="s">
        <v>41</v>
      </c>
    </row>
    <row r="653" spans="1:51" ht="30" customHeight="1" hidden="1">
      <c r="A653" s="40" t="s">
        <v>2175</v>
      </c>
      <c r="B653" s="40" t="s">
        <v>2176</v>
      </c>
      <c r="C653" s="40" t="s">
        <v>150</v>
      </c>
      <c r="D653" s="59">
        <v>3.33</v>
      </c>
      <c r="E653" s="60">
        <f t="shared" si="131"/>
        <v>135</v>
      </c>
      <c r="F653" s="53">
        <f t="shared" si="131"/>
        <v>449.5</v>
      </c>
      <c r="G653" s="60">
        <f>단가대비표!O254</f>
        <v>135</v>
      </c>
      <c r="H653" s="53">
        <f t="shared" si="132"/>
        <v>449.5</v>
      </c>
      <c r="I653" s="60">
        <f>단가대비표!P254</f>
        <v>0</v>
      </c>
      <c r="J653" s="53">
        <f t="shared" si="133"/>
        <v>0</v>
      </c>
      <c r="K653" s="60">
        <f>단가대비표!V254</f>
        <v>0</v>
      </c>
      <c r="L653" s="53">
        <f t="shared" si="134"/>
        <v>0</v>
      </c>
      <c r="M653" s="40" t="s">
        <v>2177</v>
      </c>
      <c r="N653" s="2" t="s">
        <v>507</v>
      </c>
      <c r="O653" s="2" t="s">
        <v>2178</v>
      </c>
      <c r="P653" s="2" t="s">
        <v>48</v>
      </c>
      <c r="Q653" s="2" t="s">
        <v>48</v>
      </c>
      <c r="R653" s="2" t="s">
        <v>47</v>
      </c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2" t="s">
        <v>41</v>
      </c>
      <c r="AW653" s="2" t="s">
        <v>2179</v>
      </c>
      <c r="AX653" s="2" t="s">
        <v>41</v>
      </c>
      <c r="AY653" s="2" t="s">
        <v>41</v>
      </c>
    </row>
    <row r="654" spans="1:51" ht="30" customHeight="1" hidden="1">
      <c r="A654" s="40" t="s">
        <v>2180</v>
      </c>
      <c r="B654" s="40" t="s">
        <v>2181</v>
      </c>
      <c r="C654" s="40" t="s">
        <v>150</v>
      </c>
      <c r="D654" s="59">
        <v>3.33</v>
      </c>
      <c r="E654" s="60">
        <f t="shared" si="131"/>
        <v>267</v>
      </c>
      <c r="F654" s="53">
        <f t="shared" si="131"/>
        <v>889</v>
      </c>
      <c r="G654" s="60">
        <f>일위대가목록!F315</f>
        <v>138</v>
      </c>
      <c r="H654" s="53">
        <f t="shared" si="132"/>
        <v>459.5</v>
      </c>
      <c r="I654" s="60">
        <f>일위대가목록!G315</f>
        <v>129</v>
      </c>
      <c r="J654" s="53">
        <f t="shared" si="133"/>
        <v>429.5</v>
      </c>
      <c r="K654" s="60">
        <f>일위대가목록!H315</f>
        <v>0</v>
      </c>
      <c r="L654" s="53">
        <f t="shared" si="134"/>
        <v>0</v>
      </c>
      <c r="M654" s="40" t="s">
        <v>2182</v>
      </c>
      <c r="N654" s="2" t="s">
        <v>507</v>
      </c>
      <c r="O654" s="2" t="s">
        <v>2183</v>
      </c>
      <c r="P654" s="2" t="s">
        <v>47</v>
      </c>
      <c r="Q654" s="2" t="s">
        <v>48</v>
      </c>
      <c r="R654" s="2" t="s">
        <v>48</v>
      </c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2" t="s">
        <v>41</v>
      </c>
      <c r="AW654" s="2" t="s">
        <v>2184</v>
      </c>
      <c r="AX654" s="2" t="s">
        <v>41</v>
      </c>
      <c r="AY654" s="2" t="s">
        <v>41</v>
      </c>
    </row>
    <row r="655" spans="1:51" ht="30" customHeight="1" hidden="1">
      <c r="A655" s="40" t="s">
        <v>2185</v>
      </c>
      <c r="B655" s="40" t="s">
        <v>1502</v>
      </c>
      <c r="C655" s="40" t="s">
        <v>699</v>
      </c>
      <c r="D655" s="59">
        <v>5.6291</v>
      </c>
      <c r="E655" s="60">
        <f t="shared" si="131"/>
        <v>4074</v>
      </c>
      <c r="F655" s="53">
        <f t="shared" si="131"/>
        <v>22932.8</v>
      </c>
      <c r="G655" s="60">
        <f>일위대가목록!F316</f>
        <v>288</v>
      </c>
      <c r="H655" s="53">
        <f t="shared" si="132"/>
        <v>1621.1</v>
      </c>
      <c r="I655" s="60">
        <f>일위대가목록!G316</f>
        <v>3775</v>
      </c>
      <c r="J655" s="53">
        <f t="shared" si="133"/>
        <v>21249.8</v>
      </c>
      <c r="K655" s="60">
        <f>일위대가목록!H316</f>
        <v>11</v>
      </c>
      <c r="L655" s="53">
        <f t="shared" si="134"/>
        <v>61.9</v>
      </c>
      <c r="M655" s="40" t="s">
        <v>2186</v>
      </c>
      <c r="N655" s="2" t="s">
        <v>507</v>
      </c>
      <c r="O655" s="2" t="s">
        <v>2187</v>
      </c>
      <c r="P655" s="2" t="s">
        <v>47</v>
      </c>
      <c r="Q655" s="2" t="s">
        <v>48</v>
      </c>
      <c r="R655" s="2" t="s">
        <v>48</v>
      </c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2" t="s">
        <v>41</v>
      </c>
      <c r="AW655" s="2" t="s">
        <v>2188</v>
      </c>
      <c r="AX655" s="2" t="s">
        <v>41</v>
      </c>
      <c r="AY655" s="2" t="s">
        <v>41</v>
      </c>
    </row>
    <row r="656" spans="1:51" ht="30" customHeight="1" hidden="1">
      <c r="A656" s="40" t="s">
        <v>2189</v>
      </c>
      <c r="B656" s="40" t="s">
        <v>2190</v>
      </c>
      <c r="C656" s="40" t="s">
        <v>699</v>
      </c>
      <c r="D656" s="59">
        <v>5.6291</v>
      </c>
      <c r="E656" s="60">
        <f t="shared" si="131"/>
        <v>4140</v>
      </c>
      <c r="F656" s="53">
        <f t="shared" si="131"/>
        <v>23304.3</v>
      </c>
      <c r="G656" s="60">
        <f>일위대가목록!F317</f>
        <v>59</v>
      </c>
      <c r="H656" s="53">
        <f t="shared" si="132"/>
        <v>332.1</v>
      </c>
      <c r="I656" s="60">
        <f>일위대가목록!G317</f>
        <v>3958</v>
      </c>
      <c r="J656" s="53">
        <f t="shared" si="133"/>
        <v>22279.9</v>
      </c>
      <c r="K656" s="60">
        <f>일위대가목록!H317</f>
        <v>123</v>
      </c>
      <c r="L656" s="53">
        <f t="shared" si="134"/>
        <v>692.3</v>
      </c>
      <c r="M656" s="40" t="s">
        <v>2191</v>
      </c>
      <c r="N656" s="2" t="s">
        <v>507</v>
      </c>
      <c r="O656" s="2" t="s">
        <v>2192</v>
      </c>
      <c r="P656" s="2" t="s">
        <v>47</v>
      </c>
      <c r="Q656" s="2" t="s">
        <v>48</v>
      </c>
      <c r="R656" s="2" t="s">
        <v>48</v>
      </c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2" t="s">
        <v>41</v>
      </c>
      <c r="AW656" s="2" t="s">
        <v>2193</v>
      </c>
      <c r="AX656" s="2" t="s">
        <v>41</v>
      </c>
      <c r="AY656" s="2" t="s">
        <v>41</v>
      </c>
    </row>
    <row r="657" spans="1:51" ht="30" customHeight="1" hidden="1">
      <c r="A657" s="40" t="s">
        <v>1016</v>
      </c>
      <c r="B657" s="40" t="s">
        <v>2114</v>
      </c>
      <c r="C657" s="40" t="s">
        <v>699</v>
      </c>
      <c r="D657" s="59">
        <v>-0.2814</v>
      </c>
      <c r="E657" s="60">
        <f t="shared" si="131"/>
        <v>1030</v>
      </c>
      <c r="F657" s="53">
        <f t="shared" si="131"/>
        <v>-289.8</v>
      </c>
      <c r="G657" s="60">
        <f>단가대비표!O52</f>
        <v>1030</v>
      </c>
      <c r="H657" s="53">
        <f t="shared" si="132"/>
        <v>-289.8</v>
      </c>
      <c r="I657" s="60">
        <f>단가대비표!P52</f>
        <v>0</v>
      </c>
      <c r="J657" s="53">
        <f t="shared" si="133"/>
        <v>0</v>
      </c>
      <c r="K657" s="60">
        <f>단가대비표!V52</f>
        <v>0</v>
      </c>
      <c r="L657" s="53">
        <f t="shared" si="134"/>
        <v>0</v>
      </c>
      <c r="M657" s="40" t="s">
        <v>2115</v>
      </c>
      <c r="N657" s="2" t="s">
        <v>507</v>
      </c>
      <c r="O657" s="2" t="s">
        <v>2116</v>
      </c>
      <c r="P657" s="2" t="s">
        <v>48</v>
      </c>
      <c r="Q657" s="2" t="s">
        <v>48</v>
      </c>
      <c r="R657" s="2" t="s">
        <v>47</v>
      </c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2" t="s">
        <v>41</v>
      </c>
      <c r="AW657" s="2" t="s">
        <v>2194</v>
      </c>
      <c r="AX657" s="2" t="s">
        <v>41</v>
      </c>
      <c r="AY657" s="2" t="s">
        <v>41</v>
      </c>
    </row>
    <row r="658" spans="1:51" ht="30" customHeight="1" hidden="1">
      <c r="A658" s="40" t="s">
        <v>1173</v>
      </c>
      <c r="B658" s="40" t="s">
        <v>41</v>
      </c>
      <c r="C658" s="40" t="s">
        <v>41</v>
      </c>
      <c r="D658" s="59"/>
      <c r="E658" s="60"/>
      <c r="F658" s="53">
        <f>H658+J658+L658</f>
        <v>67393</v>
      </c>
      <c r="G658" s="60"/>
      <c r="H658" s="53">
        <f>TRUNC(SUMIF(N651:N657,N650,H651:H657),0)</f>
        <v>22680</v>
      </c>
      <c r="I658" s="60"/>
      <c r="J658" s="53">
        <f>TRUNC(SUMIF(N651:N657,N650,J651:J657),0)</f>
        <v>43959</v>
      </c>
      <c r="K658" s="60"/>
      <c r="L658" s="53">
        <f>TRUNC(SUMIF(N651:N657,N650,L651:L657),0)</f>
        <v>754</v>
      </c>
      <c r="M658" s="40" t="s">
        <v>41</v>
      </c>
      <c r="N658" s="2" t="s">
        <v>67</v>
      </c>
      <c r="O658" s="2" t="s">
        <v>67</v>
      </c>
      <c r="P658" s="2" t="s">
        <v>41</v>
      </c>
      <c r="Q658" s="2" t="s">
        <v>41</v>
      </c>
      <c r="R658" s="2" t="s">
        <v>41</v>
      </c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2" t="s">
        <v>41</v>
      </c>
      <c r="AW658" s="2" t="s">
        <v>41</v>
      </c>
      <c r="AX658" s="2" t="s">
        <v>41</v>
      </c>
      <c r="AY658" s="2" t="s">
        <v>41</v>
      </c>
    </row>
    <row r="659" spans="1:13" ht="30" customHeight="1" hidden="1">
      <c r="A659" s="59"/>
      <c r="B659" s="59"/>
      <c r="C659" s="59"/>
      <c r="D659" s="59"/>
      <c r="E659" s="60"/>
      <c r="F659" s="53"/>
      <c r="G659" s="60"/>
      <c r="H659" s="53"/>
      <c r="I659" s="60"/>
      <c r="J659" s="53"/>
      <c r="K659" s="60"/>
      <c r="L659" s="53"/>
      <c r="M659" s="59"/>
    </row>
    <row r="660" spans="1:14" ht="30" customHeight="1" hidden="1">
      <c r="A660" s="54" t="s">
        <v>2195</v>
      </c>
      <c r="B660" s="55"/>
      <c r="C660" s="55"/>
      <c r="D660" s="55"/>
      <c r="E660" s="56"/>
      <c r="F660" s="57"/>
      <c r="G660" s="56"/>
      <c r="H660" s="57"/>
      <c r="I660" s="56"/>
      <c r="J660" s="57"/>
      <c r="K660" s="56"/>
      <c r="L660" s="57"/>
      <c r="M660" s="58"/>
      <c r="N660" s="4" t="s">
        <v>510</v>
      </c>
    </row>
    <row r="661" spans="1:51" ht="30" customHeight="1" hidden="1">
      <c r="A661" s="40" t="s">
        <v>2166</v>
      </c>
      <c r="B661" s="40" t="s">
        <v>2167</v>
      </c>
      <c r="C661" s="40" t="s">
        <v>59</v>
      </c>
      <c r="D661" s="59">
        <v>2.1</v>
      </c>
      <c r="E661" s="60">
        <f aca="true" t="shared" si="135" ref="E661:F667">TRUNC(G661+I661+K661,1)</f>
        <v>5020</v>
      </c>
      <c r="F661" s="53">
        <f t="shared" si="135"/>
        <v>10542</v>
      </c>
      <c r="G661" s="60">
        <f>단가대비표!O336</f>
        <v>5020</v>
      </c>
      <c r="H661" s="53">
        <f aca="true" t="shared" si="136" ref="H661:H667">TRUNC(G661*D661,1)</f>
        <v>10542</v>
      </c>
      <c r="I661" s="60">
        <f>단가대비표!P336</f>
        <v>0</v>
      </c>
      <c r="J661" s="53">
        <f aca="true" t="shared" si="137" ref="J661:J667">TRUNC(I661*D661,1)</f>
        <v>0</v>
      </c>
      <c r="K661" s="60">
        <f>단가대비표!V336</f>
        <v>0</v>
      </c>
      <c r="L661" s="53">
        <f aca="true" t="shared" si="138" ref="L661:L667">TRUNC(K661*D661,1)</f>
        <v>0</v>
      </c>
      <c r="M661" s="40" t="s">
        <v>2168</v>
      </c>
      <c r="N661" s="2" t="s">
        <v>510</v>
      </c>
      <c r="O661" s="2" t="s">
        <v>2169</v>
      </c>
      <c r="P661" s="2" t="s">
        <v>48</v>
      </c>
      <c r="Q661" s="2" t="s">
        <v>48</v>
      </c>
      <c r="R661" s="2" t="s">
        <v>47</v>
      </c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2" t="s">
        <v>41</v>
      </c>
      <c r="AW661" s="2" t="s">
        <v>2196</v>
      </c>
      <c r="AX661" s="2" t="s">
        <v>41</v>
      </c>
      <c r="AY661" s="2" t="s">
        <v>41</v>
      </c>
    </row>
    <row r="662" spans="1:51" ht="30" customHeight="1" hidden="1">
      <c r="A662" s="40" t="s">
        <v>2166</v>
      </c>
      <c r="B662" s="40" t="s">
        <v>2171</v>
      </c>
      <c r="C662" s="40" t="s">
        <v>59</v>
      </c>
      <c r="D662" s="59">
        <v>4.1958</v>
      </c>
      <c r="E662" s="60">
        <f t="shared" si="135"/>
        <v>3040</v>
      </c>
      <c r="F662" s="53">
        <f t="shared" si="135"/>
        <v>12755.2</v>
      </c>
      <c r="G662" s="60">
        <f>단가대비표!O335</f>
        <v>3040</v>
      </c>
      <c r="H662" s="53">
        <f t="shared" si="136"/>
        <v>12755.2</v>
      </c>
      <c r="I662" s="60">
        <f>단가대비표!P335</f>
        <v>0</v>
      </c>
      <c r="J662" s="53">
        <f t="shared" si="137"/>
        <v>0</v>
      </c>
      <c r="K662" s="60">
        <f>단가대비표!V335</f>
        <v>0</v>
      </c>
      <c r="L662" s="53">
        <f t="shared" si="138"/>
        <v>0</v>
      </c>
      <c r="M662" s="40" t="s">
        <v>2172</v>
      </c>
      <c r="N662" s="2" t="s">
        <v>510</v>
      </c>
      <c r="O662" s="2" t="s">
        <v>2173</v>
      </c>
      <c r="P662" s="2" t="s">
        <v>48</v>
      </c>
      <c r="Q662" s="2" t="s">
        <v>48</v>
      </c>
      <c r="R662" s="2" t="s">
        <v>47</v>
      </c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2" t="s">
        <v>41</v>
      </c>
      <c r="AW662" s="2" t="s">
        <v>2197</v>
      </c>
      <c r="AX662" s="2" t="s">
        <v>41</v>
      </c>
      <c r="AY662" s="2" t="s">
        <v>41</v>
      </c>
    </row>
    <row r="663" spans="1:51" ht="30" customHeight="1" hidden="1">
      <c r="A663" s="40" t="s">
        <v>2175</v>
      </c>
      <c r="B663" s="40" t="s">
        <v>2176</v>
      </c>
      <c r="C663" s="40" t="s">
        <v>150</v>
      </c>
      <c r="D663" s="59">
        <v>3.33</v>
      </c>
      <c r="E663" s="60">
        <f t="shared" si="135"/>
        <v>135</v>
      </c>
      <c r="F663" s="53">
        <f t="shared" si="135"/>
        <v>449.5</v>
      </c>
      <c r="G663" s="60">
        <f>단가대비표!O254</f>
        <v>135</v>
      </c>
      <c r="H663" s="53">
        <f t="shared" si="136"/>
        <v>449.5</v>
      </c>
      <c r="I663" s="60">
        <f>단가대비표!P254</f>
        <v>0</v>
      </c>
      <c r="J663" s="53">
        <f t="shared" si="137"/>
        <v>0</v>
      </c>
      <c r="K663" s="60">
        <f>단가대비표!V254</f>
        <v>0</v>
      </c>
      <c r="L663" s="53">
        <f t="shared" si="138"/>
        <v>0</v>
      </c>
      <c r="M663" s="40" t="s">
        <v>2177</v>
      </c>
      <c r="N663" s="2" t="s">
        <v>510</v>
      </c>
      <c r="O663" s="2" t="s">
        <v>2178</v>
      </c>
      <c r="P663" s="2" t="s">
        <v>48</v>
      </c>
      <c r="Q663" s="2" t="s">
        <v>48</v>
      </c>
      <c r="R663" s="2" t="s">
        <v>47</v>
      </c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2" t="s">
        <v>41</v>
      </c>
      <c r="AW663" s="2" t="s">
        <v>2198</v>
      </c>
      <c r="AX663" s="2" t="s">
        <v>41</v>
      </c>
      <c r="AY663" s="2" t="s">
        <v>41</v>
      </c>
    </row>
    <row r="664" spans="1:51" ht="30" customHeight="1" hidden="1">
      <c r="A664" s="40" t="s">
        <v>2180</v>
      </c>
      <c r="B664" s="40" t="s">
        <v>2181</v>
      </c>
      <c r="C664" s="40" t="s">
        <v>150</v>
      </c>
      <c r="D664" s="59">
        <v>3.33</v>
      </c>
      <c r="E664" s="60">
        <f t="shared" si="135"/>
        <v>267</v>
      </c>
      <c r="F664" s="53">
        <f t="shared" si="135"/>
        <v>889</v>
      </c>
      <c r="G664" s="60">
        <f>일위대가목록!F315</f>
        <v>138</v>
      </c>
      <c r="H664" s="53">
        <f t="shared" si="136"/>
        <v>459.5</v>
      </c>
      <c r="I664" s="60">
        <f>일위대가목록!G315</f>
        <v>129</v>
      </c>
      <c r="J664" s="53">
        <f t="shared" si="137"/>
        <v>429.5</v>
      </c>
      <c r="K664" s="60">
        <f>일위대가목록!H315</f>
        <v>0</v>
      </c>
      <c r="L664" s="53">
        <f t="shared" si="138"/>
        <v>0</v>
      </c>
      <c r="M664" s="40" t="s">
        <v>2182</v>
      </c>
      <c r="N664" s="2" t="s">
        <v>510</v>
      </c>
      <c r="O664" s="2" t="s">
        <v>2183</v>
      </c>
      <c r="P664" s="2" t="s">
        <v>47</v>
      </c>
      <c r="Q664" s="2" t="s">
        <v>48</v>
      </c>
      <c r="R664" s="2" t="s">
        <v>48</v>
      </c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2" t="s">
        <v>41</v>
      </c>
      <c r="AW664" s="2" t="s">
        <v>2199</v>
      </c>
      <c r="AX664" s="2" t="s">
        <v>41</v>
      </c>
      <c r="AY664" s="2" t="s">
        <v>41</v>
      </c>
    </row>
    <row r="665" spans="1:51" ht="30" customHeight="1" hidden="1">
      <c r="A665" s="40" t="s">
        <v>2185</v>
      </c>
      <c r="B665" s="40" t="s">
        <v>1502</v>
      </c>
      <c r="C665" s="40" t="s">
        <v>699</v>
      </c>
      <c r="D665" s="59">
        <v>6.5921</v>
      </c>
      <c r="E665" s="60">
        <f t="shared" si="135"/>
        <v>4074</v>
      </c>
      <c r="F665" s="53">
        <f t="shared" si="135"/>
        <v>26856.1</v>
      </c>
      <c r="G665" s="60">
        <f>일위대가목록!F316</f>
        <v>288</v>
      </c>
      <c r="H665" s="53">
        <f t="shared" si="136"/>
        <v>1898.5</v>
      </c>
      <c r="I665" s="60">
        <f>일위대가목록!G316</f>
        <v>3775</v>
      </c>
      <c r="J665" s="53">
        <f t="shared" si="137"/>
        <v>24885.1</v>
      </c>
      <c r="K665" s="60">
        <f>일위대가목록!H316</f>
        <v>11</v>
      </c>
      <c r="L665" s="53">
        <f t="shared" si="138"/>
        <v>72.5</v>
      </c>
      <c r="M665" s="40" t="s">
        <v>2186</v>
      </c>
      <c r="N665" s="2" t="s">
        <v>510</v>
      </c>
      <c r="O665" s="2" t="s">
        <v>2187</v>
      </c>
      <c r="P665" s="2" t="s">
        <v>47</v>
      </c>
      <c r="Q665" s="2" t="s">
        <v>48</v>
      </c>
      <c r="R665" s="2" t="s">
        <v>48</v>
      </c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2" t="s">
        <v>41</v>
      </c>
      <c r="AW665" s="2" t="s">
        <v>2200</v>
      </c>
      <c r="AX665" s="2" t="s">
        <v>41</v>
      </c>
      <c r="AY665" s="2" t="s">
        <v>41</v>
      </c>
    </row>
    <row r="666" spans="1:51" ht="30" customHeight="1" hidden="1">
      <c r="A666" s="40" t="s">
        <v>2189</v>
      </c>
      <c r="B666" s="40" t="s">
        <v>2190</v>
      </c>
      <c r="C666" s="40" t="s">
        <v>699</v>
      </c>
      <c r="D666" s="59">
        <v>6.5921</v>
      </c>
      <c r="E666" s="60">
        <f t="shared" si="135"/>
        <v>4140</v>
      </c>
      <c r="F666" s="53">
        <f t="shared" si="135"/>
        <v>27291.2</v>
      </c>
      <c r="G666" s="60">
        <f>일위대가목록!F317</f>
        <v>59</v>
      </c>
      <c r="H666" s="53">
        <f t="shared" si="136"/>
        <v>388.9</v>
      </c>
      <c r="I666" s="60">
        <f>일위대가목록!G317</f>
        <v>3958</v>
      </c>
      <c r="J666" s="53">
        <f t="shared" si="137"/>
        <v>26091.5</v>
      </c>
      <c r="K666" s="60">
        <f>일위대가목록!H317</f>
        <v>123</v>
      </c>
      <c r="L666" s="53">
        <f t="shared" si="138"/>
        <v>810.8</v>
      </c>
      <c r="M666" s="40" t="s">
        <v>2191</v>
      </c>
      <c r="N666" s="2" t="s">
        <v>510</v>
      </c>
      <c r="O666" s="2" t="s">
        <v>2192</v>
      </c>
      <c r="P666" s="2" t="s">
        <v>47</v>
      </c>
      <c r="Q666" s="2" t="s">
        <v>48</v>
      </c>
      <c r="R666" s="2" t="s">
        <v>48</v>
      </c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2" t="s">
        <v>41</v>
      </c>
      <c r="AW666" s="2" t="s">
        <v>2201</v>
      </c>
      <c r="AX666" s="2" t="s">
        <v>41</v>
      </c>
      <c r="AY666" s="2" t="s">
        <v>41</v>
      </c>
    </row>
    <row r="667" spans="1:51" ht="30" customHeight="1" hidden="1">
      <c r="A667" s="40" t="s">
        <v>1016</v>
      </c>
      <c r="B667" s="40" t="s">
        <v>2114</v>
      </c>
      <c r="C667" s="40" t="s">
        <v>699</v>
      </c>
      <c r="D667" s="59">
        <v>-0.3296</v>
      </c>
      <c r="E667" s="60">
        <f t="shared" si="135"/>
        <v>1030</v>
      </c>
      <c r="F667" s="53">
        <f t="shared" si="135"/>
        <v>-339.4</v>
      </c>
      <c r="G667" s="60">
        <f>단가대비표!O52</f>
        <v>1030</v>
      </c>
      <c r="H667" s="53">
        <f t="shared" si="136"/>
        <v>-339.4</v>
      </c>
      <c r="I667" s="60">
        <f>단가대비표!P52</f>
        <v>0</v>
      </c>
      <c r="J667" s="53">
        <f t="shared" si="137"/>
        <v>0</v>
      </c>
      <c r="K667" s="60">
        <f>단가대비표!V52</f>
        <v>0</v>
      </c>
      <c r="L667" s="53">
        <f t="shared" si="138"/>
        <v>0</v>
      </c>
      <c r="M667" s="40" t="s">
        <v>2115</v>
      </c>
      <c r="N667" s="2" t="s">
        <v>510</v>
      </c>
      <c r="O667" s="2" t="s">
        <v>2116</v>
      </c>
      <c r="P667" s="2" t="s">
        <v>48</v>
      </c>
      <c r="Q667" s="2" t="s">
        <v>48</v>
      </c>
      <c r="R667" s="2" t="s">
        <v>47</v>
      </c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2" t="s">
        <v>41</v>
      </c>
      <c r="AW667" s="2" t="s">
        <v>2202</v>
      </c>
      <c r="AX667" s="2" t="s">
        <v>41</v>
      </c>
      <c r="AY667" s="2" t="s">
        <v>41</v>
      </c>
    </row>
    <row r="668" spans="1:51" ht="30" customHeight="1" hidden="1">
      <c r="A668" s="40" t="s">
        <v>1173</v>
      </c>
      <c r="B668" s="40" t="s">
        <v>41</v>
      </c>
      <c r="C668" s="40" t="s">
        <v>41</v>
      </c>
      <c r="D668" s="59"/>
      <c r="E668" s="60"/>
      <c r="F668" s="53">
        <f>H668+J668+L668</f>
        <v>78443</v>
      </c>
      <c r="G668" s="60"/>
      <c r="H668" s="53">
        <f>TRUNC(SUMIF(N661:N667,N660,H661:H667),0)</f>
        <v>26154</v>
      </c>
      <c r="I668" s="60"/>
      <c r="J668" s="53">
        <f>TRUNC(SUMIF(N661:N667,N660,J661:J667),0)</f>
        <v>51406</v>
      </c>
      <c r="K668" s="60"/>
      <c r="L668" s="53">
        <f>TRUNC(SUMIF(N661:N667,N660,L661:L667),0)</f>
        <v>883</v>
      </c>
      <c r="M668" s="40" t="s">
        <v>41</v>
      </c>
      <c r="N668" s="2" t="s">
        <v>67</v>
      </c>
      <c r="O668" s="2" t="s">
        <v>67</v>
      </c>
      <c r="P668" s="2" t="s">
        <v>41</v>
      </c>
      <c r="Q668" s="2" t="s">
        <v>41</v>
      </c>
      <c r="R668" s="2" t="s">
        <v>41</v>
      </c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2" t="s">
        <v>41</v>
      </c>
      <c r="AW668" s="2" t="s">
        <v>41</v>
      </c>
      <c r="AX668" s="2" t="s">
        <v>41</v>
      </c>
      <c r="AY668" s="2" t="s">
        <v>41</v>
      </c>
    </row>
    <row r="669" spans="1:13" ht="30" customHeight="1" hidden="1">
      <c r="A669" s="59"/>
      <c r="B669" s="59"/>
      <c r="C669" s="59"/>
      <c r="D669" s="59"/>
      <c r="E669" s="60"/>
      <c r="F669" s="53"/>
      <c r="G669" s="60"/>
      <c r="H669" s="53"/>
      <c r="I669" s="60"/>
      <c r="J669" s="53"/>
      <c r="K669" s="60"/>
      <c r="L669" s="53"/>
      <c r="M669" s="59"/>
    </row>
    <row r="670" spans="1:14" ht="30" customHeight="1" hidden="1">
      <c r="A670" s="54" t="s">
        <v>2203</v>
      </c>
      <c r="B670" s="55"/>
      <c r="C670" s="55"/>
      <c r="D670" s="55"/>
      <c r="E670" s="56"/>
      <c r="F670" s="57"/>
      <c r="G670" s="56"/>
      <c r="H670" s="57"/>
      <c r="I670" s="56"/>
      <c r="J670" s="57"/>
      <c r="K670" s="56"/>
      <c r="L670" s="57"/>
      <c r="M670" s="58"/>
      <c r="N670" s="4" t="s">
        <v>514</v>
      </c>
    </row>
    <row r="671" spans="1:51" ht="30" customHeight="1" hidden="1">
      <c r="A671" s="40" t="s">
        <v>2096</v>
      </c>
      <c r="B671" s="40" t="s">
        <v>2204</v>
      </c>
      <c r="C671" s="40" t="s">
        <v>74</v>
      </c>
      <c r="D671" s="59">
        <v>0.032</v>
      </c>
      <c r="E671" s="60">
        <f aca="true" t="shared" si="139" ref="E671:F674">TRUNC(G671+I671+K671,1)</f>
        <v>133983</v>
      </c>
      <c r="F671" s="53">
        <f t="shared" si="139"/>
        <v>4287.2</v>
      </c>
      <c r="G671" s="60">
        <f>일위대가목록!F318</f>
        <v>63359</v>
      </c>
      <c r="H671" s="53">
        <f>TRUNC(G671*D671,1)</f>
        <v>2027.4</v>
      </c>
      <c r="I671" s="60">
        <f>일위대가목록!G318</f>
        <v>70434</v>
      </c>
      <c r="J671" s="53">
        <f>TRUNC(I671*D671,1)</f>
        <v>2253.8</v>
      </c>
      <c r="K671" s="60">
        <f>일위대가목록!H318</f>
        <v>190</v>
      </c>
      <c r="L671" s="53">
        <f>TRUNC(K671*D671,1)</f>
        <v>6</v>
      </c>
      <c r="M671" s="40" t="s">
        <v>2205</v>
      </c>
      <c r="N671" s="2" t="s">
        <v>514</v>
      </c>
      <c r="O671" s="2" t="s">
        <v>2206</v>
      </c>
      <c r="P671" s="2" t="s">
        <v>47</v>
      </c>
      <c r="Q671" s="2" t="s">
        <v>48</v>
      </c>
      <c r="R671" s="2" t="s">
        <v>48</v>
      </c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2" t="s">
        <v>41</v>
      </c>
      <c r="AW671" s="2" t="s">
        <v>2207</v>
      </c>
      <c r="AX671" s="2" t="s">
        <v>41</v>
      </c>
      <c r="AY671" s="2" t="s">
        <v>41</v>
      </c>
    </row>
    <row r="672" spans="1:51" ht="30" customHeight="1" hidden="1">
      <c r="A672" s="40" t="s">
        <v>2208</v>
      </c>
      <c r="B672" s="40" t="s">
        <v>2209</v>
      </c>
      <c r="C672" s="40" t="s">
        <v>59</v>
      </c>
      <c r="D672" s="59">
        <v>1</v>
      </c>
      <c r="E672" s="60">
        <f t="shared" si="139"/>
        <v>15244</v>
      </c>
      <c r="F672" s="53">
        <f t="shared" si="139"/>
        <v>15244</v>
      </c>
      <c r="G672" s="60">
        <f>일위대가목록!F319</f>
        <v>6494</v>
      </c>
      <c r="H672" s="53">
        <f>TRUNC(G672*D672,1)</f>
        <v>6494</v>
      </c>
      <c r="I672" s="60">
        <f>일위대가목록!G319</f>
        <v>8728</v>
      </c>
      <c r="J672" s="53">
        <f>TRUNC(I672*D672,1)</f>
        <v>8728</v>
      </c>
      <c r="K672" s="60">
        <f>일위대가목록!H319</f>
        <v>22</v>
      </c>
      <c r="L672" s="53">
        <f>TRUNC(K672*D672,1)</f>
        <v>22</v>
      </c>
      <c r="M672" s="40" t="s">
        <v>2210</v>
      </c>
      <c r="N672" s="2" t="s">
        <v>514</v>
      </c>
      <c r="O672" s="2" t="s">
        <v>2211</v>
      </c>
      <c r="P672" s="2" t="s">
        <v>47</v>
      </c>
      <c r="Q672" s="2" t="s">
        <v>48</v>
      </c>
      <c r="R672" s="2" t="s">
        <v>48</v>
      </c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2" t="s">
        <v>41</v>
      </c>
      <c r="AW672" s="2" t="s">
        <v>2212</v>
      </c>
      <c r="AX672" s="2" t="s">
        <v>41</v>
      </c>
      <c r="AY672" s="2" t="s">
        <v>41</v>
      </c>
    </row>
    <row r="673" spans="1:51" ht="30" customHeight="1" hidden="1">
      <c r="A673" s="40" t="s">
        <v>2213</v>
      </c>
      <c r="B673" s="40" t="s">
        <v>2214</v>
      </c>
      <c r="C673" s="40" t="s">
        <v>74</v>
      </c>
      <c r="D673" s="59">
        <v>1.25</v>
      </c>
      <c r="E673" s="60">
        <f t="shared" si="139"/>
        <v>126690</v>
      </c>
      <c r="F673" s="53">
        <f t="shared" si="139"/>
        <v>158362.5</v>
      </c>
      <c r="G673" s="60">
        <f>단가대비표!O199</f>
        <v>126690</v>
      </c>
      <c r="H673" s="53">
        <f>TRUNC(G673*D673,1)</f>
        <v>158362.5</v>
      </c>
      <c r="I673" s="60">
        <f>단가대비표!P199</f>
        <v>0</v>
      </c>
      <c r="J673" s="53">
        <f>TRUNC(I673*D673,1)</f>
        <v>0</v>
      </c>
      <c r="K673" s="60">
        <f>단가대비표!V199</f>
        <v>0</v>
      </c>
      <c r="L673" s="53">
        <f>TRUNC(K673*D673,1)</f>
        <v>0</v>
      </c>
      <c r="M673" s="40" t="s">
        <v>2215</v>
      </c>
      <c r="N673" s="2" t="s">
        <v>514</v>
      </c>
      <c r="O673" s="2" t="s">
        <v>2216</v>
      </c>
      <c r="P673" s="2" t="s">
        <v>48</v>
      </c>
      <c r="Q673" s="2" t="s">
        <v>48</v>
      </c>
      <c r="R673" s="2" t="s">
        <v>47</v>
      </c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2" t="s">
        <v>41</v>
      </c>
      <c r="AW673" s="2" t="s">
        <v>2217</v>
      </c>
      <c r="AX673" s="2" t="s">
        <v>41</v>
      </c>
      <c r="AY673" s="2" t="s">
        <v>41</v>
      </c>
    </row>
    <row r="674" spans="1:51" ht="30" customHeight="1" hidden="1">
      <c r="A674" s="40" t="s">
        <v>795</v>
      </c>
      <c r="B674" s="40" t="s">
        <v>796</v>
      </c>
      <c r="C674" s="40" t="s">
        <v>74</v>
      </c>
      <c r="D674" s="59">
        <v>1.25</v>
      </c>
      <c r="E674" s="60">
        <f t="shared" si="139"/>
        <v>18994</v>
      </c>
      <c r="F674" s="53">
        <f t="shared" si="139"/>
        <v>23742.5</v>
      </c>
      <c r="G674" s="60">
        <f>일위대가목록!F168</f>
        <v>0</v>
      </c>
      <c r="H674" s="53">
        <f>TRUNC(G674*D674,1)</f>
        <v>0</v>
      </c>
      <c r="I674" s="60">
        <f>일위대가목록!G168</f>
        <v>18994</v>
      </c>
      <c r="J674" s="53">
        <f>TRUNC(I674*D674,1)</f>
        <v>23742.5</v>
      </c>
      <c r="K674" s="60">
        <f>일위대가목록!H168</f>
        <v>0</v>
      </c>
      <c r="L674" s="53">
        <f>TRUNC(K674*D674,1)</f>
        <v>0</v>
      </c>
      <c r="M674" s="40" t="s">
        <v>797</v>
      </c>
      <c r="N674" s="2" t="s">
        <v>514</v>
      </c>
      <c r="O674" s="2" t="s">
        <v>798</v>
      </c>
      <c r="P674" s="2" t="s">
        <v>47</v>
      </c>
      <c r="Q674" s="2" t="s">
        <v>48</v>
      </c>
      <c r="R674" s="2" t="s">
        <v>48</v>
      </c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2" t="s">
        <v>41</v>
      </c>
      <c r="AW674" s="2" t="s">
        <v>2218</v>
      </c>
      <c r="AX674" s="2" t="s">
        <v>41</v>
      </c>
      <c r="AY674" s="2" t="s">
        <v>41</v>
      </c>
    </row>
    <row r="675" spans="1:51" ht="30" customHeight="1" hidden="1">
      <c r="A675" s="40" t="s">
        <v>1173</v>
      </c>
      <c r="B675" s="40" t="s">
        <v>41</v>
      </c>
      <c r="C675" s="40" t="s">
        <v>41</v>
      </c>
      <c r="D675" s="59"/>
      <c r="E675" s="60"/>
      <c r="F675" s="53">
        <f>H675+J675+L675</f>
        <v>201635</v>
      </c>
      <c r="G675" s="60"/>
      <c r="H675" s="53">
        <f>TRUNC(SUMIF(N671:N674,N670,H671:H674),0)</f>
        <v>166883</v>
      </c>
      <c r="I675" s="60"/>
      <c r="J675" s="53">
        <f>TRUNC(SUMIF(N671:N674,N670,J671:J674),0)</f>
        <v>34724</v>
      </c>
      <c r="K675" s="60"/>
      <c r="L675" s="53">
        <f>TRUNC(SUMIF(N671:N674,N670,L671:L674),0)</f>
        <v>28</v>
      </c>
      <c r="M675" s="40" t="s">
        <v>41</v>
      </c>
      <c r="N675" s="2" t="s">
        <v>67</v>
      </c>
      <c r="O675" s="2" t="s">
        <v>67</v>
      </c>
      <c r="P675" s="2" t="s">
        <v>41</v>
      </c>
      <c r="Q675" s="2" t="s">
        <v>41</v>
      </c>
      <c r="R675" s="2" t="s">
        <v>41</v>
      </c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2" t="s">
        <v>41</v>
      </c>
      <c r="AW675" s="2" t="s">
        <v>41</v>
      </c>
      <c r="AX675" s="2" t="s">
        <v>41</v>
      </c>
      <c r="AY675" s="2" t="s">
        <v>41</v>
      </c>
    </row>
    <row r="676" spans="1:13" ht="30" customHeight="1" hidden="1">
      <c r="A676" s="59"/>
      <c r="B676" s="59"/>
      <c r="C676" s="59"/>
      <c r="D676" s="59"/>
      <c r="E676" s="60"/>
      <c r="F676" s="53"/>
      <c r="G676" s="60"/>
      <c r="H676" s="53"/>
      <c r="I676" s="60"/>
      <c r="J676" s="53"/>
      <c r="K676" s="60"/>
      <c r="L676" s="53"/>
      <c r="M676" s="59"/>
    </row>
    <row r="677" spans="1:14" ht="30" customHeight="1" hidden="1">
      <c r="A677" s="54" t="s">
        <v>2219</v>
      </c>
      <c r="B677" s="55"/>
      <c r="C677" s="55"/>
      <c r="D677" s="55"/>
      <c r="E677" s="56"/>
      <c r="F677" s="57"/>
      <c r="G677" s="56"/>
      <c r="H677" s="57"/>
      <c r="I677" s="56"/>
      <c r="J677" s="57"/>
      <c r="K677" s="56"/>
      <c r="L677" s="57"/>
      <c r="M677" s="58"/>
      <c r="N677" s="4" t="s">
        <v>518</v>
      </c>
    </row>
    <row r="678" spans="1:51" ht="30" customHeight="1" hidden="1">
      <c r="A678" s="40" t="s">
        <v>254</v>
      </c>
      <c r="B678" s="40" t="s">
        <v>2023</v>
      </c>
      <c r="C678" s="40" t="s">
        <v>699</v>
      </c>
      <c r="D678" s="59">
        <v>2.352</v>
      </c>
      <c r="E678" s="60">
        <f aca="true" t="shared" si="140" ref="E678:F683">TRUNC(G678+I678+K678,1)</f>
        <v>660</v>
      </c>
      <c r="F678" s="53">
        <f t="shared" si="140"/>
        <v>1552.3</v>
      </c>
      <c r="G678" s="60">
        <f>단가대비표!O74</f>
        <v>660</v>
      </c>
      <c r="H678" s="53">
        <f aca="true" t="shared" si="141" ref="H678:H683">TRUNC(G678*D678,1)</f>
        <v>1552.3</v>
      </c>
      <c r="I678" s="60">
        <f>단가대비표!P74</f>
        <v>0</v>
      </c>
      <c r="J678" s="53">
        <f aca="true" t="shared" si="142" ref="J678:J683">TRUNC(I678*D678,1)</f>
        <v>0</v>
      </c>
      <c r="K678" s="60">
        <f>단가대비표!V74</f>
        <v>0</v>
      </c>
      <c r="L678" s="53">
        <f aca="true" t="shared" si="143" ref="L678:L683">TRUNC(K678*D678,1)</f>
        <v>0</v>
      </c>
      <c r="M678" s="40" t="s">
        <v>2024</v>
      </c>
      <c r="N678" s="2" t="s">
        <v>518</v>
      </c>
      <c r="O678" s="2" t="s">
        <v>2025</v>
      </c>
      <c r="P678" s="2" t="s">
        <v>48</v>
      </c>
      <c r="Q678" s="2" t="s">
        <v>48</v>
      </c>
      <c r="R678" s="2" t="s">
        <v>47</v>
      </c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2" t="s">
        <v>41</v>
      </c>
      <c r="AW678" s="2" t="s">
        <v>2220</v>
      </c>
      <c r="AX678" s="2" t="s">
        <v>41</v>
      </c>
      <c r="AY678" s="2" t="s">
        <v>41</v>
      </c>
    </row>
    <row r="679" spans="1:51" ht="30" customHeight="1" hidden="1">
      <c r="A679" s="40" t="s">
        <v>2221</v>
      </c>
      <c r="B679" s="40" t="s">
        <v>2222</v>
      </c>
      <c r="C679" s="40" t="s">
        <v>699</v>
      </c>
      <c r="D679" s="59">
        <v>1.0008</v>
      </c>
      <c r="E679" s="60">
        <f t="shared" si="140"/>
        <v>670</v>
      </c>
      <c r="F679" s="53">
        <f t="shared" si="140"/>
        <v>670.5</v>
      </c>
      <c r="G679" s="60">
        <f>단가대비표!O80</f>
        <v>670</v>
      </c>
      <c r="H679" s="53">
        <f t="shared" si="141"/>
        <v>670.5</v>
      </c>
      <c r="I679" s="60">
        <f>단가대비표!P80</f>
        <v>0</v>
      </c>
      <c r="J679" s="53">
        <f t="shared" si="142"/>
        <v>0</v>
      </c>
      <c r="K679" s="60">
        <f>단가대비표!V80</f>
        <v>0</v>
      </c>
      <c r="L679" s="53">
        <f t="shared" si="143"/>
        <v>0</v>
      </c>
      <c r="M679" s="40" t="s">
        <v>2223</v>
      </c>
      <c r="N679" s="2" t="s">
        <v>518</v>
      </c>
      <c r="O679" s="2" t="s">
        <v>2224</v>
      </c>
      <c r="P679" s="2" t="s">
        <v>48</v>
      </c>
      <c r="Q679" s="2" t="s">
        <v>48</v>
      </c>
      <c r="R679" s="2" t="s">
        <v>47</v>
      </c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2" t="s">
        <v>41</v>
      </c>
      <c r="AW679" s="2" t="s">
        <v>2225</v>
      </c>
      <c r="AX679" s="2" t="s">
        <v>41</v>
      </c>
      <c r="AY679" s="2" t="s">
        <v>41</v>
      </c>
    </row>
    <row r="680" spans="1:51" ht="30" customHeight="1" hidden="1">
      <c r="A680" s="40" t="s">
        <v>1501</v>
      </c>
      <c r="B680" s="40" t="s">
        <v>1502</v>
      </c>
      <c r="C680" s="40" t="s">
        <v>699</v>
      </c>
      <c r="D680" s="59">
        <v>3.1499</v>
      </c>
      <c r="E680" s="60">
        <f t="shared" si="140"/>
        <v>4975</v>
      </c>
      <c r="F680" s="53">
        <f t="shared" si="140"/>
        <v>15670.6</v>
      </c>
      <c r="G680" s="60">
        <f>일위대가목록!F256</f>
        <v>227</v>
      </c>
      <c r="H680" s="53">
        <f t="shared" si="141"/>
        <v>715</v>
      </c>
      <c r="I680" s="60">
        <f>일위대가목록!G256</f>
        <v>4744</v>
      </c>
      <c r="J680" s="53">
        <f t="shared" si="142"/>
        <v>14943.1</v>
      </c>
      <c r="K680" s="60">
        <f>일위대가목록!H256</f>
        <v>4</v>
      </c>
      <c r="L680" s="53">
        <f t="shared" si="143"/>
        <v>12.5</v>
      </c>
      <c r="M680" s="40" t="s">
        <v>1503</v>
      </c>
      <c r="N680" s="2" t="s">
        <v>518</v>
      </c>
      <c r="O680" s="2" t="s">
        <v>1504</v>
      </c>
      <c r="P680" s="2" t="s">
        <v>47</v>
      </c>
      <c r="Q680" s="2" t="s">
        <v>48</v>
      </c>
      <c r="R680" s="2" t="s">
        <v>48</v>
      </c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2" t="s">
        <v>41</v>
      </c>
      <c r="AW680" s="2" t="s">
        <v>2226</v>
      </c>
      <c r="AX680" s="2" t="s">
        <v>41</v>
      </c>
      <c r="AY680" s="2" t="s">
        <v>41</v>
      </c>
    </row>
    <row r="681" spans="1:51" ht="30" customHeight="1" hidden="1">
      <c r="A681" s="40" t="s">
        <v>2227</v>
      </c>
      <c r="B681" s="40" t="s">
        <v>41</v>
      </c>
      <c r="C681" s="40" t="s">
        <v>699</v>
      </c>
      <c r="D681" s="59">
        <v>2.352</v>
      </c>
      <c r="E681" s="60">
        <f t="shared" si="140"/>
        <v>500</v>
      </c>
      <c r="F681" s="53">
        <f t="shared" si="140"/>
        <v>1176</v>
      </c>
      <c r="G681" s="60">
        <f>단가대비표!O107</f>
        <v>500</v>
      </c>
      <c r="H681" s="53">
        <f t="shared" si="141"/>
        <v>1176</v>
      </c>
      <c r="I681" s="60">
        <f>단가대비표!P107</f>
        <v>0</v>
      </c>
      <c r="J681" s="53">
        <f t="shared" si="142"/>
        <v>0</v>
      </c>
      <c r="K681" s="60">
        <f>단가대비표!V107</f>
        <v>0</v>
      </c>
      <c r="L681" s="53">
        <f t="shared" si="143"/>
        <v>0</v>
      </c>
      <c r="M681" s="40" t="s">
        <v>2228</v>
      </c>
      <c r="N681" s="2" t="s">
        <v>518</v>
      </c>
      <c r="O681" s="2" t="s">
        <v>2229</v>
      </c>
      <c r="P681" s="2" t="s">
        <v>48</v>
      </c>
      <c r="Q681" s="2" t="s">
        <v>48</v>
      </c>
      <c r="R681" s="2" t="s">
        <v>47</v>
      </c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2" t="s">
        <v>41</v>
      </c>
      <c r="AW681" s="2" t="s">
        <v>2230</v>
      </c>
      <c r="AX681" s="2" t="s">
        <v>41</v>
      </c>
      <c r="AY681" s="2" t="s">
        <v>41</v>
      </c>
    </row>
    <row r="682" spans="1:51" ht="30" customHeight="1" hidden="1">
      <c r="A682" s="40" t="s">
        <v>2031</v>
      </c>
      <c r="B682" s="40" t="s">
        <v>2032</v>
      </c>
      <c r="C682" s="40" t="s">
        <v>74</v>
      </c>
      <c r="D682" s="59">
        <v>0.0772</v>
      </c>
      <c r="E682" s="60">
        <f t="shared" si="140"/>
        <v>2881</v>
      </c>
      <c r="F682" s="53">
        <f t="shared" si="140"/>
        <v>222.3</v>
      </c>
      <c r="G682" s="60">
        <f>일위대가목록!F302</f>
        <v>505</v>
      </c>
      <c r="H682" s="53">
        <f t="shared" si="141"/>
        <v>38.9</v>
      </c>
      <c r="I682" s="60">
        <f>일위대가목록!G302</f>
        <v>2376</v>
      </c>
      <c r="J682" s="53">
        <f t="shared" si="142"/>
        <v>183.4</v>
      </c>
      <c r="K682" s="60">
        <f>일위대가목록!H302</f>
        <v>0</v>
      </c>
      <c r="L682" s="53">
        <f t="shared" si="143"/>
        <v>0</v>
      </c>
      <c r="M682" s="40" t="s">
        <v>2033</v>
      </c>
      <c r="N682" s="2" t="s">
        <v>518</v>
      </c>
      <c r="O682" s="2" t="s">
        <v>2034</v>
      </c>
      <c r="P682" s="2" t="s">
        <v>47</v>
      </c>
      <c r="Q682" s="2" t="s">
        <v>48</v>
      </c>
      <c r="R682" s="2" t="s">
        <v>48</v>
      </c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2" t="s">
        <v>41</v>
      </c>
      <c r="AW682" s="2" t="s">
        <v>2231</v>
      </c>
      <c r="AX682" s="2" t="s">
        <v>41</v>
      </c>
      <c r="AY682" s="2" t="s">
        <v>41</v>
      </c>
    </row>
    <row r="683" spans="1:51" ht="30" customHeight="1" hidden="1">
      <c r="A683" s="40" t="s">
        <v>1016</v>
      </c>
      <c r="B683" s="40" t="s">
        <v>1017</v>
      </c>
      <c r="C683" s="40" t="s">
        <v>699</v>
      </c>
      <c r="D683" s="59">
        <v>-0.1826</v>
      </c>
      <c r="E683" s="60">
        <f t="shared" si="140"/>
        <v>120</v>
      </c>
      <c r="F683" s="53">
        <f t="shared" si="140"/>
        <v>-21.9</v>
      </c>
      <c r="G683" s="60">
        <f>단가대비표!O50</f>
        <v>120</v>
      </c>
      <c r="H683" s="53">
        <f t="shared" si="141"/>
        <v>-21.9</v>
      </c>
      <c r="I683" s="60">
        <f>단가대비표!P50</f>
        <v>0</v>
      </c>
      <c r="J683" s="53">
        <f t="shared" si="142"/>
        <v>0</v>
      </c>
      <c r="K683" s="60">
        <f>단가대비표!V50</f>
        <v>0</v>
      </c>
      <c r="L683" s="53">
        <f t="shared" si="143"/>
        <v>0</v>
      </c>
      <c r="M683" s="40" t="s">
        <v>1483</v>
      </c>
      <c r="N683" s="2" t="s">
        <v>518</v>
      </c>
      <c r="O683" s="2" t="s">
        <v>1484</v>
      </c>
      <c r="P683" s="2" t="s">
        <v>48</v>
      </c>
      <c r="Q683" s="2" t="s">
        <v>48</v>
      </c>
      <c r="R683" s="2" t="s">
        <v>47</v>
      </c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2" t="s">
        <v>41</v>
      </c>
      <c r="AW683" s="2" t="s">
        <v>2232</v>
      </c>
      <c r="AX683" s="2" t="s">
        <v>41</v>
      </c>
      <c r="AY683" s="2" t="s">
        <v>41</v>
      </c>
    </row>
    <row r="684" spans="1:51" ht="30" customHeight="1" hidden="1">
      <c r="A684" s="40" t="s">
        <v>1173</v>
      </c>
      <c r="B684" s="40" t="s">
        <v>41</v>
      </c>
      <c r="C684" s="40" t="s">
        <v>41</v>
      </c>
      <c r="D684" s="59"/>
      <c r="E684" s="60"/>
      <c r="F684" s="53">
        <f>H684+J684+L684</f>
        <v>19268</v>
      </c>
      <c r="G684" s="60"/>
      <c r="H684" s="53">
        <f>TRUNC(SUMIF(N678:N683,N677,H678:H683),0)</f>
        <v>4130</v>
      </c>
      <c r="I684" s="60"/>
      <c r="J684" s="53">
        <f>TRUNC(SUMIF(N678:N683,N677,J678:J683),0)</f>
        <v>15126</v>
      </c>
      <c r="K684" s="60"/>
      <c r="L684" s="53">
        <f>TRUNC(SUMIF(N678:N683,N677,L678:L683),0)</f>
        <v>12</v>
      </c>
      <c r="M684" s="40" t="s">
        <v>41</v>
      </c>
      <c r="N684" s="2" t="s">
        <v>67</v>
      </c>
      <c r="O684" s="2" t="s">
        <v>67</v>
      </c>
      <c r="P684" s="2" t="s">
        <v>41</v>
      </c>
      <c r="Q684" s="2" t="s">
        <v>41</v>
      </c>
      <c r="R684" s="2" t="s">
        <v>41</v>
      </c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2" t="s">
        <v>41</v>
      </c>
      <c r="AW684" s="2" t="s">
        <v>41</v>
      </c>
      <c r="AX684" s="2" t="s">
        <v>41</v>
      </c>
      <c r="AY684" s="2" t="s">
        <v>41</v>
      </c>
    </row>
    <row r="685" spans="1:13" ht="30" customHeight="1" hidden="1">
      <c r="A685" s="59"/>
      <c r="B685" s="59"/>
      <c r="C685" s="59"/>
      <c r="D685" s="59"/>
      <c r="E685" s="60"/>
      <c r="F685" s="53"/>
      <c r="G685" s="60"/>
      <c r="H685" s="53"/>
      <c r="I685" s="60"/>
      <c r="J685" s="53"/>
      <c r="K685" s="60"/>
      <c r="L685" s="53"/>
      <c r="M685" s="59"/>
    </row>
    <row r="686" spans="1:14" ht="30" customHeight="1" hidden="1">
      <c r="A686" s="54" t="s">
        <v>2233</v>
      </c>
      <c r="B686" s="55"/>
      <c r="C686" s="55"/>
      <c r="D686" s="55"/>
      <c r="E686" s="56"/>
      <c r="F686" s="57"/>
      <c r="G686" s="56"/>
      <c r="H686" s="57"/>
      <c r="I686" s="56"/>
      <c r="J686" s="57"/>
      <c r="K686" s="56"/>
      <c r="L686" s="57"/>
      <c r="M686" s="58"/>
      <c r="N686" s="4" t="s">
        <v>522</v>
      </c>
    </row>
    <row r="687" spans="1:51" ht="30" customHeight="1" hidden="1">
      <c r="A687" s="40" t="s">
        <v>2234</v>
      </c>
      <c r="B687" s="40" t="s">
        <v>2235</v>
      </c>
      <c r="C687" s="40" t="s">
        <v>59</v>
      </c>
      <c r="D687" s="59">
        <v>1</v>
      </c>
      <c r="E687" s="60">
        <f aca="true" t="shared" si="144" ref="E687:F694">TRUNC(G687+I687+K687,1)</f>
        <v>24000</v>
      </c>
      <c r="F687" s="53">
        <f t="shared" si="144"/>
        <v>24000</v>
      </c>
      <c r="G687" s="60">
        <f>단가대비표!O114</f>
        <v>24000</v>
      </c>
      <c r="H687" s="53">
        <f aca="true" t="shared" si="145" ref="H687:H694">TRUNC(G687*D687,1)</f>
        <v>24000</v>
      </c>
      <c r="I687" s="60">
        <f>단가대비표!P114</f>
        <v>0</v>
      </c>
      <c r="J687" s="53">
        <f aca="true" t="shared" si="146" ref="J687:J694">TRUNC(I687*D687,1)</f>
        <v>0</v>
      </c>
      <c r="K687" s="60">
        <f>단가대비표!V114</f>
        <v>0</v>
      </c>
      <c r="L687" s="53">
        <f aca="true" t="shared" si="147" ref="L687:L694">TRUNC(K687*D687,1)</f>
        <v>0</v>
      </c>
      <c r="M687" s="40" t="s">
        <v>2236</v>
      </c>
      <c r="N687" s="2" t="s">
        <v>522</v>
      </c>
      <c r="O687" s="2" t="s">
        <v>2237</v>
      </c>
      <c r="P687" s="2" t="s">
        <v>48</v>
      </c>
      <c r="Q687" s="2" t="s">
        <v>48</v>
      </c>
      <c r="R687" s="2" t="s">
        <v>47</v>
      </c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2" t="s">
        <v>41</v>
      </c>
      <c r="AW687" s="2" t="s">
        <v>2238</v>
      </c>
      <c r="AX687" s="2" t="s">
        <v>41</v>
      </c>
      <c r="AY687" s="2" t="s">
        <v>41</v>
      </c>
    </row>
    <row r="688" spans="1:51" ht="30" customHeight="1" hidden="1">
      <c r="A688" s="40" t="s">
        <v>2096</v>
      </c>
      <c r="B688" s="40" t="s">
        <v>2239</v>
      </c>
      <c r="C688" s="40" t="s">
        <v>699</v>
      </c>
      <c r="D688" s="59">
        <v>2.4424</v>
      </c>
      <c r="E688" s="60">
        <f t="shared" si="144"/>
        <v>3390</v>
      </c>
      <c r="F688" s="53">
        <f t="shared" si="144"/>
        <v>8279.7</v>
      </c>
      <c r="G688" s="60">
        <f>단가대비표!O104</f>
        <v>3390</v>
      </c>
      <c r="H688" s="53">
        <f t="shared" si="145"/>
        <v>8279.7</v>
      </c>
      <c r="I688" s="60">
        <f>단가대비표!P104</f>
        <v>0</v>
      </c>
      <c r="J688" s="53">
        <f t="shared" si="146"/>
        <v>0</v>
      </c>
      <c r="K688" s="60">
        <f>단가대비표!V104</f>
        <v>0</v>
      </c>
      <c r="L688" s="53">
        <f t="shared" si="147"/>
        <v>0</v>
      </c>
      <c r="M688" s="40" t="s">
        <v>2240</v>
      </c>
      <c r="N688" s="2" t="s">
        <v>522</v>
      </c>
      <c r="O688" s="2" t="s">
        <v>2241</v>
      </c>
      <c r="P688" s="2" t="s">
        <v>48</v>
      </c>
      <c r="Q688" s="2" t="s">
        <v>48</v>
      </c>
      <c r="R688" s="2" t="s">
        <v>47</v>
      </c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2" t="s">
        <v>41</v>
      </c>
      <c r="AW688" s="2" t="s">
        <v>2242</v>
      </c>
      <c r="AX688" s="2" t="s">
        <v>41</v>
      </c>
      <c r="AY688" s="2" t="s">
        <v>41</v>
      </c>
    </row>
    <row r="689" spans="1:51" ht="30" customHeight="1" hidden="1">
      <c r="A689" s="40" t="s">
        <v>2221</v>
      </c>
      <c r="B689" s="40" t="s">
        <v>2222</v>
      </c>
      <c r="C689" s="40" t="s">
        <v>699</v>
      </c>
      <c r="D689" s="59">
        <v>1.0008</v>
      </c>
      <c r="E689" s="60">
        <f t="shared" si="144"/>
        <v>670</v>
      </c>
      <c r="F689" s="53">
        <f t="shared" si="144"/>
        <v>670.5</v>
      </c>
      <c r="G689" s="60">
        <f>단가대비표!O80</f>
        <v>670</v>
      </c>
      <c r="H689" s="53">
        <f t="shared" si="145"/>
        <v>670.5</v>
      </c>
      <c r="I689" s="60">
        <f>단가대비표!P80</f>
        <v>0</v>
      </c>
      <c r="J689" s="53">
        <f t="shared" si="146"/>
        <v>0</v>
      </c>
      <c r="K689" s="60">
        <f>단가대비표!V80</f>
        <v>0</v>
      </c>
      <c r="L689" s="53">
        <f t="shared" si="147"/>
        <v>0</v>
      </c>
      <c r="M689" s="40" t="s">
        <v>2223</v>
      </c>
      <c r="N689" s="2" t="s">
        <v>522</v>
      </c>
      <c r="O689" s="2" t="s">
        <v>2224</v>
      </c>
      <c r="P689" s="2" t="s">
        <v>48</v>
      </c>
      <c r="Q689" s="2" t="s">
        <v>48</v>
      </c>
      <c r="R689" s="2" t="s">
        <v>47</v>
      </c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2" t="s">
        <v>41</v>
      </c>
      <c r="AW689" s="2" t="s">
        <v>2243</v>
      </c>
      <c r="AX689" s="2" t="s">
        <v>41</v>
      </c>
      <c r="AY689" s="2" t="s">
        <v>41</v>
      </c>
    </row>
    <row r="690" spans="1:51" ht="30" customHeight="1" hidden="1">
      <c r="A690" s="40" t="s">
        <v>2109</v>
      </c>
      <c r="B690" s="40" t="s">
        <v>1502</v>
      </c>
      <c r="C690" s="40" t="s">
        <v>699</v>
      </c>
      <c r="D690" s="59">
        <v>2.2204</v>
      </c>
      <c r="E690" s="60">
        <f t="shared" si="144"/>
        <v>4791</v>
      </c>
      <c r="F690" s="53">
        <f t="shared" si="144"/>
        <v>10637.7</v>
      </c>
      <c r="G690" s="60">
        <f>일위대가목록!F310</f>
        <v>338</v>
      </c>
      <c r="H690" s="53">
        <f t="shared" si="145"/>
        <v>750.4</v>
      </c>
      <c r="I690" s="60">
        <f>일위대가목록!G310</f>
        <v>4441</v>
      </c>
      <c r="J690" s="53">
        <f t="shared" si="146"/>
        <v>9860.7</v>
      </c>
      <c r="K690" s="60">
        <f>일위대가목록!H310</f>
        <v>12</v>
      </c>
      <c r="L690" s="53">
        <f t="shared" si="147"/>
        <v>26.6</v>
      </c>
      <c r="M690" s="40" t="s">
        <v>2110</v>
      </c>
      <c r="N690" s="2" t="s">
        <v>522</v>
      </c>
      <c r="O690" s="2" t="s">
        <v>2111</v>
      </c>
      <c r="P690" s="2" t="s">
        <v>47</v>
      </c>
      <c r="Q690" s="2" t="s">
        <v>48</v>
      </c>
      <c r="R690" s="2" t="s">
        <v>48</v>
      </c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2" t="s">
        <v>41</v>
      </c>
      <c r="AW690" s="2" t="s">
        <v>2244</v>
      </c>
      <c r="AX690" s="2" t="s">
        <v>41</v>
      </c>
      <c r="AY690" s="2" t="s">
        <v>41</v>
      </c>
    </row>
    <row r="691" spans="1:51" ht="30" customHeight="1" hidden="1">
      <c r="A691" s="40" t="s">
        <v>2027</v>
      </c>
      <c r="B691" s="40" t="s">
        <v>1502</v>
      </c>
      <c r="C691" s="40" t="s">
        <v>699</v>
      </c>
      <c r="D691" s="59">
        <v>0.9099</v>
      </c>
      <c r="E691" s="60">
        <f t="shared" si="144"/>
        <v>4671</v>
      </c>
      <c r="F691" s="53">
        <f t="shared" si="144"/>
        <v>4250</v>
      </c>
      <c r="G691" s="60">
        <f>일위대가목록!F301</f>
        <v>218</v>
      </c>
      <c r="H691" s="53">
        <f t="shared" si="145"/>
        <v>198.3</v>
      </c>
      <c r="I691" s="60">
        <f>일위대가목록!G301</f>
        <v>4441</v>
      </c>
      <c r="J691" s="53">
        <f t="shared" si="146"/>
        <v>4040.8</v>
      </c>
      <c r="K691" s="60">
        <f>일위대가목록!H301</f>
        <v>12</v>
      </c>
      <c r="L691" s="53">
        <f t="shared" si="147"/>
        <v>10.9</v>
      </c>
      <c r="M691" s="40" t="s">
        <v>2028</v>
      </c>
      <c r="N691" s="2" t="s">
        <v>522</v>
      </c>
      <c r="O691" s="2" t="s">
        <v>2029</v>
      </c>
      <c r="P691" s="2" t="s">
        <v>47</v>
      </c>
      <c r="Q691" s="2" t="s">
        <v>48</v>
      </c>
      <c r="R691" s="2" t="s">
        <v>48</v>
      </c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2" t="s">
        <v>41</v>
      </c>
      <c r="AW691" s="2" t="s">
        <v>2245</v>
      </c>
      <c r="AX691" s="2" t="s">
        <v>41</v>
      </c>
      <c r="AY691" s="2" t="s">
        <v>41</v>
      </c>
    </row>
    <row r="692" spans="1:51" ht="30" customHeight="1" hidden="1">
      <c r="A692" s="40" t="s">
        <v>2031</v>
      </c>
      <c r="B692" s="40" t="s">
        <v>2032</v>
      </c>
      <c r="C692" s="40" t="s">
        <v>74</v>
      </c>
      <c r="D692" s="59">
        <v>0.0772</v>
      </c>
      <c r="E692" s="60">
        <f t="shared" si="144"/>
        <v>2881</v>
      </c>
      <c r="F692" s="53">
        <f t="shared" si="144"/>
        <v>222.3</v>
      </c>
      <c r="G692" s="60">
        <f>일위대가목록!F302</f>
        <v>505</v>
      </c>
      <c r="H692" s="53">
        <f t="shared" si="145"/>
        <v>38.9</v>
      </c>
      <c r="I692" s="60">
        <f>일위대가목록!G302</f>
        <v>2376</v>
      </c>
      <c r="J692" s="53">
        <f t="shared" si="146"/>
        <v>183.4</v>
      </c>
      <c r="K692" s="60">
        <f>일위대가목록!H302</f>
        <v>0</v>
      </c>
      <c r="L692" s="53">
        <f t="shared" si="147"/>
        <v>0</v>
      </c>
      <c r="M692" s="40" t="s">
        <v>2033</v>
      </c>
      <c r="N692" s="2" t="s">
        <v>522</v>
      </c>
      <c r="O692" s="2" t="s">
        <v>2034</v>
      </c>
      <c r="P692" s="2" t="s">
        <v>47</v>
      </c>
      <c r="Q692" s="2" t="s">
        <v>48</v>
      </c>
      <c r="R692" s="2" t="s">
        <v>48</v>
      </c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2" t="s">
        <v>41</v>
      </c>
      <c r="AW692" s="2" t="s">
        <v>2246</v>
      </c>
      <c r="AX692" s="2" t="s">
        <v>41</v>
      </c>
      <c r="AY692" s="2" t="s">
        <v>41</v>
      </c>
    </row>
    <row r="693" spans="1:51" ht="30" customHeight="1" hidden="1">
      <c r="A693" s="40" t="s">
        <v>1016</v>
      </c>
      <c r="B693" s="40" t="s">
        <v>2114</v>
      </c>
      <c r="C693" s="40" t="s">
        <v>699</v>
      </c>
      <c r="D693" s="59">
        <v>-0.1998</v>
      </c>
      <c r="E693" s="60">
        <f t="shared" si="144"/>
        <v>1030</v>
      </c>
      <c r="F693" s="53">
        <f t="shared" si="144"/>
        <v>-205.7</v>
      </c>
      <c r="G693" s="60">
        <f>단가대비표!O52</f>
        <v>1030</v>
      </c>
      <c r="H693" s="53">
        <f t="shared" si="145"/>
        <v>-205.7</v>
      </c>
      <c r="I693" s="60">
        <f>단가대비표!P52</f>
        <v>0</v>
      </c>
      <c r="J693" s="53">
        <f t="shared" si="146"/>
        <v>0</v>
      </c>
      <c r="K693" s="60">
        <f>단가대비표!V52</f>
        <v>0</v>
      </c>
      <c r="L693" s="53">
        <f t="shared" si="147"/>
        <v>0</v>
      </c>
      <c r="M693" s="40" t="s">
        <v>2115</v>
      </c>
      <c r="N693" s="2" t="s">
        <v>522</v>
      </c>
      <c r="O693" s="2" t="s">
        <v>2116</v>
      </c>
      <c r="P693" s="2" t="s">
        <v>48</v>
      </c>
      <c r="Q693" s="2" t="s">
        <v>48</v>
      </c>
      <c r="R693" s="2" t="s">
        <v>47</v>
      </c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2" t="s">
        <v>41</v>
      </c>
      <c r="AW693" s="2" t="s">
        <v>2247</v>
      </c>
      <c r="AX693" s="2" t="s">
        <v>41</v>
      </c>
      <c r="AY693" s="2" t="s">
        <v>41</v>
      </c>
    </row>
    <row r="694" spans="1:51" ht="30" customHeight="1" hidden="1">
      <c r="A694" s="40" t="s">
        <v>1016</v>
      </c>
      <c r="B694" s="40" t="s">
        <v>1017</v>
      </c>
      <c r="C694" s="40" t="s">
        <v>699</v>
      </c>
      <c r="D694" s="59">
        <v>-0.0818</v>
      </c>
      <c r="E694" s="60">
        <f t="shared" si="144"/>
        <v>120</v>
      </c>
      <c r="F694" s="53">
        <f t="shared" si="144"/>
        <v>-9.8</v>
      </c>
      <c r="G694" s="60">
        <f>단가대비표!O50</f>
        <v>120</v>
      </c>
      <c r="H694" s="53">
        <f t="shared" si="145"/>
        <v>-9.8</v>
      </c>
      <c r="I694" s="60">
        <f>단가대비표!P50</f>
        <v>0</v>
      </c>
      <c r="J694" s="53">
        <f t="shared" si="146"/>
        <v>0</v>
      </c>
      <c r="K694" s="60">
        <f>단가대비표!V50</f>
        <v>0</v>
      </c>
      <c r="L694" s="53">
        <f t="shared" si="147"/>
        <v>0</v>
      </c>
      <c r="M694" s="40" t="s">
        <v>1483</v>
      </c>
      <c r="N694" s="2" t="s">
        <v>522</v>
      </c>
      <c r="O694" s="2" t="s">
        <v>1484</v>
      </c>
      <c r="P694" s="2" t="s">
        <v>48</v>
      </c>
      <c r="Q694" s="2" t="s">
        <v>48</v>
      </c>
      <c r="R694" s="2" t="s">
        <v>47</v>
      </c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2" t="s">
        <v>41</v>
      </c>
      <c r="AW694" s="2" t="s">
        <v>2248</v>
      </c>
      <c r="AX694" s="2" t="s">
        <v>41</v>
      </c>
      <c r="AY694" s="2" t="s">
        <v>41</v>
      </c>
    </row>
    <row r="695" spans="1:51" ht="30" customHeight="1" hidden="1">
      <c r="A695" s="40" t="s">
        <v>1173</v>
      </c>
      <c r="B695" s="40" t="s">
        <v>41</v>
      </c>
      <c r="C695" s="40" t="s">
        <v>41</v>
      </c>
      <c r="D695" s="59"/>
      <c r="E695" s="60"/>
      <c r="F695" s="53">
        <f>H695+J695+L695</f>
        <v>47843</v>
      </c>
      <c r="G695" s="60"/>
      <c r="H695" s="53">
        <f>TRUNC(SUMIF(N687:N694,N686,H687:H694),0)</f>
        <v>33722</v>
      </c>
      <c r="I695" s="60"/>
      <c r="J695" s="53">
        <f>TRUNC(SUMIF(N687:N694,N686,J687:J694),0)</f>
        <v>14084</v>
      </c>
      <c r="K695" s="60"/>
      <c r="L695" s="53">
        <f>TRUNC(SUMIF(N687:N694,N686,L687:L694),0)</f>
        <v>37</v>
      </c>
      <c r="M695" s="40" t="s">
        <v>41</v>
      </c>
      <c r="N695" s="2" t="s">
        <v>67</v>
      </c>
      <c r="O695" s="2" t="s">
        <v>67</v>
      </c>
      <c r="P695" s="2" t="s">
        <v>41</v>
      </c>
      <c r="Q695" s="2" t="s">
        <v>41</v>
      </c>
      <c r="R695" s="2" t="s">
        <v>41</v>
      </c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2" t="s">
        <v>41</v>
      </c>
      <c r="AW695" s="2" t="s">
        <v>41</v>
      </c>
      <c r="AX695" s="2" t="s">
        <v>41</v>
      </c>
      <c r="AY695" s="2" t="s">
        <v>41</v>
      </c>
    </row>
    <row r="696" spans="1:13" ht="30" customHeight="1" hidden="1">
      <c r="A696" s="59"/>
      <c r="B696" s="59"/>
      <c r="C696" s="59"/>
      <c r="D696" s="59"/>
      <c r="E696" s="60"/>
      <c r="F696" s="53"/>
      <c r="G696" s="60"/>
      <c r="H696" s="53"/>
      <c r="I696" s="60"/>
      <c r="J696" s="53"/>
      <c r="K696" s="60"/>
      <c r="L696" s="53"/>
      <c r="M696" s="59"/>
    </row>
    <row r="697" spans="1:14" ht="30" customHeight="1" hidden="1">
      <c r="A697" s="54" t="s">
        <v>2249</v>
      </c>
      <c r="B697" s="55"/>
      <c r="C697" s="55"/>
      <c r="D697" s="55"/>
      <c r="E697" s="56"/>
      <c r="F697" s="57"/>
      <c r="G697" s="56"/>
      <c r="H697" s="57"/>
      <c r="I697" s="56"/>
      <c r="J697" s="57"/>
      <c r="K697" s="56"/>
      <c r="L697" s="57"/>
      <c r="M697" s="58"/>
      <c r="N697" s="4" t="s">
        <v>526</v>
      </c>
    </row>
    <row r="698" spans="1:51" ht="30" customHeight="1" hidden="1">
      <c r="A698" s="40" t="s">
        <v>2250</v>
      </c>
      <c r="B698" s="40" t="s">
        <v>2251</v>
      </c>
      <c r="C698" s="40" t="s">
        <v>699</v>
      </c>
      <c r="D698" s="59">
        <v>0.8666</v>
      </c>
      <c r="E698" s="60">
        <f aca="true" t="shared" si="148" ref="E698:F702">TRUNC(G698+I698+K698,1)</f>
        <v>710</v>
      </c>
      <c r="F698" s="53">
        <f t="shared" si="148"/>
        <v>615.2</v>
      </c>
      <c r="G698" s="60">
        <f>단가대비표!O78</f>
        <v>710</v>
      </c>
      <c r="H698" s="53">
        <f>TRUNC(G698*D698,1)</f>
        <v>615.2</v>
      </c>
      <c r="I698" s="60">
        <f>단가대비표!P78</f>
        <v>0</v>
      </c>
      <c r="J698" s="53">
        <f>TRUNC(I698*D698,1)</f>
        <v>0</v>
      </c>
      <c r="K698" s="60">
        <f>단가대비표!V78</f>
        <v>0</v>
      </c>
      <c r="L698" s="53">
        <f>TRUNC(K698*D698,1)</f>
        <v>0</v>
      </c>
      <c r="M698" s="40" t="s">
        <v>2252</v>
      </c>
      <c r="N698" s="2" t="s">
        <v>526</v>
      </c>
      <c r="O698" s="2" t="s">
        <v>2253</v>
      </c>
      <c r="P698" s="2" t="s">
        <v>48</v>
      </c>
      <c r="Q698" s="2" t="s">
        <v>48</v>
      </c>
      <c r="R698" s="2" t="s">
        <v>47</v>
      </c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2" t="s">
        <v>41</v>
      </c>
      <c r="AW698" s="2" t="s">
        <v>2254</v>
      </c>
      <c r="AX698" s="2" t="s">
        <v>41</v>
      </c>
      <c r="AY698" s="2" t="s">
        <v>41</v>
      </c>
    </row>
    <row r="699" spans="1:51" ht="30" customHeight="1" hidden="1">
      <c r="A699" s="40" t="s">
        <v>1501</v>
      </c>
      <c r="B699" s="40" t="s">
        <v>1502</v>
      </c>
      <c r="C699" s="40" t="s">
        <v>699</v>
      </c>
      <c r="D699" s="59">
        <v>0.8254</v>
      </c>
      <c r="E699" s="60">
        <f t="shared" si="148"/>
        <v>4975</v>
      </c>
      <c r="F699" s="53">
        <f t="shared" si="148"/>
        <v>4106.2</v>
      </c>
      <c r="G699" s="60">
        <f>일위대가목록!F256</f>
        <v>227</v>
      </c>
      <c r="H699" s="53">
        <f>TRUNC(G699*D699,1)</f>
        <v>187.3</v>
      </c>
      <c r="I699" s="60">
        <f>일위대가목록!G256</f>
        <v>4744</v>
      </c>
      <c r="J699" s="53">
        <f>TRUNC(I699*D699,1)</f>
        <v>3915.6</v>
      </c>
      <c r="K699" s="60">
        <f>일위대가목록!H256</f>
        <v>4</v>
      </c>
      <c r="L699" s="53">
        <f>TRUNC(K699*D699,1)</f>
        <v>3.3</v>
      </c>
      <c r="M699" s="40" t="s">
        <v>1503</v>
      </c>
      <c r="N699" s="2" t="s">
        <v>526</v>
      </c>
      <c r="O699" s="2" t="s">
        <v>1504</v>
      </c>
      <c r="P699" s="2" t="s">
        <v>47</v>
      </c>
      <c r="Q699" s="2" t="s">
        <v>48</v>
      </c>
      <c r="R699" s="2" t="s">
        <v>48</v>
      </c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2" t="s">
        <v>41</v>
      </c>
      <c r="AW699" s="2" t="s">
        <v>2255</v>
      </c>
      <c r="AX699" s="2" t="s">
        <v>41</v>
      </c>
      <c r="AY699" s="2" t="s">
        <v>41</v>
      </c>
    </row>
    <row r="700" spans="1:51" ht="30" customHeight="1" hidden="1">
      <c r="A700" s="40" t="s">
        <v>2031</v>
      </c>
      <c r="B700" s="40" t="s">
        <v>2032</v>
      </c>
      <c r="C700" s="40" t="s">
        <v>74</v>
      </c>
      <c r="D700" s="59">
        <v>0.0103</v>
      </c>
      <c r="E700" s="60">
        <f t="shared" si="148"/>
        <v>2881</v>
      </c>
      <c r="F700" s="53">
        <f t="shared" si="148"/>
        <v>29.6</v>
      </c>
      <c r="G700" s="60">
        <f>일위대가목록!F302</f>
        <v>505</v>
      </c>
      <c r="H700" s="53">
        <f>TRUNC(G700*D700,1)</f>
        <v>5.2</v>
      </c>
      <c r="I700" s="60">
        <f>일위대가목록!G302</f>
        <v>2376</v>
      </c>
      <c r="J700" s="53">
        <f>TRUNC(I700*D700,1)</f>
        <v>24.4</v>
      </c>
      <c r="K700" s="60">
        <f>일위대가목록!H302</f>
        <v>0</v>
      </c>
      <c r="L700" s="53">
        <f>TRUNC(K700*D700,1)</f>
        <v>0</v>
      </c>
      <c r="M700" s="40" t="s">
        <v>2033</v>
      </c>
      <c r="N700" s="2" t="s">
        <v>526</v>
      </c>
      <c r="O700" s="2" t="s">
        <v>2034</v>
      </c>
      <c r="P700" s="2" t="s">
        <v>47</v>
      </c>
      <c r="Q700" s="2" t="s">
        <v>48</v>
      </c>
      <c r="R700" s="2" t="s">
        <v>48</v>
      </c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2" t="s">
        <v>41</v>
      </c>
      <c r="AW700" s="2" t="s">
        <v>2256</v>
      </c>
      <c r="AX700" s="2" t="s">
        <v>41</v>
      </c>
      <c r="AY700" s="2" t="s">
        <v>41</v>
      </c>
    </row>
    <row r="701" spans="1:51" ht="30" customHeight="1" hidden="1">
      <c r="A701" s="40" t="s">
        <v>2036</v>
      </c>
      <c r="B701" s="40" t="s">
        <v>2037</v>
      </c>
      <c r="C701" s="40" t="s">
        <v>74</v>
      </c>
      <c r="D701" s="59">
        <v>0.0103</v>
      </c>
      <c r="E701" s="60">
        <f t="shared" si="148"/>
        <v>7229</v>
      </c>
      <c r="F701" s="53">
        <f t="shared" si="148"/>
        <v>74.3</v>
      </c>
      <c r="G701" s="60">
        <f>일위대가목록!F303</f>
        <v>893</v>
      </c>
      <c r="H701" s="53">
        <f>TRUNC(G701*D701,1)</f>
        <v>9.1</v>
      </c>
      <c r="I701" s="60">
        <f>일위대가목록!G303</f>
        <v>6336</v>
      </c>
      <c r="J701" s="53">
        <f>TRUNC(I701*D701,1)</f>
        <v>65.2</v>
      </c>
      <c r="K701" s="60">
        <f>일위대가목록!H303</f>
        <v>0</v>
      </c>
      <c r="L701" s="53">
        <f>TRUNC(K701*D701,1)</f>
        <v>0</v>
      </c>
      <c r="M701" s="40" t="s">
        <v>2038</v>
      </c>
      <c r="N701" s="2" t="s">
        <v>526</v>
      </c>
      <c r="O701" s="2" t="s">
        <v>2039</v>
      </c>
      <c r="P701" s="2" t="s">
        <v>47</v>
      </c>
      <c r="Q701" s="2" t="s">
        <v>48</v>
      </c>
      <c r="R701" s="2" t="s">
        <v>48</v>
      </c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2" t="s">
        <v>41</v>
      </c>
      <c r="AW701" s="2" t="s">
        <v>2257</v>
      </c>
      <c r="AX701" s="2" t="s">
        <v>41</v>
      </c>
      <c r="AY701" s="2" t="s">
        <v>41</v>
      </c>
    </row>
    <row r="702" spans="1:51" ht="30" customHeight="1" hidden="1">
      <c r="A702" s="40" t="s">
        <v>1016</v>
      </c>
      <c r="B702" s="40" t="s">
        <v>1017</v>
      </c>
      <c r="C702" s="40" t="s">
        <v>699</v>
      </c>
      <c r="D702" s="59">
        <v>-0.037</v>
      </c>
      <c r="E702" s="60">
        <f t="shared" si="148"/>
        <v>120</v>
      </c>
      <c r="F702" s="53">
        <f t="shared" si="148"/>
        <v>-4.4</v>
      </c>
      <c r="G702" s="60">
        <f>단가대비표!O50</f>
        <v>120</v>
      </c>
      <c r="H702" s="53">
        <f>TRUNC(G702*D702,1)</f>
        <v>-4.4</v>
      </c>
      <c r="I702" s="60">
        <f>단가대비표!P50</f>
        <v>0</v>
      </c>
      <c r="J702" s="53">
        <f>TRUNC(I702*D702,1)</f>
        <v>0</v>
      </c>
      <c r="K702" s="60">
        <f>단가대비표!V50</f>
        <v>0</v>
      </c>
      <c r="L702" s="53">
        <f>TRUNC(K702*D702,1)</f>
        <v>0</v>
      </c>
      <c r="M702" s="40" t="s">
        <v>1483</v>
      </c>
      <c r="N702" s="2" t="s">
        <v>526</v>
      </c>
      <c r="O702" s="2" t="s">
        <v>1484</v>
      </c>
      <c r="P702" s="2" t="s">
        <v>48</v>
      </c>
      <c r="Q702" s="2" t="s">
        <v>48</v>
      </c>
      <c r="R702" s="2" t="s">
        <v>47</v>
      </c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2" t="s">
        <v>41</v>
      </c>
      <c r="AW702" s="2" t="s">
        <v>2258</v>
      </c>
      <c r="AX702" s="2" t="s">
        <v>41</v>
      </c>
      <c r="AY702" s="2" t="s">
        <v>41</v>
      </c>
    </row>
    <row r="703" spans="1:51" ht="30" customHeight="1" hidden="1">
      <c r="A703" s="40" t="s">
        <v>1173</v>
      </c>
      <c r="B703" s="40" t="s">
        <v>41</v>
      </c>
      <c r="C703" s="40" t="s">
        <v>41</v>
      </c>
      <c r="D703" s="59"/>
      <c r="E703" s="60"/>
      <c r="F703" s="53">
        <f>H703+J703+L703</f>
        <v>4820</v>
      </c>
      <c r="G703" s="60"/>
      <c r="H703" s="53">
        <f>TRUNC(SUMIF(N698:N702,N697,H698:H702),0)</f>
        <v>812</v>
      </c>
      <c r="I703" s="60"/>
      <c r="J703" s="53">
        <f>TRUNC(SUMIF(N698:N702,N697,J698:J702),0)</f>
        <v>4005</v>
      </c>
      <c r="K703" s="60"/>
      <c r="L703" s="53">
        <f>TRUNC(SUMIF(N698:N702,N697,L698:L702),0)</f>
        <v>3</v>
      </c>
      <c r="M703" s="40" t="s">
        <v>41</v>
      </c>
      <c r="N703" s="2" t="s">
        <v>67</v>
      </c>
      <c r="O703" s="2" t="s">
        <v>67</v>
      </c>
      <c r="P703" s="2" t="s">
        <v>41</v>
      </c>
      <c r="Q703" s="2" t="s">
        <v>41</v>
      </c>
      <c r="R703" s="2" t="s">
        <v>41</v>
      </c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2" t="s">
        <v>41</v>
      </c>
      <c r="AW703" s="2" t="s">
        <v>41</v>
      </c>
      <c r="AX703" s="2" t="s">
        <v>41</v>
      </c>
      <c r="AY703" s="2" t="s">
        <v>41</v>
      </c>
    </row>
    <row r="704" spans="1:13" ht="30" customHeight="1" hidden="1">
      <c r="A704" s="59"/>
      <c r="B704" s="59"/>
      <c r="C704" s="59"/>
      <c r="D704" s="59"/>
      <c r="E704" s="60"/>
      <c r="F704" s="53"/>
      <c r="G704" s="60"/>
      <c r="H704" s="53"/>
      <c r="I704" s="60"/>
      <c r="J704" s="53"/>
      <c r="K704" s="60"/>
      <c r="L704" s="53"/>
      <c r="M704" s="59"/>
    </row>
    <row r="705" spans="1:14" ht="30" customHeight="1" hidden="1">
      <c r="A705" s="54" t="s">
        <v>2259</v>
      </c>
      <c r="B705" s="55"/>
      <c r="C705" s="55"/>
      <c r="D705" s="55"/>
      <c r="E705" s="56"/>
      <c r="F705" s="57"/>
      <c r="G705" s="56"/>
      <c r="H705" s="57"/>
      <c r="I705" s="56"/>
      <c r="J705" s="57"/>
      <c r="K705" s="56"/>
      <c r="L705" s="57"/>
      <c r="M705" s="58"/>
      <c r="N705" s="4" t="s">
        <v>530</v>
      </c>
    </row>
    <row r="706" spans="1:51" ht="30" customHeight="1" hidden="1">
      <c r="A706" s="40" t="s">
        <v>258</v>
      </c>
      <c r="B706" s="40" t="s">
        <v>2260</v>
      </c>
      <c r="C706" s="40" t="s">
        <v>219</v>
      </c>
      <c r="D706" s="59">
        <v>0.00521</v>
      </c>
      <c r="E706" s="60">
        <f aca="true" t="shared" si="149" ref="E706:F708">TRUNC(G706+I706+K706,1)</f>
        <v>650000</v>
      </c>
      <c r="F706" s="53">
        <f t="shared" si="149"/>
        <v>3386.5</v>
      </c>
      <c r="G706" s="60">
        <f>단가대비표!O94</f>
        <v>650000</v>
      </c>
      <c r="H706" s="53">
        <f>TRUNC(G706*D706,1)</f>
        <v>3386.5</v>
      </c>
      <c r="I706" s="60">
        <f>단가대비표!P94</f>
        <v>0</v>
      </c>
      <c r="J706" s="53">
        <f>TRUNC(I706*D706,1)</f>
        <v>0</v>
      </c>
      <c r="K706" s="60">
        <f>단가대비표!V94</f>
        <v>0</v>
      </c>
      <c r="L706" s="53">
        <f>TRUNC(K706*D706,1)</f>
        <v>0</v>
      </c>
      <c r="M706" s="40" t="s">
        <v>2261</v>
      </c>
      <c r="N706" s="2" t="s">
        <v>530</v>
      </c>
      <c r="O706" s="2" t="s">
        <v>2262</v>
      </c>
      <c r="P706" s="2" t="s">
        <v>48</v>
      </c>
      <c r="Q706" s="2" t="s">
        <v>48</v>
      </c>
      <c r="R706" s="2" t="s">
        <v>47</v>
      </c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2" t="s">
        <v>41</v>
      </c>
      <c r="AW706" s="2" t="s">
        <v>2263</v>
      </c>
      <c r="AX706" s="2" t="s">
        <v>41</v>
      </c>
      <c r="AY706" s="2" t="s">
        <v>41</v>
      </c>
    </row>
    <row r="707" spans="1:51" ht="30" customHeight="1" hidden="1">
      <c r="A707" s="40" t="s">
        <v>286</v>
      </c>
      <c r="B707" s="40" t="s">
        <v>287</v>
      </c>
      <c r="C707" s="40" t="s">
        <v>219</v>
      </c>
      <c r="D707" s="59">
        <v>0.00496</v>
      </c>
      <c r="E707" s="60">
        <f t="shared" si="149"/>
        <v>457572</v>
      </c>
      <c r="F707" s="53">
        <f t="shared" si="149"/>
        <v>2269.5</v>
      </c>
      <c r="G707" s="60">
        <f>일위대가목록!F48</f>
        <v>0</v>
      </c>
      <c r="H707" s="53">
        <f>TRUNC(G707*D707,1)</f>
        <v>0</v>
      </c>
      <c r="I707" s="60">
        <f>일위대가목록!G48</f>
        <v>457572</v>
      </c>
      <c r="J707" s="53">
        <f>TRUNC(I707*D707,1)</f>
        <v>2269.5</v>
      </c>
      <c r="K707" s="60">
        <f>일위대가목록!H48</f>
        <v>0</v>
      </c>
      <c r="L707" s="53">
        <f>TRUNC(K707*D707,1)</f>
        <v>0</v>
      </c>
      <c r="M707" s="40" t="s">
        <v>288</v>
      </c>
      <c r="N707" s="2" t="s">
        <v>530</v>
      </c>
      <c r="O707" s="2" t="s">
        <v>289</v>
      </c>
      <c r="P707" s="2" t="s">
        <v>47</v>
      </c>
      <c r="Q707" s="2" t="s">
        <v>48</v>
      </c>
      <c r="R707" s="2" t="s">
        <v>48</v>
      </c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2" t="s">
        <v>41</v>
      </c>
      <c r="AW707" s="2" t="s">
        <v>2264</v>
      </c>
      <c r="AX707" s="2" t="s">
        <v>41</v>
      </c>
      <c r="AY707" s="2" t="s">
        <v>41</v>
      </c>
    </row>
    <row r="708" spans="1:51" ht="30" customHeight="1" hidden="1">
      <c r="A708" s="40" t="s">
        <v>1016</v>
      </c>
      <c r="B708" s="40" t="s">
        <v>1017</v>
      </c>
      <c r="C708" s="40" t="s">
        <v>699</v>
      </c>
      <c r="D708" s="59">
        <v>-0.2232</v>
      </c>
      <c r="E708" s="60">
        <f t="shared" si="149"/>
        <v>120</v>
      </c>
      <c r="F708" s="53">
        <f t="shared" si="149"/>
        <v>-26.7</v>
      </c>
      <c r="G708" s="60">
        <f>단가대비표!O50</f>
        <v>120</v>
      </c>
      <c r="H708" s="53">
        <f>TRUNC(G708*D708,1)</f>
        <v>-26.7</v>
      </c>
      <c r="I708" s="60">
        <f>단가대비표!P50</f>
        <v>0</v>
      </c>
      <c r="J708" s="53">
        <f>TRUNC(I708*D708,1)</f>
        <v>0</v>
      </c>
      <c r="K708" s="60">
        <f>단가대비표!V50</f>
        <v>0</v>
      </c>
      <c r="L708" s="53">
        <f>TRUNC(K708*D708,1)</f>
        <v>0</v>
      </c>
      <c r="M708" s="40" t="s">
        <v>1483</v>
      </c>
      <c r="N708" s="2" t="s">
        <v>530</v>
      </c>
      <c r="O708" s="2" t="s">
        <v>1484</v>
      </c>
      <c r="P708" s="2" t="s">
        <v>48</v>
      </c>
      <c r="Q708" s="2" t="s">
        <v>48</v>
      </c>
      <c r="R708" s="2" t="s">
        <v>47</v>
      </c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2" t="s">
        <v>41</v>
      </c>
      <c r="AW708" s="2" t="s">
        <v>2265</v>
      </c>
      <c r="AX708" s="2" t="s">
        <v>41</v>
      </c>
      <c r="AY708" s="2" t="s">
        <v>41</v>
      </c>
    </row>
    <row r="709" spans="1:51" ht="30" customHeight="1" hidden="1">
      <c r="A709" s="40" t="s">
        <v>1173</v>
      </c>
      <c r="B709" s="40" t="s">
        <v>41</v>
      </c>
      <c r="C709" s="40" t="s">
        <v>41</v>
      </c>
      <c r="D709" s="59"/>
      <c r="E709" s="60"/>
      <c r="F709" s="53">
        <f>H709+J709+L709</f>
        <v>5628</v>
      </c>
      <c r="G709" s="60"/>
      <c r="H709" s="53">
        <f>TRUNC(SUMIF(N706:N708,N705,H706:H708),0)</f>
        <v>3359</v>
      </c>
      <c r="I709" s="60"/>
      <c r="J709" s="53">
        <f>TRUNC(SUMIF(N706:N708,N705,J706:J708),0)</f>
        <v>2269</v>
      </c>
      <c r="K709" s="60"/>
      <c r="L709" s="53">
        <f>TRUNC(SUMIF(N706:N708,N705,L706:L708),0)</f>
        <v>0</v>
      </c>
      <c r="M709" s="40" t="s">
        <v>41</v>
      </c>
      <c r="N709" s="2" t="s">
        <v>67</v>
      </c>
      <c r="O709" s="2" t="s">
        <v>67</v>
      </c>
      <c r="P709" s="2" t="s">
        <v>41</v>
      </c>
      <c r="Q709" s="2" t="s">
        <v>41</v>
      </c>
      <c r="R709" s="2" t="s">
        <v>41</v>
      </c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2" t="s">
        <v>41</v>
      </c>
      <c r="AW709" s="2" t="s">
        <v>41</v>
      </c>
      <c r="AX709" s="2" t="s">
        <v>41</v>
      </c>
      <c r="AY709" s="2" t="s">
        <v>41</v>
      </c>
    </row>
    <row r="710" spans="1:13" ht="30" customHeight="1" hidden="1">
      <c r="A710" s="59"/>
      <c r="B710" s="59"/>
      <c r="C710" s="59"/>
      <c r="D710" s="59"/>
      <c r="E710" s="60"/>
      <c r="F710" s="53"/>
      <c r="G710" s="60"/>
      <c r="H710" s="53"/>
      <c r="I710" s="60"/>
      <c r="J710" s="53"/>
      <c r="K710" s="60"/>
      <c r="L710" s="53"/>
      <c r="M710" s="59"/>
    </row>
    <row r="711" spans="1:14" ht="30" customHeight="1" hidden="1">
      <c r="A711" s="54" t="s">
        <v>2266</v>
      </c>
      <c r="B711" s="55"/>
      <c r="C711" s="55"/>
      <c r="D711" s="55"/>
      <c r="E711" s="56"/>
      <c r="F711" s="57"/>
      <c r="G711" s="56"/>
      <c r="H711" s="57"/>
      <c r="I711" s="56"/>
      <c r="J711" s="57"/>
      <c r="K711" s="56"/>
      <c r="L711" s="57"/>
      <c r="M711" s="58"/>
      <c r="N711" s="4" t="s">
        <v>533</v>
      </c>
    </row>
    <row r="712" spans="1:51" ht="30" customHeight="1" hidden="1">
      <c r="A712" s="40" t="s">
        <v>2267</v>
      </c>
      <c r="B712" s="40" t="s">
        <v>2268</v>
      </c>
      <c r="C712" s="40" t="s">
        <v>59</v>
      </c>
      <c r="D712" s="59">
        <v>1.616</v>
      </c>
      <c r="E712" s="60">
        <f>TRUNC(G712+I712+K712,1)</f>
        <v>6416</v>
      </c>
      <c r="F712" s="53">
        <f>TRUNC(H712+J712+L712,1)</f>
        <v>10368.2</v>
      </c>
      <c r="G712" s="60">
        <f>일위대가목록!F322</f>
        <v>3900</v>
      </c>
      <c r="H712" s="53">
        <f>TRUNC(G712*D712,1)</f>
        <v>6302.4</v>
      </c>
      <c r="I712" s="60">
        <f>일위대가목록!G322</f>
        <v>2516</v>
      </c>
      <c r="J712" s="53">
        <f>TRUNC(I712*D712,1)</f>
        <v>4065.8</v>
      </c>
      <c r="K712" s="60">
        <f>일위대가목록!H322</f>
        <v>0</v>
      </c>
      <c r="L712" s="53">
        <f>TRUNC(K712*D712,1)</f>
        <v>0</v>
      </c>
      <c r="M712" s="40" t="s">
        <v>2269</v>
      </c>
      <c r="N712" s="2" t="s">
        <v>533</v>
      </c>
      <c r="O712" s="2" t="s">
        <v>2270</v>
      </c>
      <c r="P712" s="2" t="s">
        <v>47</v>
      </c>
      <c r="Q712" s="2" t="s">
        <v>48</v>
      </c>
      <c r="R712" s="2" t="s">
        <v>48</v>
      </c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2" t="s">
        <v>41</v>
      </c>
      <c r="AW712" s="2" t="s">
        <v>2271</v>
      </c>
      <c r="AX712" s="2" t="s">
        <v>41</v>
      </c>
      <c r="AY712" s="2" t="s">
        <v>41</v>
      </c>
    </row>
    <row r="713" spans="1:51" ht="30" customHeight="1" hidden="1">
      <c r="A713" s="40" t="s">
        <v>1173</v>
      </c>
      <c r="B713" s="40" t="s">
        <v>41</v>
      </c>
      <c r="C713" s="40" t="s">
        <v>41</v>
      </c>
      <c r="D713" s="59"/>
      <c r="E713" s="60"/>
      <c r="F713" s="53">
        <f>H713+J713+L713</f>
        <v>10367</v>
      </c>
      <c r="G713" s="60"/>
      <c r="H713" s="53">
        <f>TRUNC(SUMIF(N712:N712,N711,H712:H712),0)</f>
        <v>6302</v>
      </c>
      <c r="I713" s="60"/>
      <c r="J713" s="53">
        <f>TRUNC(SUMIF(N712:N712,N711,J712:J712),0)</f>
        <v>4065</v>
      </c>
      <c r="K713" s="60"/>
      <c r="L713" s="53">
        <f>TRUNC(SUMIF(N712:N712,N711,L712:L712),0)</f>
        <v>0</v>
      </c>
      <c r="M713" s="40" t="s">
        <v>41</v>
      </c>
      <c r="N713" s="2" t="s">
        <v>67</v>
      </c>
      <c r="O713" s="2" t="s">
        <v>67</v>
      </c>
      <c r="P713" s="2" t="s">
        <v>41</v>
      </c>
      <c r="Q713" s="2" t="s">
        <v>41</v>
      </c>
      <c r="R713" s="2" t="s">
        <v>41</v>
      </c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2" t="s">
        <v>41</v>
      </c>
      <c r="AW713" s="2" t="s">
        <v>41</v>
      </c>
      <c r="AX713" s="2" t="s">
        <v>41</v>
      </c>
      <c r="AY713" s="2" t="s">
        <v>41</v>
      </c>
    </row>
    <row r="714" spans="1:13" ht="30" customHeight="1" hidden="1">
      <c r="A714" s="59"/>
      <c r="B714" s="59"/>
      <c r="C714" s="59"/>
      <c r="D714" s="59"/>
      <c r="E714" s="60"/>
      <c r="F714" s="53"/>
      <c r="G714" s="60"/>
      <c r="H714" s="53"/>
      <c r="I714" s="60"/>
      <c r="J714" s="53"/>
      <c r="K714" s="60"/>
      <c r="L714" s="53"/>
      <c r="M714" s="59"/>
    </row>
    <row r="715" spans="1:14" ht="30" customHeight="1" hidden="1">
      <c r="A715" s="54" t="s">
        <v>2272</v>
      </c>
      <c r="B715" s="55"/>
      <c r="C715" s="55"/>
      <c r="D715" s="55"/>
      <c r="E715" s="56"/>
      <c r="F715" s="57"/>
      <c r="G715" s="56"/>
      <c r="H715" s="57"/>
      <c r="I715" s="56"/>
      <c r="J715" s="57"/>
      <c r="K715" s="56"/>
      <c r="L715" s="57"/>
      <c r="M715" s="58"/>
      <c r="N715" s="4" t="s">
        <v>537</v>
      </c>
    </row>
    <row r="716" spans="1:51" ht="30" customHeight="1" hidden="1">
      <c r="A716" s="40" t="s">
        <v>534</v>
      </c>
      <c r="B716" s="40" t="s">
        <v>535</v>
      </c>
      <c r="C716" s="40" t="s">
        <v>74</v>
      </c>
      <c r="D716" s="59">
        <v>1</v>
      </c>
      <c r="E716" s="60">
        <f>TRUNC(G716+I716+K716,1)</f>
        <v>87900</v>
      </c>
      <c r="F716" s="53">
        <f>TRUNC(H716+J716+L716,1)</f>
        <v>87900</v>
      </c>
      <c r="G716" s="60">
        <f>단가대비표!O281</f>
        <v>55600</v>
      </c>
      <c r="H716" s="53">
        <f>TRUNC(G716*D716,1)</f>
        <v>55600</v>
      </c>
      <c r="I716" s="60">
        <f>단가대비표!P281</f>
        <v>27500</v>
      </c>
      <c r="J716" s="53">
        <f>TRUNC(I716*D716,1)</f>
        <v>27500</v>
      </c>
      <c r="K716" s="60">
        <f>단가대비표!V281</f>
        <v>4800</v>
      </c>
      <c r="L716" s="53">
        <f>TRUNC(K716*D716,1)</f>
        <v>4800</v>
      </c>
      <c r="M716" s="40" t="s">
        <v>2273</v>
      </c>
      <c r="N716" s="2" t="s">
        <v>537</v>
      </c>
      <c r="O716" s="2" t="s">
        <v>2274</v>
      </c>
      <c r="P716" s="2" t="s">
        <v>48</v>
      </c>
      <c r="Q716" s="2" t="s">
        <v>48</v>
      </c>
      <c r="R716" s="2" t="s">
        <v>47</v>
      </c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2" t="s">
        <v>41</v>
      </c>
      <c r="AW716" s="2" t="s">
        <v>2275</v>
      </c>
      <c r="AX716" s="2" t="s">
        <v>41</v>
      </c>
      <c r="AY716" s="2" t="s">
        <v>41</v>
      </c>
    </row>
    <row r="717" spans="1:51" ht="30" customHeight="1" hidden="1">
      <c r="A717" s="40" t="s">
        <v>1173</v>
      </c>
      <c r="B717" s="40" t="s">
        <v>41</v>
      </c>
      <c r="C717" s="40" t="s">
        <v>41</v>
      </c>
      <c r="D717" s="59"/>
      <c r="E717" s="60"/>
      <c r="F717" s="53">
        <f>H717+J717+L717</f>
        <v>87900</v>
      </c>
      <c r="G717" s="60"/>
      <c r="H717" s="53">
        <f>TRUNC(SUMIF(N716:N716,N715,H716:H716),0)</f>
        <v>55600</v>
      </c>
      <c r="I717" s="60"/>
      <c r="J717" s="53">
        <f>TRUNC(SUMIF(N716:N716,N715,J716:J716),0)</f>
        <v>27500</v>
      </c>
      <c r="K717" s="60"/>
      <c r="L717" s="53">
        <f>TRUNC(SUMIF(N716:N716,N715,L716:L716),0)</f>
        <v>4800</v>
      </c>
      <c r="M717" s="40" t="s">
        <v>41</v>
      </c>
      <c r="N717" s="2" t="s">
        <v>67</v>
      </c>
      <c r="O717" s="2" t="s">
        <v>67</v>
      </c>
      <c r="P717" s="2" t="s">
        <v>41</v>
      </c>
      <c r="Q717" s="2" t="s">
        <v>41</v>
      </c>
      <c r="R717" s="2" t="s">
        <v>41</v>
      </c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2" t="s">
        <v>41</v>
      </c>
      <c r="AW717" s="2" t="s">
        <v>41</v>
      </c>
      <c r="AX717" s="2" t="s">
        <v>41</v>
      </c>
      <c r="AY717" s="2" t="s">
        <v>41</v>
      </c>
    </row>
    <row r="718" spans="1:13" ht="30" customHeight="1" hidden="1">
      <c r="A718" s="59"/>
      <c r="B718" s="59"/>
      <c r="C718" s="59"/>
      <c r="D718" s="59"/>
      <c r="E718" s="60"/>
      <c r="F718" s="53"/>
      <c r="G718" s="60"/>
      <c r="H718" s="53"/>
      <c r="I718" s="60"/>
      <c r="J718" s="53"/>
      <c r="K718" s="60"/>
      <c r="L718" s="53"/>
      <c r="M718" s="59"/>
    </row>
    <row r="719" spans="1:14" ht="30" customHeight="1" hidden="1">
      <c r="A719" s="54" t="s">
        <v>2276</v>
      </c>
      <c r="B719" s="55"/>
      <c r="C719" s="55"/>
      <c r="D719" s="55"/>
      <c r="E719" s="56"/>
      <c r="F719" s="57"/>
      <c r="G719" s="56"/>
      <c r="H719" s="57"/>
      <c r="I719" s="56"/>
      <c r="J719" s="57"/>
      <c r="K719" s="56"/>
      <c r="L719" s="57"/>
      <c r="M719" s="58"/>
      <c r="N719" s="4" t="s">
        <v>540</v>
      </c>
    </row>
    <row r="720" spans="1:51" ht="30" customHeight="1" hidden="1">
      <c r="A720" s="40" t="s">
        <v>538</v>
      </c>
      <c r="B720" s="40" t="s">
        <v>535</v>
      </c>
      <c r="C720" s="40" t="s">
        <v>74</v>
      </c>
      <c r="D720" s="59">
        <v>1</v>
      </c>
      <c r="E720" s="60">
        <f>TRUNC(G720+I720+K720,1)</f>
        <v>87900</v>
      </c>
      <c r="F720" s="53">
        <f>TRUNC(H720+J720+L720,1)</f>
        <v>87900</v>
      </c>
      <c r="G720" s="60">
        <f>단가대비표!O282</f>
        <v>55600</v>
      </c>
      <c r="H720" s="53">
        <f>TRUNC(G720*D720,1)</f>
        <v>55600</v>
      </c>
      <c r="I720" s="60">
        <f>단가대비표!P282</f>
        <v>27500</v>
      </c>
      <c r="J720" s="53">
        <f>TRUNC(I720*D720,1)</f>
        <v>27500</v>
      </c>
      <c r="K720" s="60">
        <f>단가대비표!V282</f>
        <v>4800</v>
      </c>
      <c r="L720" s="53">
        <f>TRUNC(K720*D720,1)</f>
        <v>4800</v>
      </c>
      <c r="M720" s="40" t="s">
        <v>2277</v>
      </c>
      <c r="N720" s="2" t="s">
        <v>540</v>
      </c>
      <c r="O720" s="2" t="s">
        <v>2278</v>
      </c>
      <c r="P720" s="2" t="s">
        <v>48</v>
      </c>
      <c r="Q720" s="2" t="s">
        <v>48</v>
      </c>
      <c r="R720" s="2" t="s">
        <v>47</v>
      </c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2" t="s">
        <v>41</v>
      </c>
      <c r="AW720" s="2" t="s">
        <v>2279</v>
      </c>
      <c r="AX720" s="2" t="s">
        <v>41</v>
      </c>
      <c r="AY720" s="2" t="s">
        <v>41</v>
      </c>
    </row>
    <row r="721" spans="1:51" ht="30" customHeight="1" hidden="1">
      <c r="A721" s="40" t="s">
        <v>1173</v>
      </c>
      <c r="B721" s="40" t="s">
        <v>41</v>
      </c>
      <c r="C721" s="40" t="s">
        <v>41</v>
      </c>
      <c r="D721" s="59"/>
      <c r="E721" s="60"/>
      <c r="F721" s="53">
        <f>H721+J721+L721</f>
        <v>87900</v>
      </c>
      <c r="G721" s="60"/>
      <c r="H721" s="53">
        <f>TRUNC(SUMIF(N720:N720,N719,H720:H720),0)</f>
        <v>55600</v>
      </c>
      <c r="I721" s="60"/>
      <c r="J721" s="53">
        <f>TRUNC(SUMIF(N720:N720,N719,J720:J720),0)</f>
        <v>27500</v>
      </c>
      <c r="K721" s="60"/>
      <c r="L721" s="53">
        <f>TRUNC(SUMIF(N720:N720,N719,L720:L720),0)</f>
        <v>4800</v>
      </c>
      <c r="M721" s="40" t="s">
        <v>41</v>
      </c>
      <c r="N721" s="2" t="s">
        <v>67</v>
      </c>
      <c r="O721" s="2" t="s">
        <v>67</v>
      </c>
      <c r="P721" s="2" t="s">
        <v>41</v>
      </c>
      <c r="Q721" s="2" t="s">
        <v>41</v>
      </c>
      <c r="R721" s="2" t="s">
        <v>41</v>
      </c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2" t="s">
        <v>41</v>
      </c>
      <c r="AW721" s="2" t="s">
        <v>41</v>
      </c>
      <c r="AX721" s="2" t="s">
        <v>41</v>
      </c>
      <c r="AY721" s="2" t="s">
        <v>41</v>
      </c>
    </row>
    <row r="722" spans="1:13" ht="30" customHeight="1" hidden="1">
      <c r="A722" s="59"/>
      <c r="B722" s="59"/>
      <c r="C722" s="59"/>
      <c r="D722" s="59"/>
      <c r="E722" s="60"/>
      <c r="F722" s="53"/>
      <c r="G722" s="60"/>
      <c r="H722" s="53"/>
      <c r="I722" s="60"/>
      <c r="J722" s="53"/>
      <c r="K722" s="60"/>
      <c r="L722" s="53"/>
      <c r="M722" s="59"/>
    </row>
    <row r="723" spans="1:14" ht="30" customHeight="1" hidden="1">
      <c r="A723" s="54" t="s">
        <v>2280</v>
      </c>
      <c r="B723" s="55"/>
      <c r="C723" s="55"/>
      <c r="D723" s="55"/>
      <c r="E723" s="56"/>
      <c r="F723" s="57"/>
      <c r="G723" s="56"/>
      <c r="H723" s="57"/>
      <c r="I723" s="56"/>
      <c r="J723" s="57"/>
      <c r="K723" s="56"/>
      <c r="L723" s="57"/>
      <c r="M723" s="58"/>
      <c r="N723" s="4" t="s">
        <v>543</v>
      </c>
    </row>
    <row r="724" spans="1:51" ht="30" customHeight="1" hidden="1">
      <c r="A724" s="40" t="s">
        <v>2281</v>
      </c>
      <c r="B724" s="40" t="s">
        <v>541</v>
      </c>
      <c r="C724" s="40" t="s">
        <v>74</v>
      </c>
      <c r="D724" s="59">
        <v>1</v>
      </c>
      <c r="E724" s="60">
        <f>TRUNC(G724+I724+K724,1)</f>
        <v>90200</v>
      </c>
      <c r="F724" s="53">
        <f>TRUNC(H724+J724+L724,1)</f>
        <v>90200</v>
      </c>
      <c r="G724" s="60">
        <f>단가대비표!O283</f>
        <v>57800</v>
      </c>
      <c r="H724" s="53">
        <f>TRUNC(G724*D724,1)</f>
        <v>57800</v>
      </c>
      <c r="I724" s="60">
        <f>단가대비표!P283</f>
        <v>27500</v>
      </c>
      <c r="J724" s="53">
        <f>TRUNC(I724*D724,1)</f>
        <v>27500</v>
      </c>
      <c r="K724" s="60">
        <f>단가대비표!V283</f>
        <v>4900</v>
      </c>
      <c r="L724" s="53">
        <f>TRUNC(K724*D724,1)</f>
        <v>4900</v>
      </c>
      <c r="M724" s="40" t="s">
        <v>2282</v>
      </c>
      <c r="N724" s="2" t="s">
        <v>543</v>
      </c>
      <c r="O724" s="2" t="s">
        <v>2283</v>
      </c>
      <c r="P724" s="2" t="s">
        <v>48</v>
      </c>
      <c r="Q724" s="2" t="s">
        <v>48</v>
      </c>
      <c r="R724" s="2" t="s">
        <v>47</v>
      </c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2" t="s">
        <v>41</v>
      </c>
      <c r="AW724" s="2" t="s">
        <v>2284</v>
      </c>
      <c r="AX724" s="2" t="s">
        <v>41</v>
      </c>
      <c r="AY724" s="2" t="s">
        <v>41</v>
      </c>
    </row>
    <row r="725" spans="1:51" ht="30" customHeight="1" hidden="1">
      <c r="A725" s="40" t="s">
        <v>1173</v>
      </c>
      <c r="B725" s="40" t="s">
        <v>41</v>
      </c>
      <c r="C725" s="40" t="s">
        <v>41</v>
      </c>
      <c r="D725" s="59"/>
      <c r="E725" s="60"/>
      <c r="F725" s="53">
        <f>H725+J725+L725</f>
        <v>90200</v>
      </c>
      <c r="G725" s="60"/>
      <c r="H725" s="53">
        <f>TRUNC(SUMIF(N724:N724,N723,H724:H724),0)</f>
        <v>57800</v>
      </c>
      <c r="I725" s="60"/>
      <c r="J725" s="53">
        <f>TRUNC(SUMIF(N724:N724,N723,J724:J724),0)</f>
        <v>27500</v>
      </c>
      <c r="K725" s="60"/>
      <c r="L725" s="53">
        <f>TRUNC(SUMIF(N724:N724,N723,L724:L724),0)</f>
        <v>4900</v>
      </c>
      <c r="M725" s="40" t="s">
        <v>41</v>
      </c>
      <c r="N725" s="2" t="s">
        <v>67</v>
      </c>
      <c r="O725" s="2" t="s">
        <v>67</v>
      </c>
      <c r="P725" s="2" t="s">
        <v>41</v>
      </c>
      <c r="Q725" s="2" t="s">
        <v>41</v>
      </c>
      <c r="R725" s="2" t="s">
        <v>41</v>
      </c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2" t="s">
        <v>41</v>
      </c>
      <c r="AW725" s="2" t="s">
        <v>41</v>
      </c>
      <c r="AX725" s="2" t="s">
        <v>41</v>
      </c>
      <c r="AY725" s="2" t="s">
        <v>41</v>
      </c>
    </row>
    <row r="726" spans="1:13" ht="30" customHeight="1" hidden="1">
      <c r="A726" s="59"/>
      <c r="B726" s="59"/>
      <c r="C726" s="59"/>
      <c r="D726" s="59"/>
      <c r="E726" s="60"/>
      <c r="F726" s="53"/>
      <c r="G726" s="60"/>
      <c r="H726" s="53"/>
      <c r="I726" s="60"/>
      <c r="J726" s="53"/>
      <c r="K726" s="60"/>
      <c r="L726" s="53"/>
      <c r="M726" s="59"/>
    </row>
    <row r="727" spans="1:14" ht="30" customHeight="1" hidden="1">
      <c r="A727" s="54" t="s">
        <v>2285</v>
      </c>
      <c r="B727" s="55"/>
      <c r="C727" s="55"/>
      <c r="D727" s="55"/>
      <c r="E727" s="56"/>
      <c r="F727" s="57"/>
      <c r="G727" s="56"/>
      <c r="H727" s="57"/>
      <c r="I727" s="56"/>
      <c r="J727" s="57"/>
      <c r="K727" s="56"/>
      <c r="L727" s="57"/>
      <c r="M727" s="58"/>
      <c r="N727" s="4" t="s">
        <v>547</v>
      </c>
    </row>
    <row r="728" spans="1:51" ht="30" customHeight="1" hidden="1">
      <c r="A728" s="40" t="s">
        <v>544</v>
      </c>
      <c r="B728" s="40" t="s">
        <v>545</v>
      </c>
      <c r="C728" s="40" t="s">
        <v>74</v>
      </c>
      <c r="D728" s="59">
        <v>1</v>
      </c>
      <c r="E728" s="60">
        <f>TRUNC(G728+I728+K728,1)</f>
        <v>300</v>
      </c>
      <c r="F728" s="53">
        <f>TRUNC(H728+J728+L728,1)</f>
        <v>300</v>
      </c>
      <c r="G728" s="60">
        <f>단가대비표!O284</f>
        <v>100</v>
      </c>
      <c r="H728" s="53">
        <f>TRUNC(G728*D728,1)</f>
        <v>100</v>
      </c>
      <c r="I728" s="60">
        <f>단가대비표!P284</f>
        <v>100</v>
      </c>
      <c r="J728" s="53">
        <f>TRUNC(I728*D728,1)</f>
        <v>100</v>
      </c>
      <c r="K728" s="60">
        <f>단가대비표!V284</f>
        <v>100</v>
      </c>
      <c r="L728" s="53">
        <f>TRUNC(K728*D728,1)</f>
        <v>100</v>
      </c>
      <c r="M728" s="40" t="s">
        <v>2286</v>
      </c>
      <c r="N728" s="2" t="s">
        <v>547</v>
      </c>
      <c r="O728" s="2" t="s">
        <v>2287</v>
      </c>
      <c r="P728" s="2" t="s">
        <v>48</v>
      </c>
      <c r="Q728" s="2" t="s">
        <v>48</v>
      </c>
      <c r="R728" s="2" t="s">
        <v>47</v>
      </c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2" t="s">
        <v>41</v>
      </c>
      <c r="AW728" s="2" t="s">
        <v>2288</v>
      </c>
      <c r="AX728" s="2" t="s">
        <v>41</v>
      </c>
      <c r="AY728" s="2" t="s">
        <v>41</v>
      </c>
    </row>
    <row r="729" spans="1:51" ht="30" customHeight="1" hidden="1">
      <c r="A729" s="40" t="s">
        <v>1173</v>
      </c>
      <c r="B729" s="40" t="s">
        <v>41</v>
      </c>
      <c r="C729" s="40" t="s">
        <v>41</v>
      </c>
      <c r="D729" s="59"/>
      <c r="E729" s="60"/>
      <c r="F729" s="53">
        <f>H729+J729+L729</f>
        <v>300</v>
      </c>
      <c r="G729" s="60"/>
      <c r="H729" s="53">
        <f>TRUNC(SUMIF(N728:N728,N727,H728:H728),0)</f>
        <v>100</v>
      </c>
      <c r="I729" s="60"/>
      <c r="J729" s="53">
        <f>TRUNC(SUMIF(N728:N728,N727,J728:J728),0)</f>
        <v>100</v>
      </c>
      <c r="K729" s="60"/>
      <c r="L729" s="53">
        <f>TRUNC(SUMIF(N728:N728,N727,L728:L728),0)</f>
        <v>100</v>
      </c>
      <c r="M729" s="40" t="s">
        <v>41</v>
      </c>
      <c r="N729" s="2" t="s">
        <v>67</v>
      </c>
      <c r="O729" s="2" t="s">
        <v>67</v>
      </c>
      <c r="P729" s="2" t="s">
        <v>41</v>
      </c>
      <c r="Q729" s="2" t="s">
        <v>41</v>
      </c>
      <c r="R729" s="2" t="s">
        <v>41</v>
      </c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2" t="s">
        <v>41</v>
      </c>
      <c r="AW729" s="2" t="s">
        <v>41</v>
      </c>
      <c r="AX729" s="2" t="s">
        <v>41</v>
      </c>
      <c r="AY729" s="2" t="s">
        <v>41</v>
      </c>
    </row>
    <row r="730" spans="1:13" ht="30" customHeight="1" hidden="1">
      <c r="A730" s="59"/>
      <c r="B730" s="59"/>
      <c r="C730" s="59"/>
      <c r="D730" s="59"/>
      <c r="E730" s="60"/>
      <c r="F730" s="53"/>
      <c r="G730" s="60"/>
      <c r="H730" s="53"/>
      <c r="I730" s="60"/>
      <c r="J730" s="53"/>
      <c r="K730" s="60"/>
      <c r="L730" s="53"/>
      <c r="M730" s="59"/>
    </row>
    <row r="731" spans="1:14" ht="30" customHeight="1" hidden="1">
      <c r="A731" s="54" t="s">
        <v>2289</v>
      </c>
      <c r="B731" s="55"/>
      <c r="C731" s="55"/>
      <c r="D731" s="55"/>
      <c r="E731" s="56"/>
      <c r="F731" s="57"/>
      <c r="G731" s="56"/>
      <c r="H731" s="57"/>
      <c r="I731" s="56"/>
      <c r="J731" s="57"/>
      <c r="K731" s="56"/>
      <c r="L731" s="57"/>
      <c r="M731" s="58"/>
      <c r="N731" s="4" t="s">
        <v>551</v>
      </c>
    </row>
    <row r="732" spans="1:51" ht="30" customHeight="1" hidden="1">
      <c r="A732" s="40" t="s">
        <v>548</v>
      </c>
      <c r="B732" s="40" t="s">
        <v>549</v>
      </c>
      <c r="C732" s="40" t="s">
        <v>74</v>
      </c>
      <c r="D732" s="59">
        <v>1</v>
      </c>
      <c r="E732" s="60">
        <f>TRUNC(G732+I732+K732,1)</f>
        <v>3000</v>
      </c>
      <c r="F732" s="53">
        <f>TRUNC(H732+J732+L732,1)</f>
        <v>3000</v>
      </c>
      <c r="G732" s="60">
        <f>단가대비표!O285</f>
        <v>2700</v>
      </c>
      <c r="H732" s="53">
        <f>TRUNC(G732*D732,1)</f>
        <v>2700</v>
      </c>
      <c r="I732" s="60">
        <f>단가대비표!P285</f>
        <v>100</v>
      </c>
      <c r="J732" s="53">
        <f>TRUNC(I732*D732,1)</f>
        <v>100</v>
      </c>
      <c r="K732" s="60">
        <f>단가대비표!V285</f>
        <v>200</v>
      </c>
      <c r="L732" s="53">
        <f>TRUNC(K732*D732,1)</f>
        <v>200</v>
      </c>
      <c r="M732" s="40" t="s">
        <v>2290</v>
      </c>
      <c r="N732" s="2" t="s">
        <v>551</v>
      </c>
      <c r="O732" s="2" t="s">
        <v>2291</v>
      </c>
      <c r="P732" s="2" t="s">
        <v>48</v>
      </c>
      <c r="Q732" s="2" t="s">
        <v>48</v>
      </c>
      <c r="R732" s="2" t="s">
        <v>47</v>
      </c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2" t="s">
        <v>41</v>
      </c>
      <c r="AW732" s="2" t="s">
        <v>2292</v>
      </c>
      <c r="AX732" s="2" t="s">
        <v>41</v>
      </c>
      <c r="AY732" s="2" t="s">
        <v>41</v>
      </c>
    </row>
    <row r="733" spans="1:51" ht="30" customHeight="1" hidden="1">
      <c r="A733" s="40" t="s">
        <v>1173</v>
      </c>
      <c r="B733" s="40" t="s">
        <v>41</v>
      </c>
      <c r="C733" s="40" t="s">
        <v>41</v>
      </c>
      <c r="D733" s="59"/>
      <c r="E733" s="60"/>
      <c r="F733" s="53">
        <f>H733+J733+L733</f>
        <v>3000</v>
      </c>
      <c r="G733" s="60"/>
      <c r="H733" s="53">
        <f>TRUNC(SUMIF(N732:N732,N731,H732:H732),0)</f>
        <v>2700</v>
      </c>
      <c r="I733" s="60"/>
      <c r="J733" s="53">
        <f>TRUNC(SUMIF(N732:N732,N731,J732:J732),0)</f>
        <v>100</v>
      </c>
      <c r="K733" s="60"/>
      <c r="L733" s="53">
        <f>TRUNC(SUMIF(N732:N732,N731,L732:L732),0)</f>
        <v>200</v>
      </c>
      <c r="M733" s="40" t="s">
        <v>41</v>
      </c>
      <c r="N733" s="2" t="s">
        <v>67</v>
      </c>
      <c r="O733" s="2" t="s">
        <v>67</v>
      </c>
      <c r="P733" s="2" t="s">
        <v>41</v>
      </c>
      <c r="Q733" s="2" t="s">
        <v>41</v>
      </c>
      <c r="R733" s="2" t="s">
        <v>41</v>
      </c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2" t="s">
        <v>41</v>
      </c>
      <c r="AW733" s="2" t="s">
        <v>41</v>
      </c>
      <c r="AX733" s="2" t="s">
        <v>41</v>
      </c>
      <c r="AY733" s="2" t="s">
        <v>41</v>
      </c>
    </row>
    <row r="734" spans="1:13" ht="30" customHeight="1" hidden="1">
      <c r="A734" s="59"/>
      <c r="B734" s="59"/>
      <c r="C734" s="59"/>
      <c r="D734" s="59"/>
      <c r="E734" s="60"/>
      <c r="F734" s="53"/>
      <c r="G734" s="60"/>
      <c r="H734" s="53"/>
      <c r="I734" s="60"/>
      <c r="J734" s="53"/>
      <c r="K734" s="60"/>
      <c r="L734" s="53"/>
      <c r="M734" s="59"/>
    </row>
    <row r="735" spans="1:14" ht="30" customHeight="1" hidden="1">
      <c r="A735" s="54" t="s">
        <v>2293</v>
      </c>
      <c r="B735" s="55"/>
      <c r="C735" s="55"/>
      <c r="D735" s="55"/>
      <c r="E735" s="56"/>
      <c r="F735" s="57"/>
      <c r="G735" s="56"/>
      <c r="H735" s="57"/>
      <c r="I735" s="56"/>
      <c r="J735" s="57"/>
      <c r="K735" s="56"/>
      <c r="L735" s="57"/>
      <c r="M735" s="58"/>
      <c r="N735" s="4" t="s">
        <v>555</v>
      </c>
    </row>
    <row r="736" spans="1:51" ht="30" customHeight="1" hidden="1">
      <c r="A736" s="40" t="s">
        <v>552</v>
      </c>
      <c r="B736" s="40" t="s">
        <v>553</v>
      </c>
      <c r="C736" s="40" t="s">
        <v>74</v>
      </c>
      <c r="D736" s="59">
        <v>1</v>
      </c>
      <c r="E736" s="60">
        <f>TRUNC(G736+I736+K736,1)</f>
        <v>1800</v>
      </c>
      <c r="F736" s="53">
        <f>TRUNC(H736+J736+L736,1)</f>
        <v>1800</v>
      </c>
      <c r="G736" s="60">
        <f>단가대비표!O286</f>
        <v>1600</v>
      </c>
      <c r="H736" s="53">
        <f>TRUNC(G736*D736,1)</f>
        <v>1600</v>
      </c>
      <c r="I736" s="60">
        <f>단가대비표!P286</f>
        <v>100</v>
      </c>
      <c r="J736" s="53">
        <f>TRUNC(I736*D736,1)</f>
        <v>100</v>
      </c>
      <c r="K736" s="60">
        <f>단가대비표!V286</f>
        <v>100</v>
      </c>
      <c r="L736" s="53">
        <f>TRUNC(K736*D736,1)</f>
        <v>100</v>
      </c>
      <c r="M736" s="40" t="s">
        <v>2294</v>
      </c>
      <c r="N736" s="2" t="s">
        <v>555</v>
      </c>
      <c r="O736" s="2" t="s">
        <v>2295</v>
      </c>
      <c r="P736" s="2" t="s">
        <v>48</v>
      </c>
      <c r="Q736" s="2" t="s">
        <v>48</v>
      </c>
      <c r="R736" s="2" t="s">
        <v>47</v>
      </c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2" t="s">
        <v>41</v>
      </c>
      <c r="AW736" s="2" t="s">
        <v>2296</v>
      </c>
      <c r="AX736" s="2" t="s">
        <v>41</v>
      </c>
      <c r="AY736" s="2" t="s">
        <v>41</v>
      </c>
    </row>
    <row r="737" spans="1:51" ht="30" customHeight="1" hidden="1">
      <c r="A737" s="40" t="s">
        <v>1173</v>
      </c>
      <c r="B737" s="40" t="s">
        <v>41</v>
      </c>
      <c r="C737" s="40" t="s">
        <v>41</v>
      </c>
      <c r="D737" s="59"/>
      <c r="E737" s="60"/>
      <c r="F737" s="53">
        <f>H737+J737+L737</f>
        <v>1800</v>
      </c>
      <c r="G737" s="60"/>
      <c r="H737" s="53">
        <f>TRUNC(SUMIF(N736:N736,N735,H736:H736),0)</f>
        <v>1600</v>
      </c>
      <c r="I737" s="60"/>
      <c r="J737" s="53">
        <f>TRUNC(SUMIF(N736:N736,N735,J736:J736),0)</f>
        <v>100</v>
      </c>
      <c r="K737" s="60"/>
      <c r="L737" s="53">
        <f>TRUNC(SUMIF(N736:N736,N735,L736:L736),0)</f>
        <v>100</v>
      </c>
      <c r="M737" s="40" t="s">
        <v>41</v>
      </c>
      <c r="N737" s="2" t="s">
        <v>67</v>
      </c>
      <c r="O737" s="2" t="s">
        <v>67</v>
      </c>
      <c r="P737" s="2" t="s">
        <v>41</v>
      </c>
      <c r="Q737" s="2" t="s">
        <v>41</v>
      </c>
      <c r="R737" s="2" t="s">
        <v>41</v>
      </c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2" t="s">
        <v>41</v>
      </c>
      <c r="AW737" s="2" t="s">
        <v>41</v>
      </c>
      <c r="AX737" s="2" t="s">
        <v>41</v>
      </c>
      <c r="AY737" s="2" t="s">
        <v>41</v>
      </c>
    </row>
    <row r="738" spans="1:13" ht="30" customHeight="1" hidden="1">
      <c r="A738" s="59"/>
      <c r="B738" s="59"/>
      <c r="C738" s="59"/>
      <c r="D738" s="59"/>
      <c r="E738" s="60"/>
      <c r="F738" s="53"/>
      <c r="G738" s="60"/>
      <c r="H738" s="53"/>
      <c r="I738" s="60"/>
      <c r="J738" s="53"/>
      <c r="K738" s="60"/>
      <c r="L738" s="53"/>
      <c r="M738" s="59"/>
    </row>
    <row r="739" spans="1:14" ht="30" customHeight="1" hidden="1">
      <c r="A739" s="54" t="s">
        <v>2297</v>
      </c>
      <c r="B739" s="55"/>
      <c r="C739" s="55"/>
      <c r="D739" s="55"/>
      <c r="E739" s="56"/>
      <c r="F739" s="57"/>
      <c r="G739" s="56"/>
      <c r="H739" s="57"/>
      <c r="I739" s="56"/>
      <c r="J739" s="57"/>
      <c r="K739" s="56"/>
      <c r="L739" s="57"/>
      <c r="M739" s="58"/>
      <c r="N739" s="4" t="s">
        <v>558</v>
      </c>
    </row>
    <row r="740" spans="1:51" ht="30" customHeight="1" hidden="1">
      <c r="A740" s="40" t="s">
        <v>556</v>
      </c>
      <c r="B740" s="40" t="s">
        <v>553</v>
      </c>
      <c r="C740" s="40" t="s">
        <v>74</v>
      </c>
      <c r="D740" s="59">
        <v>1</v>
      </c>
      <c r="E740" s="60">
        <f>TRUNC(G740+I740+K740,1)</f>
        <v>1000</v>
      </c>
      <c r="F740" s="53">
        <f>TRUNC(H740+J740+L740,1)</f>
        <v>1000</v>
      </c>
      <c r="G740" s="60">
        <f>단가대비표!O287</f>
        <v>800</v>
      </c>
      <c r="H740" s="53">
        <f>TRUNC(G740*D740,1)</f>
        <v>800</v>
      </c>
      <c r="I740" s="60">
        <f>단가대비표!P287</f>
        <v>100</v>
      </c>
      <c r="J740" s="53">
        <f>TRUNC(I740*D740,1)</f>
        <v>100</v>
      </c>
      <c r="K740" s="60">
        <f>단가대비표!V287</f>
        <v>100</v>
      </c>
      <c r="L740" s="53">
        <f>TRUNC(K740*D740,1)</f>
        <v>100</v>
      </c>
      <c r="M740" s="40" t="s">
        <v>2298</v>
      </c>
      <c r="N740" s="2" t="s">
        <v>558</v>
      </c>
      <c r="O740" s="2" t="s">
        <v>2299</v>
      </c>
      <c r="P740" s="2" t="s">
        <v>48</v>
      </c>
      <c r="Q740" s="2" t="s">
        <v>48</v>
      </c>
      <c r="R740" s="2" t="s">
        <v>47</v>
      </c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2" t="s">
        <v>41</v>
      </c>
      <c r="AW740" s="2" t="s">
        <v>2300</v>
      </c>
      <c r="AX740" s="2" t="s">
        <v>41</v>
      </c>
      <c r="AY740" s="2" t="s">
        <v>41</v>
      </c>
    </row>
    <row r="741" spans="1:51" ht="30" customHeight="1" hidden="1">
      <c r="A741" s="40" t="s">
        <v>1173</v>
      </c>
      <c r="B741" s="40" t="s">
        <v>41</v>
      </c>
      <c r="C741" s="40" t="s">
        <v>41</v>
      </c>
      <c r="D741" s="59"/>
      <c r="E741" s="60"/>
      <c r="F741" s="53">
        <f>H741+J741+L741</f>
        <v>1000</v>
      </c>
      <c r="G741" s="60"/>
      <c r="H741" s="53">
        <f>TRUNC(SUMIF(N740:N740,N739,H740:H740),0)</f>
        <v>800</v>
      </c>
      <c r="I741" s="60"/>
      <c r="J741" s="53">
        <f>TRUNC(SUMIF(N740:N740,N739,J740:J740),0)</f>
        <v>100</v>
      </c>
      <c r="K741" s="60"/>
      <c r="L741" s="53">
        <f>TRUNC(SUMIF(N740:N740,N739,L740:L740),0)</f>
        <v>100</v>
      </c>
      <c r="M741" s="40" t="s">
        <v>41</v>
      </c>
      <c r="N741" s="2" t="s">
        <v>67</v>
      </c>
      <c r="O741" s="2" t="s">
        <v>67</v>
      </c>
      <c r="P741" s="2" t="s">
        <v>41</v>
      </c>
      <c r="Q741" s="2" t="s">
        <v>41</v>
      </c>
      <c r="R741" s="2" t="s">
        <v>41</v>
      </c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2" t="s">
        <v>41</v>
      </c>
      <c r="AW741" s="2" t="s">
        <v>41</v>
      </c>
      <c r="AX741" s="2" t="s">
        <v>41</v>
      </c>
      <c r="AY741" s="2" t="s">
        <v>41</v>
      </c>
    </row>
    <row r="742" spans="1:13" ht="30" customHeight="1" hidden="1">
      <c r="A742" s="59"/>
      <c r="B742" s="59"/>
      <c r="C742" s="59"/>
      <c r="D742" s="59"/>
      <c r="E742" s="60"/>
      <c r="F742" s="53"/>
      <c r="G742" s="60"/>
      <c r="H742" s="53"/>
      <c r="I742" s="60"/>
      <c r="J742" s="53"/>
      <c r="K742" s="60"/>
      <c r="L742" s="53"/>
      <c r="M742" s="59"/>
    </row>
    <row r="743" spans="1:14" ht="30" customHeight="1" hidden="1">
      <c r="A743" s="54" t="s">
        <v>2301</v>
      </c>
      <c r="B743" s="55"/>
      <c r="C743" s="55"/>
      <c r="D743" s="55"/>
      <c r="E743" s="56"/>
      <c r="F743" s="57"/>
      <c r="G743" s="56"/>
      <c r="H743" s="57"/>
      <c r="I743" s="56"/>
      <c r="J743" s="57"/>
      <c r="K743" s="56"/>
      <c r="L743" s="57"/>
      <c r="M743" s="58"/>
      <c r="N743" s="4" t="s">
        <v>562</v>
      </c>
    </row>
    <row r="744" spans="1:51" ht="30" customHeight="1" hidden="1">
      <c r="A744" s="40" t="s">
        <v>559</v>
      </c>
      <c r="B744" s="40" t="s">
        <v>2302</v>
      </c>
      <c r="C744" s="40" t="s">
        <v>74</v>
      </c>
      <c r="D744" s="59">
        <v>1</v>
      </c>
      <c r="E744" s="60">
        <f>TRUNC(G744+I744+K744,1)</f>
        <v>6100</v>
      </c>
      <c r="F744" s="53">
        <f>TRUNC(H744+J744+L744,1)</f>
        <v>6100</v>
      </c>
      <c r="G744" s="60">
        <f>단가대비표!O288</f>
        <v>3000</v>
      </c>
      <c r="H744" s="53">
        <f>TRUNC(G744*D744,1)</f>
        <v>3000</v>
      </c>
      <c r="I744" s="60">
        <f>단가대비표!P288</f>
        <v>2700</v>
      </c>
      <c r="J744" s="53">
        <f>TRUNC(I744*D744,1)</f>
        <v>2700</v>
      </c>
      <c r="K744" s="60">
        <f>단가대비표!V288</f>
        <v>400</v>
      </c>
      <c r="L744" s="53">
        <f>TRUNC(K744*D744,1)</f>
        <v>400</v>
      </c>
      <c r="M744" s="40" t="s">
        <v>2303</v>
      </c>
      <c r="N744" s="2" t="s">
        <v>562</v>
      </c>
      <c r="O744" s="2" t="s">
        <v>2304</v>
      </c>
      <c r="P744" s="2" t="s">
        <v>48</v>
      </c>
      <c r="Q744" s="2" t="s">
        <v>48</v>
      </c>
      <c r="R744" s="2" t="s">
        <v>47</v>
      </c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2" t="s">
        <v>41</v>
      </c>
      <c r="AW744" s="2" t="s">
        <v>2305</v>
      </c>
      <c r="AX744" s="2" t="s">
        <v>41</v>
      </c>
      <c r="AY744" s="2" t="s">
        <v>41</v>
      </c>
    </row>
    <row r="745" spans="1:51" ht="30" customHeight="1" hidden="1">
      <c r="A745" s="40" t="s">
        <v>1173</v>
      </c>
      <c r="B745" s="40" t="s">
        <v>41</v>
      </c>
      <c r="C745" s="40" t="s">
        <v>41</v>
      </c>
      <c r="D745" s="59"/>
      <c r="E745" s="60"/>
      <c r="F745" s="53">
        <f>H745+J745+L745</f>
        <v>6100</v>
      </c>
      <c r="G745" s="60"/>
      <c r="H745" s="53">
        <f>TRUNC(SUMIF(N744:N744,N743,H744:H744),0)</f>
        <v>3000</v>
      </c>
      <c r="I745" s="60"/>
      <c r="J745" s="53">
        <f>TRUNC(SUMIF(N744:N744,N743,J744:J744),0)</f>
        <v>2700</v>
      </c>
      <c r="K745" s="60"/>
      <c r="L745" s="53">
        <f>TRUNC(SUMIF(N744:N744,N743,L744:L744),0)</f>
        <v>400</v>
      </c>
      <c r="M745" s="40" t="s">
        <v>41</v>
      </c>
      <c r="N745" s="2" t="s">
        <v>67</v>
      </c>
      <c r="O745" s="2" t="s">
        <v>67</v>
      </c>
      <c r="P745" s="2" t="s">
        <v>41</v>
      </c>
      <c r="Q745" s="2" t="s">
        <v>41</v>
      </c>
      <c r="R745" s="2" t="s">
        <v>41</v>
      </c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2" t="s">
        <v>41</v>
      </c>
      <c r="AW745" s="2" t="s">
        <v>41</v>
      </c>
      <c r="AX745" s="2" t="s">
        <v>41</v>
      </c>
      <c r="AY745" s="2" t="s">
        <v>41</v>
      </c>
    </row>
    <row r="746" spans="1:13" ht="30" customHeight="1" hidden="1">
      <c r="A746" s="59"/>
      <c r="B746" s="59"/>
      <c r="C746" s="59"/>
      <c r="D746" s="59"/>
      <c r="E746" s="60"/>
      <c r="F746" s="53"/>
      <c r="G746" s="60"/>
      <c r="H746" s="53"/>
      <c r="I746" s="60"/>
      <c r="J746" s="53"/>
      <c r="K746" s="60"/>
      <c r="L746" s="53"/>
      <c r="M746" s="59"/>
    </row>
    <row r="747" spans="1:14" ht="30" customHeight="1" hidden="1">
      <c r="A747" s="54" t="s">
        <v>2306</v>
      </c>
      <c r="B747" s="55"/>
      <c r="C747" s="55"/>
      <c r="D747" s="55"/>
      <c r="E747" s="56"/>
      <c r="F747" s="57"/>
      <c r="G747" s="56"/>
      <c r="H747" s="57"/>
      <c r="I747" s="56"/>
      <c r="J747" s="57"/>
      <c r="K747" s="56"/>
      <c r="L747" s="57"/>
      <c r="M747" s="58"/>
      <c r="N747" s="4" t="s">
        <v>566</v>
      </c>
    </row>
    <row r="748" spans="1:51" ht="30" customHeight="1" hidden="1">
      <c r="A748" s="40" t="s">
        <v>563</v>
      </c>
      <c r="B748" s="40" t="s">
        <v>564</v>
      </c>
      <c r="C748" s="40" t="s">
        <v>74</v>
      </c>
      <c r="D748" s="59">
        <v>1</v>
      </c>
      <c r="E748" s="60">
        <f>TRUNC(G748+I748+K748,1)</f>
        <v>4100</v>
      </c>
      <c r="F748" s="53">
        <f>TRUNC(H748+J748+L748,1)</f>
        <v>4100</v>
      </c>
      <c r="G748" s="60">
        <f>단가대비표!O289</f>
        <v>1100</v>
      </c>
      <c r="H748" s="53">
        <f>TRUNC(G748*D748,1)</f>
        <v>1100</v>
      </c>
      <c r="I748" s="60">
        <f>단가대비표!P289</f>
        <v>2700</v>
      </c>
      <c r="J748" s="53">
        <f>TRUNC(I748*D748,1)</f>
        <v>2700</v>
      </c>
      <c r="K748" s="60">
        <f>단가대비표!V289</f>
        <v>300</v>
      </c>
      <c r="L748" s="53">
        <f>TRUNC(K748*D748,1)</f>
        <v>300</v>
      </c>
      <c r="M748" s="40" t="s">
        <v>2307</v>
      </c>
      <c r="N748" s="2" t="s">
        <v>566</v>
      </c>
      <c r="O748" s="2" t="s">
        <v>2308</v>
      </c>
      <c r="P748" s="2" t="s">
        <v>48</v>
      </c>
      <c r="Q748" s="2" t="s">
        <v>48</v>
      </c>
      <c r="R748" s="2" t="s">
        <v>47</v>
      </c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2" t="s">
        <v>41</v>
      </c>
      <c r="AW748" s="2" t="s">
        <v>2309</v>
      </c>
      <c r="AX748" s="2" t="s">
        <v>41</v>
      </c>
      <c r="AY748" s="2" t="s">
        <v>41</v>
      </c>
    </row>
    <row r="749" spans="1:51" ht="30" customHeight="1" hidden="1">
      <c r="A749" s="40" t="s">
        <v>1173</v>
      </c>
      <c r="B749" s="40" t="s">
        <v>41</v>
      </c>
      <c r="C749" s="40" t="s">
        <v>41</v>
      </c>
      <c r="D749" s="59"/>
      <c r="E749" s="60"/>
      <c r="F749" s="53">
        <f>H749+J749+L749</f>
        <v>4100</v>
      </c>
      <c r="G749" s="60"/>
      <c r="H749" s="53">
        <f>TRUNC(SUMIF(N748:N748,N747,H748:H748),0)</f>
        <v>1100</v>
      </c>
      <c r="I749" s="60"/>
      <c r="J749" s="53">
        <f>TRUNC(SUMIF(N748:N748,N747,J748:J748),0)</f>
        <v>2700</v>
      </c>
      <c r="K749" s="60"/>
      <c r="L749" s="53">
        <f>TRUNC(SUMIF(N748:N748,N747,L748:L748),0)</f>
        <v>300</v>
      </c>
      <c r="M749" s="40" t="s">
        <v>41</v>
      </c>
      <c r="N749" s="2" t="s">
        <v>67</v>
      </c>
      <c r="O749" s="2" t="s">
        <v>67</v>
      </c>
      <c r="P749" s="2" t="s">
        <v>41</v>
      </c>
      <c r="Q749" s="2" t="s">
        <v>41</v>
      </c>
      <c r="R749" s="2" t="s">
        <v>41</v>
      </c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2" t="s">
        <v>41</v>
      </c>
      <c r="AW749" s="2" t="s">
        <v>41</v>
      </c>
      <c r="AX749" s="2" t="s">
        <v>41</v>
      </c>
      <c r="AY749" s="2" t="s">
        <v>41</v>
      </c>
    </row>
    <row r="750" spans="1:13" ht="30" customHeight="1" hidden="1">
      <c r="A750" s="59"/>
      <c r="B750" s="59"/>
      <c r="C750" s="59"/>
      <c r="D750" s="59"/>
      <c r="E750" s="60"/>
      <c r="F750" s="53"/>
      <c r="G750" s="60"/>
      <c r="H750" s="53"/>
      <c r="I750" s="60"/>
      <c r="J750" s="53"/>
      <c r="K750" s="60"/>
      <c r="L750" s="53"/>
      <c r="M750" s="59"/>
    </row>
    <row r="751" spans="1:14" ht="30" customHeight="1" hidden="1">
      <c r="A751" s="54" t="s">
        <v>2310</v>
      </c>
      <c r="B751" s="55"/>
      <c r="C751" s="55"/>
      <c r="D751" s="55"/>
      <c r="E751" s="56"/>
      <c r="F751" s="57"/>
      <c r="G751" s="56"/>
      <c r="H751" s="57"/>
      <c r="I751" s="56"/>
      <c r="J751" s="57"/>
      <c r="K751" s="56"/>
      <c r="L751" s="57"/>
      <c r="M751" s="58"/>
      <c r="N751" s="4" t="s">
        <v>570</v>
      </c>
    </row>
    <row r="752" spans="1:51" ht="30" customHeight="1" hidden="1">
      <c r="A752" s="40" t="s">
        <v>567</v>
      </c>
      <c r="B752" s="40" t="s">
        <v>568</v>
      </c>
      <c r="C752" s="40" t="s">
        <v>74</v>
      </c>
      <c r="D752" s="59">
        <v>1</v>
      </c>
      <c r="E752" s="60">
        <f>TRUNC(G752+I752+K752,1)</f>
        <v>23600</v>
      </c>
      <c r="F752" s="53">
        <f>TRUNC(H752+J752+L752,1)</f>
        <v>23600</v>
      </c>
      <c r="G752" s="60">
        <f>단가대비표!O290</f>
        <v>11800</v>
      </c>
      <c r="H752" s="53">
        <f>TRUNC(G752*D752,1)</f>
        <v>11800</v>
      </c>
      <c r="I752" s="60">
        <f>단가대비표!P290</f>
        <v>10500</v>
      </c>
      <c r="J752" s="53">
        <f>TRUNC(I752*D752,1)</f>
        <v>10500</v>
      </c>
      <c r="K752" s="60">
        <f>단가대비표!V290</f>
        <v>1300</v>
      </c>
      <c r="L752" s="53">
        <f>TRUNC(K752*D752,1)</f>
        <v>1300</v>
      </c>
      <c r="M752" s="40" t="s">
        <v>2311</v>
      </c>
      <c r="N752" s="2" t="s">
        <v>570</v>
      </c>
      <c r="O752" s="2" t="s">
        <v>2312</v>
      </c>
      <c r="P752" s="2" t="s">
        <v>48</v>
      </c>
      <c r="Q752" s="2" t="s">
        <v>48</v>
      </c>
      <c r="R752" s="2" t="s">
        <v>47</v>
      </c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2" t="s">
        <v>41</v>
      </c>
      <c r="AW752" s="2" t="s">
        <v>2313</v>
      </c>
      <c r="AX752" s="2" t="s">
        <v>41</v>
      </c>
      <c r="AY752" s="2" t="s">
        <v>41</v>
      </c>
    </row>
    <row r="753" spans="1:51" ht="30" customHeight="1" hidden="1">
      <c r="A753" s="40" t="s">
        <v>1173</v>
      </c>
      <c r="B753" s="40" t="s">
        <v>41</v>
      </c>
      <c r="C753" s="40" t="s">
        <v>41</v>
      </c>
      <c r="D753" s="59"/>
      <c r="E753" s="60"/>
      <c r="F753" s="53">
        <f>H753+J753+L753</f>
        <v>23600</v>
      </c>
      <c r="G753" s="60"/>
      <c r="H753" s="53">
        <f>TRUNC(SUMIF(N752:N752,N751,H752:H752),0)</f>
        <v>11800</v>
      </c>
      <c r="I753" s="60"/>
      <c r="J753" s="53">
        <f>TRUNC(SUMIF(N752:N752,N751,J752:J752),0)</f>
        <v>10500</v>
      </c>
      <c r="K753" s="60"/>
      <c r="L753" s="53">
        <f>TRUNC(SUMIF(N752:N752,N751,L752:L752),0)</f>
        <v>1300</v>
      </c>
      <c r="M753" s="40" t="s">
        <v>41</v>
      </c>
      <c r="N753" s="2" t="s">
        <v>67</v>
      </c>
      <c r="O753" s="2" t="s">
        <v>67</v>
      </c>
      <c r="P753" s="2" t="s">
        <v>41</v>
      </c>
      <c r="Q753" s="2" t="s">
        <v>41</v>
      </c>
      <c r="R753" s="2" t="s">
        <v>41</v>
      </c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2" t="s">
        <v>41</v>
      </c>
      <c r="AW753" s="2" t="s">
        <v>41</v>
      </c>
      <c r="AX753" s="2" t="s">
        <v>41</v>
      </c>
      <c r="AY753" s="2" t="s">
        <v>41</v>
      </c>
    </row>
    <row r="754" spans="1:13" ht="30" customHeight="1" hidden="1">
      <c r="A754" s="59"/>
      <c r="B754" s="59"/>
      <c r="C754" s="59"/>
      <c r="D754" s="59"/>
      <c r="E754" s="60"/>
      <c r="F754" s="53"/>
      <c r="G754" s="60"/>
      <c r="H754" s="53"/>
      <c r="I754" s="60"/>
      <c r="J754" s="53"/>
      <c r="K754" s="60"/>
      <c r="L754" s="53"/>
      <c r="M754" s="59"/>
    </row>
    <row r="755" spans="1:14" ht="30" customHeight="1" hidden="1">
      <c r="A755" s="54" t="s">
        <v>2314</v>
      </c>
      <c r="B755" s="55"/>
      <c r="C755" s="55"/>
      <c r="D755" s="55"/>
      <c r="E755" s="56"/>
      <c r="F755" s="57"/>
      <c r="G755" s="56"/>
      <c r="H755" s="57"/>
      <c r="I755" s="56"/>
      <c r="J755" s="57"/>
      <c r="K755" s="56"/>
      <c r="L755" s="57"/>
      <c r="M755" s="58"/>
      <c r="N755" s="4" t="s">
        <v>574</v>
      </c>
    </row>
    <row r="756" spans="1:51" ht="30" customHeight="1" hidden="1">
      <c r="A756" s="40" t="s">
        <v>571</v>
      </c>
      <c r="B756" s="40" t="s">
        <v>572</v>
      </c>
      <c r="C756" s="40" t="s">
        <v>74</v>
      </c>
      <c r="D756" s="59">
        <v>1</v>
      </c>
      <c r="E756" s="60">
        <f>TRUNC(G756+I756+K756,1)</f>
        <v>22900</v>
      </c>
      <c r="F756" s="53">
        <f>TRUNC(H756+J756+L756,1)</f>
        <v>22900</v>
      </c>
      <c r="G756" s="60">
        <f>단가대비표!O291</f>
        <v>5900</v>
      </c>
      <c r="H756" s="53">
        <f>TRUNC(G756*D756,1)</f>
        <v>5900</v>
      </c>
      <c r="I756" s="60">
        <f>단가대비표!P291</f>
        <v>15700</v>
      </c>
      <c r="J756" s="53">
        <f>TRUNC(I756*D756,1)</f>
        <v>15700</v>
      </c>
      <c r="K756" s="60">
        <f>단가대비표!V291</f>
        <v>1300</v>
      </c>
      <c r="L756" s="53">
        <f>TRUNC(K756*D756,1)</f>
        <v>1300</v>
      </c>
      <c r="M756" s="40" t="s">
        <v>2315</v>
      </c>
      <c r="N756" s="2" t="s">
        <v>574</v>
      </c>
      <c r="O756" s="2" t="s">
        <v>2316</v>
      </c>
      <c r="P756" s="2" t="s">
        <v>48</v>
      </c>
      <c r="Q756" s="2" t="s">
        <v>48</v>
      </c>
      <c r="R756" s="2" t="s">
        <v>47</v>
      </c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2" t="s">
        <v>41</v>
      </c>
      <c r="AW756" s="2" t="s">
        <v>2317</v>
      </c>
      <c r="AX756" s="2" t="s">
        <v>41</v>
      </c>
      <c r="AY756" s="2" t="s">
        <v>41</v>
      </c>
    </row>
    <row r="757" spans="1:51" ht="30" customHeight="1" hidden="1">
      <c r="A757" s="40" t="s">
        <v>1173</v>
      </c>
      <c r="B757" s="40" t="s">
        <v>41</v>
      </c>
      <c r="C757" s="40" t="s">
        <v>41</v>
      </c>
      <c r="D757" s="59"/>
      <c r="E757" s="60"/>
      <c r="F757" s="53">
        <f>H757+J757+L757</f>
        <v>22900</v>
      </c>
      <c r="G757" s="60"/>
      <c r="H757" s="53">
        <f>TRUNC(SUMIF(N756:N756,N755,H756:H756),0)</f>
        <v>5900</v>
      </c>
      <c r="I757" s="60"/>
      <c r="J757" s="53">
        <f>TRUNC(SUMIF(N756:N756,N755,J756:J756),0)</f>
        <v>15700</v>
      </c>
      <c r="K757" s="60"/>
      <c r="L757" s="53">
        <f>TRUNC(SUMIF(N756:N756,N755,L756:L756),0)</f>
        <v>1300</v>
      </c>
      <c r="M757" s="40" t="s">
        <v>41</v>
      </c>
      <c r="N757" s="2" t="s">
        <v>67</v>
      </c>
      <c r="O757" s="2" t="s">
        <v>67</v>
      </c>
      <c r="P757" s="2" t="s">
        <v>41</v>
      </c>
      <c r="Q757" s="2" t="s">
        <v>41</v>
      </c>
      <c r="R757" s="2" t="s">
        <v>41</v>
      </c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2" t="s">
        <v>41</v>
      </c>
      <c r="AW757" s="2" t="s">
        <v>41</v>
      </c>
      <c r="AX757" s="2" t="s">
        <v>41</v>
      </c>
      <c r="AY757" s="2" t="s">
        <v>41</v>
      </c>
    </row>
    <row r="758" spans="1:13" ht="30" customHeight="1" hidden="1">
      <c r="A758" s="59"/>
      <c r="B758" s="59"/>
      <c r="C758" s="59"/>
      <c r="D758" s="59"/>
      <c r="E758" s="60"/>
      <c r="F758" s="53"/>
      <c r="G758" s="60"/>
      <c r="H758" s="53"/>
      <c r="I758" s="60"/>
      <c r="J758" s="53"/>
      <c r="K758" s="60"/>
      <c r="L758" s="53"/>
      <c r="M758" s="59"/>
    </row>
    <row r="759" spans="1:14" ht="30" customHeight="1" hidden="1">
      <c r="A759" s="54" t="s">
        <v>2318</v>
      </c>
      <c r="B759" s="55"/>
      <c r="C759" s="55"/>
      <c r="D759" s="55"/>
      <c r="E759" s="56"/>
      <c r="F759" s="57"/>
      <c r="G759" s="56"/>
      <c r="H759" s="57"/>
      <c r="I759" s="56"/>
      <c r="J759" s="57"/>
      <c r="K759" s="56"/>
      <c r="L759" s="57"/>
      <c r="M759" s="58"/>
      <c r="N759" s="4" t="s">
        <v>577</v>
      </c>
    </row>
    <row r="760" spans="1:51" ht="30" customHeight="1" hidden="1">
      <c r="A760" s="40" t="s">
        <v>571</v>
      </c>
      <c r="B760" s="40" t="s">
        <v>575</v>
      </c>
      <c r="C760" s="40" t="s">
        <v>74</v>
      </c>
      <c r="D760" s="59">
        <v>1</v>
      </c>
      <c r="E760" s="60">
        <f>TRUNC(G760+I760+K760,1)</f>
        <v>11600</v>
      </c>
      <c r="F760" s="53">
        <f>TRUNC(H760+J760+L760,1)</f>
        <v>11600</v>
      </c>
      <c r="G760" s="60">
        <f>단가대비표!O292</f>
        <v>3000</v>
      </c>
      <c r="H760" s="53">
        <f>TRUNC(G760*D760,1)</f>
        <v>3000</v>
      </c>
      <c r="I760" s="60">
        <f>단가대비표!P292</f>
        <v>7900</v>
      </c>
      <c r="J760" s="53">
        <f>TRUNC(I760*D760,1)</f>
        <v>7900</v>
      </c>
      <c r="K760" s="60">
        <f>단가대비표!V292</f>
        <v>700</v>
      </c>
      <c r="L760" s="53">
        <f>TRUNC(K760*D760,1)</f>
        <v>700</v>
      </c>
      <c r="M760" s="40" t="s">
        <v>2319</v>
      </c>
      <c r="N760" s="2" t="s">
        <v>577</v>
      </c>
      <c r="O760" s="2" t="s">
        <v>2320</v>
      </c>
      <c r="P760" s="2" t="s">
        <v>48</v>
      </c>
      <c r="Q760" s="2" t="s">
        <v>48</v>
      </c>
      <c r="R760" s="2" t="s">
        <v>47</v>
      </c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2" t="s">
        <v>41</v>
      </c>
      <c r="AW760" s="2" t="s">
        <v>2321</v>
      </c>
      <c r="AX760" s="2" t="s">
        <v>41</v>
      </c>
      <c r="AY760" s="2" t="s">
        <v>41</v>
      </c>
    </row>
    <row r="761" spans="1:51" ht="30" customHeight="1" hidden="1">
      <c r="A761" s="40" t="s">
        <v>1173</v>
      </c>
      <c r="B761" s="40" t="s">
        <v>41</v>
      </c>
      <c r="C761" s="40" t="s">
        <v>41</v>
      </c>
      <c r="D761" s="59"/>
      <c r="E761" s="60"/>
      <c r="F761" s="53">
        <f>H761+J761+L761</f>
        <v>11600</v>
      </c>
      <c r="G761" s="60"/>
      <c r="H761" s="53">
        <f>TRUNC(SUMIF(N760:N760,N759,H760:H760),0)</f>
        <v>3000</v>
      </c>
      <c r="I761" s="60"/>
      <c r="J761" s="53">
        <f>TRUNC(SUMIF(N760:N760,N759,J760:J760),0)</f>
        <v>7900</v>
      </c>
      <c r="K761" s="60"/>
      <c r="L761" s="53">
        <f>TRUNC(SUMIF(N760:N760,N759,L760:L760),0)</f>
        <v>700</v>
      </c>
      <c r="M761" s="40" t="s">
        <v>41</v>
      </c>
      <c r="N761" s="2" t="s">
        <v>67</v>
      </c>
      <c r="O761" s="2" t="s">
        <v>67</v>
      </c>
      <c r="P761" s="2" t="s">
        <v>41</v>
      </c>
      <c r="Q761" s="2" t="s">
        <v>41</v>
      </c>
      <c r="R761" s="2" t="s">
        <v>41</v>
      </c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2" t="s">
        <v>41</v>
      </c>
      <c r="AW761" s="2" t="s">
        <v>41</v>
      </c>
      <c r="AX761" s="2" t="s">
        <v>41</v>
      </c>
      <c r="AY761" s="2" t="s">
        <v>41</v>
      </c>
    </row>
    <row r="762" spans="1:13" ht="30" customHeight="1" hidden="1">
      <c r="A762" s="59"/>
      <c r="B762" s="59"/>
      <c r="C762" s="59"/>
      <c r="D762" s="59"/>
      <c r="E762" s="60"/>
      <c r="F762" s="53"/>
      <c r="G762" s="60"/>
      <c r="H762" s="53"/>
      <c r="I762" s="60"/>
      <c r="J762" s="53"/>
      <c r="K762" s="60"/>
      <c r="L762" s="53"/>
      <c r="M762" s="59"/>
    </row>
    <row r="763" spans="1:14" ht="30" customHeight="1" hidden="1">
      <c r="A763" s="54" t="s">
        <v>2322</v>
      </c>
      <c r="B763" s="55"/>
      <c r="C763" s="55"/>
      <c r="D763" s="55"/>
      <c r="E763" s="56"/>
      <c r="F763" s="57"/>
      <c r="G763" s="56"/>
      <c r="H763" s="57"/>
      <c r="I763" s="56"/>
      <c r="J763" s="57"/>
      <c r="K763" s="56"/>
      <c r="L763" s="57"/>
      <c r="M763" s="58"/>
      <c r="N763" s="4" t="s">
        <v>580</v>
      </c>
    </row>
    <row r="764" spans="1:51" ht="30" customHeight="1" hidden="1">
      <c r="A764" s="40" t="s">
        <v>578</v>
      </c>
      <c r="B764" s="40" t="s">
        <v>541</v>
      </c>
      <c r="C764" s="40" t="s">
        <v>74</v>
      </c>
      <c r="D764" s="59">
        <v>1</v>
      </c>
      <c r="E764" s="60">
        <f>TRUNC(G764+I764+K764,1)</f>
        <v>6500</v>
      </c>
      <c r="F764" s="53">
        <f>TRUNC(H764+J764+L764,1)</f>
        <v>6500</v>
      </c>
      <c r="G764" s="60">
        <f>단가대비표!O293</f>
        <v>2100</v>
      </c>
      <c r="H764" s="53">
        <f>TRUNC(G764*D764,1)</f>
        <v>2100</v>
      </c>
      <c r="I764" s="60">
        <f>단가대비표!P293</f>
        <v>4000</v>
      </c>
      <c r="J764" s="53">
        <f>TRUNC(I764*D764,1)</f>
        <v>4000</v>
      </c>
      <c r="K764" s="60">
        <f>단가대비표!V293</f>
        <v>400</v>
      </c>
      <c r="L764" s="53">
        <f>TRUNC(K764*D764,1)</f>
        <v>400</v>
      </c>
      <c r="M764" s="40" t="s">
        <v>2323</v>
      </c>
      <c r="N764" s="2" t="s">
        <v>580</v>
      </c>
      <c r="O764" s="2" t="s">
        <v>2324</v>
      </c>
      <c r="P764" s="2" t="s">
        <v>48</v>
      </c>
      <c r="Q764" s="2" t="s">
        <v>48</v>
      </c>
      <c r="R764" s="2" t="s">
        <v>47</v>
      </c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2" t="s">
        <v>41</v>
      </c>
      <c r="AW764" s="2" t="s">
        <v>2325</v>
      </c>
      <c r="AX764" s="2" t="s">
        <v>41</v>
      </c>
      <c r="AY764" s="2" t="s">
        <v>41</v>
      </c>
    </row>
    <row r="765" spans="1:51" ht="30" customHeight="1" hidden="1">
      <c r="A765" s="40" t="s">
        <v>1173</v>
      </c>
      <c r="B765" s="40" t="s">
        <v>41</v>
      </c>
      <c r="C765" s="40" t="s">
        <v>41</v>
      </c>
      <c r="D765" s="59"/>
      <c r="E765" s="60"/>
      <c r="F765" s="53">
        <f>H765+J765+L765</f>
        <v>6500</v>
      </c>
      <c r="G765" s="60"/>
      <c r="H765" s="53">
        <f>TRUNC(SUMIF(N764:N764,N763,H764:H764),0)</f>
        <v>2100</v>
      </c>
      <c r="I765" s="60"/>
      <c r="J765" s="53">
        <f>TRUNC(SUMIF(N764:N764,N763,J764:J764),0)</f>
        <v>4000</v>
      </c>
      <c r="K765" s="60"/>
      <c r="L765" s="53">
        <f>TRUNC(SUMIF(N764:N764,N763,L764:L764),0)</f>
        <v>400</v>
      </c>
      <c r="M765" s="40" t="s">
        <v>41</v>
      </c>
      <c r="N765" s="2" t="s">
        <v>67</v>
      </c>
      <c r="O765" s="2" t="s">
        <v>67</v>
      </c>
      <c r="P765" s="2" t="s">
        <v>41</v>
      </c>
      <c r="Q765" s="2" t="s">
        <v>41</v>
      </c>
      <c r="R765" s="2" t="s">
        <v>41</v>
      </c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2" t="s">
        <v>41</v>
      </c>
      <c r="AW765" s="2" t="s">
        <v>41</v>
      </c>
      <c r="AX765" s="2" t="s">
        <v>41</v>
      </c>
      <c r="AY765" s="2" t="s">
        <v>41</v>
      </c>
    </row>
    <row r="766" spans="1:13" ht="30" customHeight="1" hidden="1">
      <c r="A766" s="59"/>
      <c r="B766" s="59"/>
      <c r="C766" s="59"/>
      <c r="D766" s="59"/>
      <c r="E766" s="60"/>
      <c r="F766" s="53"/>
      <c r="G766" s="60"/>
      <c r="H766" s="53"/>
      <c r="I766" s="60"/>
      <c r="J766" s="53"/>
      <c r="K766" s="60"/>
      <c r="L766" s="53"/>
      <c r="M766" s="59"/>
    </row>
    <row r="767" spans="1:14" ht="30" customHeight="1" hidden="1">
      <c r="A767" s="54" t="s">
        <v>2326</v>
      </c>
      <c r="B767" s="55"/>
      <c r="C767" s="55"/>
      <c r="D767" s="55"/>
      <c r="E767" s="56"/>
      <c r="F767" s="57"/>
      <c r="G767" s="56"/>
      <c r="H767" s="57"/>
      <c r="I767" s="56"/>
      <c r="J767" s="57"/>
      <c r="K767" s="56"/>
      <c r="L767" s="57"/>
      <c r="M767" s="58"/>
      <c r="N767" s="4" t="s">
        <v>583</v>
      </c>
    </row>
    <row r="768" spans="1:51" ht="30" customHeight="1" hidden="1">
      <c r="A768" s="40" t="s">
        <v>581</v>
      </c>
      <c r="B768" s="40" t="s">
        <v>541</v>
      </c>
      <c r="C768" s="40" t="s">
        <v>74</v>
      </c>
      <c r="D768" s="59">
        <v>1</v>
      </c>
      <c r="E768" s="60">
        <f>TRUNC(G768+I768+K768,1)</f>
        <v>7300</v>
      </c>
      <c r="F768" s="53">
        <f>TRUNC(H768+J768+L768,1)</f>
        <v>7300</v>
      </c>
      <c r="G768" s="60">
        <f>단가대비표!O294</f>
        <v>5500</v>
      </c>
      <c r="H768" s="53">
        <f>TRUNC(G768*D768,1)</f>
        <v>5500</v>
      </c>
      <c r="I768" s="60">
        <f>단가대비표!P294</f>
        <v>1400</v>
      </c>
      <c r="J768" s="53">
        <f>TRUNC(I768*D768,1)</f>
        <v>1400</v>
      </c>
      <c r="K768" s="60">
        <f>단가대비표!V294</f>
        <v>400</v>
      </c>
      <c r="L768" s="53">
        <f>TRUNC(K768*D768,1)</f>
        <v>400</v>
      </c>
      <c r="M768" s="40" t="s">
        <v>2327</v>
      </c>
      <c r="N768" s="2" t="s">
        <v>583</v>
      </c>
      <c r="O768" s="2" t="s">
        <v>2328</v>
      </c>
      <c r="P768" s="2" t="s">
        <v>48</v>
      </c>
      <c r="Q768" s="2" t="s">
        <v>48</v>
      </c>
      <c r="R768" s="2" t="s">
        <v>47</v>
      </c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2" t="s">
        <v>41</v>
      </c>
      <c r="AW768" s="2" t="s">
        <v>2329</v>
      </c>
      <c r="AX768" s="2" t="s">
        <v>41</v>
      </c>
      <c r="AY768" s="2" t="s">
        <v>41</v>
      </c>
    </row>
    <row r="769" spans="1:51" ht="30" customHeight="1" hidden="1">
      <c r="A769" s="40" t="s">
        <v>1173</v>
      </c>
      <c r="B769" s="40" t="s">
        <v>41</v>
      </c>
      <c r="C769" s="40" t="s">
        <v>41</v>
      </c>
      <c r="D769" s="59"/>
      <c r="E769" s="60"/>
      <c r="F769" s="53">
        <f>H769+J769+L769</f>
        <v>7300</v>
      </c>
      <c r="G769" s="60"/>
      <c r="H769" s="53">
        <f>TRUNC(SUMIF(N768:N768,N767,H768:H768),0)</f>
        <v>5500</v>
      </c>
      <c r="I769" s="60"/>
      <c r="J769" s="53">
        <f>TRUNC(SUMIF(N768:N768,N767,J768:J768),0)</f>
        <v>1400</v>
      </c>
      <c r="K769" s="60"/>
      <c r="L769" s="53">
        <f>TRUNC(SUMIF(N768:N768,N767,L768:L768),0)</f>
        <v>400</v>
      </c>
      <c r="M769" s="40" t="s">
        <v>41</v>
      </c>
      <c r="N769" s="2" t="s">
        <v>67</v>
      </c>
      <c r="O769" s="2" t="s">
        <v>67</v>
      </c>
      <c r="P769" s="2" t="s">
        <v>41</v>
      </c>
      <c r="Q769" s="2" t="s">
        <v>41</v>
      </c>
      <c r="R769" s="2" t="s">
        <v>41</v>
      </c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2" t="s">
        <v>41</v>
      </c>
      <c r="AW769" s="2" t="s">
        <v>41</v>
      </c>
      <c r="AX769" s="2" t="s">
        <v>41</v>
      </c>
      <c r="AY769" s="2" t="s">
        <v>41</v>
      </c>
    </row>
    <row r="770" spans="1:13" ht="30" customHeight="1" hidden="1">
      <c r="A770" s="59"/>
      <c r="B770" s="59"/>
      <c r="C770" s="59"/>
      <c r="D770" s="59"/>
      <c r="E770" s="60"/>
      <c r="F770" s="53"/>
      <c r="G770" s="60"/>
      <c r="H770" s="53"/>
      <c r="I770" s="60"/>
      <c r="J770" s="53"/>
      <c r="K770" s="60"/>
      <c r="L770" s="53"/>
      <c r="M770" s="59"/>
    </row>
    <row r="771" spans="1:14" ht="30" customHeight="1" hidden="1">
      <c r="A771" s="54" t="s">
        <v>2330</v>
      </c>
      <c r="B771" s="55"/>
      <c r="C771" s="55"/>
      <c r="D771" s="55"/>
      <c r="E771" s="56"/>
      <c r="F771" s="57"/>
      <c r="G771" s="56"/>
      <c r="H771" s="57"/>
      <c r="I771" s="56"/>
      <c r="J771" s="57"/>
      <c r="K771" s="56"/>
      <c r="L771" s="57"/>
      <c r="M771" s="58"/>
      <c r="N771" s="4" t="s">
        <v>587</v>
      </c>
    </row>
    <row r="772" spans="1:51" ht="30" customHeight="1" hidden="1">
      <c r="A772" s="40" t="s">
        <v>584</v>
      </c>
      <c r="B772" s="40" t="s">
        <v>2331</v>
      </c>
      <c r="C772" s="40" t="s">
        <v>59</v>
      </c>
      <c r="D772" s="59">
        <v>1</v>
      </c>
      <c r="E772" s="60">
        <f>TRUNC(G772+I772+K772,1)</f>
        <v>58600</v>
      </c>
      <c r="F772" s="53">
        <f>TRUNC(H772+J772+L772,1)</f>
        <v>58600</v>
      </c>
      <c r="G772" s="60">
        <f>단가대비표!O295</f>
        <v>16100</v>
      </c>
      <c r="H772" s="53">
        <f>TRUNC(G772*D772,1)</f>
        <v>16100</v>
      </c>
      <c r="I772" s="60">
        <f>단가대비표!P295</f>
        <v>39300</v>
      </c>
      <c r="J772" s="53">
        <f>TRUNC(I772*D772,1)</f>
        <v>39300</v>
      </c>
      <c r="K772" s="60">
        <f>단가대비표!V295</f>
        <v>3200</v>
      </c>
      <c r="L772" s="53">
        <f>TRUNC(K772*D772,1)</f>
        <v>3200</v>
      </c>
      <c r="M772" s="40" t="s">
        <v>2332</v>
      </c>
      <c r="N772" s="2" t="s">
        <v>587</v>
      </c>
      <c r="O772" s="2" t="s">
        <v>2333</v>
      </c>
      <c r="P772" s="2" t="s">
        <v>48</v>
      </c>
      <c r="Q772" s="2" t="s">
        <v>48</v>
      </c>
      <c r="R772" s="2" t="s">
        <v>47</v>
      </c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2" t="s">
        <v>41</v>
      </c>
      <c r="AW772" s="2" t="s">
        <v>2334</v>
      </c>
      <c r="AX772" s="2" t="s">
        <v>41</v>
      </c>
      <c r="AY772" s="2" t="s">
        <v>41</v>
      </c>
    </row>
    <row r="773" spans="1:51" ht="30" customHeight="1" hidden="1">
      <c r="A773" s="40" t="s">
        <v>1173</v>
      </c>
      <c r="B773" s="40" t="s">
        <v>41</v>
      </c>
      <c r="C773" s="40" t="s">
        <v>41</v>
      </c>
      <c r="D773" s="59"/>
      <c r="E773" s="60"/>
      <c r="F773" s="53">
        <f>H773+J773+L773</f>
        <v>58600</v>
      </c>
      <c r="G773" s="60"/>
      <c r="H773" s="53">
        <f>TRUNC(SUMIF(N772:N772,N771,H772:H772),0)</f>
        <v>16100</v>
      </c>
      <c r="I773" s="60"/>
      <c r="J773" s="53">
        <f>TRUNC(SUMIF(N772:N772,N771,J772:J772),0)</f>
        <v>39300</v>
      </c>
      <c r="K773" s="60"/>
      <c r="L773" s="53">
        <f>TRUNC(SUMIF(N772:N772,N771,L772:L772),0)</f>
        <v>3200</v>
      </c>
      <c r="M773" s="40" t="s">
        <v>41</v>
      </c>
      <c r="N773" s="2" t="s">
        <v>67</v>
      </c>
      <c r="O773" s="2" t="s">
        <v>67</v>
      </c>
      <c r="P773" s="2" t="s">
        <v>41</v>
      </c>
      <c r="Q773" s="2" t="s">
        <v>41</v>
      </c>
      <c r="R773" s="2" t="s">
        <v>41</v>
      </c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2" t="s">
        <v>41</v>
      </c>
      <c r="AW773" s="2" t="s">
        <v>41</v>
      </c>
      <c r="AX773" s="2" t="s">
        <v>41</v>
      </c>
      <c r="AY773" s="2" t="s">
        <v>41</v>
      </c>
    </row>
    <row r="774" spans="1:13" ht="30" customHeight="1" hidden="1">
      <c r="A774" s="59"/>
      <c r="B774" s="59"/>
      <c r="C774" s="59"/>
      <c r="D774" s="59"/>
      <c r="E774" s="60"/>
      <c r="F774" s="53"/>
      <c r="G774" s="60"/>
      <c r="H774" s="53"/>
      <c r="I774" s="60"/>
      <c r="J774" s="53"/>
      <c r="K774" s="60"/>
      <c r="L774" s="53"/>
      <c r="M774" s="59"/>
    </row>
    <row r="775" spans="1:14" ht="30" customHeight="1" hidden="1">
      <c r="A775" s="54" t="s">
        <v>2335</v>
      </c>
      <c r="B775" s="55"/>
      <c r="C775" s="55"/>
      <c r="D775" s="55"/>
      <c r="E775" s="56"/>
      <c r="F775" s="57"/>
      <c r="G775" s="56"/>
      <c r="H775" s="57"/>
      <c r="I775" s="56"/>
      <c r="J775" s="57"/>
      <c r="K775" s="56"/>
      <c r="L775" s="57"/>
      <c r="M775" s="58"/>
      <c r="N775" s="4" t="s">
        <v>590</v>
      </c>
    </row>
    <row r="776" spans="1:51" ht="30" customHeight="1" hidden="1">
      <c r="A776" s="40" t="s">
        <v>588</v>
      </c>
      <c r="B776" s="40" t="s">
        <v>541</v>
      </c>
      <c r="C776" s="40" t="s">
        <v>59</v>
      </c>
      <c r="D776" s="59">
        <v>1</v>
      </c>
      <c r="E776" s="60">
        <f>TRUNC(G776+I776+K776,1)</f>
        <v>49900</v>
      </c>
      <c r="F776" s="53">
        <f>TRUNC(H776+J776+L776,1)</f>
        <v>49900</v>
      </c>
      <c r="G776" s="60">
        <f>단가대비표!O296</f>
        <v>27500</v>
      </c>
      <c r="H776" s="53">
        <f>TRUNC(G776*D776,1)</f>
        <v>27500</v>
      </c>
      <c r="I776" s="60">
        <f>단가대비표!P296</f>
        <v>19700</v>
      </c>
      <c r="J776" s="53">
        <f>TRUNC(I776*D776,1)</f>
        <v>19700</v>
      </c>
      <c r="K776" s="60">
        <f>단가대비표!V296</f>
        <v>2700</v>
      </c>
      <c r="L776" s="53">
        <f>TRUNC(K776*D776,1)</f>
        <v>2700</v>
      </c>
      <c r="M776" s="40" t="s">
        <v>2336</v>
      </c>
      <c r="N776" s="2" t="s">
        <v>590</v>
      </c>
      <c r="O776" s="2" t="s">
        <v>2337</v>
      </c>
      <c r="P776" s="2" t="s">
        <v>48</v>
      </c>
      <c r="Q776" s="2" t="s">
        <v>48</v>
      </c>
      <c r="R776" s="2" t="s">
        <v>47</v>
      </c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2" t="s">
        <v>41</v>
      </c>
      <c r="AW776" s="2" t="s">
        <v>2338</v>
      </c>
      <c r="AX776" s="2" t="s">
        <v>41</v>
      </c>
      <c r="AY776" s="2" t="s">
        <v>41</v>
      </c>
    </row>
    <row r="777" spans="1:51" ht="30" customHeight="1" hidden="1">
      <c r="A777" s="40" t="s">
        <v>1173</v>
      </c>
      <c r="B777" s="40" t="s">
        <v>41</v>
      </c>
      <c r="C777" s="40" t="s">
        <v>41</v>
      </c>
      <c r="D777" s="59"/>
      <c r="E777" s="60"/>
      <c r="F777" s="53">
        <f>H777+J777+L777</f>
        <v>49900</v>
      </c>
      <c r="G777" s="60"/>
      <c r="H777" s="53">
        <f>TRUNC(SUMIF(N776:N776,N775,H776:H776),0)</f>
        <v>27500</v>
      </c>
      <c r="I777" s="60"/>
      <c r="J777" s="53">
        <f>TRUNC(SUMIF(N776:N776,N775,J776:J776),0)</f>
        <v>19700</v>
      </c>
      <c r="K777" s="60"/>
      <c r="L777" s="53">
        <f>TRUNC(SUMIF(N776:N776,N775,L776:L776),0)</f>
        <v>2700</v>
      </c>
      <c r="M777" s="40" t="s">
        <v>41</v>
      </c>
      <c r="N777" s="2" t="s">
        <v>67</v>
      </c>
      <c r="O777" s="2" t="s">
        <v>67</v>
      </c>
      <c r="P777" s="2" t="s">
        <v>41</v>
      </c>
      <c r="Q777" s="2" t="s">
        <v>41</v>
      </c>
      <c r="R777" s="2" t="s">
        <v>41</v>
      </c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2" t="s">
        <v>41</v>
      </c>
      <c r="AW777" s="2" t="s">
        <v>41</v>
      </c>
      <c r="AX777" s="2" t="s">
        <v>41</v>
      </c>
      <c r="AY777" s="2" t="s">
        <v>41</v>
      </c>
    </row>
    <row r="778" spans="1:13" ht="30" customHeight="1" hidden="1">
      <c r="A778" s="59"/>
      <c r="B778" s="59"/>
      <c r="C778" s="59"/>
      <c r="D778" s="59"/>
      <c r="E778" s="60"/>
      <c r="F778" s="53"/>
      <c r="G778" s="60"/>
      <c r="H778" s="53"/>
      <c r="I778" s="60"/>
      <c r="J778" s="53"/>
      <c r="K778" s="60"/>
      <c r="L778" s="53"/>
      <c r="M778" s="59"/>
    </row>
    <row r="779" spans="1:14" ht="30" customHeight="1" hidden="1">
      <c r="A779" s="54" t="s">
        <v>2339</v>
      </c>
      <c r="B779" s="55"/>
      <c r="C779" s="55"/>
      <c r="D779" s="55"/>
      <c r="E779" s="56"/>
      <c r="F779" s="57"/>
      <c r="G779" s="56"/>
      <c r="H779" s="57"/>
      <c r="I779" s="56"/>
      <c r="J779" s="57"/>
      <c r="K779" s="56"/>
      <c r="L779" s="57"/>
      <c r="M779" s="58"/>
      <c r="N779" s="4" t="s">
        <v>594</v>
      </c>
    </row>
    <row r="780" spans="1:51" ht="30" customHeight="1" hidden="1">
      <c r="A780" s="40" t="s">
        <v>591</v>
      </c>
      <c r="B780" s="40" t="s">
        <v>592</v>
      </c>
      <c r="C780" s="40" t="s">
        <v>44</v>
      </c>
      <c r="D780" s="59">
        <v>1</v>
      </c>
      <c r="E780" s="60">
        <f>TRUNC(G780+I780+K780,1)</f>
        <v>117600</v>
      </c>
      <c r="F780" s="53">
        <f>TRUNC(H780+J780+L780,1)</f>
        <v>117600</v>
      </c>
      <c r="G780" s="60">
        <f>단가대비표!O297</f>
        <v>107200</v>
      </c>
      <c r="H780" s="53">
        <f>TRUNC(G780*D780,1)</f>
        <v>107200</v>
      </c>
      <c r="I780" s="60">
        <f>단가대비표!P297</f>
        <v>4000</v>
      </c>
      <c r="J780" s="53">
        <f>TRUNC(I780*D780,1)</f>
        <v>4000</v>
      </c>
      <c r="K780" s="60">
        <f>단가대비표!V297</f>
        <v>6400</v>
      </c>
      <c r="L780" s="53">
        <f>TRUNC(K780*D780,1)</f>
        <v>6400</v>
      </c>
      <c r="M780" s="40" t="s">
        <v>2340</v>
      </c>
      <c r="N780" s="2" t="s">
        <v>594</v>
      </c>
      <c r="O780" s="2" t="s">
        <v>2341</v>
      </c>
      <c r="P780" s="2" t="s">
        <v>48</v>
      </c>
      <c r="Q780" s="2" t="s">
        <v>48</v>
      </c>
      <c r="R780" s="2" t="s">
        <v>47</v>
      </c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2" t="s">
        <v>41</v>
      </c>
      <c r="AW780" s="2" t="s">
        <v>2342</v>
      </c>
      <c r="AX780" s="2" t="s">
        <v>41</v>
      </c>
      <c r="AY780" s="2" t="s">
        <v>41</v>
      </c>
    </row>
    <row r="781" spans="1:51" ht="30" customHeight="1" hidden="1">
      <c r="A781" s="40" t="s">
        <v>1173</v>
      </c>
      <c r="B781" s="40" t="s">
        <v>41</v>
      </c>
      <c r="C781" s="40" t="s">
        <v>41</v>
      </c>
      <c r="D781" s="59"/>
      <c r="E781" s="60"/>
      <c r="F781" s="53">
        <f>H781+J781+L781</f>
        <v>117600</v>
      </c>
      <c r="G781" s="60"/>
      <c r="H781" s="53">
        <f>TRUNC(SUMIF(N780:N780,N779,H780:H780),0)</f>
        <v>107200</v>
      </c>
      <c r="I781" s="60"/>
      <c r="J781" s="53">
        <f>TRUNC(SUMIF(N780:N780,N779,J780:J780),0)</f>
        <v>4000</v>
      </c>
      <c r="K781" s="60"/>
      <c r="L781" s="53">
        <f>TRUNC(SUMIF(N780:N780,N779,L780:L780),0)</f>
        <v>6400</v>
      </c>
      <c r="M781" s="40" t="s">
        <v>41</v>
      </c>
      <c r="N781" s="2" t="s">
        <v>67</v>
      </c>
      <c r="O781" s="2" t="s">
        <v>67</v>
      </c>
      <c r="P781" s="2" t="s">
        <v>41</v>
      </c>
      <c r="Q781" s="2" t="s">
        <v>41</v>
      </c>
      <c r="R781" s="2" t="s">
        <v>41</v>
      </c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2" t="s">
        <v>41</v>
      </c>
      <c r="AW781" s="2" t="s">
        <v>41</v>
      </c>
      <c r="AX781" s="2" t="s">
        <v>41</v>
      </c>
      <c r="AY781" s="2" t="s">
        <v>41</v>
      </c>
    </row>
    <row r="782" spans="1:13" ht="30" customHeight="1" hidden="1">
      <c r="A782" s="59"/>
      <c r="B782" s="59"/>
      <c r="C782" s="59"/>
      <c r="D782" s="59"/>
      <c r="E782" s="60"/>
      <c r="F782" s="53"/>
      <c r="G782" s="60"/>
      <c r="H782" s="53"/>
      <c r="I782" s="60"/>
      <c r="J782" s="53"/>
      <c r="K782" s="60"/>
      <c r="L782" s="53"/>
      <c r="M782" s="59"/>
    </row>
    <row r="783" spans="1:14" ht="30" customHeight="1" hidden="1">
      <c r="A783" s="54" t="s">
        <v>2343</v>
      </c>
      <c r="B783" s="55"/>
      <c r="C783" s="55"/>
      <c r="D783" s="55"/>
      <c r="E783" s="56"/>
      <c r="F783" s="57"/>
      <c r="G783" s="56"/>
      <c r="H783" s="57"/>
      <c r="I783" s="56"/>
      <c r="J783" s="57"/>
      <c r="K783" s="56"/>
      <c r="L783" s="57"/>
      <c r="M783" s="58"/>
      <c r="N783" s="4" t="s">
        <v>598</v>
      </c>
    </row>
    <row r="784" spans="1:51" ht="30" customHeight="1" hidden="1">
      <c r="A784" s="40" t="s">
        <v>2344</v>
      </c>
      <c r="B784" s="40" t="s">
        <v>1721</v>
      </c>
      <c r="C784" s="40" t="s">
        <v>130</v>
      </c>
      <c r="D784" s="59">
        <v>0.027</v>
      </c>
      <c r="E784" s="60">
        <f>TRUNC(G784+I784+K784,1)</f>
        <v>65922</v>
      </c>
      <c r="F784" s="53">
        <f>TRUNC(H784+J784+L784,1)</f>
        <v>1779.8</v>
      </c>
      <c r="G784" s="60">
        <f>일위대가목록!F323</f>
        <v>0</v>
      </c>
      <c r="H784" s="53">
        <f>TRUNC(G784*D784,1)</f>
        <v>0</v>
      </c>
      <c r="I784" s="60">
        <f>일위대가목록!G323</f>
        <v>65922</v>
      </c>
      <c r="J784" s="53">
        <f>TRUNC(I784*D784,1)</f>
        <v>1779.8</v>
      </c>
      <c r="K784" s="60">
        <f>일위대가목록!H323</f>
        <v>0</v>
      </c>
      <c r="L784" s="53">
        <f>TRUNC(K784*D784,1)</f>
        <v>0</v>
      </c>
      <c r="M784" s="40" t="s">
        <v>2345</v>
      </c>
      <c r="N784" s="2" t="s">
        <v>598</v>
      </c>
      <c r="O784" s="2" t="s">
        <v>2346</v>
      </c>
      <c r="P784" s="2" t="s">
        <v>47</v>
      </c>
      <c r="Q784" s="2" t="s">
        <v>48</v>
      </c>
      <c r="R784" s="2" t="s">
        <v>48</v>
      </c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2" t="s">
        <v>41</v>
      </c>
      <c r="AW784" s="2" t="s">
        <v>2347</v>
      </c>
      <c r="AX784" s="2" t="s">
        <v>41</v>
      </c>
      <c r="AY784" s="2" t="s">
        <v>41</v>
      </c>
    </row>
    <row r="785" spans="1:51" ht="30" customHeight="1" hidden="1">
      <c r="A785" s="40" t="s">
        <v>1863</v>
      </c>
      <c r="B785" s="40" t="s">
        <v>1875</v>
      </c>
      <c r="C785" s="40" t="s">
        <v>74</v>
      </c>
      <c r="D785" s="59">
        <v>1</v>
      </c>
      <c r="E785" s="60">
        <f>TRUNC(G785+I785+K785,1)</f>
        <v>7321</v>
      </c>
      <c r="F785" s="53">
        <f>TRUNC(H785+J785+L785,1)</f>
        <v>7321</v>
      </c>
      <c r="G785" s="60">
        <f>일위대가목록!F285</f>
        <v>0</v>
      </c>
      <c r="H785" s="53">
        <f>TRUNC(G785*D785,1)</f>
        <v>0</v>
      </c>
      <c r="I785" s="60">
        <f>일위대가목록!G285</f>
        <v>7321</v>
      </c>
      <c r="J785" s="53">
        <f>TRUNC(I785*D785,1)</f>
        <v>7321</v>
      </c>
      <c r="K785" s="60">
        <f>일위대가목록!H285</f>
        <v>0</v>
      </c>
      <c r="L785" s="53">
        <f>TRUNC(K785*D785,1)</f>
        <v>0</v>
      </c>
      <c r="M785" s="40" t="s">
        <v>1876</v>
      </c>
      <c r="N785" s="2" t="s">
        <v>598</v>
      </c>
      <c r="O785" s="2" t="s">
        <v>1877</v>
      </c>
      <c r="P785" s="2" t="s">
        <v>47</v>
      </c>
      <c r="Q785" s="2" t="s">
        <v>48</v>
      </c>
      <c r="R785" s="2" t="s">
        <v>48</v>
      </c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2" t="s">
        <v>41</v>
      </c>
      <c r="AW785" s="2" t="s">
        <v>2348</v>
      </c>
      <c r="AX785" s="2" t="s">
        <v>41</v>
      </c>
      <c r="AY785" s="2" t="s">
        <v>41</v>
      </c>
    </row>
    <row r="786" spans="1:51" ht="30" customHeight="1" hidden="1">
      <c r="A786" s="40" t="s">
        <v>1173</v>
      </c>
      <c r="B786" s="40" t="s">
        <v>41</v>
      </c>
      <c r="C786" s="40" t="s">
        <v>41</v>
      </c>
      <c r="D786" s="59"/>
      <c r="E786" s="60"/>
      <c r="F786" s="53">
        <f>H786+J786+L786</f>
        <v>9100</v>
      </c>
      <c r="G786" s="60"/>
      <c r="H786" s="53">
        <f>TRUNC(SUMIF(N784:N785,N783,H784:H785),0)</f>
        <v>0</v>
      </c>
      <c r="I786" s="60"/>
      <c r="J786" s="53">
        <f>TRUNC(SUMIF(N784:N785,N783,J784:J785),0)</f>
        <v>9100</v>
      </c>
      <c r="K786" s="60"/>
      <c r="L786" s="53">
        <f>TRUNC(SUMIF(N784:N785,N783,L784:L785),0)</f>
        <v>0</v>
      </c>
      <c r="M786" s="40" t="s">
        <v>41</v>
      </c>
      <c r="N786" s="2" t="s">
        <v>67</v>
      </c>
      <c r="O786" s="2" t="s">
        <v>67</v>
      </c>
      <c r="P786" s="2" t="s">
        <v>41</v>
      </c>
      <c r="Q786" s="2" t="s">
        <v>41</v>
      </c>
      <c r="R786" s="2" t="s">
        <v>41</v>
      </c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2" t="s">
        <v>41</v>
      </c>
      <c r="AW786" s="2" t="s">
        <v>41</v>
      </c>
      <c r="AX786" s="2" t="s">
        <v>41</v>
      </c>
      <c r="AY786" s="2" t="s">
        <v>41</v>
      </c>
    </row>
    <row r="787" spans="1:13" ht="30" customHeight="1" hidden="1">
      <c r="A787" s="59"/>
      <c r="B787" s="59"/>
      <c r="C787" s="59"/>
      <c r="D787" s="59"/>
      <c r="E787" s="60"/>
      <c r="F787" s="53"/>
      <c r="G787" s="60"/>
      <c r="H787" s="53"/>
      <c r="I787" s="60"/>
      <c r="J787" s="53"/>
      <c r="K787" s="60"/>
      <c r="L787" s="53"/>
      <c r="M787" s="59"/>
    </row>
    <row r="788" spans="1:14" ht="30" customHeight="1" hidden="1">
      <c r="A788" s="54" t="s">
        <v>2349</v>
      </c>
      <c r="B788" s="55"/>
      <c r="C788" s="55"/>
      <c r="D788" s="55"/>
      <c r="E788" s="56"/>
      <c r="F788" s="57"/>
      <c r="G788" s="56"/>
      <c r="H788" s="57"/>
      <c r="I788" s="56"/>
      <c r="J788" s="57"/>
      <c r="K788" s="56"/>
      <c r="L788" s="57"/>
      <c r="M788" s="58"/>
      <c r="N788" s="4" t="s">
        <v>601</v>
      </c>
    </row>
    <row r="789" spans="1:51" ht="30" customHeight="1" hidden="1">
      <c r="A789" s="40" t="s">
        <v>2344</v>
      </c>
      <c r="B789" s="40" t="s">
        <v>1721</v>
      </c>
      <c r="C789" s="40" t="s">
        <v>130</v>
      </c>
      <c r="D789" s="59">
        <v>0.009</v>
      </c>
      <c r="E789" s="60">
        <f>TRUNC(G789+I789+K789,1)</f>
        <v>65922</v>
      </c>
      <c r="F789" s="53">
        <f>TRUNC(H789+J789+L789,1)</f>
        <v>593.2</v>
      </c>
      <c r="G789" s="60">
        <f>일위대가목록!F323</f>
        <v>0</v>
      </c>
      <c r="H789" s="53">
        <f>TRUNC(G789*D789,1)</f>
        <v>0</v>
      </c>
      <c r="I789" s="60">
        <f>일위대가목록!G323</f>
        <v>65922</v>
      </c>
      <c r="J789" s="53">
        <f>TRUNC(I789*D789,1)</f>
        <v>593.2</v>
      </c>
      <c r="K789" s="60">
        <f>일위대가목록!H323</f>
        <v>0</v>
      </c>
      <c r="L789" s="53">
        <f>TRUNC(K789*D789,1)</f>
        <v>0</v>
      </c>
      <c r="M789" s="40" t="s">
        <v>2345</v>
      </c>
      <c r="N789" s="2" t="s">
        <v>601</v>
      </c>
      <c r="O789" s="2" t="s">
        <v>2346</v>
      </c>
      <c r="P789" s="2" t="s">
        <v>47</v>
      </c>
      <c r="Q789" s="2" t="s">
        <v>48</v>
      </c>
      <c r="R789" s="2" t="s">
        <v>48</v>
      </c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2" t="s">
        <v>41</v>
      </c>
      <c r="AW789" s="2" t="s">
        <v>2350</v>
      </c>
      <c r="AX789" s="2" t="s">
        <v>41</v>
      </c>
      <c r="AY789" s="2" t="s">
        <v>41</v>
      </c>
    </row>
    <row r="790" spans="1:51" ht="30" customHeight="1" hidden="1">
      <c r="A790" s="40" t="s">
        <v>2351</v>
      </c>
      <c r="B790" s="40" t="s">
        <v>309</v>
      </c>
      <c r="C790" s="40" t="s">
        <v>74</v>
      </c>
      <c r="D790" s="59">
        <v>1</v>
      </c>
      <c r="E790" s="60">
        <f>TRUNC(G790+I790+K790,1)</f>
        <v>6190</v>
      </c>
      <c r="F790" s="53">
        <f>TRUNC(H790+J790+L790,1)</f>
        <v>6190</v>
      </c>
      <c r="G790" s="60">
        <f>일위대가목록!F324</f>
        <v>0</v>
      </c>
      <c r="H790" s="53">
        <f>TRUNC(G790*D790,1)</f>
        <v>0</v>
      </c>
      <c r="I790" s="60">
        <f>일위대가목록!G324</f>
        <v>6190</v>
      </c>
      <c r="J790" s="53">
        <f>TRUNC(I790*D790,1)</f>
        <v>6190</v>
      </c>
      <c r="K790" s="60">
        <f>일위대가목록!H324</f>
        <v>0</v>
      </c>
      <c r="L790" s="53">
        <f>TRUNC(K790*D790,1)</f>
        <v>0</v>
      </c>
      <c r="M790" s="40" t="s">
        <v>2352</v>
      </c>
      <c r="N790" s="2" t="s">
        <v>601</v>
      </c>
      <c r="O790" s="2" t="s">
        <v>2353</v>
      </c>
      <c r="P790" s="2" t="s">
        <v>47</v>
      </c>
      <c r="Q790" s="2" t="s">
        <v>48</v>
      </c>
      <c r="R790" s="2" t="s">
        <v>48</v>
      </c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2" t="s">
        <v>41</v>
      </c>
      <c r="AW790" s="2" t="s">
        <v>2354</v>
      </c>
      <c r="AX790" s="2" t="s">
        <v>41</v>
      </c>
      <c r="AY790" s="2" t="s">
        <v>41</v>
      </c>
    </row>
    <row r="791" spans="1:51" ht="30" customHeight="1" hidden="1">
      <c r="A791" s="40" t="s">
        <v>1173</v>
      </c>
      <c r="B791" s="40" t="s">
        <v>41</v>
      </c>
      <c r="C791" s="40" t="s">
        <v>41</v>
      </c>
      <c r="D791" s="59"/>
      <c r="E791" s="60"/>
      <c r="F791" s="53">
        <f>H791+J791+L791</f>
        <v>6783</v>
      </c>
      <c r="G791" s="60"/>
      <c r="H791" s="53">
        <f>TRUNC(SUMIF(N789:N790,N788,H789:H790),0)</f>
        <v>0</v>
      </c>
      <c r="I791" s="60"/>
      <c r="J791" s="53">
        <f>TRUNC(SUMIF(N789:N790,N788,J789:J790),0)</f>
        <v>6783</v>
      </c>
      <c r="K791" s="60"/>
      <c r="L791" s="53">
        <f>TRUNC(SUMIF(N789:N790,N788,L789:L790),0)</f>
        <v>0</v>
      </c>
      <c r="M791" s="40" t="s">
        <v>41</v>
      </c>
      <c r="N791" s="2" t="s">
        <v>67</v>
      </c>
      <c r="O791" s="2" t="s">
        <v>67</v>
      </c>
      <c r="P791" s="2" t="s">
        <v>41</v>
      </c>
      <c r="Q791" s="2" t="s">
        <v>41</v>
      </c>
      <c r="R791" s="2" t="s">
        <v>41</v>
      </c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2" t="s">
        <v>41</v>
      </c>
      <c r="AW791" s="2" t="s">
        <v>41</v>
      </c>
      <c r="AX791" s="2" t="s">
        <v>41</v>
      </c>
      <c r="AY791" s="2" t="s">
        <v>41</v>
      </c>
    </row>
    <row r="792" spans="1:13" ht="30" customHeight="1" hidden="1">
      <c r="A792" s="59"/>
      <c r="B792" s="59"/>
      <c r="C792" s="59"/>
      <c r="D792" s="59"/>
      <c r="E792" s="60"/>
      <c r="F792" s="53"/>
      <c r="G792" s="60"/>
      <c r="H792" s="53"/>
      <c r="I792" s="60"/>
      <c r="J792" s="53"/>
      <c r="K792" s="60"/>
      <c r="L792" s="53"/>
      <c r="M792" s="59"/>
    </row>
    <row r="793" spans="1:14" ht="30" customHeight="1" hidden="1">
      <c r="A793" s="54" t="s">
        <v>2355</v>
      </c>
      <c r="B793" s="55"/>
      <c r="C793" s="55"/>
      <c r="D793" s="55"/>
      <c r="E793" s="56"/>
      <c r="F793" s="57"/>
      <c r="G793" s="56"/>
      <c r="H793" s="57"/>
      <c r="I793" s="56"/>
      <c r="J793" s="57"/>
      <c r="K793" s="56"/>
      <c r="L793" s="57"/>
      <c r="M793" s="58"/>
      <c r="N793" s="4" t="s">
        <v>604</v>
      </c>
    </row>
    <row r="794" spans="1:51" ht="30" customHeight="1" hidden="1">
      <c r="A794" s="40" t="s">
        <v>2344</v>
      </c>
      <c r="B794" s="40" t="s">
        <v>1721</v>
      </c>
      <c r="C794" s="40" t="s">
        <v>130</v>
      </c>
      <c r="D794" s="59">
        <v>0.02</v>
      </c>
      <c r="E794" s="60">
        <f aca="true" t="shared" si="150" ref="E794:F797">TRUNC(G794+I794+K794,1)</f>
        <v>65922</v>
      </c>
      <c r="F794" s="53">
        <f t="shared" si="150"/>
        <v>1318.4</v>
      </c>
      <c r="G794" s="60">
        <f>일위대가목록!F323</f>
        <v>0</v>
      </c>
      <c r="H794" s="53">
        <f>TRUNC(G794*D794,1)</f>
        <v>0</v>
      </c>
      <c r="I794" s="60">
        <f>일위대가목록!G323</f>
        <v>65922</v>
      </c>
      <c r="J794" s="53">
        <f>TRUNC(I794*D794,1)</f>
        <v>1318.4</v>
      </c>
      <c r="K794" s="60">
        <f>일위대가목록!H323</f>
        <v>0</v>
      </c>
      <c r="L794" s="53">
        <f>TRUNC(K794*D794,1)</f>
        <v>0</v>
      </c>
      <c r="M794" s="40" t="s">
        <v>2345</v>
      </c>
      <c r="N794" s="2" t="s">
        <v>604</v>
      </c>
      <c r="O794" s="2" t="s">
        <v>2346</v>
      </c>
      <c r="P794" s="2" t="s">
        <v>47</v>
      </c>
      <c r="Q794" s="2" t="s">
        <v>48</v>
      </c>
      <c r="R794" s="2" t="s">
        <v>48</v>
      </c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2" t="s">
        <v>41</v>
      </c>
      <c r="AW794" s="2" t="s">
        <v>2356</v>
      </c>
      <c r="AX794" s="2" t="s">
        <v>41</v>
      </c>
      <c r="AY794" s="2" t="s">
        <v>41</v>
      </c>
    </row>
    <row r="795" spans="1:51" ht="30" customHeight="1" hidden="1">
      <c r="A795" s="40" t="s">
        <v>2351</v>
      </c>
      <c r="B795" s="40" t="s">
        <v>309</v>
      </c>
      <c r="C795" s="40" t="s">
        <v>74</v>
      </c>
      <c r="D795" s="59">
        <v>1</v>
      </c>
      <c r="E795" s="60">
        <f t="shared" si="150"/>
        <v>6190</v>
      </c>
      <c r="F795" s="53">
        <f t="shared" si="150"/>
        <v>6190</v>
      </c>
      <c r="G795" s="60">
        <f>일위대가목록!F324</f>
        <v>0</v>
      </c>
      <c r="H795" s="53">
        <f>TRUNC(G795*D795,1)</f>
        <v>0</v>
      </c>
      <c r="I795" s="60">
        <f>일위대가목록!G324</f>
        <v>6190</v>
      </c>
      <c r="J795" s="53">
        <f>TRUNC(I795*D795,1)</f>
        <v>6190</v>
      </c>
      <c r="K795" s="60">
        <f>일위대가목록!H324</f>
        <v>0</v>
      </c>
      <c r="L795" s="53">
        <f>TRUNC(K795*D795,1)</f>
        <v>0</v>
      </c>
      <c r="M795" s="40" t="s">
        <v>2352</v>
      </c>
      <c r="N795" s="2" t="s">
        <v>604</v>
      </c>
      <c r="O795" s="2" t="s">
        <v>2353</v>
      </c>
      <c r="P795" s="2" t="s">
        <v>47</v>
      </c>
      <c r="Q795" s="2" t="s">
        <v>48</v>
      </c>
      <c r="R795" s="2" t="s">
        <v>48</v>
      </c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2" t="s">
        <v>41</v>
      </c>
      <c r="AW795" s="2" t="s">
        <v>2357</v>
      </c>
      <c r="AX795" s="2" t="s">
        <v>41</v>
      </c>
      <c r="AY795" s="2" t="s">
        <v>41</v>
      </c>
    </row>
    <row r="796" spans="1:51" ht="30" customHeight="1" hidden="1">
      <c r="A796" s="40" t="s">
        <v>2358</v>
      </c>
      <c r="B796" s="40" t="s">
        <v>309</v>
      </c>
      <c r="C796" s="40" t="s">
        <v>74</v>
      </c>
      <c r="D796" s="59">
        <v>1</v>
      </c>
      <c r="E796" s="60">
        <f t="shared" si="150"/>
        <v>9572</v>
      </c>
      <c r="F796" s="53">
        <f t="shared" si="150"/>
        <v>9572</v>
      </c>
      <c r="G796" s="60">
        <f>일위대가목록!F325</f>
        <v>0</v>
      </c>
      <c r="H796" s="53">
        <f>TRUNC(G796*D796,1)</f>
        <v>0</v>
      </c>
      <c r="I796" s="60">
        <f>일위대가목록!G325</f>
        <v>9572</v>
      </c>
      <c r="J796" s="53">
        <f>TRUNC(I796*D796,1)</f>
        <v>9572</v>
      </c>
      <c r="K796" s="60">
        <f>일위대가목록!H325</f>
        <v>0</v>
      </c>
      <c r="L796" s="53">
        <f>TRUNC(K796*D796,1)</f>
        <v>0</v>
      </c>
      <c r="M796" s="40" t="s">
        <v>2359</v>
      </c>
      <c r="N796" s="2" t="s">
        <v>604</v>
      </c>
      <c r="O796" s="2" t="s">
        <v>2360</v>
      </c>
      <c r="P796" s="2" t="s">
        <v>47</v>
      </c>
      <c r="Q796" s="2" t="s">
        <v>48</v>
      </c>
      <c r="R796" s="2" t="s">
        <v>48</v>
      </c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2" t="s">
        <v>41</v>
      </c>
      <c r="AW796" s="2" t="s">
        <v>2361</v>
      </c>
      <c r="AX796" s="2" t="s">
        <v>41</v>
      </c>
      <c r="AY796" s="2" t="s">
        <v>41</v>
      </c>
    </row>
    <row r="797" spans="1:51" ht="30" customHeight="1" hidden="1">
      <c r="A797" s="40" t="s">
        <v>2362</v>
      </c>
      <c r="B797" s="40" t="s">
        <v>309</v>
      </c>
      <c r="C797" s="40" t="s">
        <v>74</v>
      </c>
      <c r="D797" s="59">
        <v>1</v>
      </c>
      <c r="E797" s="60">
        <f t="shared" si="150"/>
        <v>10203</v>
      </c>
      <c r="F797" s="53">
        <f t="shared" si="150"/>
        <v>10203</v>
      </c>
      <c r="G797" s="60">
        <f>일위대가목록!F326</f>
        <v>0</v>
      </c>
      <c r="H797" s="53">
        <f>TRUNC(G797*D797,1)</f>
        <v>0</v>
      </c>
      <c r="I797" s="60">
        <f>일위대가목록!G326</f>
        <v>10203</v>
      </c>
      <c r="J797" s="53">
        <f>TRUNC(I797*D797,1)</f>
        <v>10203</v>
      </c>
      <c r="K797" s="60">
        <f>일위대가목록!H326</f>
        <v>0</v>
      </c>
      <c r="L797" s="53">
        <f>TRUNC(K797*D797,1)</f>
        <v>0</v>
      </c>
      <c r="M797" s="40" t="s">
        <v>2363</v>
      </c>
      <c r="N797" s="2" t="s">
        <v>604</v>
      </c>
      <c r="O797" s="2" t="s">
        <v>2364</v>
      </c>
      <c r="P797" s="2" t="s">
        <v>47</v>
      </c>
      <c r="Q797" s="2" t="s">
        <v>48</v>
      </c>
      <c r="R797" s="2" t="s">
        <v>48</v>
      </c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2" t="s">
        <v>41</v>
      </c>
      <c r="AW797" s="2" t="s">
        <v>2365</v>
      </c>
      <c r="AX797" s="2" t="s">
        <v>41</v>
      </c>
      <c r="AY797" s="2" t="s">
        <v>41</v>
      </c>
    </row>
    <row r="798" spans="1:51" ht="30" customHeight="1" hidden="1">
      <c r="A798" s="40" t="s">
        <v>1173</v>
      </c>
      <c r="B798" s="40" t="s">
        <v>41</v>
      </c>
      <c r="C798" s="40" t="s">
        <v>41</v>
      </c>
      <c r="D798" s="59"/>
      <c r="E798" s="60"/>
      <c r="F798" s="53">
        <f>H798+J798+L798</f>
        <v>27283</v>
      </c>
      <c r="G798" s="60"/>
      <c r="H798" s="53">
        <f>TRUNC(SUMIF(N794:N797,N793,H794:H797),0)</f>
        <v>0</v>
      </c>
      <c r="I798" s="60"/>
      <c r="J798" s="53">
        <f>TRUNC(SUMIF(N794:N797,N793,J794:J797),0)</f>
        <v>27283</v>
      </c>
      <c r="K798" s="60"/>
      <c r="L798" s="53">
        <f>TRUNC(SUMIF(N794:N797,N793,L794:L797),0)</f>
        <v>0</v>
      </c>
      <c r="M798" s="40" t="s">
        <v>41</v>
      </c>
      <c r="N798" s="2" t="s">
        <v>67</v>
      </c>
      <c r="O798" s="2" t="s">
        <v>67</v>
      </c>
      <c r="P798" s="2" t="s">
        <v>41</v>
      </c>
      <c r="Q798" s="2" t="s">
        <v>41</v>
      </c>
      <c r="R798" s="2" t="s">
        <v>41</v>
      </c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2" t="s">
        <v>41</v>
      </c>
      <c r="AW798" s="2" t="s">
        <v>41</v>
      </c>
      <c r="AX798" s="2" t="s">
        <v>41</v>
      </c>
      <c r="AY798" s="2" t="s">
        <v>41</v>
      </c>
    </row>
    <row r="799" spans="1:13" ht="30" customHeight="1" hidden="1">
      <c r="A799" s="59"/>
      <c r="B799" s="59"/>
      <c r="C799" s="59"/>
      <c r="D799" s="59"/>
      <c r="E799" s="60"/>
      <c r="F799" s="53"/>
      <c r="G799" s="60"/>
      <c r="H799" s="53"/>
      <c r="I799" s="60"/>
      <c r="J799" s="53"/>
      <c r="K799" s="60"/>
      <c r="L799" s="53"/>
      <c r="M799" s="59"/>
    </row>
    <row r="800" spans="1:14" ht="30" customHeight="1" hidden="1">
      <c r="A800" s="54" t="s">
        <v>2366</v>
      </c>
      <c r="B800" s="55"/>
      <c r="C800" s="55"/>
      <c r="D800" s="55"/>
      <c r="E800" s="56"/>
      <c r="F800" s="57"/>
      <c r="G800" s="56"/>
      <c r="H800" s="57"/>
      <c r="I800" s="56"/>
      <c r="J800" s="57"/>
      <c r="K800" s="56"/>
      <c r="L800" s="57"/>
      <c r="M800" s="58"/>
      <c r="N800" s="4" t="s">
        <v>608</v>
      </c>
    </row>
    <row r="801" spans="1:51" ht="30" customHeight="1" hidden="1">
      <c r="A801" s="40" t="s">
        <v>2367</v>
      </c>
      <c r="B801" s="40" t="s">
        <v>1211</v>
      </c>
      <c r="C801" s="40" t="s">
        <v>1212</v>
      </c>
      <c r="D801" s="59">
        <v>0.0018</v>
      </c>
      <c r="E801" s="60">
        <f aca="true" t="shared" si="151" ref="E801:F803">TRUNC(G801+I801+K801,1)</f>
        <v>157810</v>
      </c>
      <c r="F801" s="53">
        <f t="shared" si="151"/>
        <v>284</v>
      </c>
      <c r="G801" s="60">
        <f>단가대비표!O387</f>
        <v>0</v>
      </c>
      <c r="H801" s="53">
        <f>TRUNC(G801*D801,1)</f>
        <v>0</v>
      </c>
      <c r="I801" s="60">
        <f>단가대비표!P387</f>
        <v>157810</v>
      </c>
      <c r="J801" s="53">
        <f>TRUNC(I801*D801,1)</f>
        <v>284</v>
      </c>
      <c r="K801" s="60">
        <f>단가대비표!V387</f>
        <v>0</v>
      </c>
      <c r="L801" s="53">
        <f>TRUNC(K801*D801,1)</f>
        <v>0</v>
      </c>
      <c r="M801" s="40" t="s">
        <v>2368</v>
      </c>
      <c r="N801" s="2" t="s">
        <v>608</v>
      </c>
      <c r="O801" s="2" t="s">
        <v>2369</v>
      </c>
      <c r="P801" s="2" t="s">
        <v>48</v>
      </c>
      <c r="Q801" s="2" t="s">
        <v>48</v>
      </c>
      <c r="R801" s="2" t="s">
        <v>47</v>
      </c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2" t="s">
        <v>41</v>
      </c>
      <c r="AW801" s="2" t="s">
        <v>2370</v>
      </c>
      <c r="AX801" s="2" t="s">
        <v>41</v>
      </c>
      <c r="AY801" s="2" t="s">
        <v>41</v>
      </c>
    </row>
    <row r="802" spans="1:51" ht="30" customHeight="1" hidden="1">
      <c r="A802" s="40" t="s">
        <v>2371</v>
      </c>
      <c r="B802" s="40" t="s">
        <v>2372</v>
      </c>
      <c r="C802" s="40" t="s">
        <v>300</v>
      </c>
      <c r="D802" s="59">
        <v>0.0125</v>
      </c>
      <c r="E802" s="60">
        <f t="shared" si="151"/>
        <v>2619</v>
      </c>
      <c r="F802" s="53">
        <f t="shared" si="151"/>
        <v>32.7</v>
      </c>
      <c r="G802" s="60">
        <f>일위대가목록!F327</f>
        <v>1481</v>
      </c>
      <c r="H802" s="53">
        <f>TRUNC(G802*D802,1)</f>
        <v>18.5</v>
      </c>
      <c r="I802" s="60">
        <f>일위대가목록!G327</f>
        <v>0</v>
      </c>
      <c r="J802" s="53">
        <f>TRUNC(I802*D802,1)</f>
        <v>0</v>
      </c>
      <c r="K802" s="60">
        <f>일위대가목록!H327</f>
        <v>1138</v>
      </c>
      <c r="L802" s="53">
        <f>TRUNC(K802*D802,1)</f>
        <v>14.2</v>
      </c>
      <c r="M802" s="40" t="s">
        <v>2373</v>
      </c>
      <c r="N802" s="2" t="s">
        <v>608</v>
      </c>
      <c r="O802" s="2" t="s">
        <v>2374</v>
      </c>
      <c r="P802" s="2" t="s">
        <v>47</v>
      </c>
      <c r="Q802" s="2" t="s">
        <v>48</v>
      </c>
      <c r="R802" s="2" t="s">
        <v>48</v>
      </c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2" t="s">
        <v>41</v>
      </c>
      <c r="AW802" s="2" t="s">
        <v>2375</v>
      </c>
      <c r="AX802" s="2" t="s">
        <v>41</v>
      </c>
      <c r="AY802" s="2" t="s">
        <v>41</v>
      </c>
    </row>
    <row r="803" spans="1:51" ht="30" customHeight="1" hidden="1">
      <c r="A803" s="40" t="s">
        <v>2376</v>
      </c>
      <c r="B803" s="40" t="s">
        <v>2377</v>
      </c>
      <c r="C803" s="40" t="s">
        <v>300</v>
      </c>
      <c r="D803" s="59">
        <v>0.0125</v>
      </c>
      <c r="E803" s="60">
        <f t="shared" si="151"/>
        <v>34</v>
      </c>
      <c r="F803" s="53">
        <f t="shared" si="151"/>
        <v>0.4</v>
      </c>
      <c r="G803" s="60">
        <f>일위대가목록!F328</f>
        <v>0</v>
      </c>
      <c r="H803" s="53">
        <f>TRUNC(G803*D803,1)</f>
        <v>0</v>
      </c>
      <c r="I803" s="60">
        <f>일위대가목록!G328</f>
        <v>0</v>
      </c>
      <c r="J803" s="53">
        <f>TRUNC(I803*D803,1)</f>
        <v>0</v>
      </c>
      <c r="K803" s="60">
        <f>일위대가목록!H328</f>
        <v>34</v>
      </c>
      <c r="L803" s="53">
        <f>TRUNC(K803*D803,1)</f>
        <v>0.4</v>
      </c>
      <c r="M803" s="40" t="s">
        <v>2378</v>
      </c>
      <c r="N803" s="2" t="s">
        <v>608</v>
      </c>
      <c r="O803" s="2" t="s">
        <v>2379</v>
      </c>
      <c r="P803" s="2" t="s">
        <v>47</v>
      </c>
      <c r="Q803" s="2" t="s">
        <v>48</v>
      </c>
      <c r="R803" s="2" t="s">
        <v>48</v>
      </c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2" t="s">
        <v>41</v>
      </c>
      <c r="AW803" s="2" t="s">
        <v>2380</v>
      </c>
      <c r="AX803" s="2" t="s">
        <v>41</v>
      </c>
      <c r="AY803" s="2" t="s">
        <v>41</v>
      </c>
    </row>
    <row r="804" spans="1:51" ht="30" customHeight="1" hidden="1">
      <c r="A804" s="40" t="s">
        <v>1173</v>
      </c>
      <c r="B804" s="40" t="s">
        <v>41</v>
      </c>
      <c r="C804" s="40" t="s">
        <v>41</v>
      </c>
      <c r="D804" s="59"/>
      <c r="E804" s="60"/>
      <c r="F804" s="53">
        <f>H804+J804+L804</f>
        <v>316</v>
      </c>
      <c r="G804" s="60"/>
      <c r="H804" s="53">
        <f>TRUNC(SUMIF(N801:N803,N800,H801:H803),0)</f>
        <v>18</v>
      </c>
      <c r="I804" s="60"/>
      <c r="J804" s="53">
        <f>TRUNC(SUMIF(N801:N803,N800,J801:J803),0)</f>
        <v>284</v>
      </c>
      <c r="K804" s="60"/>
      <c r="L804" s="53">
        <f>TRUNC(SUMIF(N801:N803,N800,L801:L803),0)</f>
        <v>14</v>
      </c>
      <c r="M804" s="40" t="s">
        <v>41</v>
      </c>
      <c r="N804" s="2" t="s">
        <v>67</v>
      </c>
      <c r="O804" s="2" t="s">
        <v>67</v>
      </c>
      <c r="P804" s="2" t="s">
        <v>41</v>
      </c>
      <c r="Q804" s="2" t="s">
        <v>41</v>
      </c>
      <c r="R804" s="2" t="s">
        <v>41</v>
      </c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2" t="s">
        <v>41</v>
      </c>
      <c r="AW804" s="2" t="s">
        <v>41</v>
      </c>
      <c r="AX804" s="2" t="s">
        <v>41</v>
      </c>
      <c r="AY804" s="2" t="s">
        <v>41</v>
      </c>
    </row>
    <row r="805" spans="1:13" ht="30" customHeight="1" hidden="1">
      <c r="A805" s="59"/>
      <c r="B805" s="59"/>
      <c r="C805" s="59"/>
      <c r="D805" s="59"/>
      <c r="E805" s="60"/>
      <c r="F805" s="53"/>
      <c r="G805" s="60"/>
      <c r="H805" s="53"/>
      <c r="I805" s="60"/>
      <c r="J805" s="53"/>
      <c r="K805" s="60"/>
      <c r="L805" s="53"/>
      <c r="M805" s="59"/>
    </row>
    <row r="806" spans="1:14" ht="30" customHeight="1" hidden="1">
      <c r="A806" s="54" t="s">
        <v>2381</v>
      </c>
      <c r="B806" s="55"/>
      <c r="C806" s="55"/>
      <c r="D806" s="55"/>
      <c r="E806" s="56"/>
      <c r="F806" s="57"/>
      <c r="G806" s="56"/>
      <c r="H806" s="57"/>
      <c r="I806" s="56"/>
      <c r="J806" s="57"/>
      <c r="K806" s="56"/>
      <c r="L806" s="57"/>
      <c r="M806" s="58"/>
      <c r="N806" s="4" t="s">
        <v>610</v>
      </c>
    </row>
    <row r="807" spans="1:51" ht="30" customHeight="1" hidden="1">
      <c r="A807" s="40" t="s">
        <v>2367</v>
      </c>
      <c r="B807" s="40" t="s">
        <v>1211</v>
      </c>
      <c r="C807" s="40" t="s">
        <v>1212</v>
      </c>
      <c r="D807" s="59">
        <v>0.0018</v>
      </c>
      <c r="E807" s="60">
        <f aca="true" t="shared" si="152" ref="E807:F809">TRUNC(G807+I807+K807,1)</f>
        <v>157810</v>
      </c>
      <c r="F807" s="53">
        <f t="shared" si="152"/>
        <v>284</v>
      </c>
      <c r="G807" s="60">
        <f>단가대비표!O387</f>
        <v>0</v>
      </c>
      <c r="H807" s="53">
        <f>TRUNC(G807*D807,1)</f>
        <v>0</v>
      </c>
      <c r="I807" s="60">
        <f>단가대비표!P387</f>
        <v>157810</v>
      </c>
      <c r="J807" s="53">
        <f>TRUNC(I807*D807,1)</f>
        <v>284</v>
      </c>
      <c r="K807" s="60">
        <f>단가대비표!V387</f>
        <v>0</v>
      </c>
      <c r="L807" s="53">
        <f>TRUNC(K807*D807,1)</f>
        <v>0</v>
      </c>
      <c r="M807" s="40" t="s">
        <v>2368</v>
      </c>
      <c r="N807" s="2" t="s">
        <v>610</v>
      </c>
      <c r="O807" s="2" t="s">
        <v>2369</v>
      </c>
      <c r="P807" s="2" t="s">
        <v>48</v>
      </c>
      <c r="Q807" s="2" t="s">
        <v>48</v>
      </c>
      <c r="R807" s="2" t="s">
        <v>47</v>
      </c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2" t="s">
        <v>41</v>
      </c>
      <c r="AW807" s="2" t="s">
        <v>2382</v>
      </c>
      <c r="AX807" s="2" t="s">
        <v>41</v>
      </c>
      <c r="AY807" s="2" t="s">
        <v>41</v>
      </c>
    </row>
    <row r="808" spans="1:51" ht="30" customHeight="1" hidden="1">
      <c r="A808" s="40" t="s">
        <v>2371</v>
      </c>
      <c r="B808" s="40" t="s">
        <v>2372</v>
      </c>
      <c r="C808" s="40" t="s">
        <v>300</v>
      </c>
      <c r="D808" s="59">
        <v>0.0125</v>
      </c>
      <c r="E808" s="60">
        <f t="shared" si="152"/>
        <v>2619</v>
      </c>
      <c r="F808" s="53">
        <f t="shared" si="152"/>
        <v>32.7</v>
      </c>
      <c r="G808" s="60">
        <f>일위대가목록!F327</f>
        <v>1481</v>
      </c>
      <c r="H808" s="53">
        <f>TRUNC(G808*D808,1)</f>
        <v>18.5</v>
      </c>
      <c r="I808" s="60">
        <f>일위대가목록!G327</f>
        <v>0</v>
      </c>
      <c r="J808" s="53">
        <f>TRUNC(I808*D808,1)</f>
        <v>0</v>
      </c>
      <c r="K808" s="60">
        <f>일위대가목록!H327</f>
        <v>1138</v>
      </c>
      <c r="L808" s="53">
        <f>TRUNC(K808*D808,1)</f>
        <v>14.2</v>
      </c>
      <c r="M808" s="40" t="s">
        <v>2373</v>
      </c>
      <c r="N808" s="2" t="s">
        <v>610</v>
      </c>
      <c r="O808" s="2" t="s">
        <v>2374</v>
      </c>
      <c r="P808" s="2" t="s">
        <v>47</v>
      </c>
      <c r="Q808" s="2" t="s">
        <v>48</v>
      </c>
      <c r="R808" s="2" t="s">
        <v>48</v>
      </c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2" t="s">
        <v>41</v>
      </c>
      <c r="AW808" s="2" t="s">
        <v>2383</v>
      </c>
      <c r="AX808" s="2" t="s">
        <v>41</v>
      </c>
      <c r="AY808" s="2" t="s">
        <v>41</v>
      </c>
    </row>
    <row r="809" spans="1:51" ht="30" customHeight="1" hidden="1">
      <c r="A809" s="40" t="s">
        <v>2376</v>
      </c>
      <c r="B809" s="40" t="s">
        <v>2377</v>
      </c>
      <c r="C809" s="40" t="s">
        <v>300</v>
      </c>
      <c r="D809" s="59">
        <v>0.0125</v>
      </c>
      <c r="E809" s="60">
        <f t="shared" si="152"/>
        <v>34</v>
      </c>
      <c r="F809" s="53">
        <f t="shared" si="152"/>
        <v>0.4</v>
      </c>
      <c r="G809" s="60">
        <f>일위대가목록!F328</f>
        <v>0</v>
      </c>
      <c r="H809" s="53">
        <f>TRUNC(G809*D809,1)</f>
        <v>0</v>
      </c>
      <c r="I809" s="60">
        <f>일위대가목록!G328</f>
        <v>0</v>
      </c>
      <c r="J809" s="53">
        <f>TRUNC(I809*D809,1)</f>
        <v>0</v>
      </c>
      <c r="K809" s="60">
        <f>일위대가목록!H328</f>
        <v>34</v>
      </c>
      <c r="L809" s="53">
        <f>TRUNC(K809*D809,1)</f>
        <v>0.4</v>
      </c>
      <c r="M809" s="40" t="s">
        <v>2378</v>
      </c>
      <c r="N809" s="2" t="s">
        <v>610</v>
      </c>
      <c r="O809" s="2" t="s">
        <v>2379</v>
      </c>
      <c r="P809" s="2" t="s">
        <v>47</v>
      </c>
      <c r="Q809" s="2" t="s">
        <v>48</v>
      </c>
      <c r="R809" s="2" t="s">
        <v>48</v>
      </c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2" t="s">
        <v>41</v>
      </c>
      <c r="AW809" s="2" t="s">
        <v>2384</v>
      </c>
      <c r="AX809" s="2" t="s">
        <v>41</v>
      </c>
      <c r="AY809" s="2" t="s">
        <v>41</v>
      </c>
    </row>
    <row r="810" spans="1:51" ht="30" customHeight="1" hidden="1">
      <c r="A810" s="40" t="s">
        <v>1173</v>
      </c>
      <c r="B810" s="40" t="s">
        <v>41</v>
      </c>
      <c r="C810" s="40" t="s">
        <v>41</v>
      </c>
      <c r="D810" s="59"/>
      <c r="E810" s="60"/>
      <c r="F810" s="53">
        <f>H810+J810+L810</f>
        <v>316</v>
      </c>
      <c r="G810" s="60"/>
      <c r="H810" s="53">
        <f>TRUNC(SUMIF(N807:N809,N806,H807:H809),0)</f>
        <v>18</v>
      </c>
      <c r="I810" s="60"/>
      <c r="J810" s="53">
        <f>TRUNC(SUMIF(N807:N809,N806,J807:J809),0)</f>
        <v>284</v>
      </c>
      <c r="K810" s="60"/>
      <c r="L810" s="53">
        <f>TRUNC(SUMIF(N807:N809,N806,L807:L809),0)</f>
        <v>14</v>
      </c>
      <c r="M810" s="40" t="s">
        <v>41</v>
      </c>
      <c r="N810" s="2" t="s">
        <v>67</v>
      </c>
      <c r="O810" s="2" t="s">
        <v>67</v>
      </c>
      <c r="P810" s="2" t="s">
        <v>41</v>
      </c>
      <c r="Q810" s="2" t="s">
        <v>41</v>
      </c>
      <c r="R810" s="2" t="s">
        <v>41</v>
      </c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2" t="s">
        <v>41</v>
      </c>
      <c r="AW810" s="2" t="s">
        <v>41</v>
      </c>
      <c r="AX810" s="2" t="s">
        <v>41</v>
      </c>
      <c r="AY810" s="2" t="s">
        <v>41</v>
      </c>
    </row>
    <row r="811" spans="1:13" ht="30" customHeight="1" hidden="1">
      <c r="A811" s="59"/>
      <c r="B811" s="59"/>
      <c r="C811" s="59"/>
      <c r="D811" s="59"/>
      <c r="E811" s="60"/>
      <c r="F811" s="53"/>
      <c r="G811" s="60"/>
      <c r="H811" s="53"/>
      <c r="I811" s="60"/>
      <c r="J811" s="53"/>
      <c r="K811" s="60"/>
      <c r="L811" s="53"/>
      <c r="M811" s="59"/>
    </row>
    <row r="812" spans="1:14" ht="30" customHeight="1" hidden="1">
      <c r="A812" s="54" t="s">
        <v>2385</v>
      </c>
      <c r="B812" s="55"/>
      <c r="C812" s="55"/>
      <c r="D812" s="55"/>
      <c r="E812" s="56"/>
      <c r="F812" s="57"/>
      <c r="G812" s="56"/>
      <c r="H812" s="57"/>
      <c r="I812" s="56"/>
      <c r="J812" s="57"/>
      <c r="K812" s="56"/>
      <c r="L812" s="57"/>
      <c r="M812" s="58"/>
      <c r="N812" s="4" t="s">
        <v>613</v>
      </c>
    </row>
    <row r="813" spans="1:51" ht="30" customHeight="1" hidden="1">
      <c r="A813" s="40" t="s">
        <v>2367</v>
      </c>
      <c r="B813" s="40" t="s">
        <v>1211</v>
      </c>
      <c r="C813" s="40" t="s">
        <v>1212</v>
      </c>
      <c r="D813" s="59">
        <v>0.05</v>
      </c>
      <c r="E813" s="60">
        <f>TRUNC(G813+I813+K813,1)</f>
        <v>157810</v>
      </c>
      <c r="F813" s="53">
        <f>TRUNC(H813+J813+L813,1)</f>
        <v>7890.5</v>
      </c>
      <c r="G813" s="60">
        <f>단가대비표!O387</f>
        <v>0</v>
      </c>
      <c r="H813" s="53">
        <f>TRUNC(G813*D813,1)</f>
        <v>0</v>
      </c>
      <c r="I813" s="60">
        <f>단가대비표!P387</f>
        <v>157810</v>
      </c>
      <c r="J813" s="53">
        <f>TRUNC(I813*D813,1)</f>
        <v>7890.5</v>
      </c>
      <c r="K813" s="60">
        <f>단가대비표!V387</f>
        <v>0</v>
      </c>
      <c r="L813" s="53">
        <f>TRUNC(K813*D813,1)</f>
        <v>0</v>
      </c>
      <c r="M813" s="40" t="s">
        <v>2368</v>
      </c>
      <c r="N813" s="2" t="s">
        <v>613</v>
      </c>
      <c r="O813" s="2" t="s">
        <v>2369</v>
      </c>
      <c r="P813" s="2" t="s">
        <v>48</v>
      </c>
      <c r="Q813" s="2" t="s">
        <v>48</v>
      </c>
      <c r="R813" s="2" t="s">
        <v>47</v>
      </c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2" t="s">
        <v>41</v>
      </c>
      <c r="AW813" s="2" t="s">
        <v>2386</v>
      </c>
      <c r="AX813" s="2" t="s">
        <v>41</v>
      </c>
      <c r="AY813" s="2" t="s">
        <v>41</v>
      </c>
    </row>
    <row r="814" spans="1:51" ht="30" customHeight="1" hidden="1">
      <c r="A814" s="40" t="s">
        <v>1173</v>
      </c>
      <c r="B814" s="40" t="s">
        <v>41</v>
      </c>
      <c r="C814" s="40" t="s">
        <v>41</v>
      </c>
      <c r="D814" s="59"/>
      <c r="E814" s="60"/>
      <c r="F814" s="53">
        <f>H814+J814+L814</f>
        <v>7890</v>
      </c>
      <c r="G814" s="60"/>
      <c r="H814" s="53">
        <f>TRUNC(SUMIF(N813:N813,N812,H813:H813),0)</f>
        <v>0</v>
      </c>
      <c r="I814" s="60"/>
      <c r="J814" s="53">
        <f>TRUNC(SUMIF(N813:N813,N812,J813:J813),0)</f>
        <v>7890</v>
      </c>
      <c r="K814" s="60"/>
      <c r="L814" s="53">
        <f>TRUNC(SUMIF(N813:N813,N812,L813:L813),0)</f>
        <v>0</v>
      </c>
      <c r="M814" s="40" t="s">
        <v>41</v>
      </c>
      <c r="N814" s="2" t="s">
        <v>67</v>
      </c>
      <c r="O814" s="2" t="s">
        <v>67</v>
      </c>
      <c r="P814" s="2" t="s">
        <v>41</v>
      </c>
      <c r="Q814" s="2" t="s">
        <v>41</v>
      </c>
      <c r="R814" s="2" t="s">
        <v>41</v>
      </c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2" t="s">
        <v>41</v>
      </c>
      <c r="AW814" s="2" t="s">
        <v>41</v>
      </c>
      <c r="AX814" s="2" t="s">
        <v>41</v>
      </c>
      <c r="AY814" s="2" t="s">
        <v>41</v>
      </c>
    </row>
    <row r="815" spans="1:13" ht="30" customHeight="1" hidden="1">
      <c r="A815" s="59"/>
      <c r="B815" s="59"/>
      <c r="C815" s="59"/>
      <c r="D815" s="59"/>
      <c r="E815" s="60"/>
      <c r="F815" s="53"/>
      <c r="G815" s="60"/>
      <c r="H815" s="53"/>
      <c r="I815" s="60"/>
      <c r="J815" s="53"/>
      <c r="K815" s="60"/>
      <c r="L815" s="53"/>
      <c r="M815" s="59"/>
    </row>
    <row r="816" spans="1:14" ht="30" customHeight="1" hidden="1">
      <c r="A816" s="54" t="s">
        <v>2387</v>
      </c>
      <c r="B816" s="55"/>
      <c r="C816" s="55"/>
      <c r="D816" s="55"/>
      <c r="E816" s="56"/>
      <c r="F816" s="57"/>
      <c r="G816" s="56"/>
      <c r="H816" s="57"/>
      <c r="I816" s="56"/>
      <c r="J816" s="57"/>
      <c r="K816" s="56"/>
      <c r="L816" s="57"/>
      <c r="M816" s="58"/>
      <c r="N816" s="4" t="s">
        <v>616</v>
      </c>
    </row>
    <row r="817" spans="1:51" ht="30" customHeight="1" hidden="1">
      <c r="A817" s="40" t="s">
        <v>2388</v>
      </c>
      <c r="B817" s="40" t="s">
        <v>1211</v>
      </c>
      <c r="C817" s="40" t="s">
        <v>1212</v>
      </c>
      <c r="D817" s="59">
        <v>0.013</v>
      </c>
      <c r="E817" s="60">
        <f>TRUNC(G817+I817+K817,1)</f>
        <v>141250</v>
      </c>
      <c r="F817" s="53">
        <f>TRUNC(H817+J817+L817,1)</f>
        <v>1836.2</v>
      </c>
      <c r="G817" s="60">
        <f>단가대비표!O382</f>
        <v>0</v>
      </c>
      <c r="H817" s="53">
        <f>TRUNC(G817*D817,1)</f>
        <v>0</v>
      </c>
      <c r="I817" s="60">
        <f>단가대비표!P382</f>
        <v>141250</v>
      </c>
      <c r="J817" s="53">
        <f>TRUNC(I817*D817,1)</f>
        <v>1836.2</v>
      </c>
      <c r="K817" s="60">
        <f>단가대비표!V382</f>
        <v>0</v>
      </c>
      <c r="L817" s="53">
        <f>TRUNC(K817*D817,1)</f>
        <v>0</v>
      </c>
      <c r="M817" s="40" t="s">
        <v>2389</v>
      </c>
      <c r="N817" s="2" t="s">
        <v>616</v>
      </c>
      <c r="O817" s="2" t="s">
        <v>2390</v>
      </c>
      <c r="P817" s="2" t="s">
        <v>48</v>
      </c>
      <c r="Q817" s="2" t="s">
        <v>48</v>
      </c>
      <c r="R817" s="2" t="s">
        <v>47</v>
      </c>
      <c r="S817" s="3"/>
      <c r="T817" s="3"/>
      <c r="U817" s="3"/>
      <c r="V817" s="3">
        <v>1</v>
      </c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2" t="s">
        <v>41</v>
      </c>
      <c r="AW817" s="2" t="s">
        <v>2391</v>
      </c>
      <c r="AX817" s="2" t="s">
        <v>41</v>
      </c>
      <c r="AY817" s="2" t="s">
        <v>41</v>
      </c>
    </row>
    <row r="818" spans="1:51" ht="30" customHeight="1" hidden="1">
      <c r="A818" s="40" t="s">
        <v>1218</v>
      </c>
      <c r="B818" s="40" t="s">
        <v>2392</v>
      </c>
      <c r="C818" s="40" t="s">
        <v>1028</v>
      </c>
      <c r="D818" s="59">
        <v>1</v>
      </c>
      <c r="E818" s="60">
        <f>TRUNC(G818+I818+K818,1)</f>
        <v>45.9</v>
      </c>
      <c r="F818" s="53">
        <f>TRUNC(H818+J818+L818,1)</f>
        <v>45.9</v>
      </c>
      <c r="G818" s="60">
        <v>0</v>
      </c>
      <c r="H818" s="53">
        <f>TRUNC(G818*D818,1)</f>
        <v>0</v>
      </c>
      <c r="I818" s="60">
        <v>0</v>
      </c>
      <c r="J818" s="53">
        <f>TRUNC(I818*D818,1)</f>
        <v>0</v>
      </c>
      <c r="K818" s="60">
        <f>TRUNC(SUMIF(V817:V818,RIGHTB(O818,1),J817:J818)*U818,2)</f>
        <v>45.9</v>
      </c>
      <c r="L818" s="53">
        <f>TRUNC(K818*D818,1)</f>
        <v>45.9</v>
      </c>
      <c r="M818" s="40" t="s">
        <v>41</v>
      </c>
      <c r="N818" s="2" t="s">
        <v>616</v>
      </c>
      <c r="O818" s="2" t="s">
        <v>1104</v>
      </c>
      <c r="P818" s="2" t="s">
        <v>48</v>
      </c>
      <c r="Q818" s="2" t="s">
        <v>48</v>
      </c>
      <c r="R818" s="2" t="s">
        <v>48</v>
      </c>
      <c r="S818" s="3">
        <v>1</v>
      </c>
      <c r="T818" s="3">
        <v>2</v>
      </c>
      <c r="U818" s="3">
        <v>0.025</v>
      </c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2" t="s">
        <v>41</v>
      </c>
      <c r="AW818" s="2" t="s">
        <v>2393</v>
      </c>
      <c r="AX818" s="2" t="s">
        <v>41</v>
      </c>
      <c r="AY818" s="2" t="s">
        <v>41</v>
      </c>
    </row>
    <row r="819" spans="1:51" ht="30" customHeight="1" hidden="1">
      <c r="A819" s="40" t="s">
        <v>1173</v>
      </c>
      <c r="B819" s="40" t="s">
        <v>41</v>
      </c>
      <c r="C819" s="40" t="s">
        <v>41</v>
      </c>
      <c r="D819" s="59"/>
      <c r="E819" s="60"/>
      <c r="F819" s="53">
        <f>H819+J819+L819</f>
        <v>1881</v>
      </c>
      <c r="G819" s="60"/>
      <c r="H819" s="53">
        <f>TRUNC(SUMIF(N817:N818,N816,H817:H818),0)</f>
        <v>0</v>
      </c>
      <c r="I819" s="60"/>
      <c r="J819" s="53">
        <f>TRUNC(SUMIF(N817:N818,N816,J817:J818),0)</f>
        <v>1836</v>
      </c>
      <c r="K819" s="60"/>
      <c r="L819" s="53">
        <f>TRUNC(SUMIF(N817:N818,N816,L817:L818),0)</f>
        <v>45</v>
      </c>
      <c r="M819" s="40" t="s">
        <v>41</v>
      </c>
      <c r="N819" s="2" t="s">
        <v>67</v>
      </c>
      <c r="O819" s="2" t="s">
        <v>67</v>
      </c>
      <c r="P819" s="2" t="s">
        <v>41</v>
      </c>
      <c r="Q819" s="2" t="s">
        <v>41</v>
      </c>
      <c r="R819" s="2" t="s">
        <v>41</v>
      </c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2" t="s">
        <v>41</v>
      </c>
      <c r="AW819" s="2" t="s">
        <v>41</v>
      </c>
      <c r="AX819" s="2" t="s">
        <v>41</v>
      </c>
      <c r="AY819" s="2" t="s">
        <v>41</v>
      </c>
    </row>
    <row r="820" spans="1:13" ht="30" customHeight="1" hidden="1">
      <c r="A820" s="59"/>
      <c r="B820" s="59"/>
      <c r="C820" s="59"/>
      <c r="D820" s="59"/>
      <c r="E820" s="60"/>
      <c r="F820" s="53"/>
      <c r="G820" s="60"/>
      <c r="H820" s="53"/>
      <c r="I820" s="60"/>
      <c r="J820" s="53"/>
      <c r="K820" s="60"/>
      <c r="L820" s="53"/>
      <c r="M820" s="59"/>
    </row>
    <row r="821" spans="1:14" ht="30" customHeight="1" hidden="1">
      <c r="A821" s="54" t="s">
        <v>2394</v>
      </c>
      <c r="B821" s="55"/>
      <c r="C821" s="55"/>
      <c r="D821" s="55"/>
      <c r="E821" s="56"/>
      <c r="F821" s="57"/>
      <c r="G821" s="56"/>
      <c r="H821" s="57"/>
      <c r="I821" s="56"/>
      <c r="J821" s="57"/>
      <c r="K821" s="56"/>
      <c r="L821" s="57"/>
      <c r="M821" s="58"/>
      <c r="N821" s="4" t="s">
        <v>620</v>
      </c>
    </row>
    <row r="822" spans="1:51" ht="30" customHeight="1" hidden="1">
      <c r="A822" s="40" t="s">
        <v>2367</v>
      </c>
      <c r="B822" s="40" t="s">
        <v>1211</v>
      </c>
      <c r="C822" s="40" t="s">
        <v>1212</v>
      </c>
      <c r="D822" s="59">
        <v>0.02</v>
      </c>
      <c r="E822" s="60">
        <f aca="true" t="shared" si="153" ref="E822:F824">TRUNC(G822+I822+K822,1)</f>
        <v>157810</v>
      </c>
      <c r="F822" s="53">
        <f t="shared" si="153"/>
        <v>3156.2</v>
      </c>
      <c r="G822" s="60">
        <f>단가대비표!O387</f>
        <v>0</v>
      </c>
      <c r="H822" s="53">
        <f>TRUNC(G822*D822,1)</f>
        <v>0</v>
      </c>
      <c r="I822" s="60">
        <f>단가대비표!P387</f>
        <v>157810</v>
      </c>
      <c r="J822" s="53">
        <f>TRUNC(I822*D822,1)</f>
        <v>3156.2</v>
      </c>
      <c r="K822" s="60">
        <f>단가대비표!V387</f>
        <v>0</v>
      </c>
      <c r="L822" s="53">
        <f>TRUNC(K822*D822,1)</f>
        <v>0</v>
      </c>
      <c r="M822" s="40" t="s">
        <v>2368</v>
      </c>
      <c r="N822" s="2" t="s">
        <v>620</v>
      </c>
      <c r="O822" s="2" t="s">
        <v>2369</v>
      </c>
      <c r="P822" s="2" t="s">
        <v>48</v>
      </c>
      <c r="Q822" s="2" t="s">
        <v>48</v>
      </c>
      <c r="R822" s="2" t="s">
        <v>47</v>
      </c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2" t="s">
        <v>41</v>
      </c>
      <c r="AW822" s="2" t="s">
        <v>2395</v>
      </c>
      <c r="AX822" s="2" t="s">
        <v>41</v>
      </c>
      <c r="AY822" s="2" t="s">
        <v>41</v>
      </c>
    </row>
    <row r="823" spans="1:51" ht="30" customHeight="1" hidden="1">
      <c r="A823" s="40" t="s">
        <v>1215</v>
      </c>
      <c r="B823" s="40" t="s">
        <v>1211</v>
      </c>
      <c r="C823" s="40" t="s">
        <v>1212</v>
      </c>
      <c r="D823" s="59">
        <v>0.008</v>
      </c>
      <c r="E823" s="60">
        <f t="shared" si="153"/>
        <v>99882</v>
      </c>
      <c r="F823" s="53">
        <f t="shared" si="153"/>
        <v>799</v>
      </c>
      <c r="G823" s="60">
        <f>단가대비표!O367</f>
        <v>0</v>
      </c>
      <c r="H823" s="53">
        <f>TRUNC(G823*D823,1)</f>
        <v>0</v>
      </c>
      <c r="I823" s="60">
        <f>단가대비표!P367</f>
        <v>99882</v>
      </c>
      <c r="J823" s="53">
        <f>TRUNC(I823*D823,1)</f>
        <v>799</v>
      </c>
      <c r="K823" s="60">
        <f>단가대비표!V367</f>
        <v>0</v>
      </c>
      <c r="L823" s="53">
        <f>TRUNC(K823*D823,1)</f>
        <v>0</v>
      </c>
      <c r="M823" s="40" t="s">
        <v>1247</v>
      </c>
      <c r="N823" s="2" t="s">
        <v>620</v>
      </c>
      <c r="O823" s="2" t="s">
        <v>1216</v>
      </c>
      <c r="P823" s="2" t="s">
        <v>48</v>
      </c>
      <c r="Q823" s="2" t="s">
        <v>48</v>
      </c>
      <c r="R823" s="2" t="s">
        <v>47</v>
      </c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2" t="s">
        <v>41</v>
      </c>
      <c r="AW823" s="2" t="s">
        <v>2396</v>
      </c>
      <c r="AX823" s="2" t="s">
        <v>41</v>
      </c>
      <c r="AY823" s="2" t="s">
        <v>41</v>
      </c>
    </row>
    <row r="824" spans="1:51" ht="30" customHeight="1" hidden="1">
      <c r="A824" s="40" t="s">
        <v>998</v>
      </c>
      <c r="B824" s="40" t="s">
        <v>1885</v>
      </c>
      <c r="C824" s="40" t="s">
        <v>699</v>
      </c>
      <c r="D824" s="59">
        <v>1.43</v>
      </c>
      <c r="E824" s="60">
        <f t="shared" si="153"/>
        <v>0</v>
      </c>
      <c r="F824" s="53">
        <f t="shared" si="153"/>
        <v>0</v>
      </c>
      <c r="G824" s="60">
        <f>단가대비표!O125</f>
        <v>0</v>
      </c>
      <c r="H824" s="53">
        <f>TRUNC(G824*D824,1)</f>
        <v>0</v>
      </c>
      <c r="I824" s="60">
        <f>단가대비표!P125</f>
        <v>0</v>
      </c>
      <c r="J824" s="53">
        <f>TRUNC(I824*D824,1)</f>
        <v>0</v>
      </c>
      <c r="K824" s="60">
        <f>단가대비표!V125</f>
        <v>0</v>
      </c>
      <c r="L824" s="53">
        <f>TRUNC(K824*D824,1)</f>
        <v>0</v>
      </c>
      <c r="M824" s="40" t="s">
        <v>1886</v>
      </c>
      <c r="N824" s="2" t="s">
        <v>620</v>
      </c>
      <c r="O824" s="2" t="s">
        <v>1887</v>
      </c>
      <c r="P824" s="2" t="s">
        <v>48</v>
      </c>
      <c r="Q824" s="2" t="s">
        <v>48</v>
      </c>
      <c r="R824" s="2" t="s">
        <v>47</v>
      </c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2" t="s">
        <v>41</v>
      </c>
      <c r="AW824" s="2" t="s">
        <v>2397</v>
      </c>
      <c r="AX824" s="2" t="s">
        <v>41</v>
      </c>
      <c r="AY824" s="2" t="s">
        <v>41</v>
      </c>
    </row>
    <row r="825" spans="1:51" ht="30" customHeight="1" hidden="1">
      <c r="A825" s="40" t="s">
        <v>1173</v>
      </c>
      <c r="B825" s="40" t="s">
        <v>41</v>
      </c>
      <c r="C825" s="40" t="s">
        <v>41</v>
      </c>
      <c r="D825" s="59"/>
      <c r="E825" s="60"/>
      <c r="F825" s="53">
        <f>H825+J825+L825</f>
        <v>3955</v>
      </c>
      <c r="G825" s="60"/>
      <c r="H825" s="53">
        <f>TRUNC(SUMIF(N822:N824,N821,H822:H824),0)</f>
        <v>0</v>
      </c>
      <c r="I825" s="60"/>
      <c r="J825" s="53">
        <f>TRUNC(SUMIF(N822:N824,N821,J822:J824),0)</f>
        <v>3955</v>
      </c>
      <c r="K825" s="60"/>
      <c r="L825" s="53">
        <f>TRUNC(SUMIF(N822:N824,N821,L822:L824),0)</f>
        <v>0</v>
      </c>
      <c r="M825" s="40" t="s">
        <v>41</v>
      </c>
      <c r="N825" s="2" t="s">
        <v>67</v>
      </c>
      <c r="O825" s="2" t="s">
        <v>67</v>
      </c>
      <c r="P825" s="2" t="s">
        <v>41</v>
      </c>
      <c r="Q825" s="2" t="s">
        <v>41</v>
      </c>
      <c r="R825" s="2" t="s">
        <v>41</v>
      </c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2" t="s">
        <v>41</v>
      </c>
      <c r="AW825" s="2" t="s">
        <v>41</v>
      </c>
      <c r="AX825" s="2" t="s">
        <v>41</v>
      </c>
      <c r="AY825" s="2" t="s">
        <v>41</v>
      </c>
    </row>
    <row r="826" spans="1:13" ht="30" customHeight="1" hidden="1">
      <c r="A826" s="59"/>
      <c r="B826" s="59"/>
      <c r="C826" s="59"/>
      <c r="D826" s="59"/>
      <c r="E826" s="60"/>
      <c r="F826" s="53"/>
      <c r="G826" s="60"/>
      <c r="H826" s="53"/>
      <c r="I826" s="60"/>
      <c r="J826" s="53"/>
      <c r="K826" s="60"/>
      <c r="L826" s="53"/>
      <c r="M826" s="59"/>
    </row>
    <row r="827" spans="1:14" ht="30" customHeight="1" hidden="1">
      <c r="A827" s="54" t="s">
        <v>2398</v>
      </c>
      <c r="B827" s="55"/>
      <c r="C827" s="55"/>
      <c r="D827" s="55"/>
      <c r="E827" s="56"/>
      <c r="F827" s="57"/>
      <c r="G827" s="56"/>
      <c r="H827" s="57"/>
      <c r="I827" s="56"/>
      <c r="J827" s="57"/>
      <c r="K827" s="56"/>
      <c r="L827" s="57"/>
      <c r="M827" s="58"/>
      <c r="N827" s="4" t="s">
        <v>623</v>
      </c>
    </row>
    <row r="828" spans="1:51" ht="30" customHeight="1" hidden="1">
      <c r="A828" s="40" t="s">
        <v>2367</v>
      </c>
      <c r="B828" s="40" t="s">
        <v>1211</v>
      </c>
      <c r="C828" s="40" t="s">
        <v>1212</v>
      </c>
      <c r="D828" s="59">
        <v>0.02</v>
      </c>
      <c r="E828" s="60">
        <f aca="true" t="shared" si="154" ref="E828:F830">TRUNC(G828+I828+K828,1)</f>
        <v>157810</v>
      </c>
      <c r="F828" s="53">
        <f t="shared" si="154"/>
        <v>3156.2</v>
      </c>
      <c r="G828" s="60">
        <f>단가대비표!O387</f>
        <v>0</v>
      </c>
      <c r="H828" s="53">
        <f>TRUNC(G828*D828,1)</f>
        <v>0</v>
      </c>
      <c r="I828" s="60">
        <f>단가대비표!P387</f>
        <v>157810</v>
      </c>
      <c r="J828" s="53">
        <f>TRUNC(I828*D828,1)</f>
        <v>3156.2</v>
      </c>
      <c r="K828" s="60">
        <f>단가대비표!V387</f>
        <v>0</v>
      </c>
      <c r="L828" s="53">
        <f>TRUNC(K828*D828,1)</f>
        <v>0</v>
      </c>
      <c r="M828" s="40" t="s">
        <v>2368</v>
      </c>
      <c r="N828" s="2" t="s">
        <v>623</v>
      </c>
      <c r="O828" s="2" t="s">
        <v>2369</v>
      </c>
      <c r="P828" s="2" t="s">
        <v>48</v>
      </c>
      <c r="Q828" s="2" t="s">
        <v>48</v>
      </c>
      <c r="R828" s="2" t="s">
        <v>47</v>
      </c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2" t="s">
        <v>41</v>
      </c>
      <c r="AW828" s="2" t="s">
        <v>2399</v>
      </c>
      <c r="AX828" s="2" t="s">
        <v>41</v>
      </c>
      <c r="AY828" s="2" t="s">
        <v>41</v>
      </c>
    </row>
    <row r="829" spans="1:51" ht="30" customHeight="1" hidden="1">
      <c r="A829" s="40" t="s">
        <v>1215</v>
      </c>
      <c r="B829" s="40" t="s">
        <v>1211</v>
      </c>
      <c r="C829" s="40" t="s">
        <v>1212</v>
      </c>
      <c r="D829" s="59">
        <v>0.008</v>
      </c>
      <c r="E829" s="60">
        <f t="shared" si="154"/>
        <v>99882</v>
      </c>
      <c r="F829" s="53">
        <f t="shared" si="154"/>
        <v>799</v>
      </c>
      <c r="G829" s="60">
        <f>단가대비표!O367</f>
        <v>0</v>
      </c>
      <c r="H829" s="53">
        <f>TRUNC(G829*D829,1)</f>
        <v>0</v>
      </c>
      <c r="I829" s="60">
        <f>단가대비표!P367</f>
        <v>99882</v>
      </c>
      <c r="J829" s="53">
        <f>TRUNC(I829*D829,1)</f>
        <v>799</v>
      </c>
      <c r="K829" s="60">
        <f>단가대비표!V367</f>
        <v>0</v>
      </c>
      <c r="L829" s="53">
        <f>TRUNC(K829*D829,1)</f>
        <v>0</v>
      </c>
      <c r="M829" s="40" t="s">
        <v>1247</v>
      </c>
      <c r="N829" s="2" t="s">
        <v>623</v>
      </c>
      <c r="O829" s="2" t="s">
        <v>1216</v>
      </c>
      <c r="P829" s="2" t="s">
        <v>48</v>
      </c>
      <c r="Q829" s="2" t="s">
        <v>48</v>
      </c>
      <c r="R829" s="2" t="s">
        <v>47</v>
      </c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2" t="s">
        <v>41</v>
      </c>
      <c r="AW829" s="2" t="s">
        <v>2400</v>
      </c>
      <c r="AX829" s="2" t="s">
        <v>41</v>
      </c>
      <c r="AY829" s="2" t="s">
        <v>41</v>
      </c>
    </row>
    <row r="830" spans="1:51" ht="30" customHeight="1" hidden="1">
      <c r="A830" s="40" t="s">
        <v>998</v>
      </c>
      <c r="B830" s="40" t="s">
        <v>1885</v>
      </c>
      <c r="C830" s="40" t="s">
        <v>699</v>
      </c>
      <c r="D830" s="59">
        <v>1.43</v>
      </c>
      <c r="E830" s="60">
        <f t="shared" si="154"/>
        <v>0</v>
      </c>
      <c r="F830" s="53">
        <f t="shared" si="154"/>
        <v>0</v>
      </c>
      <c r="G830" s="60">
        <f>단가대비표!O125</f>
        <v>0</v>
      </c>
      <c r="H830" s="53">
        <f>TRUNC(G830*D830,1)</f>
        <v>0</v>
      </c>
      <c r="I830" s="60">
        <f>단가대비표!P125</f>
        <v>0</v>
      </c>
      <c r="J830" s="53">
        <f>TRUNC(I830*D830,1)</f>
        <v>0</v>
      </c>
      <c r="K830" s="60">
        <f>단가대비표!V125</f>
        <v>0</v>
      </c>
      <c r="L830" s="53">
        <f>TRUNC(K830*D830,1)</f>
        <v>0</v>
      </c>
      <c r="M830" s="40" t="s">
        <v>1886</v>
      </c>
      <c r="N830" s="2" t="s">
        <v>623</v>
      </c>
      <c r="O830" s="2" t="s">
        <v>1887</v>
      </c>
      <c r="P830" s="2" t="s">
        <v>48</v>
      </c>
      <c r="Q830" s="2" t="s">
        <v>48</v>
      </c>
      <c r="R830" s="2" t="s">
        <v>47</v>
      </c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2" t="s">
        <v>41</v>
      </c>
      <c r="AW830" s="2" t="s">
        <v>2401</v>
      </c>
      <c r="AX830" s="2" t="s">
        <v>41</v>
      </c>
      <c r="AY830" s="2" t="s">
        <v>41</v>
      </c>
    </row>
    <row r="831" spans="1:51" ht="30" customHeight="1" hidden="1">
      <c r="A831" s="40" t="s">
        <v>1173</v>
      </c>
      <c r="B831" s="40" t="s">
        <v>41</v>
      </c>
      <c r="C831" s="40" t="s">
        <v>41</v>
      </c>
      <c r="D831" s="59"/>
      <c r="E831" s="60"/>
      <c r="F831" s="53">
        <f>H831+J831+L831</f>
        <v>3955</v>
      </c>
      <c r="G831" s="60"/>
      <c r="H831" s="53">
        <f>TRUNC(SUMIF(N828:N830,N827,H828:H830),0)</f>
        <v>0</v>
      </c>
      <c r="I831" s="60"/>
      <c r="J831" s="53">
        <f>TRUNC(SUMIF(N828:N830,N827,J828:J830),0)</f>
        <v>3955</v>
      </c>
      <c r="K831" s="60"/>
      <c r="L831" s="53">
        <f>TRUNC(SUMIF(N828:N830,N827,L828:L830),0)</f>
        <v>0</v>
      </c>
      <c r="M831" s="40" t="s">
        <v>41</v>
      </c>
      <c r="N831" s="2" t="s">
        <v>67</v>
      </c>
      <c r="O831" s="2" t="s">
        <v>67</v>
      </c>
      <c r="P831" s="2" t="s">
        <v>41</v>
      </c>
      <c r="Q831" s="2" t="s">
        <v>41</v>
      </c>
      <c r="R831" s="2" t="s">
        <v>41</v>
      </c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2" t="s">
        <v>41</v>
      </c>
      <c r="AW831" s="2" t="s">
        <v>41</v>
      </c>
      <c r="AX831" s="2" t="s">
        <v>41</v>
      </c>
      <c r="AY831" s="2" t="s">
        <v>41</v>
      </c>
    </row>
    <row r="832" spans="1:13" ht="30" customHeight="1" hidden="1">
      <c r="A832" s="59"/>
      <c r="B832" s="59"/>
      <c r="C832" s="59"/>
      <c r="D832" s="59"/>
      <c r="E832" s="60"/>
      <c r="F832" s="53"/>
      <c r="G832" s="60"/>
      <c r="H832" s="53"/>
      <c r="I832" s="60"/>
      <c r="J832" s="53"/>
      <c r="K832" s="60"/>
      <c r="L832" s="53"/>
      <c r="M832" s="59"/>
    </row>
    <row r="833" spans="1:14" ht="30" customHeight="1" hidden="1">
      <c r="A833" s="54" t="s">
        <v>2402</v>
      </c>
      <c r="B833" s="55"/>
      <c r="C833" s="55"/>
      <c r="D833" s="55"/>
      <c r="E833" s="56"/>
      <c r="F833" s="57"/>
      <c r="G833" s="56"/>
      <c r="H833" s="57"/>
      <c r="I833" s="56"/>
      <c r="J833" s="57"/>
      <c r="K833" s="56"/>
      <c r="L833" s="57"/>
      <c r="M833" s="58"/>
      <c r="N833" s="4" t="s">
        <v>627</v>
      </c>
    </row>
    <row r="834" spans="1:51" ht="30" customHeight="1" hidden="1">
      <c r="A834" s="40" t="s">
        <v>2403</v>
      </c>
      <c r="B834" s="40" t="s">
        <v>41</v>
      </c>
      <c r="C834" s="40" t="s">
        <v>74</v>
      </c>
      <c r="D834" s="59">
        <v>1</v>
      </c>
      <c r="E834" s="60">
        <f>TRUNC(G834+I834+K834,1)</f>
        <v>3955</v>
      </c>
      <c r="F834" s="53">
        <f>TRUNC(H834+J834+L834,1)</f>
        <v>3955</v>
      </c>
      <c r="G834" s="60">
        <f>일위대가목록!F329</f>
        <v>0</v>
      </c>
      <c r="H834" s="53">
        <f>TRUNC(G834*D834,1)</f>
        <v>0</v>
      </c>
      <c r="I834" s="60">
        <f>일위대가목록!G329</f>
        <v>3955</v>
      </c>
      <c r="J834" s="53">
        <f>TRUNC(I834*D834,1)</f>
        <v>3955</v>
      </c>
      <c r="K834" s="60">
        <f>일위대가목록!H329</f>
        <v>0</v>
      </c>
      <c r="L834" s="53">
        <f>TRUNC(K834*D834,1)</f>
        <v>0</v>
      </c>
      <c r="M834" s="40" t="s">
        <v>2404</v>
      </c>
      <c r="N834" s="2" t="s">
        <v>627</v>
      </c>
      <c r="O834" s="2" t="s">
        <v>2405</v>
      </c>
      <c r="P834" s="2" t="s">
        <v>47</v>
      </c>
      <c r="Q834" s="2" t="s">
        <v>48</v>
      </c>
      <c r="R834" s="2" t="s">
        <v>48</v>
      </c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2" t="s">
        <v>41</v>
      </c>
      <c r="AW834" s="2" t="s">
        <v>2406</v>
      </c>
      <c r="AX834" s="2" t="s">
        <v>41</v>
      </c>
      <c r="AY834" s="2" t="s">
        <v>41</v>
      </c>
    </row>
    <row r="835" spans="1:51" ht="30" customHeight="1" hidden="1">
      <c r="A835" s="40" t="s">
        <v>2407</v>
      </c>
      <c r="B835" s="40" t="s">
        <v>2408</v>
      </c>
      <c r="C835" s="40" t="s">
        <v>74</v>
      </c>
      <c r="D835" s="59">
        <v>1</v>
      </c>
      <c r="E835" s="60">
        <f>TRUNC(G835+I835+K835,1)</f>
        <v>5709</v>
      </c>
      <c r="F835" s="53">
        <f>TRUNC(H835+J835+L835,1)</f>
        <v>5709</v>
      </c>
      <c r="G835" s="60">
        <f>일위대가목록!F330</f>
        <v>1500</v>
      </c>
      <c r="H835" s="53">
        <f>TRUNC(G835*D835,1)</f>
        <v>1500</v>
      </c>
      <c r="I835" s="60">
        <f>일위대가목록!G330</f>
        <v>4209</v>
      </c>
      <c r="J835" s="53">
        <f>TRUNC(I835*D835,1)</f>
        <v>4209</v>
      </c>
      <c r="K835" s="60">
        <f>일위대가목록!H330</f>
        <v>0</v>
      </c>
      <c r="L835" s="53">
        <f>TRUNC(K835*D835,1)</f>
        <v>0</v>
      </c>
      <c r="M835" s="40" t="s">
        <v>2409</v>
      </c>
      <c r="N835" s="2" t="s">
        <v>627</v>
      </c>
      <c r="O835" s="2" t="s">
        <v>2410</v>
      </c>
      <c r="P835" s="2" t="s">
        <v>47</v>
      </c>
      <c r="Q835" s="2" t="s">
        <v>48</v>
      </c>
      <c r="R835" s="2" t="s">
        <v>48</v>
      </c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2" t="s">
        <v>41</v>
      </c>
      <c r="AW835" s="2" t="s">
        <v>2411</v>
      </c>
      <c r="AX835" s="2" t="s">
        <v>41</v>
      </c>
      <c r="AY835" s="2" t="s">
        <v>41</v>
      </c>
    </row>
    <row r="836" spans="1:51" ht="30" customHeight="1" hidden="1">
      <c r="A836" s="40" t="s">
        <v>1173</v>
      </c>
      <c r="B836" s="40" t="s">
        <v>41</v>
      </c>
      <c r="C836" s="40" t="s">
        <v>41</v>
      </c>
      <c r="D836" s="59"/>
      <c r="E836" s="60"/>
      <c r="F836" s="53">
        <f>H836+J836+L836</f>
        <v>9664</v>
      </c>
      <c r="G836" s="60"/>
      <c r="H836" s="53">
        <f>TRUNC(SUMIF(N834:N835,N833,H834:H835),0)</f>
        <v>1500</v>
      </c>
      <c r="I836" s="60"/>
      <c r="J836" s="53">
        <f>TRUNC(SUMIF(N834:N835,N833,J834:J835),0)</f>
        <v>8164</v>
      </c>
      <c r="K836" s="60"/>
      <c r="L836" s="53">
        <f>TRUNC(SUMIF(N834:N835,N833,L834:L835),0)</f>
        <v>0</v>
      </c>
      <c r="M836" s="40" t="s">
        <v>41</v>
      </c>
      <c r="N836" s="2" t="s">
        <v>67</v>
      </c>
      <c r="O836" s="2" t="s">
        <v>67</v>
      </c>
      <c r="P836" s="2" t="s">
        <v>41</v>
      </c>
      <c r="Q836" s="2" t="s">
        <v>41</v>
      </c>
      <c r="R836" s="2" t="s">
        <v>41</v>
      </c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2" t="s">
        <v>41</v>
      </c>
      <c r="AW836" s="2" t="s">
        <v>41</v>
      </c>
      <c r="AX836" s="2" t="s">
        <v>41</v>
      </c>
      <c r="AY836" s="2" t="s">
        <v>41</v>
      </c>
    </row>
    <row r="837" spans="1:13" ht="30" customHeight="1" hidden="1">
      <c r="A837" s="59"/>
      <c r="B837" s="59"/>
      <c r="C837" s="59"/>
      <c r="D837" s="59"/>
      <c r="E837" s="60"/>
      <c r="F837" s="53"/>
      <c r="G837" s="60"/>
      <c r="H837" s="53"/>
      <c r="I837" s="60"/>
      <c r="J837" s="53"/>
      <c r="K837" s="60"/>
      <c r="L837" s="53"/>
      <c r="M837" s="59"/>
    </row>
    <row r="838" spans="1:14" ht="30" customHeight="1" hidden="1">
      <c r="A838" s="54" t="s">
        <v>2412</v>
      </c>
      <c r="B838" s="55"/>
      <c r="C838" s="55"/>
      <c r="D838" s="55"/>
      <c r="E838" s="56"/>
      <c r="F838" s="57"/>
      <c r="G838" s="56"/>
      <c r="H838" s="57"/>
      <c r="I838" s="56"/>
      <c r="J838" s="57"/>
      <c r="K838" s="56"/>
      <c r="L838" s="57"/>
      <c r="M838" s="58"/>
      <c r="N838" s="4" t="s">
        <v>631</v>
      </c>
    </row>
    <row r="839" spans="1:51" ht="30" customHeight="1" hidden="1">
      <c r="A839" s="40" t="s">
        <v>2413</v>
      </c>
      <c r="B839" s="40" t="s">
        <v>2414</v>
      </c>
      <c r="C839" s="40" t="s">
        <v>74</v>
      </c>
      <c r="D839" s="59">
        <v>1</v>
      </c>
      <c r="E839" s="60">
        <f aca="true" t="shared" si="155" ref="E839:F841">TRUNC(G839+I839+K839,1)</f>
        <v>17642</v>
      </c>
      <c r="F839" s="53">
        <f t="shared" si="155"/>
        <v>17642</v>
      </c>
      <c r="G839" s="60">
        <f>일위대가목록!F332</f>
        <v>15592</v>
      </c>
      <c r="H839" s="53">
        <f>TRUNC(G839*D839,1)</f>
        <v>15592</v>
      </c>
      <c r="I839" s="60">
        <f>일위대가목록!G332</f>
        <v>2050</v>
      </c>
      <c r="J839" s="53">
        <f>TRUNC(I839*D839,1)</f>
        <v>2050</v>
      </c>
      <c r="K839" s="60">
        <f>일위대가목록!H332</f>
        <v>0</v>
      </c>
      <c r="L839" s="53">
        <f>TRUNC(K839*D839,1)</f>
        <v>0</v>
      </c>
      <c r="M839" s="40" t="s">
        <v>2415</v>
      </c>
      <c r="N839" s="2" t="s">
        <v>631</v>
      </c>
      <c r="O839" s="2" t="s">
        <v>2416</v>
      </c>
      <c r="P839" s="2" t="s">
        <v>47</v>
      </c>
      <c r="Q839" s="2" t="s">
        <v>48</v>
      </c>
      <c r="R839" s="2" t="s">
        <v>48</v>
      </c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2" t="s">
        <v>41</v>
      </c>
      <c r="AW839" s="2" t="s">
        <v>2417</v>
      </c>
      <c r="AX839" s="2" t="s">
        <v>41</v>
      </c>
      <c r="AY839" s="2" t="s">
        <v>41</v>
      </c>
    </row>
    <row r="840" spans="1:51" ht="30" customHeight="1" hidden="1">
      <c r="A840" s="40" t="s">
        <v>2418</v>
      </c>
      <c r="B840" s="40" t="s">
        <v>41</v>
      </c>
      <c r="C840" s="40" t="s">
        <v>130</v>
      </c>
      <c r="D840" s="59">
        <v>0.04</v>
      </c>
      <c r="E840" s="60">
        <f t="shared" si="155"/>
        <v>15575</v>
      </c>
      <c r="F840" s="53">
        <f t="shared" si="155"/>
        <v>622.8</v>
      </c>
      <c r="G840" s="60">
        <f>일위대가목록!F333</f>
        <v>5736</v>
      </c>
      <c r="H840" s="53">
        <f>TRUNC(G840*D840,1)</f>
        <v>229.4</v>
      </c>
      <c r="I840" s="60">
        <f>일위대가목록!G333</f>
        <v>4147</v>
      </c>
      <c r="J840" s="53">
        <f>TRUNC(I840*D840,1)</f>
        <v>165.8</v>
      </c>
      <c r="K840" s="60">
        <f>일위대가목록!H333</f>
        <v>5692</v>
      </c>
      <c r="L840" s="53">
        <f>TRUNC(K840*D840,1)</f>
        <v>227.6</v>
      </c>
      <c r="M840" s="40" t="s">
        <v>2419</v>
      </c>
      <c r="N840" s="2" t="s">
        <v>631</v>
      </c>
      <c r="O840" s="2" t="s">
        <v>2420</v>
      </c>
      <c r="P840" s="2" t="s">
        <v>47</v>
      </c>
      <c r="Q840" s="2" t="s">
        <v>48</v>
      </c>
      <c r="R840" s="2" t="s">
        <v>48</v>
      </c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2" t="s">
        <v>41</v>
      </c>
      <c r="AW840" s="2" t="s">
        <v>2421</v>
      </c>
      <c r="AX840" s="2" t="s">
        <v>41</v>
      </c>
      <c r="AY840" s="2" t="s">
        <v>41</v>
      </c>
    </row>
    <row r="841" spans="1:51" ht="30" customHeight="1" hidden="1">
      <c r="A841" s="40" t="s">
        <v>595</v>
      </c>
      <c r="B841" s="40" t="s">
        <v>596</v>
      </c>
      <c r="C841" s="40" t="s">
        <v>74</v>
      </c>
      <c r="D841" s="59">
        <v>1</v>
      </c>
      <c r="E841" s="60">
        <f t="shared" si="155"/>
        <v>9100</v>
      </c>
      <c r="F841" s="53">
        <f t="shared" si="155"/>
        <v>9100</v>
      </c>
      <c r="G841" s="60">
        <f>일위대가목록!F129</f>
        <v>0</v>
      </c>
      <c r="H841" s="53">
        <f>TRUNC(G841*D841,1)</f>
        <v>0</v>
      </c>
      <c r="I841" s="60">
        <f>일위대가목록!G129</f>
        <v>9100</v>
      </c>
      <c r="J841" s="53">
        <f>TRUNC(I841*D841,1)</f>
        <v>9100</v>
      </c>
      <c r="K841" s="60">
        <f>일위대가목록!H129</f>
        <v>0</v>
      </c>
      <c r="L841" s="53">
        <f>TRUNC(K841*D841,1)</f>
        <v>0</v>
      </c>
      <c r="M841" s="40" t="s">
        <v>597</v>
      </c>
      <c r="N841" s="2" t="s">
        <v>631</v>
      </c>
      <c r="O841" s="2" t="s">
        <v>598</v>
      </c>
      <c r="P841" s="2" t="s">
        <v>47</v>
      </c>
      <c r="Q841" s="2" t="s">
        <v>48</v>
      </c>
      <c r="R841" s="2" t="s">
        <v>48</v>
      </c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2" t="s">
        <v>41</v>
      </c>
      <c r="AW841" s="2" t="s">
        <v>2422</v>
      </c>
      <c r="AX841" s="2" t="s">
        <v>41</v>
      </c>
      <c r="AY841" s="2" t="s">
        <v>41</v>
      </c>
    </row>
    <row r="842" spans="1:51" ht="30" customHeight="1" hidden="1">
      <c r="A842" s="40" t="s">
        <v>1173</v>
      </c>
      <c r="B842" s="40" t="s">
        <v>41</v>
      </c>
      <c r="C842" s="40" t="s">
        <v>41</v>
      </c>
      <c r="D842" s="59"/>
      <c r="E842" s="60"/>
      <c r="F842" s="53">
        <f>H842+J842+L842</f>
        <v>27363</v>
      </c>
      <c r="G842" s="60"/>
      <c r="H842" s="53">
        <f>TRUNC(SUMIF(N839:N841,N838,H839:H841),0)</f>
        <v>15821</v>
      </c>
      <c r="I842" s="60"/>
      <c r="J842" s="53">
        <f>TRUNC(SUMIF(N839:N841,N838,J839:J841),0)</f>
        <v>11315</v>
      </c>
      <c r="K842" s="60"/>
      <c r="L842" s="53">
        <f>TRUNC(SUMIF(N839:N841,N838,L839:L841),0)</f>
        <v>227</v>
      </c>
      <c r="M842" s="40" t="s">
        <v>41</v>
      </c>
      <c r="N842" s="2" t="s">
        <v>67</v>
      </c>
      <c r="O842" s="2" t="s">
        <v>67</v>
      </c>
      <c r="P842" s="2" t="s">
        <v>41</v>
      </c>
      <c r="Q842" s="2" t="s">
        <v>41</v>
      </c>
      <c r="R842" s="2" t="s">
        <v>41</v>
      </c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2" t="s">
        <v>41</v>
      </c>
      <c r="AW842" s="2" t="s">
        <v>41</v>
      </c>
      <c r="AX842" s="2" t="s">
        <v>41</v>
      </c>
      <c r="AY842" s="2" t="s">
        <v>41</v>
      </c>
    </row>
    <row r="843" spans="1:13" ht="30" customHeight="1" hidden="1">
      <c r="A843" s="59"/>
      <c r="B843" s="59"/>
      <c r="C843" s="59"/>
      <c r="D843" s="59"/>
      <c r="E843" s="60"/>
      <c r="F843" s="53"/>
      <c r="G843" s="60"/>
      <c r="H843" s="53"/>
      <c r="I843" s="60"/>
      <c r="J843" s="53"/>
      <c r="K843" s="60"/>
      <c r="L843" s="53"/>
      <c r="M843" s="59"/>
    </row>
    <row r="844" spans="1:14" ht="30" customHeight="1" hidden="1">
      <c r="A844" s="54" t="s">
        <v>2423</v>
      </c>
      <c r="B844" s="55"/>
      <c r="C844" s="55"/>
      <c r="D844" s="55"/>
      <c r="E844" s="56"/>
      <c r="F844" s="57"/>
      <c r="G844" s="56"/>
      <c r="H844" s="57"/>
      <c r="I844" s="56"/>
      <c r="J844" s="57"/>
      <c r="K844" s="56"/>
      <c r="L844" s="57"/>
      <c r="M844" s="58"/>
      <c r="N844" s="4" t="s">
        <v>635</v>
      </c>
    </row>
    <row r="845" spans="1:51" ht="30" customHeight="1" hidden="1">
      <c r="A845" s="40" t="s">
        <v>998</v>
      </c>
      <c r="B845" s="40" t="s">
        <v>1885</v>
      </c>
      <c r="C845" s="40" t="s">
        <v>699</v>
      </c>
      <c r="D845" s="59">
        <v>2.73</v>
      </c>
      <c r="E845" s="60">
        <f aca="true" t="shared" si="156" ref="E845:F848">TRUNC(G845+I845+K845,1)</f>
        <v>0</v>
      </c>
      <c r="F845" s="53">
        <f t="shared" si="156"/>
        <v>0</v>
      </c>
      <c r="G845" s="60">
        <f>단가대비표!O125</f>
        <v>0</v>
      </c>
      <c r="H845" s="53">
        <f>TRUNC(G845*D845,1)</f>
        <v>0</v>
      </c>
      <c r="I845" s="60">
        <f>단가대비표!P125</f>
        <v>0</v>
      </c>
      <c r="J845" s="53">
        <f>TRUNC(I845*D845,1)</f>
        <v>0</v>
      </c>
      <c r="K845" s="60">
        <f>단가대비표!V125</f>
        <v>0</v>
      </c>
      <c r="L845" s="53">
        <f>TRUNC(K845*D845,1)</f>
        <v>0</v>
      </c>
      <c r="M845" s="40" t="s">
        <v>1886</v>
      </c>
      <c r="N845" s="2" t="s">
        <v>635</v>
      </c>
      <c r="O845" s="2" t="s">
        <v>1887</v>
      </c>
      <c r="P845" s="2" t="s">
        <v>48</v>
      </c>
      <c r="Q845" s="2" t="s">
        <v>48</v>
      </c>
      <c r="R845" s="2" t="s">
        <v>47</v>
      </c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2" t="s">
        <v>41</v>
      </c>
      <c r="AW845" s="2" t="s">
        <v>2424</v>
      </c>
      <c r="AX845" s="2" t="s">
        <v>41</v>
      </c>
      <c r="AY845" s="2" t="s">
        <v>41</v>
      </c>
    </row>
    <row r="846" spans="1:51" ht="30" customHeight="1" hidden="1">
      <c r="A846" s="40" t="s">
        <v>988</v>
      </c>
      <c r="B846" s="40" t="s">
        <v>1889</v>
      </c>
      <c r="C846" s="40" t="s">
        <v>130</v>
      </c>
      <c r="D846" s="59">
        <v>0.006</v>
      </c>
      <c r="E846" s="60">
        <f t="shared" si="156"/>
        <v>0</v>
      </c>
      <c r="F846" s="53">
        <f t="shared" si="156"/>
        <v>0</v>
      </c>
      <c r="G846" s="60">
        <f>단가대비표!O43</f>
        <v>0</v>
      </c>
      <c r="H846" s="53">
        <f>TRUNC(G846*D846,1)</f>
        <v>0</v>
      </c>
      <c r="I846" s="60">
        <f>단가대비표!P43</f>
        <v>0</v>
      </c>
      <c r="J846" s="53">
        <f>TRUNC(I846*D846,1)</f>
        <v>0</v>
      </c>
      <c r="K846" s="60">
        <f>단가대비표!V43</f>
        <v>0</v>
      </c>
      <c r="L846" s="53">
        <f>TRUNC(K846*D846,1)</f>
        <v>0</v>
      </c>
      <c r="M846" s="40" t="s">
        <v>1890</v>
      </c>
      <c r="N846" s="2" t="s">
        <v>635</v>
      </c>
      <c r="O846" s="2" t="s">
        <v>1891</v>
      </c>
      <c r="P846" s="2" t="s">
        <v>48</v>
      </c>
      <c r="Q846" s="2" t="s">
        <v>48</v>
      </c>
      <c r="R846" s="2" t="s">
        <v>47</v>
      </c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2" t="s">
        <v>41</v>
      </c>
      <c r="AW846" s="2" t="s">
        <v>2425</v>
      </c>
      <c r="AX846" s="2" t="s">
        <v>41</v>
      </c>
      <c r="AY846" s="2" t="s">
        <v>41</v>
      </c>
    </row>
    <row r="847" spans="1:51" ht="30" customHeight="1" hidden="1">
      <c r="A847" s="40" t="s">
        <v>2367</v>
      </c>
      <c r="B847" s="40" t="s">
        <v>1211</v>
      </c>
      <c r="C847" s="40" t="s">
        <v>1212</v>
      </c>
      <c r="D847" s="59">
        <v>0.014</v>
      </c>
      <c r="E847" s="60">
        <f t="shared" si="156"/>
        <v>157810</v>
      </c>
      <c r="F847" s="53">
        <f t="shared" si="156"/>
        <v>2209.3</v>
      </c>
      <c r="G847" s="60">
        <f>단가대비표!O387</f>
        <v>0</v>
      </c>
      <c r="H847" s="53">
        <f>TRUNC(G847*D847,1)</f>
        <v>0</v>
      </c>
      <c r="I847" s="60">
        <f>단가대비표!P387</f>
        <v>157810</v>
      </c>
      <c r="J847" s="53">
        <f>TRUNC(I847*D847,1)</f>
        <v>2209.3</v>
      </c>
      <c r="K847" s="60">
        <f>단가대비표!V387</f>
        <v>0</v>
      </c>
      <c r="L847" s="53">
        <f>TRUNC(K847*D847,1)</f>
        <v>0</v>
      </c>
      <c r="M847" s="40" t="s">
        <v>2368</v>
      </c>
      <c r="N847" s="2" t="s">
        <v>635</v>
      </c>
      <c r="O847" s="2" t="s">
        <v>2369</v>
      </c>
      <c r="P847" s="2" t="s">
        <v>48</v>
      </c>
      <c r="Q847" s="2" t="s">
        <v>48</v>
      </c>
      <c r="R847" s="2" t="s">
        <v>47</v>
      </c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2" t="s">
        <v>41</v>
      </c>
      <c r="AW847" s="2" t="s">
        <v>2426</v>
      </c>
      <c r="AX847" s="2" t="s">
        <v>41</v>
      </c>
      <c r="AY847" s="2" t="s">
        <v>41</v>
      </c>
    </row>
    <row r="848" spans="1:51" ht="30" customHeight="1" hidden="1">
      <c r="A848" s="40" t="s">
        <v>1215</v>
      </c>
      <c r="B848" s="40" t="s">
        <v>1211</v>
      </c>
      <c r="C848" s="40" t="s">
        <v>1212</v>
      </c>
      <c r="D848" s="59">
        <v>0.004</v>
      </c>
      <c r="E848" s="60">
        <f t="shared" si="156"/>
        <v>99882</v>
      </c>
      <c r="F848" s="53">
        <f t="shared" si="156"/>
        <v>399.5</v>
      </c>
      <c r="G848" s="60">
        <f>단가대비표!O367</f>
        <v>0</v>
      </c>
      <c r="H848" s="53">
        <f>TRUNC(G848*D848,1)</f>
        <v>0</v>
      </c>
      <c r="I848" s="60">
        <f>단가대비표!P367</f>
        <v>99882</v>
      </c>
      <c r="J848" s="53">
        <f>TRUNC(I848*D848,1)</f>
        <v>399.5</v>
      </c>
      <c r="K848" s="60">
        <f>단가대비표!V367</f>
        <v>0</v>
      </c>
      <c r="L848" s="53">
        <f>TRUNC(K848*D848,1)</f>
        <v>0</v>
      </c>
      <c r="M848" s="40" t="s">
        <v>1247</v>
      </c>
      <c r="N848" s="2" t="s">
        <v>635</v>
      </c>
      <c r="O848" s="2" t="s">
        <v>1216</v>
      </c>
      <c r="P848" s="2" t="s">
        <v>48</v>
      </c>
      <c r="Q848" s="2" t="s">
        <v>48</v>
      </c>
      <c r="R848" s="2" t="s">
        <v>47</v>
      </c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2" t="s">
        <v>41</v>
      </c>
      <c r="AW848" s="2" t="s">
        <v>2427</v>
      </c>
      <c r="AX848" s="2" t="s">
        <v>41</v>
      </c>
      <c r="AY848" s="2" t="s">
        <v>41</v>
      </c>
    </row>
    <row r="849" spans="1:51" ht="30" customHeight="1" hidden="1">
      <c r="A849" s="40" t="s">
        <v>1173</v>
      </c>
      <c r="B849" s="40" t="s">
        <v>41</v>
      </c>
      <c r="C849" s="40" t="s">
        <v>41</v>
      </c>
      <c r="D849" s="59"/>
      <c r="E849" s="60"/>
      <c r="F849" s="53">
        <f>H849+J849+L849</f>
        <v>2608</v>
      </c>
      <c r="G849" s="60"/>
      <c r="H849" s="53">
        <f>TRUNC(SUMIF(N845:N848,N844,H845:H848),0)</f>
        <v>0</v>
      </c>
      <c r="I849" s="60"/>
      <c r="J849" s="53">
        <f>TRUNC(SUMIF(N845:N848,N844,J845:J848),0)</f>
        <v>2608</v>
      </c>
      <c r="K849" s="60"/>
      <c r="L849" s="53">
        <f>TRUNC(SUMIF(N845:N848,N844,L845:L848),0)</f>
        <v>0</v>
      </c>
      <c r="M849" s="40" t="s">
        <v>41</v>
      </c>
      <c r="N849" s="2" t="s">
        <v>67</v>
      </c>
      <c r="O849" s="2" t="s">
        <v>67</v>
      </c>
      <c r="P849" s="2" t="s">
        <v>41</v>
      </c>
      <c r="Q849" s="2" t="s">
        <v>41</v>
      </c>
      <c r="R849" s="2" t="s">
        <v>41</v>
      </c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2" t="s">
        <v>41</v>
      </c>
      <c r="AW849" s="2" t="s">
        <v>41</v>
      </c>
      <c r="AX849" s="2" t="s">
        <v>41</v>
      </c>
      <c r="AY849" s="2" t="s">
        <v>41</v>
      </c>
    </row>
    <row r="850" spans="1:13" ht="30" customHeight="1" hidden="1">
      <c r="A850" s="59"/>
      <c r="B850" s="59"/>
      <c r="C850" s="59"/>
      <c r="D850" s="59"/>
      <c r="E850" s="60"/>
      <c r="F850" s="53"/>
      <c r="G850" s="60"/>
      <c r="H850" s="53"/>
      <c r="I850" s="60"/>
      <c r="J850" s="53"/>
      <c r="K850" s="60"/>
      <c r="L850" s="53"/>
      <c r="M850" s="59"/>
    </row>
    <row r="851" spans="1:14" ht="30" customHeight="1" hidden="1">
      <c r="A851" s="54" t="s">
        <v>2428</v>
      </c>
      <c r="B851" s="55"/>
      <c r="C851" s="55"/>
      <c r="D851" s="55"/>
      <c r="E851" s="56"/>
      <c r="F851" s="57"/>
      <c r="G851" s="56"/>
      <c r="H851" s="57"/>
      <c r="I851" s="56"/>
      <c r="J851" s="57"/>
      <c r="K851" s="56"/>
      <c r="L851" s="57"/>
      <c r="M851" s="58"/>
      <c r="N851" s="4" t="s">
        <v>638</v>
      </c>
    </row>
    <row r="852" spans="1:51" ht="30" customHeight="1" hidden="1">
      <c r="A852" s="40" t="s">
        <v>2429</v>
      </c>
      <c r="B852" s="40" t="s">
        <v>2430</v>
      </c>
      <c r="C852" s="40" t="s">
        <v>1796</v>
      </c>
      <c r="D852" s="59">
        <v>1</v>
      </c>
      <c r="E852" s="60">
        <f>TRUNC(G852+I852+K852,1)</f>
        <v>2842</v>
      </c>
      <c r="F852" s="53">
        <f>TRUNC(H852+J852+L852,1)</f>
        <v>2842</v>
      </c>
      <c r="G852" s="60">
        <f>단가대비표!O349</f>
        <v>682</v>
      </c>
      <c r="H852" s="53">
        <f>TRUNC(G852*D852,1)</f>
        <v>682</v>
      </c>
      <c r="I852" s="60">
        <f>단가대비표!P349</f>
        <v>2160</v>
      </c>
      <c r="J852" s="53">
        <f>TRUNC(I852*D852,1)</f>
        <v>2160</v>
      </c>
      <c r="K852" s="60">
        <f>단가대비표!V349</f>
        <v>0</v>
      </c>
      <c r="L852" s="53">
        <f>TRUNC(K852*D852,1)</f>
        <v>0</v>
      </c>
      <c r="M852" s="40" t="s">
        <v>2431</v>
      </c>
      <c r="N852" s="2" t="s">
        <v>638</v>
      </c>
      <c r="O852" s="2" t="s">
        <v>2432</v>
      </c>
      <c r="P852" s="2" t="s">
        <v>48</v>
      </c>
      <c r="Q852" s="2" t="s">
        <v>48</v>
      </c>
      <c r="R852" s="2" t="s">
        <v>47</v>
      </c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2" t="s">
        <v>41</v>
      </c>
      <c r="AW852" s="2" t="s">
        <v>2433</v>
      </c>
      <c r="AX852" s="2" t="s">
        <v>41</v>
      </c>
      <c r="AY852" s="2" t="s">
        <v>41</v>
      </c>
    </row>
    <row r="853" spans="1:51" ht="30" customHeight="1" hidden="1">
      <c r="A853" s="40" t="s">
        <v>1173</v>
      </c>
      <c r="B853" s="40" t="s">
        <v>41</v>
      </c>
      <c r="C853" s="40" t="s">
        <v>41</v>
      </c>
      <c r="D853" s="59"/>
      <c r="E853" s="60"/>
      <c r="F853" s="53">
        <f>H853+J853+L853</f>
        <v>2842</v>
      </c>
      <c r="G853" s="60"/>
      <c r="H853" s="53">
        <f>TRUNC(SUMIF(N852:N852,N851,H852:H852),0)</f>
        <v>682</v>
      </c>
      <c r="I853" s="60"/>
      <c r="J853" s="53">
        <f>TRUNC(SUMIF(N852:N852,N851,J852:J852),0)</f>
        <v>2160</v>
      </c>
      <c r="K853" s="60"/>
      <c r="L853" s="53">
        <f>TRUNC(SUMIF(N852:N852,N851,L852:L852),0)</f>
        <v>0</v>
      </c>
      <c r="M853" s="40" t="s">
        <v>41</v>
      </c>
      <c r="N853" s="2" t="s">
        <v>67</v>
      </c>
      <c r="O853" s="2" t="s">
        <v>67</v>
      </c>
      <c r="P853" s="2" t="s">
        <v>41</v>
      </c>
      <c r="Q853" s="2" t="s">
        <v>41</v>
      </c>
      <c r="R853" s="2" t="s">
        <v>41</v>
      </c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2" t="s">
        <v>41</v>
      </c>
      <c r="AW853" s="2" t="s">
        <v>41</v>
      </c>
      <c r="AX853" s="2" t="s">
        <v>41</v>
      </c>
      <c r="AY853" s="2" t="s">
        <v>41</v>
      </c>
    </row>
    <row r="854" spans="1:13" ht="30" customHeight="1" hidden="1">
      <c r="A854" s="59"/>
      <c r="B854" s="59"/>
      <c r="C854" s="59"/>
      <c r="D854" s="59"/>
      <c r="E854" s="60"/>
      <c r="F854" s="53"/>
      <c r="G854" s="60"/>
      <c r="H854" s="53"/>
      <c r="I854" s="60"/>
      <c r="J854" s="53"/>
      <c r="K854" s="60"/>
      <c r="L854" s="53"/>
      <c r="M854" s="59"/>
    </row>
    <row r="855" spans="1:14" ht="30" customHeight="1" hidden="1">
      <c r="A855" s="54" t="s">
        <v>2434</v>
      </c>
      <c r="B855" s="55"/>
      <c r="C855" s="55"/>
      <c r="D855" s="55"/>
      <c r="E855" s="56"/>
      <c r="F855" s="57"/>
      <c r="G855" s="56"/>
      <c r="H855" s="57"/>
      <c r="I855" s="56"/>
      <c r="J855" s="57"/>
      <c r="K855" s="56"/>
      <c r="L855" s="57"/>
      <c r="M855" s="58"/>
      <c r="N855" s="4" t="s">
        <v>642</v>
      </c>
    </row>
    <row r="856" spans="1:51" ht="30" customHeight="1" hidden="1">
      <c r="A856" s="40" t="s">
        <v>2435</v>
      </c>
      <c r="B856" s="40" t="s">
        <v>2436</v>
      </c>
      <c r="C856" s="40" t="s">
        <v>59</v>
      </c>
      <c r="D856" s="59">
        <v>4.52</v>
      </c>
      <c r="E856" s="60">
        <f>TRUNC(G856+I856+K856,1)</f>
        <v>134163</v>
      </c>
      <c r="F856" s="53">
        <f>TRUNC(H856+J856+L856,1)</f>
        <v>606416.6</v>
      </c>
      <c r="G856" s="60">
        <f>일위대가목록!F339</f>
        <v>39649</v>
      </c>
      <c r="H856" s="53">
        <f>TRUNC(G856*D856,1)</f>
        <v>179213.4</v>
      </c>
      <c r="I856" s="60">
        <f>일위대가목록!G339</f>
        <v>94445</v>
      </c>
      <c r="J856" s="53">
        <f>TRUNC(I856*D856,1)</f>
        <v>426891.4</v>
      </c>
      <c r="K856" s="60">
        <f>일위대가목록!H339</f>
        <v>69</v>
      </c>
      <c r="L856" s="53">
        <f>TRUNC(K856*D856,1)</f>
        <v>311.8</v>
      </c>
      <c r="M856" s="40" t="s">
        <v>2437</v>
      </c>
      <c r="N856" s="2" t="s">
        <v>642</v>
      </c>
      <c r="O856" s="2" t="s">
        <v>2438</v>
      </c>
      <c r="P856" s="2" t="s">
        <v>47</v>
      </c>
      <c r="Q856" s="2" t="s">
        <v>48</v>
      </c>
      <c r="R856" s="2" t="s">
        <v>48</v>
      </c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2" t="s">
        <v>41</v>
      </c>
      <c r="AW856" s="2" t="s">
        <v>2439</v>
      </c>
      <c r="AX856" s="2" t="s">
        <v>41</v>
      </c>
      <c r="AY856" s="2" t="s">
        <v>41</v>
      </c>
    </row>
    <row r="857" spans="1:51" ht="30" customHeight="1" hidden="1">
      <c r="A857" s="40" t="s">
        <v>1173</v>
      </c>
      <c r="B857" s="40" t="s">
        <v>41</v>
      </c>
      <c r="C857" s="40" t="s">
        <v>41</v>
      </c>
      <c r="D857" s="59"/>
      <c r="E857" s="60"/>
      <c r="F857" s="53">
        <f>H857+J857+L857</f>
        <v>606415</v>
      </c>
      <c r="G857" s="60"/>
      <c r="H857" s="53">
        <f>TRUNC(SUMIF(N856:N856,N855,H856:H856),0)</f>
        <v>179213</v>
      </c>
      <c r="I857" s="60"/>
      <c r="J857" s="53">
        <f>TRUNC(SUMIF(N856:N856,N855,J856:J856),0)</f>
        <v>426891</v>
      </c>
      <c r="K857" s="60"/>
      <c r="L857" s="53">
        <f>TRUNC(SUMIF(N856:N856,N855,L856:L856),0)</f>
        <v>311</v>
      </c>
      <c r="M857" s="40" t="s">
        <v>41</v>
      </c>
      <c r="N857" s="2" t="s">
        <v>67</v>
      </c>
      <c r="O857" s="2" t="s">
        <v>67</v>
      </c>
      <c r="P857" s="2" t="s">
        <v>41</v>
      </c>
      <c r="Q857" s="2" t="s">
        <v>41</v>
      </c>
      <c r="R857" s="2" t="s">
        <v>41</v>
      </c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2" t="s">
        <v>41</v>
      </c>
      <c r="AW857" s="2" t="s">
        <v>41</v>
      </c>
      <c r="AX857" s="2" t="s">
        <v>41</v>
      </c>
      <c r="AY857" s="2" t="s">
        <v>41</v>
      </c>
    </row>
    <row r="858" spans="1:13" ht="30" customHeight="1" hidden="1">
      <c r="A858" s="59"/>
      <c r="B858" s="59"/>
      <c r="C858" s="59"/>
      <c r="D858" s="59"/>
      <c r="E858" s="60"/>
      <c r="F858" s="53"/>
      <c r="G858" s="60"/>
      <c r="H858" s="53"/>
      <c r="I858" s="60"/>
      <c r="J858" s="53"/>
      <c r="K858" s="60"/>
      <c r="L858" s="53"/>
      <c r="M858" s="59"/>
    </row>
    <row r="859" spans="1:14" ht="30" customHeight="1" hidden="1">
      <c r="A859" s="54" t="s">
        <v>2440</v>
      </c>
      <c r="B859" s="55"/>
      <c r="C859" s="55"/>
      <c r="D859" s="55"/>
      <c r="E859" s="56"/>
      <c r="F859" s="57"/>
      <c r="G859" s="56"/>
      <c r="H859" s="57"/>
      <c r="I859" s="56"/>
      <c r="J859" s="57"/>
      <c r="K859" s="56"/>
      <c r="L859" s="57"/>
      <c r="M859" s="58"/>
      <c r="N859" s="4" t="s">
        <v>646</v>
      </c>
    </row>
    <row r="860" spans="1:51" ht="30" customHeight="1" hidden="1">
      <c r="A860" s="40" t="s">
        <v>2435</v>
      </c>
      <c r="B860" s="40" t="s">
        <v>2441</v>
      </c>
      <c r="C860" s="40" t="s">
        <v>59</v>
      </c>
      <c r="D860" s="59">
        <v>5.05</v>
      </c>
      <c r="E860" s="60">
        <f>TRUNC(G860+I860+K860,1)</f>
        <v>117097</v>
      </c>
      <c r="F860" s="53">
        <f>TRUNC(H860+J860+L860,1)</f>
        <v>591339.8</v>
      </c>
      <c r="G860" s="60">
        <f>일위대가목록!F341</f>
        <v>34363</v>
      </c>
      <c r="H860" s="53">
        <f>TRUNC(G860*D860,1)</f>
        <v>173533.1</v>
      </c>
      <c r="I860" s="60">
        <f>일위대가목록!G341</f>
        <v>82674</v>
      </c>
      <c r="J860" s="53">
        <f>TRUNC(I860*D860,1)</f>
        <v>417503.7</v>
      </c>
      <c r="K860" s="60">
        <f>일위대가목록!H341</f>
        <v>60</v>
      </c>
      <c r="L860" s="53">
        <f>TRUNC(K860*D860,1)</f>
        <v>303</v>
      </c>
      <c r="M860" s="40" t="s">
        <v>2442</v>
      </c>
      <c r="N860" s="2" t="s">
        <v>646</v>
      </c>
      <c r="O860" s="2" t="s">
        <v>2443</v>
      </c>
      <c r="P860" s="2" t="s">
        <v>47</v>
      </c>
      <c r="Q860" s="2" t="s">
        <v>48</v>
      </c>
      <c r="R860" s="2" t="s">
        <v>48</v>
      </c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2" t="s">
        <v>41</v>
      </c>
      <c r="AW860" s="2" t="s">
        <v>2444</v>
      </c>
      <c r="AX860" s="2" t="s">
        <v>41</v>
      </c>
      <c r="AY860" s="2" t="s">
        <v>41</v>
      </c>
    </row>
    <row r="861" spans="1:51" ht="30" customHeight="1" hidden="1">
      <c r="A861" s="40" t="s">
        <v>1173</v>
      </c>
      <c r="B861" s="40" t="s">
        <v>41</v>
      </c>
      <c r="C861" s="40" t="s">
        <v>41</v>
      </c>
      <c r="D861" s="59"/>
      <c r="E861" s="60"/>
      <c r="F861" s="53">
        <f>H861+J861+L861</f>
        <v>591339</v>
      </c>
      <c r="G861" s="60"/>
      <c r="H861" s="53">
        <f>TRUNC(SUMIF(N860:N860,N859,H860:H860),0)</f>
        <v>173533</v>
      </c>
      <c r="I861" s="60"/>
      <c r="J861" s="53">
        <f>TRUNC(SUMIF(N860:N860,N859,J860:J860),0)</f>
        <v>417503</v>
      </c>
      <c r="K861" s="60"/>
      <c r="L861" s="53">
        <f>TRUNC(SUMIF(N860:N860,N859,L860:L860),0)</f>
        <v>303</v>
      </c>
      <c r="M861" s="40" t="s">
        <v>41</v>
      </c>
      <c r="N861" s="2" t="s">
        <v>67</v>
      </c>
      <c r="O861" s="2" t="s">
        <v>67</v>
      </c>
      <c r="P861" s="2" t="s">
        <v>41</v>
      </c>
      <c r="Q861" s="2" t="s">
        <v>41</v>
      </c>
      <c r="R861" s="2" t="s">
        <v>41</v>
      </c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2" t="s">
        <v>41</v>
      </c>
      <c r="AW861" s="2" t="s">
        <v>41</v>
      </c>
      <c r="AX861" s="2" t="s">
        <v>41</v>
      </c>
      <c r="AY861" s="2" t="s">
        <v>41</v>
      </c>
    </row>
    <row r="862" spans="1:13" ht="30" customHeight="1" hidden="1">
      <c r="A862" s="59"/>
      <c r="B862" s="59"/>
      <c r="C862" s="59"/>
      <c r="D862" s="59"/>
      <c r="E862" s="60"/>
      <c r="F862" s="53"/>
      <c r="G862" s="60"/>
      <c r="H862" s="53"/>
      <c r="I862" s="60"/>
      <c r="J862" s="53"/>
      <c r="K862" s="60"/>
      <c r="L862" s="53"/>
      <c r="M862" s="59"/>
    </row>
    <row r="863" spans="1:14" ht="30" customHeight="1" hidden="1">
      <c r="A863" s="54" t="s">
        <v>2445</v>
      </c>
      <c r="B863" s="55"/>
      <c r="C863" s="55"/>
      <c r="D863" s="55"/>
      <c r="E863" s="56"/>
      <c r="F863" s="57"/>
      <c r="G863" s="56"/>
      <c r="H863" s="57"/>
      <c r="I863" s="56"/>
      <c r="J863" s="57"/>
      <c r="K863" s="56"/>
      <c r="L863" s="57"/>
      <c r="M863" s="58"/>
      <c r="N863" s="4" t="s">
        <v>650</v>
      </c>
    </row>
    <row r="864" spans="1:51" ht="30" customHeight="1" hidden="1">
      <c r="A864" s="40" t="s">
        <v>2435</v>
      </c>
      <c r="B864" s="40" t="s">
        <v>2441</v>
      </c>
      <c r="C864" s="40" t="s">
        <v>59</v>
      </c>
      <c r="D864" s="59">
        <v>6.65</v>
      </c>
      <c r="E864" s="60">
        <f>TRUNC(G864+I864+K864,1)</f>
        <v>117097</v>
      </c>
      <c r="F864" s="53">
        <f>TRUNC(H864+J864+L864,1)</f>
        <v>778695</v>
      </c>
      <c r="G864" s="60">
        <f>일위대가목록!F341</f>
        <v>34363</v>
      </c>
      <c r="H864" s="53">
        <f>TRUNC(G864*D864,1)</f>
        <v>228513.9</v>
      </c>
      <c r="I864" s="60">
        <f>일위대가목록!G341</f>
        <v>82674</v>
      </c>
      <c r="J864" s="53">
        <f>TRUNC(I864*D864,1)</f>
        <v>549782.1</v>
      </c>
      <c r="K864" s="60">
        <f>일위대가목록!H341</f>
        <v>60</v>
      </c>
      <c r="L864" s="53">
        <f>TRUNC(K864*D864,1)</f>
        <v>399</v>
      </c>
      <c r="M864" s="40" t="s">
        <v>2442</v>
      </c>
      <c r="N864" s="2" t="s">
        <v>650</v>
      </c>
      <c r="O864" s="2" t="s">
        <v>2443</v>
      </c>
      <c r="P864" s="2" t="s">
        <v>47</v>
      </c>
      <c r="Q864" s="2" t="s">
        <v>48</v>
      </c>
      <c r="R864" s="2" t="s">
        <v>48</v>
      </c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2" t="s">
        <v>41</v>
      </c>
      <c r="AW864" s="2" t="s">
        <v>2446</v>
      </c>
      <c r="AX864" s="2" t="s">
        <v>41</v>
      </c>
      <c r="AY864" s="2" t="s">
        <v>41</v>
      </c>
    </row>
    <row r="865" spans="1:51" ht="30" customHeight="1" hidden="1">
      <c r="A865" s="40" t="s">
        <v>1173</v>
      </c>
      <c r="B865" s="40" t="s">
        <v>41</v>
      </c>
      <c r="C865" s="40" t="s">
        <v>41</v>
      </c>
      <c r="D865" s="59"/>
      <c r="E865" s="60"/>
      <c r="F865" s="53">
        <f>H865+J865+L865</f>
        <v>778694</v>
      </c>
      <c r="G865" s="60"/>
      <c r="H865" s="53">
        <f>TRUNC(SUMIF(N864:N864,N863,H864:H864),0)</f>
        <v>228513</v>
      </c>
      <c r="I865" s="60"/>
      <c r="J865" s="53">
        <f>TRUNC(SUMIF(N864:N864,N863,J864:J864),0)</f>
        <v>549782</v>
      </c>
      <c r="K865" s="60"/>
      <c r="L865" s="53">
        <f>TRUNC(SUMIF(N864:N864,N863,L864:L864),0)</f>
        <v>399</v>
      </c>
      <c r="M865" s="40" t="s">
        <v>41</v>
      </c>
      <c r="N865" s="2" t="s">
        <v>67</v>
      </c>
      <c r="O865" s="2" t="s">
        <v>67</v>
      </c>
      <c r="P865" s="2" t="s">
        <v>41</v>
      </c>
      <c r="Q865" s="2" t="s">
        <v>41</v>
      </c>
      <c r="R865" s="2" t="s">
        <v>41</v>
      </c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2" t="s">
        <v>41</v>
      </c>
      <c r="AW865" s="2" t="s">
        <v>41</v>
      </c>
      <c r="AX865" s="2" t="s">
        <v>41</v>
      </c>
      <c r="AY865" s="2" t="s">
        <v>41</v>
      </c>
    </row>
    <row r="866" spans="1:13" ht="30" customHeight="1" hidden="1">
      <c r="A866" s="59"/>
      <c r="B866" s="59"/>
      <c r="C866" s="59"/>
      <c r="D866" s="59"/>
      <c r="E866" s="60"/>
      <c r="F866" s="53"/>
      <c r="G866" s="60"/>
      <c r="H866" s="53"/>
      <c r="I866" s="60"/>
      <c r="J866" s="53"/>
      <c r="K866" s="60"/>
      <c r="L866" s="53"/>
      <c r="M866" s="59"/>
    </row>
    <row r="867" spans="1:14" ht="30" customHeight="1" hidden="1">
      <c r="A867" s="54" t="s">
        <v>2447</v>
      </c>
      <c r="B867" s="55"/>
      <c r="C867" s="55"/>
      <c r="D867" s="55"/>
      <c r="E867" s="56"/>
      <c r="F867" s="57"/>
      <c r="G867" s="56"/>
      <c r="H867" s="57"/>
      <c r="I867" s="56"/>
      <c r="J867" s="57"/>
      <c r="K867" s="56"/>
      <c r="L867" s="57"/>
      <c r="M867" s="58"/>
      <c r="N867" s="4" t="s">
        <v>654</v>
      </c>
    </row>
    <row r="868" spans="1:51" ht="30" customHeight="1" hidden="1">
      <c r="A868" s="40" t="s">
        <v>2435</v>
      </c>
      <c r="B868" s="40" t="s">
        <v>2441</v>
      </c>
      <c r="C868" s="40" t="s">
        <v>59</v>
      </c>
      <c r="D868" s="59">
        <v>5.1</v>
      </c>
      <c r="E868" s="60">
        <f>TRUNC(G868+I868+K868,1)</f>
        <v>117097</v>
      </c>
      <c r="F868" s="53">
        <f>TRUNC(H868+J868+L868,1)</f>
        <v>597194.7</v>
      </c>
      <c r="G868" s="60">
        <f>일위대가목록!F341</f>
        <v>34363</v>
      </c>
      <c r="H868" s="53">
        <f>TRUNC(G868*D868,1)</f>
        <v>175251.3</v>
      </c>
      <c r="I868" s="60">
        <f>일위대가목록!G341</f>
        <v>82674</v>
      </c>
      <c r="J868" s="53">
        <f>TRUNC(I868*D868,1)</f>
        <v>421637.4</v>
      </c>
      <c r="K868" s="60">
        <f>일위대가목록!H341</f>
        <v>60</v>
      </c>
      <c r="L868" s="53">
        <f>TRUNC(K868*D868,1)</f>
        <v>306</v>
      </c>
      <c r="M868" s="40" t="s">
        <v>2442</v>
      </c>
      <c r="N868" s="2" t="s">
        <v>654</v>
      </c>
      <c r="O868" s="2" t="s">
        <v>2443</v>
      </c>
      <c r="P868" s="2" t="s">
        <v>47</v>
      </c>
      <c r="Q868" s="2" t="s">
        <v>48</v>
      </c>
      <c r="R868" s="2" t="s">
        <v>48</v>
      </c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2" t="s">
        <v>41</v>
      </c>
      <c r="AW868" s="2" t="s">
        <v>2448</v>
      </c>
      <c r="AX868" s="2" t="s">
        <v>41</v>
      </c>
      <c r="AY868" s="2" t="s">
        <v>41</v>
      </c>
    </row>
    <row r="869" spans="1:51" ht="30" customHeight="1" hidden="1">
      <c r="A869" s="40" t="s">
        <v>1173</v>
      </c>
      <c r="B869" s="40" t="s">
        <v>41</v>
      </c>
      <c r="C869" s="40" t="s">
        <v>41</v>
      </c>
      <c r="D869" s="59"/>
      <c r="E869" s="60"/>
      <c r="F869" s="53">
        <f>H869+J869+L869</f>
        <v>597194</v>
      </c>
      <c r="G869" s="60"/>
      <c r="H869" s="53">
        <f>TRUNC(SUMIF(N868:N868,N867,H868:H868),0)</f>
        <v>175251</v>
      </c>
      <c r="I869" s="60"/>
      <c r="J869" s="53">
        <f>TRUNC(SUMIF(N868:N868,N867,J868:J868),0)</f>
        <v>421637</v>
      </c>
      <c r="K869" s="60"/>
      <c r="L869" s="53">
        <f>TRUNC(SUMIF(N868:N868,N867,L868:L868),0)</f>
        <v>306</v>
      </c>
      <c r="M869" s="40" t="s">
        <v>41</v>
      </c>
      <c r="N869" s="2" t="s">
        <v>67</v>
      </c>
      <c r="O869" s="2" t="s">
        <v>67</v>
      </c>
      <c r="P869" s="2" t="s">
        <v>41</v>
      </c>
      <c r="Q869" s="2" t="s">
        <v>41</v>
      </c>
      <c r="R869" s="2" t="s">
        <v>41</v>
      </c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2" t="s">
        <v>41</v>
      </c>
      <c r="AW869" s="2" t="s">
        <v>41</v>
      </c>
      <c r="AX869" s="2" t="s">
        <v>41</v>
      </c>
      <c r="AY869" s="2" t="s">
        <v>41</v>
      </c>
    </row>
    <row r="870" spans="1:13" ht="30" customHeight="1" hidden="1">
      <c r="A870" s="59"/>
      <c r="B870" s="59"/>
      <c r="C870" s="59"/>
      <c r="D870" s="59"/>
      <c r="E870" s="60"/>
      <c r="F870" s="53"/>
      <c r="G870" s="60"/>
      <c r="H870" s="53"/>
      <c r="I870" s="60"/>
      <c r="J870" s="53"/>
      <c r="K870" s="60"/>
      <c r="L870" s="53"/>
      <c r="M870" s="59"/>
    </row>
    <row r="871" spans="1:14" ht="30" customHeight="1" hidden="1">
      <c r="A871" s="54" t="s">
        <v>2449</v>
      </c>
      <c r="B871" s="55"/>
      <c r="C871" s="55"/>
      <c r="D871" s="55"/>
      <c r="E871" s="56"/>
      <c r="F871" s="57"/>
      <c r="G871" s="56"/>
      <c r="H871" s="57"/>
      <c r="I871" s="56"/>
      <c r="J871" s="57"/>
      <c r="K871" s="56"/>
      <c r="L871" s="57"/>
      <c r="M871" s="58"/>
      <c r="N871" s="4" t="s">
        <v>657</v>
      </c>
    </row>
    <row r="872" spans="1:51" ht="30" customHeight="1" hidden="1">
      <c r="A872" s="40" t="s">
        <v>2435</v>
      </c>
      <c r="B872" s="40" t="s">
        <v>2441</v>
      </c>
      <c r="C872" s="40" t="s">
        <v>59</v>
      </c>
      <c r="D872" s="59">
        <v>5.1</v>
      </c>
      <c r="E872" s="60">
        <f>TRUNC(G872+I872+K872,1)</f>
        <v>117097</v>
      </c>
      <c r="F872" s="53">
        <f>TRUNC(H872+J872+L872,1)</f>
        <v>597194.7</v>
      </c>
      <c r="G872" s="60">
        <f>일위대가목록!F341</f>
        <v>34363</v>
      </c>
      <c r="H872" s="53">
        <f>TRUNC(G872*D872,1)</f>
        <v>175251.3</v>
      </c>
      <c r="I872" s="60">
        <f>일위대가목록!G341</f>
        <v>82674</v>
      </c>
      <c r="J872" s="53">
        <f>TRUNC(I872*D872,1)</f>
        <v>421637.4</v>
      </c>
      <c r="K872" s="60">
        <f>일위대가목록!H341</f>
        <v>60</v>
      </c>
      <c r="L872" s="53">
        <f>TRUNC(K872*D872,1)</f>
        <v>306</v>
      </c>
      <c r="M872" s="40" t="s">
        <v>2442</v>
      </c>
      <c r="N872" s="2" t="s">
        <v>657</v>
      </c>
      <c r="O872" s="2" t="s">
        <v>2443</v>
      </c>
      <c r="P872" s="2" t="s">
        <v>47</v>
      </c>
      <c r="Q872" s="2" t="s">
        <v>48</v>
      </c>
      <c r="R872" s="2" t="s">
        <v>48</v>
      </c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2" t="s">
        <v>41</v>
      </c>
      <c r="AW872" s="2" t="s">
        <v>2450</v>
      </c>
      <c r="AX872" s="2" t="s">
        <v>41</v>
      </c>
      <c r="AY872" s="2" t="s">
        <v>41</v>
      </c>
    </row>
    <row r="873" spans="1:51" ht="30" customHeight="1" hidden="1">
      <c r="A873" s="40" t="s">
        <v>1173</v>
      </c>
      <c r="B873" s="40" t="s">
        <v>41</v>
      </c>
      <c r="C873" s="40" t="s">
        <v>41</v>
      </c>
      <c r="D873" s="59"/>
      <c r="E873" s="60"/>
      <c r="F873" s="53">
        <f>H873+J873+L873</f>
        <v>597194</v>
      </c>
      <c r="G873" s="60"/>
      <c r="H873" s="53">
        <f>TRUNC(SUMIF(N872:N872,N871,H872:H872),0)</f>
        <v>175251</v>
      </c>
      <c r="I873" s="60"/>
      <c r="J873" s="53">
        <f>TRUNC(SUMIF(N872:N872,N871,J872:J872),0)</f>
        <v>421637</v>
      </c>
      <c r="K873" s="60"/>
      <c r="L873" s="53">
        <f>TRUNC(SUMIF(N872:N872,N871,L872:L872),0)</f>
        <v>306</v>
      </c>
      <c r="M873" s="40" t="s">
        <v>41</v>
      </c>
      <c r="N873" s="2" t="s">
        <v>67</v>
      </c>
      <c r="O873" s="2" t="s">
        <v>67</v>
      </c>
      <c r="P873" s="2" t="s">
        <v>41</v>
      </c>
      <c r="Q873" s="2" t="s">
        <v>41</v>
      </c>
      <c r="R873" s="2" t="s">
        <v>41</v>
      </c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2" t="s">
        <v>41</v>
      </c>
      <c r="AW873" s="2" t="s">
        <v>41</v>
      </c>
      <c r="AX873" s="2" t="s">
        <v>41</v>
      </c>
      <c r="AY873" s="2" t="s">
        <v>41</v>
      </c>
    </row>
    <row r="874" spans="1:13" ht="30" customHeight="1" hidden="1">
      <c r="A874" s="59"/>
      <c r="B874" s="59"/>
      <c r="C874" s="59"/>
      <c r="D874" s="59"/>
      <c r="E874" s="60"/>
      <c r="F874" s="53"/>
      <c r="G874" s="60"/>
      <c r="H874" s="53"/>
      <c r="I874" s="60"/>
      <c r="J874" s="53"/>
      <c r="K874" s="60"/>
      <c r="L874" s="53"/>
      <c r="M874" s="59"/>
    </row>
    <row r="875" spans="1:14" ht="30" customHeight="1" hidden="1">
      <c r="A875" s="54" t="s">
        <v>2451</v>
      </c>
      <c r="B875" s="55"/>
      <c r="C875" s="55"/>
      <c r="D875" s="55"/>
      <c r="E875" s="56"/>
      <c r="F875" s="57"/>
      <c r="G875" s="56"/>
      <c r="H875" s="57"/>
      <c r="I875" s="56"/>
      <c r="J875" s="57"/>
      <c r="K875" s="56"/>
      <c r="L875" s="57"/>
      <c r="M875" s="58"/>
      <c r="N875" s="4" t="s">
        <v>660</v>
      </c>
    </row>
    <row r="876" spans="1:51" ht="30" customHeight="1" hidden="1">
      <c r="A876" s="40" t="s">
        <v>2435</v>
      </c>
      <c r="B876" s="40" t="s">
        <v>2452</v>
      </c>
      <c r="C876" s="40" t="s">
        <v>59</v>
      </c>
      <c r="D876" s="59">
        <v>5.1</v>
      </c>
      <c r="E876" s="60">
        <f>TRUNC(G876+I876+K876,1)</f>
        <v>151225</v>
      </c>
      <c r="F876" s="53">
        <f>TRUNC(H876+J876+L876,1)</f>
        <v>771247.5</v>
      </c>
      <c r="G876" s="60">
        <f>일위대가목록!F342</f>
        <v>44934</v>
      </c>
      <c r="H876" s="53">
        <f>TRUNC(G876*D876,1)</f>
        <v>229163.4</v>
      </c>
      <c r="I876" s="60">
        <f>일위대가목록!G342</f>
        <v>106213</v>
      </c>
      <c r="J876" s="53">
        <f>TRUNC(I876*D876,1)</f>
        <v>541686.3</v>
      </c>
      <c r="K876" s="60">
        <f>일위대가목록!H342</f>
        <v>78</v>
      </c>
      <c r="L876" s="53">
        <f>TRUNC(K876*D876,1)</f>
        <v>397.8</v>
      </c>
      <c r="M876" s="40" t="s">
        <v>2453</v>
      </c>
      <c r="N876" s="2" t="s">
        <v>660</v>
      </c>
      <c r="O876" s="2" t="s">
        <v>2454</v>
      </c>
      <c r="P876" s="2" t="s">
        <v>47</v>
      </c>
      <c r="Q876" s="2" t="s">
        <v>48</v>
      </c>
      <c r="R876" s="2" t="s">
        <v>48</v>
      </c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2" t="s">
        <v>41</v>
      </c>
      <c r="AW876" s="2" t="s">
        <v>2455</v>
      </c>
      <c r="AX876" s="2" t="s">
        <v>41</v>
      </c>
      <c r="AY876" s="2" t="s">
        <v>41</v>
      </c>
    </row>
    <row r="877" spans="1:51" ht="30" customHeight="1" hidden="1">
      <c r="A877" s="40" t="s">
        <v>1173</v>
      </c>
      <c r="B877" s="40" t="s">
        <v>41</v>
      </c>
      <c r="C877" s="40" t="s">
        <v>41</v>
      </c>
      <c r="D877" s="59"/>
      <c r="E877" s="60"/>
      <c r="F877" s="53">
        <f>H877+J877+L877</f>
        <v>771246</v>
      </c>
      <c r="G877" s="60"/>
      <c r="H877" s="53">
        <f>TRUNC(SUMIF(N876:N876,N875,H876:H876),0)</f>
        <v>229163</v>
      </c>
      <c r="I877" s="60"/>
      <c r="J877" s="53">
        <f>TRUNC(SUMIF(N876:N876,N875,J876:J876),0)</f>
        <v>541686</v>
      </c>
      <c r="K877" s="60"/>
      <c r="L877" s="53">
        <f>TRUNC(SUMIF(N876:N876,N875,L876:L876),0)</f>
        <v>397</v>
      </c>
      <c r="M877" s="40" t="s">
        <v>41</v>
      </c>
      <c r="N877" s="2" t="s">
        <v>67</v>
      </c>
      <c r="O877" s="2" t="s">
        <v>67</v>
      </c>
      <c r="P877" s="2" t="s">
        <v>41</v>
      </c>
      <c r="Q877" s="2" t="s">
        <v>41</v>
      </c>
      <c r="R877" s="2" t="s">
        <v>41</v>
      </c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2" t="s">
        <v>41</v>
      </c>
      <c r="AW877" s="2" t="s">
        <v>41</v>
      </c>
      <c r="AX877" s="2" t="s">
        <v>41</v>
      </c>
      <c r="AY877" s="2" t="s">
        <v>41</v>
      </c>
    </row>
    <row r="878" spans="1:13" ht="30" customHeight="1" hidden="1">
      <c r="A878" s="59"/>
      <c r="B878" s="59"/>
      <c r="C878" s="59"/>
      <c r="D878" s="59"/>
      <c r="E878" s="60"/>
      <c r="F878" s="53"/>
      <c r="G878" s="60"/>
      <c r="H878" s="53"/>
      <c r="I878" s="60"/>
      <c r="J878" s="53"/>
      <c r="K878" s="60"/>
      <c r="L878" s="53"/>
      <c r="M878" s="59"/>
    </row>
    <row r="879" spans="1:14" ht="30" customHeight="1" hidden="1">
      <c r="A879" s="54" t="s">
        <v>2456</v>
      </c>
      <c r="B879" s="55"/>
      <c r="C879" s="55"/>
      <c r="D879" s="55"/>
      <c r="E879" s="56"/>
      <c r="F879" s="57"/>
      <c r="G879" s="56"/>
      <c r="H879" s="57"/>
      <c r="I879" s="56"/>
      <c r="J879" s="57"/>
      <c r="K879" s="56"/>
      <c r="L879" s="57"/>
      <c r="M879" s="58"/>
      <c r="N879" s="4" t="s">
        <v>664</v>
      </c>
    </row>
    <row r="880" spans="1:51" ht="30" customHeight="1" hidden="1">
      <c r="A880" s="40" t="s">
        <v>2435</v>
      </c>
      <c r="B880" s="40" t="s">
        <v>2452</v>
      </c>
      <c r="C880" s="40" t="s">
        <v>59</v>
      </c>
      <c r="D880" s="59">
        <v>8.17</v>
      </c>
      <c r="E880" s="60">
        <f>TRUNC(G880+I880+K880,1)</f>
        <v>151225</v>
      </c>
      <c r="F880" s="53">
        <f>TRUNC(H880+J880+L880,1)</f>
        <v>1235508.1</v>
      </c>
      <c r="G880" s="60">
        <f>일위대가목록!F342</f>
        <v>44934</v>
      </c>
      <c r="H880" s="53">
        <f>TRUNC(G880*D880,1)</f>
        <v>367110.7</v>
      </c>
      <c r="I880" s="60">
        <f>일위대가목록!G342</f>
        <v>106213</v>
      </c>
      <c r="J880" s="53">
        <f>TRUNC(I880*D880,1)</f>
        <v>867760.2</v>
      </c>
      <c r="K880" s="60">
        <f>일위대가목록!H342</f>
        <v>78</v>
      </c>
      <c r="L880" s="53">
        <f>TRUNC(K880*D880,1)</f>
        <v>637.2</v>
      </c>
      <c r="M880" s="40" t="s">
        <v>2453</v>
      </c>
      <c r="N880" s="2" t="s">
        <v>664</v>
      </c>
      <c r="O880" s="2" t="s">
        <v>2454</v>
      </c>
      <c r="P880" s="2" t="s">
        <v>47</v>
      </c>
      <c r="Q880" s="2" t="s">
        <v>48</v>
      </c>
      <c r="R880" s="2" t="s">
        <v>48</v>
      </c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2" t="s">
        <v>41</v>
      </c>
      <c r="AW880" s="2" t="s">
        <v>2457</v>
      </c>
      <c r="AX880" s="2" t="s">
        <v>41</v>
      </c>
      <c r="AY880" s="2" t="s">
        <v>41</v>
      </c>
    </row>
    <row r="881" spans="1:51" ht="30" customHeight="1" hidden="1">
      <c r="A881" s="40" t="s">
        <v>1173</v>
      </c>
      <c r="B881" s="40" t="s">
        <v>41</v>
      </c>
      <c r="C881" s="40" t="s">
        <v>41</v>
      </c>
      <c r="D881" s="59"/>
      <c r="E881" s="60"/>
      <c r="F881" s="53">
        <f>H881+J881+L881</f>
        <v>1235507</v>
      </c>
      <c r="G881" s="60"/>
      <c r="H881" s="53">
        <f>TRUNC(SUMIF(N880:N880,N879,H880:H880),0)</f>
        <v>367110</v>
      </c>
      <c r="I881" s="60"/>
      <c r="J881" s="53">
        <f>TRUNC(SUMIF(N880:N880,N879,J880:J880),0)</f>
        <v>867760</v>
      </c>
      <c r="K881" s="60"/>
      <c r="L881" s="53">
        <f>TRUNC(SUMIF(N880:N880,N879,L880:L880),0)</f>
        <v>637</v>
      </c>
      <c r="M881" s="40" t="s">
        <v>41</v>
      </c>
      <c r="N881" s="2" t="s">
        <v>67</v>
      </c>
      <c r="O881" s="2" t="s">
        <v>67</v>
      </c>
      <c r="P881" s="2" t="s">
        <v>41</v>
      </c>
      <c r="Q881" s="2" t="s">
        <v>41</v>
      </c>
      <c r="R881" s="2" t="s">
        <v>41</v>
      </c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2" t="s">
        <v>41</v>
      </c>
      <c r="AW881" s="2" t="s">
        <v>41</v>
      </c>
      <c r="AX881" s="2" t="s">
        <v>41</v>
      </c>
      <c r="AY881" s="2" t="s">
        <v>41</v>
      </c>
    </row>
    <row r="882" spans="1:13" ht="30" customHeight="1" hidden="1">
      <c r="A882" s="59"/>
      <c r="B882" s="59"/>
      <c r="C882" s="59"/>
      <c r="D882" s="59"/>
      <c r="E882" s="60"/>
      <c r="F882" s="53"/>
      <c r="G882" s="60"/>
      <c r="H882" s="53"/>
      <c r="I882" s="60"/>
      <c r="J882" s="53"/>
      <c r="K882" s="60"/>
      <c r="L882" s="53"/>
      <c r="M882" s="59"/>
    </row>
    <row r="883" spans="1:14" ht="30" customHeight="1" hidden="1">
      <c r="A883" s="54" t="s">
        <v>2458</v>
      </c>
      <c r="B883" s="55"/>
      <c r="C883" s="55"/>
      <c r="D883" s="55"/>
      <c r="E883" s="56"/>
      <c r="F883" s="57"/>
      <c r="G883" s="56"/>
      <c r="H883" s="57"/>
      <c r="I883" s="56"/>
      <c r="J883" s="57"/>
      <c r="K883" s="56"/>
      <c r="L883" s="57"/>
      <c r="M883" s="58"/>
      <c r="N883" s="4" t="s">
        <v>668</v>
      </c>
    </row>
    <row r="884" spans="1:51" ht="30" customHeight="1" hidden="1">
      <c r="A884" s="40" t="s">
        <v>2435</v>
      </c>
      <c r="B884" s="40" t="s">
        <v>2452</v>
      </c>
      <c r="C884" s="40" t="s">
        <v>59</v>
      </c>
      <c r="D884" s="59">
        <v>5.865</v>
      </c>
      <c r="E884" s="60">
        <f>TRUNC(G884+I884+K884,1)</f>
        <v>151225</v>
      </c>
      <c r="F884" s="53">
        <f>TRUNC(H884+J884+L884,1)</f>
        <v>886934.5</v>
      </c>
      <c r="G884" s="60">
        <f>일위대가목록!F342</f>
        <v>44934</v>
      </c>
      <c r="H884" s="53">
        <f>TRUNC(G884*D884,1)</f>
        <v>263537.9</v>
      </c>
      <c r="I884" s="60">
        <f>일위대가목록!G342</f>
        <v>106213</v>
      </c>
      <c r="J884" s="53">
        <f>TRUNC(I884*D884,1)</f>
        <v>622939.2</v>
      </c>
      <c r="K884" s="60">
        <f>일위대가목록!H342</f>
        <v>78</v>
      </c>
      <c r="L884" s="53">
        <f>TRUNC(K884*D884,1)</f>
        <v>457.4</v>
      </c>
      <c r="M884" s="40" t="s">
        <v>2453</v>
      </c>
      <c r="N884" s="2" t="s">
        <v>668</v>
      </c>
      <c r="O884" s="2" t="s">
        <v>2454</v>
      </c>
      <c r="P884" s="2" t="s">
        <v>47</v>
      </c>
      <c r="Q884" s="2" t="s">
        <v>48</v>
      </c>
      <c r="R884" s="2" t="s">
        <v>48</v>
      </c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2" t="s">
        <v>41</v>
      </c>
      <c r="AW884" s="2" t="s">
        <v>2459</v>
      </c>
      <c r="AX884" s="2" t="s">
        <v>41</v>
      </c>
      <c r="AY884" s="2" t="s">
        <v>41</v>
      </c>
    </row>
    <row r="885" spans="1:51" ht="30" customHeight="1" hidden="1">
      <c r="A885" s="40" t="s">
        <v>1173</v>
      </c>
      <c r="B885" s="40" t="s">
        <v>41</v>
      </c>
      <c r="C885" s="40" t="s">
        <v>41</v>
      </c>
      <c r="D885" s="59"/>
      <c r="E885" s="60"/>
      <c r="F885" s="53">
        <f>H885+J885+L885</f>
        <v>886933</v>
      </c>
      <c r="G885" s="60"/>
      <c r="H885" s="53">
        <f>TRUNC(SUMIF(N884:N884,N883,H884:H884),0)</f>
        <v>263537</v>
      </c>
      <c r="I885" s="60"/>
      <c r="J885" s="53">
        <f>TRUNC(SUMIF(N884:N884,N883,J884:J884),0)</f>
        <v>622939</v>
      </c>
      <c r="K885" s="60"/>
      <c r="L885" s="53">
        <f>TRUNC(SUMIF(N884:N884,N883,L884:L884),0)</f>
        <v>457</v>
      </c>
      <c r="M885" s="40" t="s">
        <v>41</v>
      </c>
      <c r="N885" s="2" t="s">
        <v>67</v>
      </c>
      <c r="O885" s="2" t="s">
        <v>67</v>
      </c>
      <c r="P885" s="2" t="s">
        <v>41</v>
      </c>
      <c r="Q885" s="2" t="s">
        <v>41</v>
      </c>
      <c r="R885" s="2" t="s">
        <v>41</v>
      </c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2" t="s">
        <v>41</v>
      </c>
      <c r="AW885" s="2" t="s">
        <v>41</v>
      </c>
      <c r="AX885" s="2" t="s">
        <v>41</v>
      </c>
      <c r="AY885" s="2" t="s">
        <v>41</v>
      </c>
    </row>
    <row r="886" spans="1:13" ht="30" customHeight="1" hidden="1">
      <c r="A886" s="59"/>
      <c r="B886" s="59"/>
      <c r="C886" s="59"/>
      <c r="D886" s="59"/>
      <c r="E886" s="60"/>
      <c r="F886" s="53"/>
      <c r="G886" s="60"/>
      <c r="H886" s="53"/>
      <c r="I886" s="60"/>
      <c r="J886" s="53"/>
      <c r="K886" s="60"/>
      <c r="L886" s="53"/>
      <c r="M886" s="59"/>
    </row>
    <row r="887" spans="1:14" ht="30" customHeight="1" hidden="1">
      <c r="A887" s="54" t="s">
        <v>2460</v>
      </c>
      <c r="B887" s="55"/>
      <c r="C887" s="55"/>
      <c r="D887" s="55"/>
      <c r="E887" s="56"/>
      <c r="F887" s="57"/>
      <c r="G887" s="56"/>
      <c r="H887" s="57"/>
      <c r="I887" s="56"/>
      <c r="J887" s="57"/>
      <c r="K887" s="56"/>
      <c r="L887" s="57"/>
      <c r="M887" s="58"/>
      <c r="N887" s="4" t="s">
        <v>672</v>
      </c>
    </row>
    <row r="888" spans="1:51" ht="30" customHeight="1" hidden="1">
      <c r="A888" s="40" t="s">
        <v>2435</v>
      </c>
      <c r="B888" s="40" t="s">
        <v>2452</v>
      </c>
      <c r="C888" s="40" t="s">
        <v>59</v>
      </c>
      <c r="D888" s="59">
        <v>6.035</v>
      </c>
      <c r="E888" s="60">
        <f>TRUNC(G888+I888+K888,1)</f>
        <v>151225</v>
      </c>
      <c r="F888" s="53">
        <f>TRUNC(H888+J888+L888,1)</f>
        <v>912642.7</v>
      </c>
      <c r="G888" s="60">
        <f>일위대가목록!F342</f>
        <v>44934</v>
      </c>
      <c r="H888" s="53">
        <f>TRUNC(G888*D888,1)</f>
        <v>271176.6</v>
      </c>
      <c r="I888" s="60">
        <f>일위대가목록!G342</f>
        <v>106213</v>
      </c>
      <c r="J888" s="53">
        <f>TRUNC(I888*D888,1)</f>
        <v>640995.4</v>
      </c>
      <c r="K888" s="60">
        <f>일위대가목록!H342</f>
        <v>78</v>
      </c>
      <c r="L888" s="53">
        <f>TRUNC(K888*D888,1)</f>
        <v>470.7</v>
      </c>
      <c r="M888" s="40" t="s">
        <v>2453</v>
      </c>
      <c r="N888" s="2" t="s">
        <v>672</v>
      </c>
      <c r="O888" s="2" t="s">
        <v>2454</v>
      </c>
      <c r="P888" s="2" t="s">
        <v>47</v>
      </c>
      <c r="Q888" s="2" t="s">
        <v>48</v>
      </c>
      <c r="R888" s="2" t="s">
        <v>48</v>
      </c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2" t="s">
        <v>41</v>
      </c>
      <c r="AW888" s="2" t="s">
        <v>2461</v>
      </c>
      <c r="AX888" s="2" t="s">
        <v>41</v>
      </c>
      <c r="AY888" s="2" t="s">
        <v>41</v>
      </c>
    </row>
    <row r="889" spans="1:51" ht="30" customHeight="1" hidden="1">
      <c r="A889" s="40" t="s">
        <v>1173</v>
      </c>
      <c r="B889" s="40" t="s">
        <v>41</v>
      </c>
      <c r="C889" s="40" t="s">
        <v>41</v>
      </c>
      <c r="D889" s="59"/>
      <c r="E889" s="60"/>
      <c r="F889" s="53">
        <f>H889+J889+L889</f>
        <v>912641</v>
      </c>
      <c r="G889" s="60"/>
      <c r="H889" s="53">
        <f>TRUNC(SUMIF(N888:N888,N887,H888:H888),0)</f>
        <v>271176</v>
      </c>
      <c r="I889" s="60"/>
      <c r="J889" s="53">
        <f>TRUNC(SUMIF(N888:N888,N887,J888:J888),0)</f>
        <v>640995</v>
      </c>
      <c r="K889" s="60"/>
      <c r="L889" s="53">
        <f>TRUNC(SUMIF(N888:N888,N887,L888:L888),0)</f>
        <v>470</v>
      </c>
      <c r="M889" s="40" t="s">
        <v>41</v>
      </c>
      <c r="N889" s="2" t="s">
        <v>67</v>
      </c>
      <c r="O889" s="2" t="s">
        <v>67</v>
      </c>
      <c r="P889" s="2" t="s">
        <v>41</v>
      </c>
      <c r="Q889" s="2" t="s">
        <v>41</v>
      </c>
      <c r="R889" s="2" t="s">
        <v>41</v>
      </c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2" t="s">
        <v>41</v>
      </c>
      <c r="AW889" s="2" t="s">
        <v>41</v>
      </c>
      <c r="AX889" s="2" t="s">
        <v>41</v>
      </c>
      <c r="AY889" s="2" t="s">
        <v>41</v>
      </c>
    </row>
    <row r="890" spans="1:13" ht="30" customHeight="1" hidden="1">
      <c r="A890" s="59"/>
      <c r="B890" s="59"/>
      <c r="C890" s="59"/>
      <c r="D890" s="59"/>
      <c r="E890" s="60"/>
      <c r="F890" s="53"/>
      <c r="G890" s="60"/>
      <c r="H890" s="53"/>
      <c r="I890" s="60"/>
      <c r="J890" s="53"/>
      <c r="K890" s="60"/>
      <c r="L890" s="53"/>
      <c r="M890" s="59"/>
    </row>
    <row r="891" spans="1:14" ht="30" customHeight="1" hidden="1">
      <c r="A891" s="54" t="s">
        <v>2462</v>
      </c>
      <c r="B891" s="55"/>
      <c r="C891" s="55"/>
      <c r="D891" s="55"/>
      <c r="E891" s="56"/>
      <c r="F891" s="57"/>
      <c r="G891" s="56"/>
      <c r="H891" s="57"/>
      <c r="I891" s="56"/>
      <c r="J891" s="57"/>
      <c r="K891" s="56"/>
      <c r="L891" s="57"/>
      <c r="M891" s="58"/>
      <c r="N891" s="4" t="s">
        <v>676</v>
      </c>
    </row>
    <row r="892" spans="1:51" ht="30" customHeight="1" hidden="1">
      <c r="A892" s="40" t="s">
        <v>2435</v>
      </c>
      <c r="B892" s="40" t="s">
        <v>2452</v>
      </c>
      <c r="C892" s="40" t="s">
        <v>59</v>
      </c>
      <c r="D892" s="59">
        <v>7.45</v>
      </c>
      <c r="E892" s="60">
        <f>TRUNC(G892+I892+K892,1)</f>
        <v>151225</v>
      </c>
      <c r="F892" s="53">
        <f>TRUNC(H892+J892+L892,1)</f>
        <v>1126626.2</v>
      </c>
      <c r="G892" s="60">
        <f>일위대가목록!F342</f>
        <v>44934</v>
      </c>
      <c r="H892" s="53">
        <f>TRUNC(G892*D892,1)</f>
        <v>334758.3</v>
      </c>
      <c r="I892" s="60">
        <f>일위대가목록!G342</f>
        <v>106213</v>
      </c>
      <c r="J892" s="53">
        <f>TRUNC(I892*D892,1)</f>
        <v>791286.8</v>
      </c>
      <c r="K892" s="60">
        <f>일위대가목록!H342</f>
        <v>78</v>
      </c>
      <c r="L892" s="53">
        <f>TRUNC(K892*D892,1)</f>
        <v>581.1</v>
      </c>
      <c r="M892" s="40" t="s">
        <v>2453</v>
      </c>
      <c r="N892" s="2" t="s">
        <v>676</v>
      </c>
      <c r="O892" s="2" t="s">
        <v>2454</v>
      </c>
      <c r="P892" s="2" t="s">
        <v>47</v>
      </c>
      <c r="Q892" s="2" t="s">
        <v>48</v>
      </c>
      <c r="R892" s="2" t="s">
        <v>48</v>
      </c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2" t="s">
        <v>41</v>
      </c>
      <c r="AW892" s="2" t="s">
        <v>2463</v>
      </c>
      <c r="AX892" s="2" t="s">
        <v>41</v>
      </c>
      <c r="AY892" s="2" t="s">
        <v>41</v>
      </c>
    </row>
    <row r="893" spans="1:51" ht="30" customHeight="1" hidden="1">
      <c r="A893" s="40" t="s">
        <v>1173</v>
      </c>
      <c r="B893" s="40" t="s">
        <v>41</v>
      </c>
      <c r="C893" s="40" t="s">
        <v>41</v>
      </c>
      <c r="D893" s="59"/>
      <c r="E893" s="60"/>
      <c r="F893" s="53">
        <f>H893+J893+L893</f>
        <v>1126625</v>
      </c>
      <c r="G893" s="60"/>
      <c r="H893" s="53">
        <f>TRUNC(SUMIF(N892:N892,N891,H892:H892),0)</f>
        <v>334758</v>
      </c>
      <c r="I893" s="60"/>
      <c r="J893" s="53">
        <f>TRUNC(SUMIF(N892:N892,N891,J892:J892),0)</f>
        <v>791286</v>
      </c>
      <c r="K893" s="60"/>
      <c r="L893" s="53">
        <f>TRUNC(SUMIF(N892:N892,N891,L892:L892),0)</f>
        <v>581</v>
      </c>
      <c r="M893" s="40" t="s">
        <v>41</v>
      </c>
      <c r="N893" s="2" t="s">
        <v>67</v>
      </c>
      <c r="O893" s="2" t="s">
        <v>67</v>
      </c>
      <c r="P893" s="2" t="s">
        <v>41</v>
      </c>
      <c r="Q893" s="2" t="s">
        <v>41</v>
      </c>
      <c r="R893" s="2" t="s">
        <v>41</v>
      </c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2" t="s">
        <v>41</v>
      </c>
      <c r="AW893" s="2" t="s">
        <v>41</v>
      </c>
      <c r="AX893" s="2" t="s">
        <v>41</v>
      </c>
      <c r="AY893" s="2" t="s">
        <v>41</v>
      </c>
    </row>
    <row r="894" spans="1:13" ht="30" customHeight="1" hidden="1">
      <c r="A894" s="59"/>
      <c r="B894" s="59"/>
      <c r="C894" s="59"/>
      <c r="D894" s="59"/>
      <c r="E894" s="60"/>
      <c r="F894" s="53"/>
      <c r="G894" s="60"/>
      <c r="H894" s="53"/>
      <c r="I894" s="60"/>
      <c r="J894" s="53"/>
      <c r="K894" s="60"/>
      <c r="L894" s="53"/>
      <c r="M894" s="59"/>
    </row>
    <row r="895" spans="1:14" ht="30" customHeight="1" hidden="1">
      <c r="A895" s="54" t="s">
        <v>2464</v>
      </c>
      <c r="B895" s="55"/>
      <c r="C895" s="55"/>
      <c r="D895" s="55"/>
      <c r="E895" s="56"/>
      <c r="F895" s="57"/>
      <c r="G895" s="56"/>
      <c r="H895" s="57"/>
      <c r="I895" s="56"/>
      <c r="J895" s="57"/>
      <c r="K895" s="56"/>
      <c r="L895" s="57"/>
      <c r="M895" s="58"/>
      <c r="N895" s="4" t="s">
        <v>680</v>
      </c>
    </row>
    <row r="896" spans="1:51" ht="30" customHeight="1" hidden="1">
      <c r="A896" s="40" t="s">
        <v>2435</v>
      </c>
      <c r="B896" s="40" t="s">
        <v>2452</v>
      </c>
      <c r="C896" s="40" t="s">
        <v>59</v>
      </c>
      <c r="D896" s="59">
        <v>8.65</v>
      </c>
      <c r="E896" s="60">
        <f>TRUNC(G896+I896+K896,1)</f>
        <v>151225</v>
      </c>
      <c r="F896" s="53">
        <f>TRUNC(H896+J896+L896,1)</f>
        <v>1308096.2</v>
      </c>
      <c r="G896" s="60">
        <f>일위대가목록!F342</f>
        <v>44934</v>
      </c>
      <c r="H896" s="53">
        <f>TRUNC(G896*D896,1)</f>
        <v>388679.1</v>
      </c>
      <c r="I896" s="60">
        <f>일위대가목록!G342</f>
        <v>106213</v>
      </c>
      <c r="J896" s="53">
        <f>TRUNC(I896*D896,1)</f>
        <v>918742.4</v>
      </c>
      <c r="K896" s="60">
        <f>일위대가목록!H342</f>
        <v>78</v>
      </c>
      <c r="L896" s="53">
        <f>TRUNC(K896*D896,1)</f>
        <v>674.7</v>
      </c>
      <c r="M896" s="40" t="s">
        <v>2453</v>
      </c>
      <c r="N896" s="2" t="s">
        <v>680</v>
      </c>
      <c r="O896" s="2" t="s">
        <v>2454</v>
      </c>
      <c r="P896" s="2" t="s">
        <v>47</v>
      </c>
      <c r="Q896" s="2" t="s">
        <v>48</v>
      </c>
      <c r="R896" s="2" t="s">
        <v>48</v>
      </c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2" t="s">
        <v>41</v>
      </c>
      <c r="AW896" s="2" t="s">
        <v>2465</v>
      </c>
      <c r="AX896" s="2" t="s">
        <v>41</v>
      </c>
      <c r="AY896" s="2" t="s">
        <v>41</v>
      </c>
    </row>
    <row r="897" spans="1:51" ht="30" customHeight="1" hidden="1">
      <c r="A897" s="40" t="s">
        <v>1173</v>
      </c>
      <c r="B897" s="40" t="s">
        <v>41</v>
      </c>
      <c r="C897" s="40" t="s">
        <v>41</v>
      </c>
      <c r="D897" s="59"/>
      <c r="E897" s="60"/>
      <c r="F897" s="53">
        <f>H897+J897+L897</f>
        <v>1308095</v>
      </c>
      <c r="G897" s="60"/>
      <c r="H897" s="53">
        <f>TRUNC(SUMIF(N896:N896,N895,H896:H896),0)</f>
        <v>388679</v>
      </c>
      <c r="I897" s="60"/>
      <c r="J897" s="53">
        <f>TRUNC(SUMIF(N896:N896,N895,J896:J896),0)</f>
        <v>918742</v>
      </c>
      <c r="K897" s="60"/>
      <c r="L897" s="53">
        <f>TRUNC(SUMIF(N896:N896,N895,L896:L896),0)</f>
        <v>674</v>
      </c>
      <c r="M897" s="40" t="s">
        <v>41</v>
      </c>
      <c r="N897" s="2" t="s">
        <v>67</v>
      </c>
      <c r="O897" s="2" t="s">
        <v>67</v>
      </c>
      <c r="P897" s="2" t="s">
        <v>41</v>
      </c>
      <c r="Q897" s="2" t="s">
        <v>41</v>
      </c>
      <c r="R897" s="2" t="s">
        <v>41</v>
      </c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2" t="s">
        <v>41</v>
      </c>
      <c r="AW897" s="2" t="s">
        <v>41</v>
      </c>
      <c r="AX897" s="2" t="s">
        <v>41</v>
      </c>
      <c r="AY897" s="2" t="s">
        <v>41</v>
      </c>
    </row>
    <row r="898" spans="1:13" ht="30" customHeight="1" hidden="1">
      <c r="A898" s="59"/>
      <c r="B898" s="59"/>
      <c r="C898" s="59"/>
      <c r="D898" s="59"/>
      <c r="E898" s="60"/>
      <c r="F898" s="53"/>
      <c r="G898" s="60"/>
      <c r="H898" s="53"/>
      <c r="I898" s="60"/>
      <c r="J898" s="53"/>
      <c r="K898" s="60"/>
      <c r="L898" s="53"/>
      <c r="M898" s="59"/>
    </row>
    <row r="899" spans="1:14" ht="30" customHeight="1" hidden="1">
      <c r="A899" s="54" t="s">
        <v>2466</v>
      </c>
      <c r="B899" s="55"/>
      <c r="C899" s="55"/>
      <c r="D899" s="55"/>
      <c r="E899" s="56"/>
      <c r="F899" s="57"/>
      <c r="G899" s="56"/>
      <c r="H899" s="57"/>
      <c r="I899" s="56"/>
      <c r="J899" s="57"/>
      <c r="K899" s="56"/>
      <c r="L899" s="57"/>
      <c r="M899" s="58"/>
      <c r="N899" s="4" t="s">
        <v>684</v>
      </c>
    </row>
    <row r="900" spans="1:51" ht="30" customHeight="1" hidden="1">
      <c r="A900" s="40" t="s">
        <v>2435</v>
      </c>
      <c r="B900" s="40" t="s">
        <v>2452</v>
      </c>
      <c r="C900" s="40" t="s">
        <v>59</v>
      </c>
      <c r="D900" s="59">
        <v>9.2</v>
      </c>
      <c r="E900" s="60">
        <f>TRUNC(G900+I900+K900,1)</f>
        <v>151225</v>
      </c>
      <c r="F900" s="53">
        <f>TRUNC(H900+J900+L900,1)</f>
        <v>1391270</v>
      </c>
      <c r="G900" s="60">
        <f>일위대가목록!F342</f>
        <v>44934</v>
      </c>
      <c r="H900" s="53">
        <f>TRUNC(G900*D900,1)</f>
        <v>413392.8</v>
      </c>
      <c r="I900" s="60">
        <f>일위대가목록!G342</f>
        <v>106213</v>
      </c>
      <c r="J900" s="53">
        <f>TRUNC(I900*D900,1)</f>
        <v>977159.6</v>
      </c>
      <c r="K900" s="60">
        <f>일위대가목록!H342</f>
        <v>78</v>
      </c>
      <c r="L900" s="53">
        <f>TRUNC(K900*D900,1)</f>
        <v>717.6</v>
      </c>
      <c r="M900" s="40" t="s">
        <v>2453</v>
      </c>
      <c r="N900" s="2" t="s">
        <v>684</v>
      </c>
      <c r="O900" s="2" t="s">
        <v>2454</v>
      </c>
      <c r="P900" s="2" t="s">
        <v>47</v>
      </c>
      <c r="Q900" s="2" t="s">
        <v>48</v>
      </c>
      <c r="R900" s="2" t="s">
        <v>48</v>
      </c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2" t="s">
        <v>41</v>
      </c>
      <c r="AW900" s="2" t="s">
        <v>2467</v>
      </c>
      <c r="AX900" s="2" t="s">
        <v>41</v>
      </c>
      <c r="AY900" s="2" t="s">
        <v>41</v>
      </c>
    </row>
    <row r="901" spans="1:51" ht="30" customHeight="1" hidden="1">
      <c r="A901" s="40" t="s">
        <v>1173</v>
      </c>
      <c r="B901" s="40" t="s">
        <v>41</v>
      </c>
      <c r="C901" s="40" t="s">
        <v>41</v>
      </c>
      <c r="D901" s="59"/>
      <c r="E901" s="60"/>
      <c r="F901" s="53">
        <f>H901+J901+L901</f>
        <v>1391268</v>
      </c>
      <c r="G901" s="60"/>
      <c r="H901" s="53">
        <f>TRUNC(SUMIF(N900:N900,N899,H900:H900),0)</f>
        <v>413392</v>
      </c>
      <c r="I901" s="60"/>
      <c r="J901" s="53">
        <f>TRUNC(SUMIF(N900:N900,N899,J900:J900),0)</f>
        <v>977159</v>
      </c>
      <c r="K901" s="60"/>
      <c r="L901" s="53">
        <f>TRUNC(SUMIF(N900:N900,N899,L900:L900),0)</f>
        <v>717</v>
      </c>
      <c r="M901" s="40" t="s">
        <v>41</v>
      </c>
      <c r="N901" s="2" t="s">
        <v>67</v>
      </c>
      <c r="O901" s="2" t="s">
        <v>67</v>
      </c>
      <c r="P901" s="2" t="s">
        <v>41</v>
      </c>
      <c r="Q901" s="2" t="s">
        <v>41</v>
      </c>
      <c r="R901" s="2" t="s">
        <v>41</v>
      </c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2" t="s">
        <v>41</v>
      </c>
      <c r="AW901" s="2" t="s">
        <v>41</v>
      </c>
      <c r="AX901" s="2" t="s">
        <v>41</v>
      </c>
      <c r="AY901" s="2" t="s">
        <v>41</v>
      </c>
    </row>
    <row r="902" spans="1:13" ht="30" customHeight="1" hidden="1">
      <c r="A902" s="59"/>
      <c r="B902" s="59"/>
      <c r="C902" s="59"/>
      <c r="D902" s="59"/>
      <c r="E902" s="60"/>
      <c r="F902" s="53"/>
      <c r="G902" s="60"/>
      <c r="H902" s="53"/>
      <c r="I902" s="60"/>
      <c r="J902" s="53"/>
      <c r="K902" s="60"/>
      <c r="L902" s="53"/>
      <c r="M902" s="59"/>
    </row>
    <row r="903" spans="1:14" ht="30" customHeight="1" hidden="1">
      <c r="A903" s="54" t="s">
        <v>2468</v>
      </c>
      <c r="B903" s="55"/>
      <c r="C903" s="55"/>
      <c r="D903" s="55"/>
      <c r="E903" s="56"/>
      <c r="F903" s="57"/>
      <c r="G903" s="56"/>
      <c r="H903" s="57"/>
      <c r="I903" s="56"/>
      <c r="J903" s="57"/>
      <c r="K903" s="56"/>
      <c r="L903" s="57"/>
      <c r="M903" s="58"/>
      <c r="N903" s="4" t="s">
        <v>688</v>
      </c>
    </row>
    <row r="904" spans="1:51" ht="30" customHeight="1" hidden="1">
      <c r="A904" s="40" t="s">
        <v>2469</v>
      </c>
      <c r="B904" s="40" t="s">
        <v>2470</v>
      </c>
      <c r="C904" s="40" t="s">
        <v>1783</v>
      </c>
      <c r="D904" s="59">
        <v>1</v>
      </c>
      <c r="E904" s="60">
        <f>TRUNC(G904+I904+K904,1)</f>
        <v>199290</v>
      </c>
      <c r="F904" s="53">
        <f>TRUNC(H904+J904+L904,1)</f>
        <v>199290</v>
      </c>
      <c r="G904" s="60">
        <f>단가대비표!O355</f>
        <v>142500</v>
      </c>
      <c r="H904" s="53">
        <f>TRUNC(G904*D904,1)</f>
        <v>142500</v>
      </c>
      <c r="I904" s="60">
        <f>단가대비표!P355</f>
        <v>56790</v>
      </c>
      <c r="J904" s="53">
        <f>TRUNC(I904*D904,1)</f>
        <v>56790</v>
      </c>
      <c r="K904" s="60">
        <f>단가대비표!V355</f>
        <v>0</v>
      </c>
      <c r="L904" s="53">
        <f>TRUNC(K904*D904,1)</f>
        <v>0</v>
      </c>
      <c r="M904" s="40" t="s">
        <v>2471</v>
      </c>
      <c r="N904" s="2" t="s">
        <v>688</v>
      </c>
      <c r="O904" s="2" t="s">
        <v>2472</v>
      </c>
      <c r="P904" s="2" t="s">
        <v>48</v>
      </c>
      <c r="Q904" s="2" t="s">
        <v>48</v>
      </c>
      <c r="R904" s="2" t="s">
        <v>47</v>
      </c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2" t="s">
        <v>41</v>
      </c>
      <c r="AW904" s="2" t="s">
        <v>2473</v>
      </c>
      <c r="AX904" s="2" t="s">
        <v>41</v>
      </c>
      <c r="AY904" s="2" t="s">
        <v>41</v>
      </c>
    </row>
    <row r="905" spans="1:51" ht="30" customHeight="1" hidden="1">
      <c r="A905" s="40" t="s">
        <v>1173</v>
      </c>
      <c r="B905" s="40" t="s">
        <v>41</v>
      </c>
      <c r="C905" s="40" t="s">
        <v>41</v>
      </c>
      <c r="D905" s="59"/>
      <c r="E905" s="60"/>
      <c r="F905" s="53">
        <f>H905+J905+L905</f>
        <v>199290</v>
      </c>
      <c r="G905" s="60"/>
      <c r="H905" s="53">
        <f>TRUNC(SUMIF(N904:N904,N903,H904:H904),0)</f>
        <v>142500</v>
      </c>
      <c r="I905" s="60"/>
      <c r="J905" s="53">
        <f>TRUNC(SUMIF(N904:N904,N903,J904:J904),0)</f>
        <v>56790</v>
      </c>
      <c r="K905" s="60"/>
      <c r="L905" s="53">
        <f>TRUNC(SUMIF(N904:N904,N903,L904:L904),0)</f>
        <v>0</v>
      </c>
      <c r="M905" s="40" t="s">
        <v>41</v>
      </c>
      <c r="N905" s="2" t="s">
        <v>67</v>
      </c>
      <c r="O905" s="2" t="s">
        <v>67</v>
      </c>
      <c r="P905" s="2" t="s">
        <v>41</v>
      </c>
      <c r="Q905" s="2" t="s">
        <v>41</v>
      </c>
      <c r="R905" s="2" t="s">
        <v>41</v>
      </c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2" t="s">
        <v>41</v>
      </c>
      <c r="AW905" s="2" t="s">
        <v>41</v>
      </c>
      <c r="AX905" s="2" t="s">
        <v>41</v>
      </c>
      <c r="AY905" s="2" t="s">
        <v>41</v>
      </c>
    </row>
    <row r="906" spans="1:13" ht="30" customHeight="1" hidden="1">
      <c r="A906" s="59"/>
      <c r="B906" s="59"/>
      <c r="C906" s="59"/>
      <c r="D906" s="59"/>
      <c r="E906" s="60"/>
      <c r="F906" s="53"/>
      <c r="G906" s="60"/>
      <c r="H906" s="53"/>
      <c r="I906" s="60"/>
      <c r="J906" s="53"/>
      <c r="K906" s="60"/>
      <c r="L906" s="53"/>
      <c r="M906" s="59"/>
    </row>
    <row r="907" spans="1:14" ht="30" customHeight="1" hidden="1">
      <c r="A907" s="54" t="s">
        <v>2474</v>
      </c>
      <c r="B907" s="55"/>
      <c r="C907" s="55"/>
      <c r="D907" s="55"/>
      <c r="E907" s="56"/>
      <c r="F907" s="57"/>
      <c r="G907" s="56"/>
      <c r="H907" s="57"/>
      <c r="I907" s="56"/>
      <c r="J907" s="57"/>
      <c r="K907" s="56"/>
      <c r="L907" s="57"/>
      <c r="M907" s="58"/>
      <c r="N907" s="4" t="s">
        <v>692</v>
      </c>
    </row>
    <row r="908" spans="1:51" ht="30" customHeight="1" hidden="1">
      <c r="A908" s="40" t="s">
        <v>41</v>
      </c>
      <c r="B908" s="40" t="s">
        <v>41</v>
      </c>
      <c r="C908" s="40" t="s">
        <v>41</v>
      </c>
      <c r="D908" s="59"/>
      <c r="E908" s="60"/>
      <c r="F908" s="53"/>
      <c r="G908" s="60"/>
      <c r="H908" s="53"/>
      <c r="I908" s="60"/>
      <c r="J908" s="53"/>
      <c r="K908" s="60"/>
      <c r="L908" s="53"/>
      <c r="M908" s="40" t="s">
        <v>41</v>
      </c>
      <c r="N908" s="2" t="s">
        <v>41</v>
      </c>
      <c r="O908" s="2" t="s">
        <v>41</v>
      </c>
      <c r="P908" s="2" t="s">
        <v>41</v>
      </c>
      <c r="Q908" s="2" t="s">
        <v>41</v>
      </c>
      <c r="R908" s="2" t="s">
        <v>41</v>
      </c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2" t="s">
        <v>41</v>
      </c>
      <c r="AW908" s="2" t="s">
        <v>41</v>
      </c>
      <c r="AX908" s="2" t="s">
        <v>41</v>
      </c>
      <c r="AY908" s="2" t="s">
        <v>41</v>
      </c>
    </row>
    <row r="909" spans="1:13" ht="30" customHeight="1" hidden="1">
      <c r="A909" s="59"/>
      <c r="B909" s="59"/>
      <c r="C909" s="59"/>
      <c r="D909" s="59"/>
      <c r="E909" s="60"/>
      <c r="F909" s="53"/>
      <c r="G909" s="60"/>
      <c r="H909" s="53"/>
      <c r="I909" s="60"/>
      <c r="J909" s="53"/>
      <c r="K909" s="60"/>
      <c r="L909" s="53"/>
      <c r="M909" s="59"/>
    </row>
    <row r="910" spans="1:14" ht="30" customHeight="1" hidden="1">
      <c r="A910" s="54" t="s">
        <v>2475</v>
      </c>
      <c r="B910" s="55"/>
      <c r="C910" s="55"/>
      <c r="D910" s="55"/>
      <c r="E910" s="56"/>
      <c r="F910" s="57"/>
      <c r="G910" s="56"/>
      <c r="H910" s="57"/>
      <c r="I910" s="56"/>
      <c r="J910" s="57"/>
      <c r="K910" s="56"/>
      <c r="L910" s="57"/>
      <c r="M910" s="58"/>
      <c r="N910" s="4" t="s">
        <v>696</v>
      </c>
    </row>
    <row r="911" spans="1:51" ht="30" customHeight="1" hidden="1">
      <c r="A911" s="40" t="s">
        <v>41</v>
      </c>
      <c r="B911" s="40" t="s">
        <v>41</v>
      </c>
      <c r="C911" s="40" t="s">
        <v>41</v>
      </c>
      <c r="D911" s="59"/>
      <c r="E911" s="60"/>
      <c r="F911" s="53"/>
      <c r="G911" s="60"/>
      <c r="H911" s="53"/>
      <c r="I911" s="60"/>
      <c r="J911" s="53"/>
      <c r="K911" s="60"/>
      <c r="L911" s="53"/>
      <c r="M911" s="40" t="s">
        <v>41</v>
      </c>
      <c r="N911" s="2" t="s">
        <v>41</v>
      </c>
      <c r="O911" s="2" t="s">
        <v>41</v>
      </c>
      <c r="P911" s="2" t="s">
        <v>41</v>
      </c>
      <c r="Q911" s="2" t="s">
        <v>41</v>
      </c>
      <c r="R911" s="2" t="s">
        <v>41</v>
      </c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2" t="s">
        <v>41</v>
      </c>
      <c r="AW911" s="2" t="s">
        <v>41</v>
      </c>
      <c r="AX911" s="2" t="s">
        <v>41</v>
      </c>
      <c r="AY911" s="2" t="s">
        <v>41</v>
      </c>
    </row>
    <row r="912" spans="1:13" ht="30" customHeight="1" hidden="1">
      <c r="A912" s="59"/>
      <c r="B912" s="59"/>
      <c r="C912" s="59"/>
      <c r="D912" s="59"/>
      <c r="E912" s="60"/>
      <c r="F912" s="53"/>
      <c r="G912" s="60"/>
      <c r="H912" s="53"/>
      <c r="I912" s="60"/>
      <c r="J912" s="53"/>
      <c r="K912" s="60"/>
      <c r="L912" s="53"/>
      <c r="M912" s="59"/>
    </row>
    <row r="913" spans="1:14" ht="30" customHeight="1" hidden="1">
      <c r="A913" s="54" t="s">
        <v>2476</v>
      </c>
      <c r="B913" s="55"/>
      <c r="C913" s="55"/>
      <c r="D913" s="55"/>
      <c r="E913" s="56"/>
      <c r="F913" s="57"/>
      <c r="G913" s="56"/>
      <c r="H913" s="57"/>
      <c r="I913" s="56"/>
      <c r="J913" s="57"/>
      <c r="K913" s="56"/>
      <c r="L913" s="57"/>
      <c r="M913" s="58"/>
      <c r="N913" s="4" t="s">
        <v>711</v>
      </c>
    </row>
    <row r="914" spans="1:51" ht="30" customHeight="1" hidden="1">
      <c r="A914" s="40" t="s">
        <v>2477</v>
      </c>
      <c r="B914" s="40" t="s">
        <v>2478</v>
      </c>
      <c r="C914" s="40" t="s">
        <v>1783</v>
      </c>
      <c r="D914" s="59">
        <v>2.31</v>
      </c>
      <c r="E914" s="60">
        <f>TRUNC(G914+I914+K914,1)</f>
        <v>154800</v>
      </c>
      <c r="F914" s="53">
        <f>TRUNC(H914+J914+L914,1)</f>
        <v>357588</v>
      </c>
      <c r="G914" s="60">
        <f>단가대비표!O352</f>
        <v>103200</v>
      </c>
      <c r="H914" s="53">
        <f>TRUNC(G914*D914,1)</f>
        <v>238392</v>
      </c>
      <c r="I914" s="60">
        <f>단가대비표!P352</f>
        <v>51600</v>
      </c>
      <c r="J914" s="53">
        <f>TRUNC(I914*D914,1)</f>
        <v>119196</v>
      </c>
      <c r="K914" s="60">
        <f>단가대비표!V352</f>
        <v>0</v>
      </c>
      <c r="L914" s="53">
        <f>TRUNC(K914*D914,1)</f>
        <v>0</v>
      </c>
      <c r="M914" s="40" t="s">
        <v>2479</v>
      </c>
      <c r="N914" s="2" t="s">
        <v>711</v>
      </c>
      <c r="O914" s="2" t="s">
        <v>2480</v>
      </c>
      <c r="P914" s="2" t="s">
        <v>48</v>
      </c>
      <c r="Q914" s="2" t="s">
        <v>48</v>
      </c>
      <c r="R914" s="2" t="s">
        <v>47</v>
      </c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2" t="s">
        <v>41</v>
      </c>
      <c r="AW914" s="2" t="s">
        <v>2481</v>
      </c>
      <c r="AX914" s="2" t="s">
        <v>41</v>
      </c>
      <c r="AY914" s="2" t="s">
        <v>41</v>
      </c>
    </row>
    <row r="915" spans="1:51" ht="30" customHeight="1" hidden="1">
      <c r="A915" s="40" t="s">
        <v>2482</v>
      </c>
      <c r="B915" s="40" t="s">
        <v>2483</v>
      </c>
      <c r="C915" s="40" t="s">
        <v>1796</v>
      </c>
      <c r="D915" s="59">
        <v>3.2</v>
      </c>
      <c r="E915" s="60">
        <f>TRUNC(G915+I915+K915,1)</f>
        <v>25200</v>
      </c>
      <c r="F915" s="53">
        <f>TRUNC(H915+J915+L915,1)</f>
        <v>80640</v>
      </c>
      <c r="G915" s="60">
        <f>단가대비표!O353</f>
        <v>16500</v>
      </c>
      <c r="H915" s="53">
        <f>TRUNC(G915*D915,1)</f>
        <v>52800</v>
      </c>
      <c r="I915" s="60">
        <f>단가대비표!P353</f>
        <v>8700</v>
      </c>
      <c r="J915" s="53">
        <f>TRUNC(I915*D915,1)</f>
        <v>27840</v>
      </c>
      <c r="K915" s="60">
        <f>단가대비표!V353</f>
        <v>0</v>
      </c>
      <c r="L915" s="53">
        <f>TRUNC(K915*D915,1)</f>
        <v>0</v>
      </c>
      <c r="M915" s="40" t="s">
        <v>2484</v>
      </c>
      <c r="N915" s="2" t="s">
        <v>711</v>
      </c>
      <c r="O915" s="2" t="s">
        <v>2485</v>
      </c>
      <c r="P915" s="2" t="s">
        <v>48</v>
      </c>
      <c r="Q915" s="2" t="s">
        <v>48</v>
      </c>
      <c r="R915" s="2" t="s">
        <v>47</v>
      </c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2" t="s">
        <v>41</v>
      </c>
      <c r="AW915" s="2" t="s">
        <v>2486</v>
      </c>
      <c r="AX915" s="2" t="s">
        <v>41</v>
      </c>
      <c r="AY915" s="2" t="s">
        <v>41</v>
      </c>
    </row>
    <row r="916" spans="1:51" ht="30" customHeight="1" hidden="1">
      <c r="A916" s="40" t="s">
        <v>1173</v>
      </c>
      <c r="B916" s="40" t="s">
        <v>41</v>
      </c>
      <c r="C916" s="40" t="s">
        <v>41</v>
      </c>
      <c r="D916" s="59"/>
      <c r="E916" s="60"/>
      <c r="F916" s="53">
        <f>H916+J916+L916</f>
        <v>438228</v>
      </c>
      <c r="G916" s="60"/>
      <c r="H916" s="53">
        <f>TRUNC(SUMIF(N914:N915,N913,H914:H915),0)</f>
        <v>291192</v>
      </c>
      <c r="I916" s="60"/>
      <c r="J916" s="53">
        <f>TRUNC(SUMIF(N914:N915,N913,J914:J915),0)</f>
        <v>147036</v>
      </c>
      <c r="K916" s="60"/>
      <c r="L916" s="53">
        <f>TRUNC(SUMIF(N914:N915,N913,L914:L915),0)</f>
        <v>0</v>
      </c>
      <c r="M916" s="40" t="s">
        <v>41</v>
      </c>
      <c r="N916" s="2" t="s">
        <v>67</v>
      </c>
      <c r="O916" s="2" t="s">
        <v>67</v>
      </c>
      <c r="P916" s="2" t="s">
        <v>41</v>
      </c>
      <c r="Q916" s="2" t="s">
        <v>41</v>
      </c>
      <c r="R916" s="2" t="s">
        <v>41</v>
      </c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2" t="s">
        <v>41</v>
      </c>
      <c r="AW916" s="2" t="s">
        <v>41</v>
      </c>
      <c r="AX916" s="2" t="s">
        <v>41</v>
      </c>
      <c r="AY916" s="2" t="s">
        <v>41</v>
      </c>
    </row>
    <row r="917" spans="1:13" ht="30" customHeight="1" hidden="1">
      <c r="A917" s="59"/>
      <c r="B917" s="59"/>
      <c r="C917" s="59"/>
      <c r="D917" s="59"/>
      <c r="E917" s="60"/>
      <c r="F917" s="53"/>
      <c r="G917" s="60"/>
      <c r="H917" s="53"/>
      <c r="I917" s="60"/>
      <c r="J917" s="53"/>
      <c r="K917" s="60"/>
      <c r="L917" s="53"/>
      <c r="M917" s="59"/>
    </row>
    <row r="918" spans="1:14" ht="30" customHeight="1" hidden="1">
      <c r="A918" s="54" t="s">
        <v>2487</v>
      </c>
      <c r="B918" s="55"/>
      <c r="C918" s="55"/>
      <c r="D918" s="55"/>
      <c r="E918" s="56"/>
      <c r="F918" s="57"/>
      <c r="G918" s="56"/>
      <c r="H918" s="57"/>
      <c r="I918" s="56"/>
      <c r="J918" s="57"/>
      <c r="K918" s="56"/>
      <c r="L918" s="57"/>
      <c r="M918" s="58"/>
      <c r="N918" s="4" t="s">
        <v>714</v>
      </c>
    </row>
    <row r="919" spans="1:51" ht="30" customHeight="1" hidden="1">
      <c r="A919" s="40" t="s">
        <v>2477</v>
      </c>
      <c r="B919" s="40" t="s">
        <v>2478</v>
      </c>
      <c r="C919" s="40" t="s">
        <v>1783</v>
      </c>
      <c r="D919" s="59">
        <v>2.31</v>
      </c>
      <c r="E919" s="60">
        <f>TRUNC(G919+I919+K919,1)</f>
        <v>154800</v>
      </c>
      <c r="F919" s="53">
        <f>TRUNC(H919+J919+L919,1)</f>
        <v>357588</v>
      </c>
      <c r="G919" s="60">
        <f>단가대비표!O352</f>
        <v>103200</v>
      </c>
      <c r="H919" s="53">
        <f>TRUNC(G919*D919,1)</f>
        <v>238392</v>
      </c>
      <c r="I919" s="60">
        <f>단가대비표!P352</f>
        <v>51600</v>
      </c>
      <c r="J919" s="53">
        <f>TRUNC(I919*D919,1)</f>
        <v>119196</v>
      </c>
      <c r="K919" s="60">
        <f>단가대비표!V352</f>
        <v>0</v>
      </c>
      <c r="L919" s="53">
        <f>TRUNC(K919*D919,1)</f>
        <v>0</v>
      </c>
      <c r="M919" s="40" t="s">
        <v>2479</v>
      </c>
      <c r="N919" s="2" t="s">
        <v>714</v>
      </c>
      <c r="O919" s="2" t="s">
        <v>2480</v>
      </c>
      <c r="P919" s="2" t="s">
        <v>48</v>
      </c>
      <c r="Q919" s="2" t="s">
        <v>48</v>
      </c>
      <c r="R919" s="2" t="s">
        <v>47</v>
      </c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2" t="s">
        <v>41</v>
      </c>
      <c r="AW919" s="2" t="s">
        <v>2488</v>
      </c>
      <c r="AX919" s="2" t="s">
        <v>41</v>
      </c>
      <c r="AY919" s="2" t="s">
        <v>41</v>
      </c>
    </row>
    <row r="920" spans="1:51" ht="30" customHeight="1" hidden="1">
      <c r="A920" s="40" t="s">
        <v>1173</v>
      </c>
      <c r="B920" s="40" t="s">
        <v>41</v>
      </c>
      <c r="C920" s="40" t="s">
        <v>41</v>
      </c>
      <c r="D920" s="59"/>
      <c r="E920" s="60"/>
      <c r="F920" s="53">
        <f>H920+J920+L920</f>
        <v>357588</v>
      </c>
      <c r="G920" s="60"/>
      <c r="H920" s="53">
        <f>TRUNC(SUMIF(N919:N919,N918,H919:H919),0)</f>
        <v>238392</v>
      </c>
      <c r="I920" s="60"/>
      <c r="J920" s="53">
        <f>TRUNC(SUMIF(N919:N919,N918,J919:J919),0)</f>
        <v>119196</v>
      </c>
      <c r="K920" s="60"/>
      <c r="L920" s="53">
        <f>TRUNC(SUMIF(N919:N919,N918,L919:L919),0)</f>
        <v>0</v>
      </c>
      <c r="M920" s="40" t="s">
        <v>41</v>
      </c>
      <c r="N920" s="2" t="s">
        <v>67</v>
      </c>
      <c r="O920" s="2" t="s">
        <v>67</v>
      </c>
      <c r="P920" s="2" t="s">
        <v>41</v>
      </c>
      <c r="Q920" s="2" t="s">
        <v>41</v>
      </c>
      <c r="R920" s="2" t="s">
        <v>41</v>
      </c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2" t="s">
        <v>41</v>
      </c>
      <c r="AW920" s="2" t="s">
        <v>41</v>
      </c>
      <c r="AX920" s="2" t="s">
        <v>41</v>
      </c>
      <c r="AY920" s="2" t="s">
        <v>41</v>
      </c>
    </row>
    <row r="921" spans="1:13" ht="30" customHeight="1" hidden="1">
      <c r="A921" s="59"/>
      <c r="B921" s="59"/>
      <c r="C921" s="59"/>
      <c r="D921" s="59"/>
      <c r="E921" s="60"/>
      <c r="F921" s="53"/>
      <c r="G921" s="60"/>
      <c r="H921" s="53"/>
      <c r="I921" s="60"/>
      <c r="J921" s="53"/>
      <c r="K921" s="60"/>
      <c r="L921" s="53"/>
      <c r="M921" s="59"/>
    </row>
    <row r="922" spans="1:14" ht="30" customHeight="1" hidden="1">
      <c r="A922" s="54" t="s">
        <v>2489</v>
      </c>
      <c r="B922" s="55"/>
      <c r="C922" s="55"/>
      <c r="D922" s="55"/>
      <c r="E922" s="56"/>
      <c r="F922" s="57"/>
      <c r="G922" s="56"/>
      <c r="H922" s="57"/>
      <c r="I922" s="56"/>
      <c r="J922" s="57"/>
      <c r="K922" s="56"/>
      <c r="L922" s="57"/>
      <c r="M922" s="58"/>
      <c r="N922" s="4" t="s">
        <v>718</v>
      </c>
    </row>
    <row r="923" spans="1:51" ht="30" customHeight="1" hidden="1">
      <c r="A923" s="40" t="s">
        <v>2490</v>
      </c>
      <c r="B923" s="40" t="s">
        <v>2491</v>
      </c>
      <c r="C923" s="40" t="s">
        <v>1796</v>
      </c>
      <c r="D923" s="59">
        <v>5.2</v>
      </c>
      <c r="E923" s="60">
        <f>TRUNC(G923+I923+K923,1)</f>
        <v>47900</v>
      </c>
      <c r="F923" s="53">
        <f>TRUNC(H923+J923+L923,1)</f>
        <v>249080</v>
      </c>
      <c r="G923" s="60">
        <f>단가대비표!O354</f>
        <v>30300</v>
      </c>
      <c r="H923" s="53">
        <f>TRUNC(G923*D923,1)</f>
        <v>157560</v>
      </c>
      <c r="I923" s="60">
        <f>단가대비표!P354</f>
        <v>17600</v>
      </c>
      <c r="J923" s="53">
        <f>TRUNC(I923*D923,1)</f>
        <v>91520</v>
      </c>
      <c r="K923" s="60">
        <f>단가대비표!V354</f>
        <v>0</v>
      </c>
      <c r="L923" s="53">
        <f>TRUNC(K923*D923,1)</f>
        <v>0</v>
      </c>
      <c r="M923" s="40" t="s">
        <v>2492</v>
      </c>
      <c r="N923" s="2" t="s">
        <v>718</v>
      </c>
      <c r="O923" s="2" t="s">
        <v>2493</v>
      </c>
      <c r="P923" s="2" t="s">
        <v>48</v>
      </c>
      <c r="Q923" s="2" t="s">
        <v>48</v>
      </c>
      <c r="R923" s="2" t="s">
        <v>47</v>
      </c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2" t="s">
        <v>41</v>
      </c>
      <c r="AW923" s="2" t="s">
        <v>2494</v>
      </c>
      <c r="AX923" s="2" t="s">
        <v>41</v>
      </c>
      <c r="AY923" s="2" t="s">
        <v>41</v>
      </c>
    </row>
    <row r="924" spans="1:51" ht="30" customHeight="1" hidden="1">
      <c r="A924" s="40" t="s">
        <v>1173</v>
      </c>
      <c r="B924" s="40" t="s">
        <v>41</v>
      </c>
      <c r="C924" s="40" t="s">
        <v>41</v>
      </c>
      <c r="D924" s="59"/>
      <c r="E924" s="60"/>
      <c r="F924" s="53">
        <f>H924+J924+L924</f>
        <v>249080</v>
      </c>
      <c r="G924" s="60"/>
      <c r="H924" s="53">
        <f>TRUNC(SUMIF(N923:N923,N922,H923:H923),0)</f>
        <v>157560</v>
      </c>
      <c r="I924" s="60"/>
      <c r="J924" s="53">
        <f>TRUNC(SUMIF(N923:N923,N922,J923:J923),0)</f>
        <v>91520</v>
      </c>
      <c r="K924" s="60"/>
      <c r="L924" s="53">
        <f>TRUNC(SUMIF(N923:N923,N922,L923:L923),0)</f>
        <v>0</v>
      </c>
      <c r="M924" s="40" t="s">
        <v>41</v>
      </c>
      <c r="N924" s="2" t="s">
        <v>67</v>
      </c>
      <c r="O924" s="2" t="s">
        <v>67</v>
      </c>
      <c r="P924" s="2" t="s">
        <v>41</v>
      </c>
      <c r="Q924" s="2" t="s">
        <v>41</v>
      </c>
      <c r="R924" s="2" t="s">
        <v>41</v>
      </c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2" t="s">
        <v>41</v>
      </c>
      <c r="AW924" s="2" t="s">
        <v>41</v>
      </c>
      <c r="AX924" s="2" t="s">
        <v>41</v>
      </c>
      <c r="AY924" s="2" t="s">
        <v>41</v>
      </c>
    </row>
    <row r="925" spans="1:13" ht="30" customHeight="1" hidden="1">
      <c r="A925" s="59"/>
      <c r="B925" s="59"/>
      <c r="C925" s="59"/>
      <c r="D925" s="59"/>
      <c r="E925" s="60"/>
      <c r="F925" s="53"/>
      <c r="G925" s="60"/>
      <c r="H925" s="53"/>
      <c r="I925" s="60"/>
      <c r="J925" s="53"/>
      <c r="K925" s="60"/>
      <c r="L925" s="53"/>
      <c r="M925" s="59"/>
    </row>
    <row r="926" spans="1:14" ht="30" customHeight="1" hidden="1">
      <c r="A926" s="54" t="s">
        <v>2495</v>
      </c>
      <c r="B926" s="55"/>
      <c r="C926" s="55"/>
      <c r="D926" s="55"/>
      <c r="E926" s="56"/>
      <c r="F926" s="57"/>
      <c r="G926" s="56"/>
      <c r="H926" s="57"/>
      <c r="I926" s="56"/>
      <c r="J926" s="57"/>
      <c r="K926" s="56"/>
      <c r="L926" s="57"/>
      <c r="M926" s="58"/>
      <c r="N926" s="4" t="s">
        <v>722</v>
      </c>
    </row>
    <row r="927" spans="1:51" ht="30" customHeight="1" hidden="1">
      <c r="A927" s="40" t="s">
        <v>2477</v>
      </c>
      <c r="B927" s="40" t="s">
        <v>2478</v>
      </c>
      <c r="C927" s="40" t="s">
        <v>1783</v>
      </c>
      <c r="D927" s="59">
        <v>4.4</v>
      </c>
      <c r="E927" s="60">
        <f>TRUNC(G927+I927+K927,1)</f>
        <v>154800</v>
      </c>
      <c r="F927" s="53">
        <f>TRUNC(H927+J927+L927,1)</f>
        <v>681120</v>
      </c>
      <c r="G927" s="60">
        <f>단가대비표!O352</f>
        <v>103200</v>
      </c>
      <c r="H927" s="53">
        <f>TRUNC(G927*D927,1)</f>
        <v>454080</v>
      </c>
      <c r="I927" s="60">
        <f>단가대비표!P352</f>
        <v>51600</v>
      </c>
      <c r="J927" s="53">
        <f>TRUNC(I927*D927,1)</f>
        <v>227040</v>
      </c>
      <c r="K927" s="60">
        <f>단가대비표!V352</f>
        <v>0</v>
      </c>
      <c r="L927" s="53">
        <f>TRUNC(K927*D927,1)</f>
        <v>0</v>
      </c>
      <c r="M927" s="40" t="s">
        <v>2479</v>
      </c>
      <c r="N927" s="2" t="s">
        <v>722</v>
      </c>
      <c r="O927" s="2" t="s">
        <v>2480</v>
      </c>
      <c r="P927" s="2" t="s">
        <v>48</v>
      </c>
      <c r="Q927" s="2" t="s">
        <v>48</v>
      </c>
      <c r="R927" s="2" t="s">
        <v>47</v>
      </c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2" t="s">
        <v>41</v>
      </c>
      <c r="AW927" s="2" t="s">
        <v>2496</v>
      </c>
      <c r="AX927" s="2" t="s">
        <v>41</v>
      </c>
      <c r="AY927" s="2" t="s">
        <v>41</v>
      </c>
    </row>
    <row r="928" spans="1:51" ht="30" customHeight="1" hidden="1">
      <c r="A928" s="40" t="s">
        <v>1173</v>
      </c>
      <c r="B928" s="40" t="s">
        <v>41</v>
      </c>
      <c r="C928" s="40" t="s">
        <v>41</v>
      </c>
      <c r="D928" s="59"/>
      <c r="E928" s="60"/>
      <c r="F928" s="53">
        <f>H928+J928+L928</f>
        <v>681120</v>
      </c>
      <c r="G928" s="60"/>
      <c r="H928" s="53">
        <f>TRUNC(SUMIF(N927:N927,N926,H927:H927),0)</f>
        <v>454080</v>
      </c>
      <c r="I928" s="60"/>
      <c r="J928" s="53">
        <f>TRUNC(SUMIF(N927:N927,N926,J927:J927),0)</f>
        <v>227040</v>
      </c>
      <c r="K928" s="60"/>
      <c r="L928" s="53">
        <f>TRUNC(SUMIF(N927:N927,N926,L927:L927),0)</f>
        <v>0</v>
      </c>
      <c r="M928" s="40" t="s">
        <v>41</v>
      </c>
      <c r="N928" s="2" t="s">
        <v>67</v>
      </c>
      <c r="O928" s="2" t="s">
        <v>67</v>
      </c>
      <c r="P928" s="2" t="s">
        <v>41</v>
      </c>
      <c r="Q928" s="2" t="s">
        <v>41</v>
      </c>
      <c r="R928" s="2" t="s">
        <v>41</v>
      </c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2" t="s">
        <v>41</v>
      </c>
      <c r="AW928" s="2" t="s">
        <v>41</v>
      </c>
      <c r="AX928" s="2" t="s">
        <v>41</v>
      </c>
      <c r="AY928" s="2" t="s">
        <v>41</v>
      </c>
    </row>
    <row r="929" spans="1:13" ht="30" customHeight="1" hidden="1">
      <c r="A929" s="59"/>
      <c r="B929" s="59"/>
      <c r="C929" s="59"/>
      <c r="D929" s="59"/>
      <c r="E929" s="60"/>
      <c r="F929" s="53"/>
      <c r="G929" s="60"/>
      <c r="H929" s="53"/>
      <c r="I929" s="60"/>
      <c r="J929" s="53"/>
      <c r="K929" s="60"/>
      <c r="L929" s="53"/>
      <c r="M929" s="59"/>
    </row>
    <row r="930" spans="1:14" ht="30" customHeight="1" hidden="1">
      <c r="A930" s="54" t="s">
        <v>2497</v>
      </c>
      <c r="B930" s="55"/>
      <c r="C930" s="55"/>
      <c r="D930" s="55"/>
      <c r="E930" s="56"/>
      <c r="F930" s="57"/>
      <c r="G930" s="56"/>
      <c r="H930" s="57"/>
      <c r="I930" s="56"/>
      <c r="J930" s="57"/>
      <c r="K930" s="56"/>
      <c r="L930" s="57"/>
      <c r="M930" s="58"/>
      <c r="N930" s="4" t="s">
        <v>726</v>
      </c>
    </row>
    <row r="931" spans="1:51" ht="30" customHeight="1" hidden="1">
      <c r="A931" s="40" t="s">
        <v>2477</v>
      </c>
      <c r="B931" s="40" t="s">
        <v>2478</v>
      </c>
      <c r="C931" s="40" t="s">
        <v>1783</v>
      </c>
      <c r="D931" s="59">
        <v>3.6</v>
      </c>
      <c r="E931" s="60">
        <f>TRUNC(G931+I931+K931,1)</f>
        <v>154800</v>
      </c>
      <c r="F931" s="53">
        <f>TRUNC(H931+J931+L931,1)</f>
        <v>557280</v>
      </c>
      <c r="G931" s="60">
        <f>단가대비표!O352</f>
        <v>103200</v>
      </c>
      <c r="H931" s="53">
        <f>TRUNC(G931*D931,1)</f>
        <v>371520</v>
      </c>
      <c r="I931" s="60">
        <f>단가대비표!P352</f>
        <v>51600</v>
      </c>
      <c r="J931" s="53">
        <f>TRUNC(I931*D931,1)</f>
        <v>185760</v>
      </c>
      <c r="K931" s="60">
        <f>단가대비표!V352</f>
        <v>0</v>
      </c>
      <c r="L931" s="53">
        <f>TRUNC(K931*D931,1)</f>
        <v>0</v>
      </c>
      <c r="M931" s="40" t="s">
        <v>2479</v>
      </c>
      <c r="N931" s="2" t="s">
        <v>726</v>
      </c>
      <c r="O931" s="2" t="s">
        <v>2480</v>
      </c>
      <c r="P931" s="2" t="s">
        <v>48</v>
      </c>
      <c r="Q931" s="2" t="s">
        <v>48</v>
      </c>
      <c r="R931" s="2" t="s">
        <v>47</v>
      </c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2" t="s">
        <v>41</v>
      </c>
      <c r="AW931" s="2" t="s">
        <v>2498</v>
      </c>
      <c r="AX931" s="2" t="s">
        <v>41</v>
      </c>
      <c r="AY931" s="2" t="s">
        <v>41</v>
      </c>
    </row>
    <row r="932" spans="1:51" ht="30" customHeight="1" hidden="1">
      <c r="A932" s="40" t="s">
        <v>1173</v>
      </c>
      <c r="B932" s="40" t="s">
        <v>41</v>
      </c>
      <c r="C932" s="40" t="s">
        <v>41</v>
      </c>
      <c r="D932" s="59"/>
      <c r="E932" s="60"/>
      <c r="F932" s="53">
        <f>H932+J932+L932</f>
        <v>557280</v>
      </c>
      <c r="G932" s="60"/>
      <c r="H932" s="53">
        <f>TRUNC(SUMIF(N931:N931,N930,H931:H931),0)</f>
        <v>371520</v>
      </c>
      <c r="I932" s="60"/>
      <c r="J932" s="53">
        <f>TRUNC(SUMIF(N931:N931,N930,J931:J931),0)</f>
        <v>185760</v>
      </c>
      <c r="K932" s="60"/>
      <c r="L932" s="53">
        <f>TRUNC(SUMIF(N931:N931,N930,L931:L931),0)</f>
        <v>0</v>
      </c>
      <c r="M932" s="40" t="s">
        <v>41</v>
      </c>
      <c r="N932" s="2" t="s">
        <v>67</v>
      </c>
      <c r="O932" s="2" t="s">
        <v>67</v>
      </c>
      <c r="P932" s="2" t="s">
        <v>41</v>
      </c>
      <c r="Q932" s="2" t="s">
        <v>41</v>
      </c>
      <c r="R932" s="2" t="s">
        <v>41</v>
      </c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2" t="s">
        <v>41</v>
      </c>
      <c r="AW932" s="2" t="s">
        <v>41</v>
      </c>
      <c r="AX932" s="2" t="s">
        <v>41</v>
      </c>
      <c r="AY932" s="2" t="s">
        <v>41</v>
      </c>
    </row>
    <row r="933" spans="1:13" ht="30" customHeight="1" hidden="1">
      <c r="A933" s="59"/>
      <c r="B933" s="59"/>
      <c r="C933" s="59"/>
      <c r="D933" s="59"/>
      <c r="E933" s="60"/>
      <c r="F933" s="53"/>
      <c r="G933" s="60"/>
      <c r="H933" s="53"/>
      <c r="I933" s="60"/>
      <c r="J933" s="53"/>
      <c r="K933" s="60"/>
      <c r="L933" s="53"/>
      <c r="M933" s="59"/>
    </row>
    <row r="934" spans="1:14" ht="30" customHeight="1" hidden="1">
      <c r="A934" s="54" t="s">
        <v>2499</v>
      </c>
      <c r="B934" s="55"/>
      <c r="C934" s="55"/>
      <c r="D934" s="55"/>
      <c r="E934" s="56"/>
      <c r="F934" s="57"/>
      <c r="G934" s="56"/>
      <c r="H934" s="57"/>
      <c r="I934" s="56"/>
      <c r="J934" s="57"/>
      <c r="K934" s="56"/>
      <c r="L934" s="57"/>
      <c r="M934" s="58"/>
      <c r="N934" s="4" t="s">
        <v>730</v>
      </c>
    </row>
    <row r="935" spans="1:51" ht="30" customHeight="1" hidden="1">
      <c r="A935" s="40" t="s">
        <v>2477</v>
      </c>
      <c r="B935" s="40" t="s">
        <v>2478</v>
      </c>
      <c r="C935" s="40" t="s">
        <v>1783</v>
      </c>
      <c r="D935" s="59">
        <v>2.2</v>
      </c>
      <c r="E935" s="60">
        <f>TRUNC(G935+I935+K935,1)</f>
        <v>154800</v>
      </c>
      <c r="F935" s="53">
        <f>TRUNC(H935+J935+L935,1)</f>
        <v>340560</v>
      </c>
      <c r="G935" s="60">
        <f>단가대비표!O352</f>
        <v>103200</v>
      </c>
      <c r="H935" s="53">
        <f>TRUNC(G935*D935,1)</f>
        <v>227040</v>
      </c>
      <c r="I935" s="60">
        <f>단가대비표!P352</f>
        <v>51600</v>
      </c>
      <c r="J935" s="53">
        <f>TRUNC(I935*D935,1)</f>
        <v>113520</v>
      </c>
      <c r="K935" s="60">
        <f>단가대비표!V352</f>
        <v>0</v>
      </c>
      <c r="L935" s="53">
        <f>TRUNC(K935*D935,1)</f>
        <v>0</v>
      </c>
      <c r="M935" s="40" t="s">
        <v>2479</v>
      </c>
      <c r="N935" s="2" t="s">
        <v>730</v>
      </c>
      <c r="O935" s="2" t="s">
        <v>2480</v>
      </c>
      <c r="P935" s="2" t="s">
        <v>48</v>
      </c>
      <c r="Q935" s="2" t="s">
        <v>48</v>
      </c>
      <c r="R935" s="2" t="s">
        <v>47</v>
      </c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2" t="s">
        <v>41</v>
      </c>
      <c r="AW935" s="2" t="s">
        <v>2500</v>
      </c>
      <c r="AX935" s="2" t="s">
        <v>41</v>
      </c>
      <c r="AY935" s="2" t="s">
        <v>41</v>
      </c>
    </row>
    <row r="936" spans="1:51" ht="30" customHeight="1" hidden="1">
      <c r="A936" s="40" t="s">
        <v>1173</v>
      </c>
      <c r="B936" s="40" t="s">
        <v>41</v>
      </c>
      <c r="C936" s="40" t="s">
        <v>41</v>
      </c>
      <c r="D936" s="59"/>
      <c r="E936" s="60"/>
      <c r="F936" s="53">
        <f>H936+J936+L936</f>
        <v>340560</v>
      </c>
      <c r="G936" s="60"/>
      <c r="H936" s="53">
        <f>TRUNC(SUMIF(N935:N935,N934,H935:H935),0)</f>
        <v>227040</v>
      </c>
      <c r="I936" s="60"/>
      <c r="J936" s="53">
        <f>TRUNC(SUMIF(N935:N935,N934,J935:J935),0)</f>
        <v>113520</v>
      </c>
      <c r="K936" s="60"/>
      <c r="L936" s="53">
        <f>TRUNC(SUMIF(N935:N935,N934,L935:L935),0)</f>
        <v>0</v>
      </c>
      <c r="M936" s="40" t="s">
        <v>41</v>
      </c>
      <c r="N936" s="2" t="s">
        <v>67</v>
      </c>
      <c r="O936" s="2" t="s">
        <v>67</v>
      </c>
      <c r="P936" s="2" t="s">
        <v>41</v>
      </c>
      <c r="Q936" s="2" t="s">
        <v>41</v>
      </c>
      <c r="R936" s="2" t="s">
        <v>41</v>
      </c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2" t="s">
        <v>41</v>
      </c>
      <c r="AW936" s="2" t="s">
        <v>41</v>
      </c>
      <c r="AX936" s="2" t="s">
        <v>41</v>
      </c>
      <c r="AY936" s="2" t="s">
        <v>41</v>
      </c>
    </row>
    <row r="937" spans="1:13" ht="30" customHeight="1" hidden="1">
      <c r="A937" s="59"/>
      <c r="B937" s="59"/>
      <c r="C937" s="59"/>
      <c r="D937" s="59"/>
      <c r="E937" s="60"/>
      <c r="F937" s="53"/>
      <c r="G937" s="60"/>
      <c r="H937" s="53"/>
      <c r="I937" s="60"/>
      <c r="J937" s="53"/>
      <c r="K937" s="60"/>
      <c r="L937" s="53"/>
      <c r="M937" s="59"/>
    </row>
    <row r="938" spans="1:14" ht="30" customHeight="1" hidden="1">
      <c r="A938" s="54" t="s">
        <v>2501</v>
      </c>
      <c r="B938" s="55"/>
      <c r="C938" s="55"/>
      <c r="D938" s="55"/>
      <c r="E938" s="56"/>
      <c r="F938" s="57"/>
      <c r="G938" s="56"/>
      <c r="H938" s="57"/>
      <c r="I938" s="56"/>
      <c r="J938" s="57"/>
      <c r="K938" s="56"/>
      <c r="L938" s="57"/>
      <c r="M938" s="58"/>
      <c r="N938" s="4" t="s">
        <v>733</v>
      </c>
    </row>
    <row r="939" spans="1:51" ht="30" customHeight="1" hidden="1">
      <c r="A939" s="40" t="s">
        <v>2477</v>
      </c>
      <c r="B939" s="40" t="s">
        <v>2478</v>
      </c>
      <c r="C939" s="40" t="s">
        <v>1783</v>
      </c>
      <c r="D939" s="59">
        <v>1.76</v>
      </c>
      <c r="E939" s="60">
        <f>TRUNC(G939+I939+K939,1)</f>
        <v>154800</v>
      </c>
      <c r="F939" s="53">
        <f>TRUNC(H939+J939+L939,1)</f>
        <v>272448</v>
      </c>
      <c r="G939" s="60">
        <f>단가대비표!O352</f>
        <v>103200</v>
      </c>
      <c r="H939" s="53">
        <f>TRUNC(G939*D939,1)</f>
        <v>181632</v>
      </c>
      <c r="I939" s="60">
        <f>단가대비표!P352</f>
        <v>51600</v>
      </c>
      <c r="J939" s="53">
        <f>TRUNC(I939*D939,1)</f>
        <v>90816</v>
      </c>
      <c r="K939" s="60">
        <f>단가대비표!V352</f>
        <v>0</v>
      </c>
      <c r="L939" s="53">
        <f>TRUNC(K939*D939,1)</f>
        <v>0</v>
      </c>
      <c r="M939" s="40" t="s">
        <v>2479</v>
      </c>
      <c r="N939" s="2" t="s">
        <v>733</v>
      </c>
      <c r="O939" s="2" t="s">
        <v>2480</v>
      </c>
      <c r="P939" s="2" t="s">
        <v>48</v>
      </c>
      <c r="Q939" s="2" t="s">
        <v>48</v>
      </c>
      <c r="R939" s="2" t="s">
        <v>47</v>
      </c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2" t="s">
        <v>41</v>
      </c>
      <c r="AW939" s="2" t="s">
        <v>2502</v>
      </c>
      <c r="AX939" s="2" t="s">
        <v>41</v>
      </c>
      <c r="AY939" s="2" t="s">
        <v>41</v>
      </c>
    </row>
    <row r="940" spans="1:51" ht="30" customHeight="1" hidden="1">
      <c r="A940" s="40" t="s">
        <v>1173</v>
      </c>
      <c r="B940" s="40" t="s">
        <v>41</v>
      </c>
      <c r="C940" s="40" t="s">
        <v>41</v>
      </c>
      <c r="D940" s="59"/>
      <c r="E940" s="60"/>
      <c r="F940" s="53">
        <f>H940+J940+L940</f>
        <v>272448</v>
      </c>
      <c r="G940" s="60"/>
      <c r="H940" s="53">
        <f>TRUNC(SUMIF(N939:N939,N938,H939:H939),0)</f>
        <v>181632</v>
      </c>
      <c r="I940" s="60"/>
      <c r="J940" s="53">
        <f>TRUNC(SUMIF(N939:N939,N938,J939:J939),0)</f>
        <v>90816</v>
      </c>
      <c r="K940" s="60"/>
      <c r="L940" s="53">
        <f>TRUNC(SUMIF(N939:N939,N938,L939:L939),0)</f>
        <v>0</v>
      </c>
      <c r="M940" s="40" t="s">
        <v>41</v>
      </c>
      <c r="N940" s="2" t="s">
        <v>67</v>
      </c>
      <c r="O940" s="2" t="s">
        <v>67</v>
      </c>
      <c r="P940" s="2" t="s">
        <v>41</v>
      </c>
      <c r="Q940" s="2" t="s">
        <v>41</v>
      </c>
      <c r="R940" s="2" t="s">
        <v>41</v>
      </c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2" t="s">
        <v>41</v>
      </c>
      <c r="AW940" s="2" t="s">
        <v>41</v>
      </c>
      <c r="AX940" s="2" t="s">
        <v>41</v>
      </c>
      <c r="AY940" s="2" t="s">
        <v>41</v>
      </c>
    </row>
    <row r="941" spans="1:13" ht="30" customHeight="1" hidden="1">
      <c r="A941" s="59"/>
      <c r="B941" s="59"/>
      <c r="C941" s="59"/>
      <c r="D941" s="59"/>
      <c r="E941" s="60"/>
      <c r="F941" s="53"/>
      <c r="G941" s="60"/>
      <c r="H941" s="53"/>
      <c r="I941" s="60"/>
      <c r="J941" s="53"/>
      <c r="K941" s="60"/>
      <c r="L941" s="53"/>
      <c r="M941" s="59"/>
    </row>
    <row r="942" spans="1:14" ht="30" customHeight="1" hidden="1">
      <c r="A942" s="54" t="s">
        <v>2503</v>
      </c>
      <c r="B942" s="55"/>
      <c r="C942" s="55"/>
      <c r="D942" s="55"/>
      <c r="E942" s="56"/>
      <c r="F942" s="57"/>
      <c r="G942" s="56"/>
      <c r="H942" s="57"/>
      <c r="I942" s="56"/>
      <c r="J942" s="57"/>
      <c r="K942" s="56"/>
      <c r="L942" s="57"/>
      <c r="M942" s="58"/>
      <c r="N942" s="4" t="s">
        <v>737</v>
      </c>
    </row>
    <row r="943" spans="1:51" ht="30" customHeight="1" hidden="1">
      <c r="A943" s="40" t="s">
        <v>2477</v>
      </c>
      <c r="B943" s="40" t="s">
        <v>2478</v>
      </c>
      <c r="C943" s="40" t="s">
        <v>1783</v>
      </c>
      <c r="D943" s="59">
        <v>1.4</v>
      </c>
      <c r="E943" s="60">
        <f>TRUNC(G943+I943+K943,1)</f>
        <v>154800</v>
      </c>
      <c r="F943" s="53">
        <f>TRUNC(H943+J943+L943,1)</f>
        <v>216720</v>
      </c>
      <c r="G943" s="60">
        <f>단가대비표!O352</f>
        <v>103200</v>
      </c>
      <c r="H943" s="53">
        <f>TRUNC(G943*D943,1)</f>
        <v>144480</v>
      </c>
      <c r="I943" s="60">
        <f>단가대비표!P352</f>
        <v>51600</v>
      </c>
      <c r="J943" s="53">
        <f>TRUNC(I943*D943,1)</f>
        <v>72240</v>
      </c>
      <c r="K943" s="60">
        <f>단가대비표!V352</f>
        <v>0</v>
      </c>
      <c r="L943" s="53">
        <f>TRUNC(K943*D943,1)</f>
        <v>0</v>
      </c>
      <c r="M943" s="40" t="s">
        <v>2479</v>
      </c>
      <c r="N943" s="2" t="s">
        <v>737</v>
      </c>
      <c r="O943" s="2" t="s">
        <v>2480</v>
      </c>
      <c r="P943" s="2" t="s">
        <v>48</v>
      </c>
      <c r="Q943" s="2" t="s">
        <v>48</v>
      </c>
      <c r="R943" s="2" t="s">
        <v>47</v>
      </c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2" t="s">
        <v>41</v>
      </c>
      <c r="AW943" s="2" t="s">
        <v>2504</v>
      </c>
      <c r="AX943" s="2" t="s">
        <v>41</v>
      </c>
      <c r="AY943" s="2" t="s">
        <v>41</v>
      </c>
    </row>
    <row r="944" spans="1:51" ht="30" customHeight="1" hidden="1">
      <c r="A944" s="40" t="s">
        <v>1173</v>
      </c>
      <c r="B944" s="40" t="s">
        <v>41</v>
      </c>
      <c r="C944" s="40" t="s">
        <v>41</v>
      </c>
      <c r="D944" s="59"/>
      <c r="E944" s="60"/>
      <c r="F944" s="53">
        <f>H944+J944+L944</f>
        <v>216720</v>
      </c>
      <c r="G944" s="60"/>
      <c r="H944" s="53">
        <f>TRUNC(SUMIF(N943:N943,N942,H943:H943),0)</f>
        <v>144480</v>
      </c>
      <c r="I944" s="60"/>
      <c r="J944" s="53">
        <f>TRUNC(SUMIF(N943:N943,N942,J943:J943),0)</f>
        <v>72240</v>
      </c>
      <c r="K944" s="60"/>
      <c r="L944" s="53">
        <f>TRUNC(SUMIF(N943:N943,N942,L943:L943),0)</f>
        <v>0</v>
      </c>
      <c r="M944" s="40" t="s">
        <v>41</v>
      </c>
      <c r="N944" s="2" t="s">
        <v>67</v>
      </c>
      <c r="O944" s="2" t="s">
        <v>67</v>
      </c>
      <c r="P944" s="2" t="s">
        <v>41</v>
      </c>
      <c r="Q944" s="2" t="s">
        <v>41</v>
      </c>
      <c r="R944" s="2" t="s">
        <v>41</v>
      </c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2" t="s">
        <v>41</v>
      </c>
      <c r="AW944" s="2" t="s">
        <v>41</v>
      </c>
      <c r="AX944" s="2" t="s">
        <v>41</v>
      </c>
      <c r="AY944" s="2" t="s">
        <v>41</v>
      </c>
    </row>
    <row r="945" spans="1:13" ht="30" customHeight="1" hidden="1">
      <c r="A945" s="59"/>
      <c r="B945" s="59"/>
      <c r="C945" s="59"/>
      <c r="D945" s="59"/>
      <c r="E945" s="60"/>
      <c r="F945" s="53"/>
      <c r="G945" s="60"/>
      <c r="H945" s="53"/>
      <c r="I945" s="60"/>
      <c r="J945" s="53"/>
      <c r="K945" s="60"/>
      <c r="L945" s="53"/>
      <c r="M945" s="59"/>
    </row>
    <row r="946" spans="1:14" ht="30" customHeight="1" hidden="1">
      <c r="A946" s="54" t="s">
        <v>2505</v>
      </c>
      <c r="B946" s="55"/>
      <c r="C946" s="55"/>
      <c r="D946" s="55"/>
      <c r="E946" s="56"/>
      <c r="F946" s="57"/>
      <c r="G946" s="56"/>
      <c r="H946" s="57"/>
      <c r="I946" s="56"/>
      <c r="J946" s="57"/>
      <c r="K946" s="56"/>
      <c r="L946" s="57"/>
      <c r="M946" s="58"/>
      <c r="N946" s="4" t="s">
        <v>741</v>
      </c>
    </row>
    <row r="947" spans="1:51" ht="30" customHeight="1" hidden="1">
      <c r="A947" s="40" t="s">
        <v>41</v>
      </c>
      <c r="B947" s="40" t="s">
        <v>41</v>
      </c>
      <c r="C947" s="40" t="s">
        <v>41</v>
      </c>
      <c r="D947" s="59"/>
      <c r="E947" s="60"/>
      <c r="F947" s="53"/>
      <c r="G947" s="60"/>
      <c r="H947" s="53"/>
      <c r="I947" s="60"/>
      <c r="J947" s="53"/>
      <c r="K947" s="60"/>
      <c r="L947" s="53"/>
      <c r="M947" s="40" t="s">
        <v>41</v>
      </c>
      <c r="N947" s="2" t="s">
        <v>41</v>
      </c>
      <c r="O947" s="2" t="s">
        <v>41</v>
      </c>
      <c r="P947" s="2" t="s">
        <v>41</v>
      </c>
      <c r="Q947" s="2" t="s">
        <v>41</v>
      </c>
      <c r="R947" s="2" t="s">
        <v>41</v>
      </c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2" t="s">
        <v>41</v>
      </c>
      <c r="AW947" s="2" t="s">
        <v>41</v>
      </c>
      <c r="AX947" s="2" t="s">
        <v>41</v>
      </c>
      <c r="AY947" s="2" t="s">
        <v>41</v>
      </c>
    </row>
    <row r="948" spans="1:13" ht="30" customHeight="1" hidden="1">
      <c r="A948" s="59"/>
      <c r="B948" s="59"/>
      <c r="C948" s="59"/>
      <c r="D948" s="59"/>
      <c r="E948" s="60"/>
      <c r="F948" s="53"/>
      <c r="G948" s="60"/>
      <c r="H948" s="53"/>
      <c r="I948" s="60"/>
      <c r="J948" s="53"/>
      <c r="K948" s="60"/>
      <c r="L948" s="53"/>
      <c r="M948" s="59"/>
    </row>
    <row r="949" spans="1:14" ht="30" customHeight="1" hidden="1">
      <c r="A949" s="54" t="s">
        <v>2506</v>
      </c>
      <c r="B949" s="55"/>
      <c r="C949" s="55"/>
      <c r="D949" s="55"/>
      <c r="E949" s="56"/>
      <c r="F949" s="57"/>
      <c r="G949" s="56"/>
      <c r="H949" s="57"/>
      <c r="I949" s="56"/>
      <c r="J949" s="57"/>
      <c r="K949" s="56"/>
      <c r="L949" s="57"/>
      <c r="M949" s="58"/>
      <c r="N949" s="4" t="s">
        <v>759</v>
      </c>
    </row>
    <row r="950" spans="1:51" ht="30" customHeight="1" hidden="1">
      <c r="A950" s="40" t="s">
        <v>2507</v>
      </c>
      <c r="B950" s="40" t="s">
        <v>1211</v>
      </c>
      <c r="C950" s="40" t="s">
        <v>1212</v>
      </c>
      <c r="D950" s="59">
        <v>0.011</v>
      </c>
      <c r="E950" s="60">
        <f>TRUNC(G950+I950+K950,1)</f>
        <v>147229</v>
      </c>
      <c r="F950" s="53">
        <f>TRUNC(H950+J950+L950,1)</f>
        <v>1619.5</v>
      </c>
      <c r="G950" s="60">
        <f>단가대비표!O384</f>
        <v>0</v>
      </c>
      <c r="H950" s="53">
        <f>TRUNC(G950*D950,1)</f>
        <v>0</v>
      </c>
      <c r="I950" s="60">
        <f>단가대비표!P384</f>
        <v>147229</v>
      </c>
      <c r="J950" s="53">
        <f>TRUNC(I950*D950,1)</f>
        <v>1619.5</v>
      </c>
      <c r="K950" s="60">
        <f>단가대비표!V384</f>
        <v>0</v>
      </c>
      <c r="L950" s="53">
        <f>TRUNC(K950*D950,1)</f>
        <v>0</v>
      </c>
      <c r="M950" s="40" t="s">
        <v>2508</v>
      </c>
      <c r="N950" s="2" t="s">
        <v>759</v>
      </c>
      <c r="O950" s="2" t="s">
        <v>2509</v>
      </c>
      <c r="P950" s="2" t="s">
        <v>48</v>
      </c>
      <c r="Q950" s="2" t="s">
        <v>48</v>
      </c>
      <c r="R950" s="2" t="s">
        <v>47</v>
      </c>
      <c r="S950" s="3"/>
      <c r="T950" s="3"/>
      <c r="U950" s="3"/>
      <c r="V950" s="3">
        <v>1</v>
      </c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2" t="s">
        <v>41</v>
      </c>
      <c r="AW950" s="2" t="s">
        <v>2510</v>
      </c>
      <c r="AX950" s="2" t="s">
        <v>41</v>
      </c>
      <c r="AY950" s="2" t="s">
        <v>41</v>
      </c>
    </row>
    <row r="951" spans="1:51" ht="30" customHeight="1" hidden="1">
      <c r="A951" s="40" t="s">
        <v>1218</v>
      </c>
      <c r="B951" s="40" t="s">
        <v>1673</v>
      </c>
      <c r="C951" s="40" t="s">
        <v>1028</v>
      </c>
      <c r="D951" s="59">
        <v>1</v>
      </c>
      <c r="E951" s="60">
        <f>TRUNC(G951+I951+K951,1)</f>
        <v>32.3</v>
      </c>
      <c r="F951" s="53">
        <f>TRUNC(H951+J951+L951,1)</f>
        <v>32.3</v>
      </c>
      <c r="G951" s="60">
        <v>0</v>
      </c>
      <c r="H951" s="53">
        <f>TRUNC(G951*D951,1)</f>
        <v>0</v>
      </c>
      <c r="I951" s="60">
        <v>0</v>
      </c>
      <c r="J951" s="53">
        <f>TRUNC(I951*D951,1)</f>
        <v>0</v>
      </c>
      <c r="K951" s="60">
        <f>TRUNC(SUMIF(V950:V951,RIGHTB(O951,1),J950:J951)*U951,2)</f>
        <v>32.39</v>
      </c>
      <c r="L951" s="53">
        <f>TRUNC(K951*D951,1)</f>
        <v>32.3</v>
      </c>
      <c r="M951" s="40" t="s">
        <v>41</v>
      </c>
      <c r="N951" s="2" t="s">
        <v>759</v>
      </c>
      <c r="O951" s="2" t="s">
        <v>1104</v>
      </c>
      <c r="P951" s="2" t="s">
        <v>48</v>
      </c>
      <c r="Q951" s="2" t="s">
        <v>48</v>
      </c>
      <c r="R951" s="2" t="s">
        <v>48</v>
      </c>
      <c r="S951" s="3">
        <v>1</v>
      </c>
      <c r="T951" s="3">
        <v>2</v>
      </c>
      <c r="U951" s="3">
        <v>0.02</v>
      </c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2" t="s">
        <v>41</v>
      </c>
      <c r="AW951" s="2" t="s">
        <v>2511</v>
      </c>
      <c r="AX951" s="2" t="s">
        <v>41</v>
      </c>
      <c r="AY951" s="2" t="s">
        <v>41</v>
      </c>
    </row>
    <row r="952" spans="1:51" ht="30" customHeight="1" hidden="1">
      <c r="A952" s="40" t="s">
        <v>1173</v>
      </c>
      <c r="B952" s="40" t="s">
        <v>41</v>
      </c>
      <c r="C952" s="40" t="s">
        <v>41</v>
      </c>
      <c r="D952" s="59"/>
      <c r="E952" s="60"/>
      <c r="F952" s="53">
        <f>H952+J952+L952</f>
        <v>1651</v>
      </c>
      <c r="G952" s="60"/>
      <c r="H952" s="53">
        <f>TRUNC(SUMIF(N950:N951,N949,H950:H951),0)</f>
        <v>0</v>
      </c>
      <c r="I952" s="60"/>
      <c r="J952" s="53">
        <f>TRUNC(SUMIF(N950:N951,N949,J950:J951),0)</f>
        <v>1619</v>
      </c>
      <c r="K952" s="60"/>
      <c r="L952" s="53">
        <f>TRUNC(SUMIF(N950:N951,N949,L950:L951),0)</f>
        <v>32</v>
      </c>
      <c r="M952" s="40" t="s">
        <v>41</v>
      </c>
      <c r="N952" s="2" t="s">
        <v>67</v>
      </c>
      <c r="O952" s="2" t="s">
        <v>67</v>
      </c>
      <c r="P952" s="2" t="s">
        <v>41</v>
      </c>
      <c r="Q952" s="2" t="s">
        <v>41</v>
      </c>
      <c r="R952" s="2" t="s">
        <v>41</v>
      </c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2" t="s">
        <v>41</v>
      </c>
      <c r="AW952" s="2" t="s">
        <v>41</v>
      </c>
      <c r="AX952" s="2" t="s">
        <v>41</v>
      </c>
      <c r="AY952" s="2" t="s">
        <v>41</v>
      </c>
    </row>
    <row r="953" spans="1:13" ht="30" customHeight="1" hidden="1">
      <c r="A953" s="59"/>
      <c r="B953" s="59"/>
      <c r="C953" s="59"/>
      <c r="D953" s="59"/>
      <c r="E953" s="60"/>
      <c r="F953" s="53"/>
      <c r="G953" s="60"/>
      <c r="H953" s="53"/>
      <c r="I953" s="60"/>
      <c r="J953" s="53"/>
      <c r="K953" s="60"/>
      <c r="L953" s="53"/>
      <c r="M953" s="59"/>
    </row>
    <row r="954" spans="1:14" ht="30" customHeight="1" hidden="1">
      <c r="A954" s="54" t="s">
        <v>2512</v>
      </c>
      <c r="B954" s="55"/>
      <c r="C954" s="55"/>
      <c r="D954" s="55"/>
      <c r="E954" s="56"/>
      <c r="F954" s="57"/>
      <c r="G954" s="56"/>
      <c r="H954" s="57"/>
      <c r="I954" s="56"/>
      <c r="J954" s="57"/>
      <c r="K954" s="56"/>
      <c r="L954" s="57"/>
      <c r="M954" s="58"/>
      <c r="N954" s="4" t="s">
        <v>770</v>
      </c>
    </row>
    <row r="955" spans="1:51" ht="30" customHeight="1" hidden="1">
      <c r="A955" s="40" t="s">
        <v>2507</v>
      </c>
      <c r="B955" s="40" t="s">
        <v>1211</v>
      </c>
      <c r="C955" s="40" t="s">
        <v>1212</v>
      </c>
      <c r="D955" s="59">
        <v>0.062</v>
      </c>
      <c r="E955" s="60">
        <f aca="true" t="shared" si="157" ref="E955:F957">TRUNC(G955+I955+K955,1)</f>
        <v>147229</v>
      </c>
      <c r="F955" s="53">
        <f t="shared" si="157"/>
        <v>9128.1</v>
      </c>
      <c r="G955" s="60">
        <f>단가대비표!O384</f>
        <v>0</v>
      </c>
      <c r="H955" s="53">
        <f>TRUNC(G955*D955,1)</f>
        <v>0</v>
      </c>
      <c r="I955" s="60">
        <f>단가대비표!P384</f>
        <v>147229</v>
      </c>
      <c r="J955" s="53">
        <f>TRUNC(I955*D955,1)</f>
        <v>9128.1</v>
      </c>
      <c r="K955" s="60">
        <f>단가대비표!V384</f>
        <v>0</v>
      </c>
      <c r="L955" s="53">
        <f>TRUNC(K955*D955,1)</f>
        <v>0</v>
      </c>
      <c r="M955" s="40" t="s">
        <v>2508</v>
      </c>
      <c r="N955" s="2" t="s">
        <v>770</v>
      </c>
      <c r="O955" s="2" t="s">
        <v>2509</v>
      </c>
      <c r="P955" s="2" t="s">
        <v>48</v>
      </c>
      <c r="Q955" s="2" t="s">
        <v>48</v>
      </c>
      <c r="R955" s="2" t="s">
        <v>47</v>
      </c>
      <c r="S955" s="3"/>
      <c r="T955" s="3"/>
      <c r="U955" s="3"/>
      <c r="V955" s="3">
        <v>1</v>
      </c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2" t="s">
        <v>41</v>
      </c>
      <c r="AW955" s="2" t="s">
        <v>2513</v>
      </c>
      <c r="AX955" s="2" t="s">
        <v>41</v>
      </c>
      <c r="AY955" s="2" t="s">
        <v>41</v>
      </c>
    </row>
    <row r="956" spans="1:51" ht="30" customHeight="1" hidden="1">
      <c r="A956" s="40" t="s">
        <v>1215</v>
      </c>
      <c r="B956" s="40" t="s">
        <v>1211</v>
      </c>
      <c r="C956" s="40" t="s">
        <v>1212</v>
      </c>
      <c r="D956" s="59">
        <v>0.031</v>
      </c>
      <c r="E956" s="60">
        <f t="shared" si="157"/>
        <v>99882</v>
      </c>
      <c r="F956" s="53">
        <f t="shared" si="157"/>
        <v>3096.3</v>
      </c>
      <c r="G956" s="60">
        <f>단가대비표!O367</f>
        <v>0</v>
      </c>
      <c r="H956" s="53">
        <f>TRUNC(G956*D956,1)</f>
        <v>0</v>
      </c>
      <c r="I956" s="60">
        <f>단가대비표!P367</f>
        <v>99882</v>
      </c>
      <c r="J956" s="53">
        <f>TRUNC(I956*D956,1)</f>
        <v>3096.3</v>
      </c>
      <c r="K956" s="60">
        <f>단가대비표!V367</f>
        <v>0</v>
      </c>
      <c r="L956" s="53">
        <f>TRUNC(K956*D956,1)</f>
        <v>0</v>
      </c>
      <c r="M956" s="40" t="s">
        <v>1247</v>
      </c>
      <c r="N956" s="2" t="s">
        <v>770</v>
      </c>
      <c r="O956" s="2" t="s">
        <v>1216</v>
      </c>
      <c r="P956" s="2" t="s">
        <v>48</v>
      </c>
      <c r="Q956" s="2" t="s">
        <v>48</v>
      </c>
      <c r="R956" s="2" t="s">
        <v>47</v>
      </c>
      <c r="S956" s="3"/>
      <c r="T956" s="3"/>
      <c r="U956" s="3"/>
      <c r="V956" s="3">
        <v>1</v>
      </c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2" t="s">
        <v>41</v>
      </c>
      <c r="AW956" s="2" t="s">
        <v>2514</v>
      </c>
      <c r="AX956" s="2" t="s">
        <v>41</v>
      </c>
      <c r="AY956" s="2" t="s">
        <v>41</v>
      </c>
    </row>
    <row r="957" spans="1:51" ht="30" customHeight="1" hidden="1">
      <c r="A957" s="40" t="s">
        <v>1218</v>
      </c>
      <c r="B957" s="40" t="s">
        <v>1673</v>
      </c>
      <c r="C957" s="40" t="s">
        <v>1028</v>
      </c>
      <c r="D957" s="59">
        <v>1</v>
      </c>
      <c r="E957" s="60">
        <f t="shared" si="157"/>
        <v>244.4</v>
      </c>
      <c r="F957" s="53">
        <f t="shared" si="157"/>
        <v>244.4</v>
      </c>
      <c r="G957" s="60">
        <v>0</v>
      </c>
      <c r="H957" s="53">
        <f>TRUNC(G957*D957,1)</f>
        <v>0</v>
      </c>
      <c r="I957" s="60">
        <v>0</v>
      </c>
      <c r="J957" s="53">
        <f>TRUNC(I957*D957,1)</f>
        <v>0</v>
      </c>
      <c r="K957" s="60">
        <f>TRUNC(SUMIF(V955:V957,RIGHTB(O957,1),J955:J957)*U957,2)</f>
        <v>244.48</v>
      </c>
      <c r="L957" s="53">
        <f>TRUNC(K957*D957,1)</f>
        <v>244.4</v>
      </c>
      <c r="M957" s="40" t="s">
        <v>41</v>
      </c>
      <c r="N957" s="2" t="s">
        <v>770</v>
      </c>
      <c r="O957" s="2" t="s">
        <v>1104</v>
      </c>
      <c r="P957" s="2" t="s">
        <v>48</v>
      </c>
      <c r="Q957" s="2" t="s">
        <v>48</v>
      </c>
      <c r="R957" s="2" t="s">
        <v>48</v>
      </c>
      <c r="S957" s="3">
        <v>1</v>
      </c>
      <c r="T957" s="3">
        <v>2</v>
      </c>
      <c r="U957" s="3">
        <v>0.02</v>
      </c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2" t="s">
        <v>41</v>
      </c>
      <c r="AW957" s="2" t="s">
        <v>2515</v>
      </c>
      <c r="AX957" s="2" t="s">
        <v>41</v>
      </c>
      <c r="AY957" s="2" t="s">
        <v>41</v>
      </c>
    </row>
    <row r="958" spans="1:51" ht="30" customHeight="1" hidden="1">
      <c r="A958" s="40" t="s">
        <v>1173</v>
      </c>
      <c r="B958" s="40" t="s">
        <v>41</v>
      </c>
      <c r="C958" s="40" t="s">
        <v>41</v>
      </c>
      <c r="D958" s="59"/>
      <c r="E958" s="60"/>
      <c r="F958" s="53">
        <f>H958+J958+L958</f>
        <v>12468</v>
      </c>
      <c r="G958" s="60"/>
      <c r="H958" s="53">
        <f>TRUNC(SUMIF(N955:N957,N954,H955:H957),0)</f>
        <v>0</v>
      </c>
      <c r="I958" s="60"/>
      <c r="J958" s="53">
        <f>TRUNC(SUMIF(N955:N957,N954,J955:J957),0)</f>
        <v>12224</v>
      </c>
      <c r="K958" s="60"/>
      <c r="L958" s="53">
        <f>TRUNC(SUMIF(N955:N957,N954,L955:L957),0)</f>
        <v>244</v>
      </c>
      <c r="M958" s="40" t="s">
        <v>41</v>
      </c>
      <c r="N958" s="2" t="s">
        <v>67</v>
      </c>
      <c r="O958" s="2" t="s">
        <v>67</v>
      </c>
      <c r="P958" s="2" t="s">
        <v>41</v>
      </c>
      <c r="Q958" s="2" t="s">
        <v>41</v>
      </c>
      <c r="R958" s="2" t="s">
        <v>41</v>
      </c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2" t="s">
        <v>41</v>
      </c>
      <c r="AW958" s="2" t="s">
        <v>41</v>
      </c>
      <c r="AX958" s="2" t="s">
        <v>41</v>
      </c>
      <c r="AY958" s="2" t="s">
        <v>41</v>
      </c>
    </row>
    <row r="959" spans="1:13" ht="30" customHeight="1" hidden="1">
      <c r="A959" s="59"/>
      <c r="B959" s="59"/>
      <c r="C959" s="59"/>
      <c r="D959" s="59"/>
      <c r="E959" s="60"/>
      <c r="F959" s="53"/>
      <c r="G959" s="60"/>
      <c r="H959" s="53"/>
      <c r="I959" s="60"/>
      <c r="J959" s="53"/>
      <c r="K959" s="60"/>
      <c r="L959" s="53"/>
      <c r="M959" s="59"/>
    </row>
    <row r="960" spans="1:14" ht="30" customHeight="1" hidden="1">
      <c r="A960" s="54" t="s">
        <v>2516</v>
      </c>
      <c r="B960" s="55"/>
      <c r="C960" s="55"/>
      <c r="D960" s="55"/>
      <c r="E960" s="56"/>
      <c r="F960" s="57"/>
      <c r="G960" s="56"/>
      <c r="H960" s="57"/>
      <c r="I960" s="56"/>
      <c r="J960" s="57"/>
      <c r="K960" s="56"/>
      <c r="L960" s="57"/>
      <c r="M960" s="58"/>
      <c r="N960" s="4" t="s">
        <v>798</v>
      </c>
    </row>
    <row r="961" spans="1:51" ht="30" customHeight="1" hidden="1">
      <c r="A961" s="40" t="s">
        <v>2517</v>
      </c>
      <c r="B961" s="40" t="s">
        <v>1211</v>
      </c>
      <c r="C961" s="40" t="s">
        <v>1212</v>
      </c>
      <c r="D961" s="59">
        <v>0.136</v>
      </c>
      <c r="E961" s="60">
        <f>TRUNC(G961+I961+K961,1)</f>
        <v>139664</v>
      </c>
      <c r="F961" s="53">
        <f>TRUNC(H961+J961+L961,1)</f>
        <v>18994.3</v>
      </c>
      <c r="G961" s="60">
        <f>단가대비표!O385</f>
        <v>0</v>
      </c>
      <c r="H961" s="53">
        <f>TRUNC(G961*D961,1)</f>
        <v>0</v>
      </c>
      <c r="I961" s="60">
        <f>단가대비표!P385</f>
        <v>139664</v>
      </c>
      <c r="J961" s="53">
        <f>TRUNC(I961*D961,1)</f>
        <v>18994.3</v>
      </c>
      <c r="K961" s="60">
        <f>단가대비표!V385</f>
        <v>0</v>
      </c>
      <c r="L961" s="53">
        <f>TRUNC(K961*D961,1)</f>
        <v>0</v>
      </c>
      <c r="M961" s="40" t="s">
        <v>2518</v>
      </c>
      <c r="N961" s="2" t="s">
        <v>798</v>
      </c>
      <c r="O961" s="2" t="s">
        <v>2519</v>
      </c>
      <c r="P961" s="2" t="s">
        <v>48</v>
      </c>
      <c r="Q961" s="2" t="s">
        <v>48</v>
      </c>
      <c r="R961" s="2" t="s">
        <v>47</v>
      </c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2" t="s">
        <v>41</v>
      </c>
      <c r="AW961" s="2" t="s">
        <v>2520</v>
      </c>
      <c r="AX961" s="2" t="s">
        <v>41</v>
      </c>
      <c r="AY961" s="2" t="s">
        <v>41</v>
      </c>
    </row>
    <row r="962" spans="1:51" ht="30" customHeight="1" hidden="1">
      <c r="A962" s="40" t="s">
        <v>1173</v>
      </c>
      <c r="B962" s="40" t="s">
        <v>41</v>
      </c>
      <c r="C962" s="40" t="s">
        <v>41</v>
      </c>
      <c r="D962" s="59"/>
      <c r="E962" s="60"/>
      <c r="F962" s="53">
        <f>H962+J962+L962</f>
        <v>18994</v>
      </c>
      <c r="G962" s="60"/>
      <c r="H962" s="53">
        <f>TRUNC(SUMIF(N961:N961,N960,H961:H961),0)</f>
        <v>0</v>
      </c>
      <c r="I962" s="60"/>
      <c r="J962" s="53">
        <f>TRUNC(SUMIF(N961:N961,N960,J961:J961),0)</f>
        <v>18994</v>
      </c>
      <c r="K962" s="60"/>
      <c r="L962" s="53">
        <f>TRUNC(SUMIF(N961:N961,N960,L961:L961),0)</f>
        <v>0</v>
      </c>
      <c r="M962" s="40" t="s">
        <v>41</v>
      </c>
      <c r="N962" s="2" t="s">
        <v>67</v>
      </c>
      <c r="O962" s="2" t="s">
        <v>67</v>
      </c>
      <c r="P962" s="2" t="s">
        <v>41</v>
      </c>
      <c r="Q962" s="2" t="s">
        <v>41</v>
      </c>
      <c r="R962" s="2" t="s">
        <v>41</v>
      </c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2" t="s">
        <v>41</v>
      </c>
      <c r="AW962" s="2" t="s">
        <v>41</v>
      </c>
      <c r="AX962" s="2" t="s">
        <v>41</v>
      </c>
      <c r="AY962" s="2" t="s">
        <v>41</v>
      </c>
    </row>
    <row r="963" spans="1:13" ht="30" customHeight="1" hidden="1">
      <c r="A963" s="59"/>
      <c r="B963" s="59"/>
      <c r="C963" s="59"/>
      <c r="D963" s="59"/>
      <c r="E963" s="60"/>
      <c r="F963" s="53"/>
      <c r="G963" s="60"/>
      <c r="H963" s="53"/>
      <c r="I963" s="60"/>
      <c r="J963" s="53"/>
      <c r="K963" s="60"/>
      <c r="L963" s="53"/>
      <c r="M963" s="59"/>
    </row>
    <row r="964" spans="1:14" ht="30" customHeight="1" hidden="1">
      <c r="A964" s="54" t="s">
        <v>2521</v>
      </c>
      <c r="B964" s="55"/>
      <c r="C964" s="55"/>
      <c r="D964" s="55"/>
      <c r="E964" s="56"/>
      <c r="F964" s="57"/>
      <c r="G964" s="56"/>
      <c r="H964" s="57"/>
      <c r="I964" s="56"/>
      <c r="J964" s="57"/>
      <c r="K964" s="56"/>
      <c r="L964" s="57"/>
      <c r="M964" s="58"/>
      <c r="N964" s="4" t="s">
        <v>809</v>
      </c>
    </row>
    <row r="965" spans="1:51" ht="30" customHeight="1" hidden="1">
      <c r="A965" s="40" t="s">
        <v>2517</v>
      </c>
      <c r="B965" s="40" t="s">
        <v>1211</v>
      </c>
      <c r="C965" s="40" t="s">
        <v>1212</v>
      </c>
      <c r="D965" s="59">
        <v>0.161</v>
      </c>
      <c r="E965" s="60">
        <f>TRUNC(G965+I965+K965,1)</f>
        <v>139664</v>
      </c>
      <c r="F965" s="53">
        <f>TRUNC(H965+J965+L965,1)</f>
        <v>22485.9</v>
      </c>
      <c r="G965" s="60">
        <f>단가대비표!O385</f>
        <v>0</v>
      </c>
      <c r="H965" s="53">
        <f>TRUNC(G965*D965,1)</f>
        <v>0</v>
      </c>
      <c r="I965" s="60">
        <f>단가대비표!P385</f>
        <v>139664</v>
      </c>
      <c r="J965" s="53">
        <f>TRUNC(I965*D965,1)</f>
        <v>22485.9</v>
      </c>
      <c r="K965" s="60">
        <f>단가대비표!V385</f>
        <v>0</v>
      </c>
      <c r="L965" s="53">
        <f>TRUNC(K965*D965,1)</f>
        <v>0</v>
      </c>
      <c r="M965" s="40" t="s">
        <v>2518</v>
      </c>
      <c r="N965" s="2" t="s">
        <v>809</v>
      </c>
      <c r="O965" s="2" t="s">
        <v>2519</v>
      </c>
      <c r="P965" s="2" t="s">
        <v>48</v>
      </c>
      <c r="Q965" s="2" t="s">
        <v>48</v>
      </c>
      <c r="R965" s="2" t="s">
        <v>47</v>
      </c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2" t="s">
        <v>41</v>
      </c>
      <c r="AW965" s="2" t="s">
        <v>2522</v>
      </c>
      <c r="AX965" s="2" t="s">
        <v>41</v>
      </c>
      <c r="AY965" s="2" t="s">
        <v>41</v>
      </c>
    </row>
    <row r="966" spans="1:51" ht="30" customHeight="1" hidden="1">
      <c r="A966" s="40" t="s">
        <v>1173</v>
      </c>
      <c r="B966" s="40" t="s">
        <v>41</v>
      </c>
      <c r="C966" s="40" t="s">
        <v>41</v>
      </c>
      <c r="D966" s="59"/>
      <c r="E966" s="60"/>
      <c r="F966" s="53">
        <f>H966+J966+L966</f>
        <v>22485</v>
      </c>
      <c r="G966" s="60"/>
      <c r="H966" s="53">
        <f>TRUNC(SUMIF(N965:N965,N964,H965:H965),0)</f>
        <v>0</v>
      </c>
      <c r="I966" s="60"/>
      <c r="J966" s="53">
        <f>TRUNC(SUMIF(N965:N965,N964,J965:J965),0)</f>
        <v>22485</v>
      </c>
      <c r="K966" s="60"/>
      <c r="L966" s="53">
        <f>TRUNC(SUMIF(N965:N965,N964,L965:L965),0)</f>
        <v>0</v>
      </c>
      <c r="M966" s="40" t="s">
        <v>41</v>
      </c>
      <c r="N966" s="2" t="s">
        <v>67</v>
      </c>
      <c r="O966" s="2" t="s">
        <v>67</v>
      </c>
      <c r="P966" s="2" t="s">
        <v>41</v>
      </c>
      <c r="Q966" s="2" t="s">
        <v>41</v>
      </c>
      <c r="R966" s="2" t="s">
        <v>41</v>
      </c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2" t="s">
        <v>41</v>
      </c>
      <c r="AW966" s="2" t="s">
        <v>41</v>
      </c>
      <c r="AX966" s="2" t="s">
        <v>41</v>
      </c>
      <c r="AY966" s="2" t="s">
        <v>41</v>
      </c>
    </row>
    <row r="967" spans="1:13" ht="30" customHeight="1" hidden="1">
      <c r="A967" s="59"/>
      <c r="B967" s="59"/>
      <c r="C967" s="59"/>
      <c r="D967" s="59"/>
      <c r="E967" s="60"/>
      <c r="F967" s="53"/>
      <c r="G967" s="60"/>
      <c r="H967" s="53"/>
      <c r="I967" s="60"/>
      <c r="J967" s="53"/>
      <c r="K967" s="60"/>
      <c r="L967" s="53"/>
      <c r="M967" s="59"/>
    </row>
    <row r="968" spans="1:14" ht="30" customHeight="1" hidden="1">
      <c r="A968" s="54" t="s">
        <v>2523</v>
      </c>
      <c r="B968" s="55"/>
      <c r="C968" s="55"/>
      <c r="D968" s="55"/>
      <c r="E968" s="56"/>
      <c r="F968" s="57"/>
      <c r="G968" s="56"/>
      <c r="H968" s="57"/>
      <c r="I968" s="56"/>
      <c r="J968" s="57"/>
      <c r="K968" s="56"/>
      <c r="L968" s="57"/>
      <c r="M968" s="58"/>
      <c r="N968" s="4" t="s">
        <v>817</v>
      </c>
    </row>
    <row r="969" spans="1:51" ht="30" customHeight="1" hidden="1">
      <c r="A969" s="40" t="s">
        <v>1955</v>
      </c>
      <c r="B969" s="40" t="s">
        <v>1965</v>
      </c>
      <c r="C969" s="40" t="s">
        <v>1422</v>
      </c>
      <c r="D969" s="59">
        <v>0.03</v>
      </c>
      <c r="E969" s="60">
        <f>TRUNC(G969+I969+K969,1)</f>
        <v>9310</v>
      </c>
      <c r="F969" s="53">
        <f>TRUNC(H969+J969+L969,1)</f>
        <v>279.3</v>
      </c>
      <c r="G969" s="60">
        <f>단가대비표!O323</f>
        <v>9310</v>
      </c>
      <c r="H969" s="53">
        <f>TRUNC(G969*D969,1)</f>
        <v>279.3</v>
      </c>
      <c r="I969" s="60">
        <f>단가대비표!P323</f>
        <v>0</v>
      </c>
      <c r="J969" s="53">
        <f>TRUNC(I969*D969,1)</f>
        <v>0</v>
      </c>
      <c r="K969" s="60">
        <f>단가대비표!V323</f>
        <v>0</v>
      </c>
      <c r="L969" s="53">
        <f>TRUNC(K969*D969,1)</f>
        <v>0</v>
      </c>
      <c r="M969" s="40" t="s">
        <v>1966</v>
      </c>
      <c r="N969" s="2" t="s">
        <v>817</v>
      </c>
      <c r="O969" s="2" t="s">
        <v>1967</v>
      </c>
      <c r="P969" s="2" t="s">
        <v>48</v>
      </c>
      <c r="Q969" s="2" t="s">
        <v>48</v>
      </c>
      <c r="R969" s="2" t="s">
        <v>47</v>
      </c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2" t="s">
        <v>41</v>
      </c>
      <c r="AW969" s="2" t="s">
        <v>2524</v>
      </c>
      <c r="AX969" s="2" t="s">
        <v>41</v>
      </c>
      <c r="AY969" s="2" t="s">
        <v>41</v>
      </c>
    </row>
    <row r="970" spans="1:51" ht="30" customHeight="1" hidden="1">
      <c r="A970" s="40" t="s">
        <v>1173</v>
      </c>
      <c r="B970" s="40" t="s">
        <v>41</v>
      </c>
      <c r="C970" s="40" t="s">
        <v>41</v>
      </c>
      <c r="D970" s="59"/>
      <c r="E970" s="60"/>
      <c r="F970" s="53">
        <f>H970+J970+L970</f>
        <v>279</v>
      </c>
      <c r="G970" s="60"/>
      <c r="H970" s="53">
        <f>TRUNC(SUMIF(N969:N969,N968,H969:H969),0)</f>
        <v>279</v>
      </c>
      <c r="I970" s="60"/>
      <c r="J970" s="53">
        <f>TRUNC(SUMIF(N969:N969,N968,J969:J969),0)</f>
        <v>0</v>
      </c>
      <c r="K970" s="60"/>
      <c r="L970" s="53">
        <f>TRUNC(SUMIF(N969:N969,N968,L969:L969),0)</f>
        <v>0</v>
      </c>
      <c r="M970" s="40" t="s">
        <v>41</v>
      </c>
      <c r="N970" s="2" t="s">
        <v>67</v>
      </c>
      <c r="O970" s="2" t="s">
        <v>67</v>
      </c>
      <c r="P970" s="2" t="s">
        <v>41</v>
      </c>
      <c r="Q970" s="2" t="s">
        <v>41</v>
      </c>
      <c r="R970" s="2" t="s">
        <v>41</v>
      </c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2" t="s">
        <v>41</v>
      </c>
      <c r="AW970" s="2" t="s">
        <v>41</v>
      </c>
      <c r="AX970" s="2" t="s">
        <v>41</v>
      </c>
      <c r="AY970" s="2" t="s">
        <v>41</v>
      </c>
    </row>
    <row r="971" spans="1:13" ht="30" customHeight="1" hidden="1">
      <c r="A971" s="59"/>
      <c r="B971" s="59"/>
      <c r="C971" s="59"/>
      <c r="D971" s="59"/>
      <c r="E971" s="60"/>
      <c r="F971" s="53"/>
      <c r="G971" s="60"/>
      <c r="H971" s="53"/>
      <c r="I971" s="60"/>
      <c r="J971" s="53"/>
      <c r="K971" s="60"/>
      <c r="L971" s="53"/>
      <c r="M971" s="59"/>
    </row>
    <row r="972" spans="1:14" ht="30" customHeight="1" hidden="1">
      <c r="A972" s="54" t="s">
        <v>2525</v>
      </c>
      <c r="B972" s="55"/>
      <c r="C972" s="55"/>
      <c r="D972" s="55"/>
      <c r="E972" s="56"/>
      <c r="F972" s="57"/>
      <c r="G972" s="56"/>
      <c r="H972" s="57"/>
      <c r="I972" s="56"/>
      <c r="J972" s="57"/>
      <c r="K972" s="56"/>
      <c r="L972" s="57"/>
      <c r="M972" s="58"/>
      <c r="N972" s="4" t="s">
        <v>820</v>
      </c>
    </row>
    <row r="973" spans="1:51" ht="30" customHeight="1" hidden="1">
      <c r="A973" s="40" t="s">
        <v>1955</v>
      </c>
      <c r="B973" s="40" t="s">
        <v>1965</v>
      </c>
      <c r="C973" s="40" t="s">
        <v>1422</v>
      </c>
      <c r="D973" s="59">
        <v>0.03</v>
      </c>
      <c r="E973" s="60">
        <f>TRUNC(G973+I973+K973,1)</f>
        <v>9310</v>
      </c>
      <c r="F973" s="53">
        <f>TRUNC(H973+J973+L973,1)</f>
        <v>279.3</v>
      </c>
      <c r="G973" s="60">
        <f>단가대비표!O323</f>
        <v>9310</v>
      </c>
      <c r="H973" s="53">
        <f>TRUNC(G973*D973,1)</f>
        <v>279.3</v>
      </c>
      <c r="I973" s="60">
        <f>단가대비표!P323</f>
        <v>0</v>
      </c>
      <c r="J973" s="53">
        <f>TRUNC(I973*D973,1)</f>
        <v>0</v>
      </c>
      <c r="K973" s="60">
        <f>단가대비표!V323</f>
        <v>0</v>
      </c>
      <c r="L973" s="53">
        <f>TRUNC(K973*D973,1)</f>
        <v>0</v>
      </c>
      <c r="M973" s="40" t="s">
        <v>1966</v>
      </c>
      <c r="N973" s="2" t="s">
        <v>820</v>
      </c>
      <c r="O973" s="2" t="s">
        <v>1967</v>
      </c>
      <c r="P973" s="2" t="s">
        <v>48</v>
      </c>
      <c r="Q973" s="2" t="s">
        <v>48</v>
      </c>
      <c r="R973" s="2" t="s">
        <v>47</v>
      </c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2" t="s">
        <v>41</v>
      </c>
      <c r="AW973" s="2" t="s">
        <v>2526</v>
      </c>
      <c r="AX973" s="2" t="s">
        <v>41</v>
      </c>
      <c r="AY973" s="2" t="s">
        <v>41</v>
      </c>
    </row>
    <row r="974" spans="1:51" ht="30" customHeight="1" hidden="1">
      <c r="A974" s="40" t="s">
        <v>1173</v>
      </c>
      <c r="B974" s="40" t="s">
        <v>41</v>
      </c>
      <c r="C974" s="40" t="s">
        <v>41</v>
      </c>
      <c r="D974" s="59"/>
      <c r="E974" s="60"/>
      <c r="F974" s="53">
        <f>H974+J974+L974</f>
        <v>279</v>
      </c>
      <c r="G974" s="60"/>
      <c r="H974" s="53">
        <f>TRUNC(SUMIF(N973:N973,N972,H973:H973),0)</f>
        <v>279</v>
      </c>
      <c r="I974" s="60"/>
      <c r="J974" s="53">
        <f>TRUNC(SUMIF(N973:N973,N972,J973:J973),0)</f>
        <v>0</v>
      </c>
      <c r="K974" s="60"/>
      <c r="L974" s="53">
        <f>TRUNC(SUMIF(N973:N973,N972,L973:L973),0)</f>
        <v>0</v>
      </c>
      <c r="M974" s="40" t="s">
        <v>41</v>
      </c>
      <c r="N974" s="2" t="s">
        <v>67</v>
      </c>
      <c r="O974" s="2" t="s">
        <v>67</v>
      </c>
      <c r="P974" s="2" t="s">
        <v>41</v>
      </c>
      <c r="Q974" s="2" t="s">
        <v>41</v>
      </c>
      <c r="R974" s="2" t="s">
        <v>41</v>
      </c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2" t="s">
        <v>41</v>
      </c>
      <c r="AW974" s="2" t="s">
        <v>41</v>
      </c>
      <c r="AX974" s="2" t="s">
        <v>41</v>
      </c>
      <c r="AY974" s="2" t="s">
        <v>41</v>
      </c>
    </row>
    <row r="975" spans="1:13" ht="30" customHeight="1" hidden="1">
      <c r="A975" s="59"/>
      <c r="B975" s="59"/>
      <c r="C975" s="59"/>
      <c r="D975" s="59"/>
      <c r="E975" s="60"/>
      <c r="F975" s="53"/>
      <c r="G975" s="60"/>
      <c r="H975" s="53"/>
      <c r="I975" s="60"/>
      <c r="J975" s="53"/>
      <c r="K975" s="60"/>
      <c r="L975" s="53"/>
      <c r="M975" s="59"/>
    </row>
    <row r="976" spans="1:14" ht="30" customHeight="1" hidden="1">
      <c r="A976" s="54" t="s">
        <v>2527</v>
      </c>
      <c r="B976" s="55"/>
      <c r="C976" s="55"/>
      <c r="D976" s="55"/>
      <c r="E976" s="56"/>
      <c r="F976" s="57"/>
      <c r="G976" s="56"/>
      <c r="H976" s="57"/>
      <c r="I976" s="56"/>
      <c r="J976" s="57"/>
      <c r="K976" s="56"/>
      <c r="L976" s="57"/>
      <c r="M976" s="58"/>
      <c r="N976" s="4" t="s">
        <v>823</v>
      </c>
    </row>
    <row r="977" spans="1:51" ht="30" customHeight="1" hidden="1">
      <c r="A977" s="40" t="s">
        <v>1955</v>
      </c>
      <c r="B977" s="40" t="s">
        <v>2528</v>
      </c>
      <c r="C977" s="40" t="s">
        <v>1422</v>
      </c>
      <c r="D977" s="59">
        <v>0.18</v>
      </c>
      <c r="E977" s="60">
        <f>TRUNC(G977+I977+K977,1)</f>
        <v>10010</v>
      </c>
      <c r="F977" s="53">
        <f>TRUNC(H977+J977+L977,1)</f>
        <v>1801.8</v>
      </c>
      <c r="G977" s="60">
        <f>단가대비표!O326</f>
        <v>10010</v>
      </c>
      <c r="H977" s="53">
        <f>TRUNC(G977*D977,1)</f>
        <v>1801.8</v>
      </c>
      <c r="I977" s="60">
        <f>단가대비표!P326</f>
        <v>0</v>
      </c>
      <c r="J977" s="53">
        <f>TRUNC(I977*D977,1)</f>
        <v>0</v>
      </c>
      <c r="K977" s="60">
        <f>단가대비표!V326</f>
        <v>0</v>
      </c>
      <c r="L977" s="53">
        <f>TRUNC(K977*D977,1)</f>
        <v>0</v>
      </c>
      <c r="M977" s="40" t="s">
        <v>2529</v>
      </c>
      <c r="N977" s="2" t="s">
        <v>823</v>
      </c>
      <c r="O977" s="2" t="s">
        <v>2530</v>
      </c>
      <c r="P977" s="2" t="s">
        <v>48</v>
      </c>
      <c r="Q977" s="2" t="s">
        <v>48</v>
      </c>
      <c r="R977" s="2" t="s">
        <v>47</v>
      </c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2" t="s">
        <v>41</v>
      </c>
      <c r="AW977" s="2" t="s">
        <v>2531</v>
      </c>
      <c r="AX977" s="2" t="s">
        <v>41</v>
      </c>
      <c r="AY977" s="2" t="s">
        <v>41</v>
      </c>
    </row>
    <row r="978" spans="1:51" ht="30" customHeight="1" hidden="1">
      <c r="A978" s="40" t="s">
        <v>1173</v>
      </c>
      <c r="B978" s="40" t="s">
        <v>41</v>
      </c>
      <c r="C978" s="40" t="s">
        <v>41</v>
      </c>
      <c r="D978" s="59"/>
      <c r="E978" s="60"/>
      <c r="F978" s="53">
        <f>H978+J978+L978</f>
        <v>1801</v>
      </c>
      <c r="G978" s="60"/>
      <c r="H978" s="53">
        <f>TRUNC(SUMIF(N977:N977,N976,H977:H977),0)</f>
        <v>1801</v>
      </c>
      <c r="I978" s="60"/>
      <c r="J978" s="53">
        <f>TRUNC(SUMIF(N977:N977,N976,J977:J977),0)</f>
        <v>0</v>
      </c>
      <c r="K978" s="60"/>
      <c r="L978" s="53">
        <f>TRUNC(SUMIF(N977:N977,N976,L977:L977),0)</f>
        <v>0</v>
      </c>
      <c r="M978" s="40" t="s">
        <v>41</v>
      </c>
      <c r="N978" s="2" t="s">
        <v>67</v>
      </c>
      <c r="O978" s="2" t="s">
        <v>67</v>
      </c>
      <c r="P978" s="2" t="s">
        <v>41</v>
      </c>
      <c r="Q978" s="2" t="s">
        <v>41</v>
      </c>
      <c r="R978" s="2" t="s">
        <v>41</v>
      </c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2" t="s">
        <v>41</v>
      </c>
      <c r="AW978" s="2" t="s">
        <v>41</v>
      </c>
      <c r="AX978" s="2" t="s">
        <v>41</v>
      </c>
      <c r="AY978" s="2" t="s">
        <v>41</v>
      </c>
    </row>
    <row r="979" spans="1:13" ht="30" customHeight="1" hidden="1">
      <c r="A979" s="59"/>
      <c r="B979" s="59"/>
      <c r="C979" s="59"/>
      <c r="D979" s="59"/>
      <c r="E979" s="60"/>
      <c r="F979" s="53"/>
      <c r="G979" s="60"/>
      <c r="H979" s="53"/>
      <c r="I979" s="60"/>
      <c r="J979" s="53"/>
      <c r="K979" s="60"/>
      <c r="L979" s="53"/>
      <c r="M979" s="59"/>
    </row>
    <row r="980" spans="1:14" ht="30" customHeight="1" hidden="1">
      <c r="A980" s="54" t="s">
        <v>2532</v>
      </c>
      <c r="B980" s="55"/>
      <c r="C980" s="55"/>
      <c r="D980" s="55"/>
      <c r="E980" s="56"/>
      <c r="F980" s="57"/>
      <c r="G980" s="56"/>
      <c r="H980" s="57"/>
      <c r="I980" s="56"/>
      <c r="J980" s="57"/>
      <c r="K980" s="56"/>
      <c r="L980" s="57"/>
      <c r="M980" s="58"/>
      <c r="N980" s="4" t="s">
        <v>827</v>
      </c>
    </row>
    <row r="981" spans="1:51" ht="30" customHeight="1" hidden="1">
      <c r="A981" s="40" t="s">
        <v>1955</v>
      </c>
      <c r="B981" s="40" t="s">
        <v>2533</v>
      </c>
      <c r="C981" s="40" t="s">
        <v>1422</v>
      </c>
      <c r="D981" s="59">
        <v>0.096</v>
      </c>
      <c r="E981" s="60">
        <f>TRUNC(G981+I981+K981,1)</f>
        <v>17400</v>
      </c>
      <c r="F981" s="53">
        <f>TRUNC(H981+J981+L981,1)</f>
        <v>1670.4</v>
      </c>
      <c r="G981" s="60">
        <f>단가대비표!O324</f>
        <v>17400</v>
      </c>
      <c r="H981" s="53">
        <f>TRUNC(G981*D981,1)</f>
        <v>1670.4</v>
      </c>
      <c r="I981" s="60">
        <f>단가대비표!P324</f>
        <v>0</v>
      </c>
      <c r="J981" s="53">
        <f>TRUNC(I981*D981,1)</f>
        <v>0</v>
      </c>
      <c r="K981" s="60">
        <f>단가대비표!V324</f>
        <v>0</v>
      </c>
      <c r="L981" s="53">
        <f>TRUNC(K981*D981,1)</f>
        <v>0</v>
      </c>
      <c r="M981" s="40" t="s">
        <v>2534</v>
      </c>
      <c r="N981" s="2" t="s">
        <v>827</v>
      </c>
      <c r="O981" s="2" t="s">
        <v>2535</v>
      </c>
      <c r="P981" s="2" t="s">
        <v>48</v>
      </c>
      <c r="Q981" s="2" t="s">
        <v>48</v>
      </c>
      <c r="R981" s="2" t="s">
        <v>47</v>
      </c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2" t="s">
        <v>41</v>
      </c>
      <c r="AW981" s="2" t="s">
        <v>2536</v>
      </c>
      <c r="AX981" s="2" t="s">
        <v>41</v>
      </c>
      <c r="AY981" s="2" t="s">
        <v>41</v>
      </c>
    </row>
    <row r="982" spans="1:51" ht="30" customHeight="1" hidden="1">
      <c r="A982" s="40" t="s">
        <v>1173</v>
      </c>
      <c r="B982" s="40" t="s">
        <v>41</v>
      </c>
      <c r="C982" s="40" t="s">
        <v>41</v>
      </c>
      <c r="D982" s="59"/>
      <c r="E982" s="60"/>
      <c r="F982" s="53">
        <f>H982+J982+L982</f>
        <v>1670</v>
      </c>
      <c r="G982" s="60"/>
      <c r="H982" s="53">
        <f>TRUNC(SUMIF(N981:N981,N980,H981:H981),0)</f>
        <v>1670</v>
      </c>
      <c r="I982" s="60"/>
      <c r="J982" s="53">
        <f>TRUNC(SUMIF(N981:N981,N980,J981:J981),0)</f>
        <v>0</v>
      </c>
      <c r="K982" s="60"/>
      <c r="L982" s="53">
        <f>TRUNC(SUMIF(N981:N981,N980,L981:L981),0)</f>
        <v>0</v>
      </c>
      <c r="M982" s="40" t="s">
        <v>41</v>
      </c>
      <c r="N982" s="2" t="s">
        <v>67</v>
      </c>
      <c r="O982" s="2" t="s">
        <v>67</v>
      </c>
      <c r="P982" s="2" t="s">
        <v>41</v>
      </c>
      <c r="Q982" s="2" t="s">
        <v>41</v>
      </c>
      <c r="R982" s="2" t="s">
        <v>41</v>
      </c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2" t="s">
        <v>41</v>
      </c>
      <c r="AW982" s="2" t="s">
        <v>41</v>
      </c>
      <c r="AX982" s="2" t="s">
        <v>41</v>
      </c>
      <c r="AY982" s="2" t="s">
        <v>41</v>
      </c>
    </row>
    <row r="983" spans="1:13" ht="30" customHeight="1" hidden="1">
      <c r="A983" s="59"/>
      <c r="B983" s="59"/>
      <c r="C983" s="59"/>
      <c r="D983" s="59"/>
      <c r="E983" s="60"/>
      <c r="F983" s="53"/>
      <c r="G983" s="60"/>
      <c r="H983" s="53"/>
      <c r="I983" s="60"/>
      <c r="J983" s="53"/>
      <c r="K983" s="60"/>
      <c r="L983" s="53"/>
      <c r="M983" s="59"/>
    </row>
    <row r="984" spans="1:14" ht="30" customHeight="1" hidden="1">
      <c r="A984" s="54" t="s">
        <v>2537</v>
      </c>
      <c r="B984" s="55"/>
      <c r="C984" s="55"/>
      <c r="D984" s="55"/>
      <c r="E984" s="56"/>
      <c r="F984" s="57"/>
      <c r="G984" s="56"/>
      <c r="H984" s="57"/>
      <c r="I984" s="56"/>
      <c r="J984" s="57"/>
      <c r="K984" s="56"/>
      <c r="L984" s="57"/>
      <c r="M984" s="58"/>
      <c r="N984" s="4" t="s">
        <v>830</v>
      </c>
    </row>
    <row r="985" spans="1:51" ht="30" customHeight="1" hidden="1">
      <c r="A985" s="40" t="s">
        <v>828</v>
      </c>
      <c r="B985" s="40" t="s">
        <v>41</v>
      </c>
      <c r="C985" s="40" t="s">
        <v>1422</v>
      </c>
      <c r="D985" s="59">
        <v>1.05</v>
      </c>
      <c r="E985" s="60">
        <f>TRUNC(G985+I985+K985,1)</f>
        <v>2000</v>
      </c>
      <c r="F985" s="53">
        <f>TRUNC(H985+J985+L985,1)</f>
        <v>2100</v>
      </c>
      <c r="G985" s="60">
        <f>단가대비표!O327</f>
        <v>2000</v>
      </c>
      <c r="H985" s="53">
        <f>TRUNC(G985*D985,1)</f>
        <v>2100</v>
      </c>
      <c r="I985" s="60">
        <f>단가대비표!P327</f>
        <v>0</v>
      </c>
      <c r="J985" s="53">
        <f>TRUNC(I985*D985,1)</f>
        <v>0</v>
      </c>
      <c r="K985" s="60">
        <f>단가대비표!V327</f>
        <v>0</v>
      </c>
      <c r="L985" s="53">
        <f>TRUNC(K985*D985,1)</f>
        <v>0</v>
      </c>
      <c r="M985" s="40" t="s">
        <v>2538</v>
      </c>
      <c r="N985" s="2" t="s">
        <v>830</v>
      </c>
      <c r="O985" s="2" t="s">
        <v>2539</v>
      </c>
      <c r="P985" s="2" t="s">
        <v>48</v>
      </c>
      <c r="Q985" s="2" t="s">
        <v>48</v>
      </c>
      <c r="R985" s="2" t="s">
        <v>47</v>
      </c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2" t="s">
        <v>41</v>
      </c>
      <c r="AW985" s="2" t="s">
        <v>2540</v>
      </c>
      <c r="AX985" s="2" t="s">
        <v>41</v>
      </c>
      <c r="AY985" s="2" t="s">
        <v>41</v>
      </c>
    </row>
    <row r="986" spans="1:51" ht="30" customHeight="1" hidden="1">
      <c r="A986" s="40" t="s">
        <v>1173</v>
      </c>
      <c r="B986" s="40" t="s">
        <v>41</v>
      </c>
      <c r="C986" s="40" t="s">
        <v>41</v>
      </c>
      <c r="D986" s="59"/>
      <c r="E986" s="60"/>
      <c r="F986" s="53">
        <f>H986+J986+L986</f>
        <v>2100</v>
      </c>
      <c r="G986" s="60"/>
      <c r="H986" s="53">
        <f>TRUNC(SUMIF(N985:N985,N984,H985:H985),0)</f>
        <v>2100</v>
      </c>
      <c r="I986" s="60"/>
      <c r="J986" s="53">
        <f>TRUNC(SUMIF(N985:N985,N984,J985:J985),0)</f>
        <v>0</v>
      </c>
      <c r="K986" s="60"/>
      <c r="L986" s="53">
        <f>TRUNC(SUMIF(N985:N985,N984,L985:L985),0)</f>
        <v>0</v>
      </c>
      <c r="M986" s="40" t="s">
        <v>41</v>
      </c>
      <c r="N986" s="2" t="s">
        <v>67</v>
      </c>
      <c r="O986" s="2" t="s">
        <v>67</v>
      </c>
      <c r="P986" s="2" t="s">
        <v>41</v>
      </c>
      <c r="Q986" s="2" t="s">
        <v>41</v>
      </c>
      <c r="R986" s="2" t="s">
        <v>41</v>
      </c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2" t="s">
        <v>41</v>
      </c>
      <c r="AW986" s="2" t="s">
        <v>41</v>
      </c>
      <c r="AX986" s="2" t="s">
        <v>41</v>
      </c>
      <c r="AY986" s="2" t="s">
        <v>41</v>
      </c>
    </row>
    <row r="987" spans="1:13" ht="30" customHeight="1" hidden="1">
      <c r="A987" s="59"/>
      <c r="B987" s="59"/>
      <c r="C987" s="59"/>
      <c r="D987" s="59"/>
      <c r="E987" s="60"/>
      <c r="F987" s="53"/>
      <c r="G987" s="60"/>
      <c r="H987" s="53"/>
      <c r="I987" s="60"/>
      <c r="J987" s="53"/>
      <c r="K987" s="60"/>
      <c r="L987" s="53"/>
      <c r="M987" s="59"/>
    </row>
    <row r="988" spans="1:14" ht="30" customHeight="1" hidden="1">
      <c r="A988" s="54" t="s">
        <v>2541</v>
      </c>
      <c r="B988" s="55"/>
      <c r="C988" s="55"/>
      <c r="D988" s="55"/>
      <c r="E988" s="56"/>
      <c r="F988" s="57"/>
      <c r="G988" s="56"/>
      <c r="H988" s="57"/>
      <c r="I988" s="56"/>
      <c r="J988" s="57"/>
      <c r="K988" s="56"/>
      <c r="L988" s="57"/>
      <c r="M988" s="58"/>
      <c r="N988" s="4" t="s">
        <v>838</v>
      </c>
    </row>
    <row r="989" spans="1:51" ht="30" customHeight="1" hidden="1">
      <c r="A989" s="40" t="s">
        <v>2542</v>
      </c>
      <c r="B989" s="40" t="s">
        <v>41</v>
      </c>
      <c r="C989" s="40" t="s">
        <v>74</v>
      </c>
      <c r="D989" s="59">
        <v>1.1</v>
      </c>
      <c r="E989" s="60">
        <f>TRUNC(G989+I989+K989,1)</f>
        <v>5000</v>
      </c>
      <c r="F989" s="53">
        <f>TRUNC(H989+J989+L989,1)</f>
        <v>5500</v>
      </c>
      <c r="G989" s="60">
        <f>단가대비표!O156</f>
        <v>5000</v>
      </c>
      <c r="H989" s="53">
        <f>TRUNC(G989*D989,1)</f>
        <v>5500</v>
      </c>
      <c r="I989" s="60">
        <f>단가대비표!P156</f>
        <v>0</v>
      </c>
      <c r="J989" s="53">
        <f>TRUNC(I989*D989,1)</f>
        <v>0</v>
      </c>
      <c r="K989" s="60">
        <f>단가대비표!V156</f>
        <v>0</v>
      </c>
      <c r="L989" s="53">
        <f>TRUNC(K989*D989,1)</f>
        <v>0</v>
      </c>
      <c r="M989" s="40" t="s">
        <v>2543</v>
      </c>
      <c r="N989" s="2" t="s">
        <v>838</v>
      </c>
      <c r="O989" s="2" t="s">
        <v>2544</v>
      </c>
      <c r="P989" s="2" t="s">
        <v>48</v>
      </c>
      <c r="Q989" s="2" t="s">
        <v>48</v>
      </c>
      <c r="R989" s="2" t="s">
        <v>47</v>
      </c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2" t="s">
        <v>41</v>
      </c>
      <c r="AW989" s="2" t="s">
        <v>2545</v>
      </c>
      <c r="AX989" s="2" t="s">
        <v>41</v>
      </c>
      <c r="AY989" s="2" t="s">
        <v>41</v>
      </c>
    </row>
    <row r="990" spans="1:51" ht="30" customHeight="1" hidden="1">
      <c r="A990" s="40" t="s">
        <v>2517</v>
      </c>
      <c r="B990" s="40" t="s">
        <v>1211</v>
      </c>
      <c r="C990" s="40" t="s">
        <v>1212</v>
      </c>
      <c r="D990" s="59">
        <v>0.1</v>
      </c>
      <c r="E990" s="60">
        <f>TRUNC(G990+I990+K990,1)</f>
        <v>139664</v>
      </c>
      <c r="F990" s="53">
        <f>TRUNC(H990+J990+L990,1)</f>
        <v>13966.4</v>
      </c>
      <c r="G990" s="60">
        <f>단가대비표!O385</f>
        <v>0</v>
      </c>
      <c r="H990" s="53">
        <f>TRUNC(G990*D990,1)</f>
        <v>0</v>
      </c>
      <c r="I990" s="60">
        <f>단가대비표!P385</f>
        <v>139664</v>
      </c>
      <c r="J990" s="53">
        <f>TRUNC(I990*D990,1)</f>
        <v>13966.4</v>
      </c>
      <c r="K990" s="60">
        <f>단가대비표!V385</f>
        <v>0</v>
      </c>
      <c r="L990" s="53">
        <f>TRUNC(K990*D990,1)</f>
        <v>0</v>
      </c>
      <c r="M990" s="40" t="s">
        <v>2518</v>
      </c>
      <c r="N990" s="2" t="s">
        <v>838</v>
      </c>
      <c r="O990" s="2" t="s">
        <v>2519</v>
      </c>
      <c r="P990" s="2" t="s">
        <v>48</v>
      </c>
      <c r="Q990" s="2" t="s">
        <v>48</v>
      </c>
      <c r="R990" s="2" t="s">
        <v>47</v>
      </c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2" t="s">
        <v>41</v>
      </c>
      <c r="AW990" s="2" t="s">
        <v>2546</v>
      </c>
      <c r="AX990" s="2" t="s">
        <v>41</v>
      </c>
      <c r="AY990" s="2" t="s">
        <v>41</v>
      </c>
    </row>
    <row r="991" spans="1:51" ht="30" customHeight="1" hidden="1">
      <c r="A991" s="40" t="s">
        <v>1173</v>
      </c>
      <c r="B991" s="40" t="s">
        <v>41</v>
      </c>
      <c r="C991" s="40" t="s">
        <v>41</v>
      </c>
      <c r="D991" s="59"/>
      <c r="E991" s="60"/>
      <c r="F991" s="53">
        <f>H991+J991+L991</f>
        <v>19466</v>
      </c>
      <c r="G991" s="60"/>
      <c r="H991" s="53">
        <f>TRUNC(SUMIF(N989:N990,N988,H989:H990),0)</f>
        <v>5500</v>
      </c>
      <c r="I991" s="60"/>
      <c r="J991" s="53">
        <f>TRUNC(SUMIF(N989:N990,N988,J989:J990),0)</f>
        <v>13966</v>
      </c>
      <c r="K991" s="60"/>
      <c r="L991" s="53">
        <f>TRUNC(SUMIF(N989:N990,N988,L989:L990),0)</f>
        <v>0</v>
      </c>
      <c r="M991" s="40" t="s">
        <v>41</v>
      </c>
      <c r="N991" s="2" t="s">
        <v>67</v>
      </c>
      <c r="O991" s="2" t="s">
        <v>67</v>
      </c>
      <c r="P991" s="2" t="s">
        <v>41</v>
      </c>
      <c r="Q991" s="2" t="s">
        <v>41</v>
      </c>
      <c r="R991" s="2" t="s">
        <v>41</v>
      </c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2" t="s">
        <v>41</v>
      </c>
      <c r="AW991" s="2" t="s">
        <v>41</v>
      </c>
      <c r="AX991" s="2" t="s">
        <v>41</v>
      </c>
      <c r="AY991" s="2" t="s">
        <v>41</v>
      </c>
    </row>
    <row r="992" spans="1:13" ht="30" customHeight="1" hidden="1">
      <c r="A992" s="59"/>
      <c r="B992" s="59"/>
      <c r="C992" s="59"/>
      <c r="D992" s="59"/>
      <c r="E992" s="60"/>
      <c r="F992" s="53"/>
      <c r="G992" s="60"/>
      <c r="H992" s="53"/>
      <c r="I992" s="60"/>
      <c r="J992" s="53"/>
      <c r="K992" s="60"/>
      <c r="L992" s="53"/>
      <c r="M992" s="59"/>
    </row>
    <row r="993" spans="1:14" ht="30" customHeight="1" hidden="1">
      <c r="A993" s="54" t="s">
        <v>2547</v>
      </c>
      <c r="B993" s="55"/>
      <c r="C993" s="55"/>
      <c r="D993" s="55"/>
      <c r="E993" s="56"/>
      <c r="F993" s="57"/>
      <c r="G993" s="56"/>
      <c r="H993" s="57"/>
      <c r="I993" s="56"/>
      <c r="J993" s="57"/>
      <c r="K993" s="56"/>
      <c r="L993" s="57"/>
      <c r="M993" s="58"/>
      <c r="N993" s="4" t="s">
        <v>842</v>
      </c>
    </row>
    <row r="994" spans="1:51" ht="30" customHeight="1" hidden="1">
      <c r="A994" s="40" t="s">
        <v>1238</v>
      </c>
      <c r="B994" s="40" t="s">
        <v>2548</v>
      </c>
      <c r="C994" s="40" t="s">
        <v>2549</v>
      </c>
      <c r="D994" s="59">
        <v>2.175</v>
      </c>
      <c r="E994" s="60">
        <f aca="true" t="shared" si="158" ref="E994:E1002">TRUNC(G994+I994+K994,1)</f>
        <v>1600</v>
      </c>
      <c r="F994" s="53">
        <f aca="true" t="shared" si="159" ref="F994:F1002">TRUNC(H994+J994+L994,1)</f>
        <v>3480</v>
      </c>
      <c r="G994" s="60">
        <f>단가대비표!O117</f>
        <v>1600</v>
      </c>
      <c r="H994" s="53">
        <f aca="true" t="shared" si="160" ref="H994:H1002">TRUNC(G994*D994,1)</f>
        <v>3480</v>
      </c>
      <c r="I994" s="60">
        <f>단가대비표!P117</f>
        <v>0</v>
      </c>
      <c r="J994" s="53">
        <f aca="true" t="shared" si="161" ref="J994:J1002">TRUNC(I994*D994,1)</f>
        <v>0</v>
      </c>
      <c r="K994" s="60">
        <f>단가대비표!V117</f>
        <v>0</v>
      </c>
      <c r="L994" s="53">
        <f aca="true" t="shared" si="162" ref="L994:L1002">TRUNC(K994*D994,1)</f>
        <v>0</v>
      </c>
      <c r="M994" s="40" t="s">
        <v>2550</v>
      </c>
      <c r="N994" s="2" t="s">
        <v>842</v>
      </c>
      <c r="O994" s="2" t="s">
        <v>2551</v>
      </c>
      <c r="P994" s="2" t="s">
        <v>48</v>
      </c>
      <c r="Q994" s="2" t="s">
        <v>48</v>
      </c>
      <c r="R994" s="2" t="s">
        <v>47</v>
      </c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2" t="s">
        <v>41</v>
      </c>
      <c r="AW994" s="2" t="s">
        <v>2552</v>
      </c>
      <c r="AX994" s="2" t="s">
        <v>41</v>
      </c>
      <c r="AY994" s="2" t="s">
        <v>41</v>
      </c>
    </row>
    <row r="995" spans="1:51" ht="30" customHeight="1" hidden="1">
      <c r="A995" s="40" t="s">
        <v>2553</v>
      </c>
      <c r="B995" s="40" t="s">
        <v>2554</v>
      </c>
      <c r="C995" s="40" t="s">
        <v>74</v>
      </c>
      <c r="D995" s="59">
        <v>1.05</v>
      </c>
      <c r="E995" s="60">
        <f t="shared" si="158"/>
        <v>7966</v>
      </c>
      <c r="F995" s="53">
        <f t="shared" si="159"/>
        <v>8364.3</v>
      </c>
      <c r="G995" s="60">
        <f>단가대비표!O47</f>
        <v>7966</v>
      </c>
      <c r="H995" s="53">
        <f t="shared" si="160"/>
        <v>8364.3</v>
      </c>
      <c r="I995" s="60">
        <f>단가대비표!P47</f>
        <v>0</v>
      </c>
      <c r="J995" s="53">
        <f t="shared" si="161"/>
        <v>0</v>
      </c>
      <c r="K995" s="60">
        <f>단가대비표!V47</f>
        <v>0</v>
      </c>
      <c r="L995" s="53">
        <f t="shared" si="162"/>
        <v>0</v>
      </c>
      <c r="M995" s="40" t="s">
        <v>2555</v>
      </c>
      <c r="N995" s="2" t="s">
        <v>842</v>
      </c>
      <c r="O995" s="2" t="s">
        <v>2556</v>
      </c>
      <c r="P995" s="2" t="s">
        <v>48</v>
      </c>
      <c r="Q995" s="2" t="s">
        <v>48</v>
      </c>
      <c r="R995" s="2" t="s">
        <v>47</v>
      </c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2" t="s">
        <v>41</v>
      </c>
      <c r="AW995" s="2" t="s">
        <v>2557</v>
      </c>
      <c r="AX995" s="2" t="s">
        <v>41</v>
      </c>
      <c r="AY995" s="2" t="s">
        <v>41</v>
      </c>
    </row>
    <row r="996" spans="1:51" ht="30" customHeight="1" hidden="1">
      <c r="A996" s="40" t="s">
        <v>2558</v>
      </c>
      <c r="B996" s="40" t="s">
        <v>2559</v>
      </c>
      <c r="C996" s="40" t="s">
        <v>699</v>
      </c>
      <c r="D996" s="59">
        <v>0.27</v>
      </c>
      <c r="E996" s="60">
        <f t="shared" si="158"/>
        <v>1744</v>
      </c>
      <c r="F996" s="53">
        <f t="shared" si="159"/>
        <v>470.8</v>
      </c>
      <c r="G996" s="60">
        <f>단가대비표!O271</f>
        <v>1744</v>
      </c>
      <c r="H996" s="53">
        <f t="shared" si="160"/>
        <v>470.8</v>
      </c>
      <c r="I996" s="60">
        <f>단가대비표!P271</f>
        <v>0</v>
      </c>
      <c r="J996" s="53">
        <f t="shared" si="161"/>
        <v>0</v>
      </c>
      <c r="K996" s="60">
        <f>단가대비표!V271</f>
        <v>0</v>
      </c>
      <c r="L996" s="53">
        <f t="shared" si="162"/>
        <v>0</v>
      </c>
      <c r="M996" s="40" t="s">
        <v>2560</v>
      </c>
      <c r="N996" s="2" t="s">
        <v>842</v>
      </c>
      <c r="O996" s="2" t="s">
        <v>2561</v>
      </c>
      <c r="P996" s="2" t="s">
        <v>48</v>
      </c>
      <c r="Q996" s="2" t="s">
        <v>48</v>
      </c>
      <c r="R996" s="2" t="s">
        <v>47</v>
      </c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2" t="s">
        <v>41</v>
      </c>
      <c r="AW996" s="2" t="s">
        <v>2562</v>
      </c>
      <c r="AX996" s="2" t="s">
        <v>41</v>
      </c>
      <c r="AY996" s="2" t="s">
        <v>41</v>
      </c>
    </row>
    <row r="997" spans="1:51" ht="30" customHeight="1" hidden="1">
      <c r="A997" s="40" t="s">
        <v>1243</v>
      </c>
      <c r="B997" s="40" t="s">
        <v>1211</v>
      </c>
      <c r="C997" s="40" t="s">
        <v>1212</v>
      </c>
      <c r="D997" s="59">
        <v>0.09</v>
      </c>
      <c r="E997" s="60">
        <f t="shared" si="158"/>
        <v>158297</v>
      </c>
      <c r="F997" s="53">
        <f t="shared" si="159"/>
        <v>14246.7</v>
      </c>
      <c r="G997" s="60">
        <f>단가대비표!O383</f>
        <v>0</v>
      </c>
      <c r="H997" s="53">
        <f t="shared" si="160"/>
        <v>0</v>
      </c>
      <c r="I997" s="60">
        <f>단가대비표!P383</f>
        <v>158297</v>
      </c>
      <c r="J997" s="53">
        <f t="shared" si="161"/>
        <v>14246.7</v>
      </c>
      <c r="K997" s="60">
        <f>단가대비표!V383</f>
        <v>0</v>
      </c>
      <c r="L997" s="53">
        <f t="shared" si="162"/>
        <v>0</v>
      </c>
      <c r="M997" s="40" t="s">
        <v>1244</v>
      </c>
      <c r="N997" s="2" t="s">
        <v>842</v>
      </c>
      <c r="O997" s="2" t="s">
        <v>1245</v>
      </c>
      <c r="P997" s="2" t="s">
        <v>48</v>
      </c>
      <c r="Q997" s="2" t="s">
        <v>48</v>
      </c>
      <c r="R997" s="2" t="s">
        <v>47</v>
      </c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2" t="s">
        <v>41</v>
      </c>
      <c r="AW997" s="2" t="s">
        <v>2563</v>
      </c>
      <c r="AX997" s="2" t="s">
        <v>41</v>
      </c>
      <c r="AY997" s="2" t="s">
        <v>41</v>
      </c>
    </row>
    <row r="998" spans="1:51" ht="30" customHeight="1" hidden="1">
      <c r="A998" s="40" t="s">
        <v>1215</v>
      </c>
      <c r="B998" s="40" t="s">
        <v>1211</v>
      </c>
      <c r="C998" s="40" t="s">
        <v>1212</v>
      </c>
      <c r="D998" s="59">
        <v>0.01</v>
      </c>
      <c r="E998" s="60">
        <f t="shared" si="158"/>
        <v>99882</v>
      </c>
      <c r="F998" s="53">
        <f t="shared" si="159"/>
        <v>998.8</v>
      </c>
      <c r="G998" s="60">
        <f>단가대비표!O367</f>
        <v>0</v>
      </c>
      <c r="H998" s="53">
        <f t="shared" si="160"/>
        <v>0</v>
      </c>
      <c r="I998" s="60">
        <f>단가대비표!P367</f>
        <v>99882</v>
      </c>
      <c r="J998" s="53">
        <f t="shared" si="161"/>
        <v>998.8</v>
      </c>
      <c r="K998" s="60">
        <f>단가대비표!V367</f>
        <v>0</v>
      </c>
      <c r="L998" s="53">
        <f t="shared" si="162"/>
        <v>0</v>
      </c>
      <c r="M998" s="40" t="s">
        <v>1247</v>
      </c>
      <c r="N998" s="2" t="s">
        <v>842</v>
      </c>
      <c r="O998" s="2" t="s">
        <v>1216</v>
      </c>
      <c r="P998" s="2" t="s">
        <v>48</v>
      </c>
      <c r="Q998" s="2" t="s">
        <v>48</v>
      </c>
      <c r="R998" s="2" t="s">
        <v>47</v>
      </c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2" t="s">
        <v>41</v>
      </c>
      <c r="AW998" s="2" t="s">
        <v>2564</v>
      </c>
      <c r="AX998" s="2" t="s">
        <v>41</v>
      </c>
      <c r="AY998" s="2" t="s">
        <v>41</v>
      </c>
    </row>
    <row r="999" spans="1:51" ht="30" customHeight="1" hidden="1">
      <c r="A999" s="40" t="s">
        <v>2096</v>
      </c>
      <c r="B999" s="40" t="s">
        <v>2097</v>
      </c>
      <c r="C999" s="40" t="s">
        <v>699</v>
      </c>
      <c r="D999" s="59">
        <v>1.502</v>
      </c>
      <c r="E999" s="60">
        <f t="shared" si="158"/>
        <v>3440</v>
      </c>
      <c r="F999" s="53">
        <f t="shared" si="159"/>
        <v>5166.8</v>
      </c>
      <c r="G999" s="60">
        <f>단가대비표!O103</f>
        <v>3440</v>
      </c>
      <c r="H999" s="53">
        <f t="shared" si="160"/>
        <v>5166.8</v>
      </c>
      <c r="I999" s="60">
        <f>단가대비표!P103</f>
        <v>0</v>
      </c>
      <c r="J999" s="53">
        <f t="shared" si="161"/>
        <v>0</v>
      </c>
      <c r="K999" s="60">
        <f>단가대비표!V103</f>
        <v>0</v>
      </c>
      <c r="L999" s="53">
        <f t="shared" si="162"/>
        <v>0</v>
      </c>
      <c r="M999" s="40" t="s">
        <v>2098</v>
      </c>
      <c r="N999" s="2" t="s">
        <v>842</v>
      </c>
      <c r="O999" s="2" t="s">
        <v>2099</v>
      </c>
      <c r="P999" s="2" t="s">
        <v>48</v>
      </c>
      <c r="Q999" s="2" t="s">
        <v>48</v>
      </c>
      <c r="R999" s="2" t="s">
        <v>47</v>
      </c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2" t="s">
        <v>41</v>
      </c>
      <c r="AW999" s="2" t="s">
        <v>2565</v>
      </c>
      <c r="AX999" s="2" t="s">
        <v>41</v>
      </c>
      <c r="AY999" s="2" t="s">
        <v>41</v>
      </c>
    </row>
    <row r="1000" spans="1:51" ht="30" customHeight="1" hidden="1">
      <c r="A1000" s="40" t="s">
        <v>2109</v>
      </c>
      <c r="B1000" s="40" t="s">
        <v>1502</v>
      </c>
      <c r="C1000" s="40" t="s">
        <v>699</v>
      </c>
      <c r="D1000" s="59">
        <v>1.365</v>
      </c>
      <c r="E1000" s="60">
        <f t="shared" si="158"/>
        <v>4791</v>
      </c>
      <c r="F1000" s="53">
        <f t="shared" si="159"/>
        <v>6539.5</v>
      </c>
      <c r="G1000" s="60">
        <f>일위대가목록!F310</f>
        <v>338</v>
      </c>
      <c r="H1000" s="53">
        <f t="shared" si="160"/>
        <v>461.3</v>
      </c>
      <c r="I1000" s="60">
        <f>일위대가목록!G310</f>
        <v>4441</v>
      </c>
      <c r="J1000" s="53">
        <f t="shared" si="161"/>
        <v>6061.9</v>
      </c>
      <c r="K1000" s="60">
        <f>일위대가목록!H310</f>
        <v>12</v>
      </c>
      <c r="L1000" s="53">
        <f t="shared" si="162"/>
        <v>16.3</v>
      </c>
      <c r="M1000" s="40" t="s">
        <v>2110</v>
      </c>
      <c r="N1000" s="2" t="s">
        <v>842</v>
      </c>
      <c r="O1000" s="2" t="s">
        <v>2111</v>
      </c>
      <c r="P1000" s="2" t="s">
        <v>47</v>
      </c>
      <c r="Q1000" s="2" t="s">
        <v>48</v>
      </c>
      <c r="R1000" s="2" t="s">
        <v>48</v>
      </c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2" t="s">
        <v>41</v>
      </c>
      <c r="AW1000" s="2" t="s">
        <v>2566</v>
      </c>
      <c r="AX1000" s="2" t="s">
        <v>41</v>
      </c>
      <c r="AY1000" s="2" t="s">
        <v>41</v>
      </c>
    </row>
    <row r="1001" spans="1:51" ht="30" customHeight="1" hidden="1">
      <c r="A1001" s="40" t="s">
        <v>2567</v>
      </c>
      <c r="B1001" s="40" t="s">
        <v>2568</v>
      </c>
      <c r="C1001" s="40" t="s">
        <v>150</v>
      </c>
      <c r="D1001" s="59">
        <v>1.01</v>
      </c>
      <c r="E1001" s="60">
        <f t="shared" si="158"/>
        <v>20300</v>
      </c>
      <c r="F1001" s="53">
        <f t="shared" si="159"/>
        <v>20503</v>
      </c>
      <c r="G1001" s="60">
        <f>단가대비표!O346</f>
        <v>20300</v>
      </c>
      <c r="H1001" s="53">
        <f t="shared" si="160"/>
        <v>20503</v>
      </c>
      <c r="I1001" s="60">
        <f>단가대비표!P346</f>
        <v>0</v>
      </c>
      <c r="J1001" s="53">
        <f t="shared" si="161"/>
        <v>0</v>
      </c>
      <c r="K1001" s="60">
        <f>단가대비표!V346</f>
        <v>0</v>
      </c>
      <c r="L1001" s="53">
        <f t="shared" si="162"/>
        <v>0</v>
      </c>
      <c r="M1001" s="40" t="s">
        <v>2569</v>
      </c>
      <c r="N1001" s="2" t="s">
        <v>842</v>
      </c>
      <c r="O1001" s="2" t="s">
        <v>2570</v>
      </c>
      <c r="P1001" s="2" t="s">
        <v>48</v>
      </c>
      <c r="Q1001" s="2" t="s">
        <v>48</v>
      </c>
      <c r="R1001" s="2" t="s">
        <v>47</v>
      </c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2" t="s">
        <v>41</v>
      </c>
      <c r="AW1001" s="2" t="s">
        <v>2571</v>
      </c>
      <c r="AX1001" s="2" t="s">
        <v>41</v>
      </c>
      <c r="AY1001" s="2" t="s">
        <v>41</v>
      </c>
    </row>
    <row r="1002" spans="1:51" ht="30" customHeight="1" hidden="1">
      <c r="A1002" s="40" t="s">
        <v>2517</v>
      </c>
      <c r="B1002" s="40" t="s">
        <v>1211</v>
      </c>
      <c r="C1002" s="40" t="s">
        <v>1212</v>
      </c>
      <c r="D1002" s="59">
        <v>0.11</v>
      </c>
      <c r="E1002" s="60">
        <f t="shared" si="158"/>
        <v>139664</v>
      </c>
      <c r="F1002" s="53">
        <f t="shared" si="159"/>
        <v>15363</v>
      </c>
      <c r="G1002" s="60">
        <f>단가대비표!O385</f>
        <v>0</v>
      </c>
      <c r="H1002" s="53">
        <f t="shared" si="160"/>
        <v>0</v>
      </c>
      <c r="I1002" s="60">
        <f>단가대비표!P385</f>
        <v>139664</v>
      </c>
      <c r="J1002" s="53">
        <f t="shared" si="161"/>
        <v>15363</v>
      </c>
      <c r="K1002" s="60">
        <f>단가대비표!V385</f>
        <v>0</v>
      </c>
      <c r="L1002" s="53">
        <f t="shared" si="162"/>
        <v>0</v>
      </c>
      <c r="M1002" s="40" t="s">
        <v>2518</v>
      </c>
      <c r="N1002" s="2" t="s">
        <v>842</v>
      </c>
      <c r="O1002" s="2" t="s">
        <v>2519</v>
      </c>
      <c r="P1002" s="2" t="s">
        <v>48</v>
      </c>
      <c r="Q1002" s="2" t="s">
        <v>48</v>
      </c>
      <c r="R1002" s="2" t="s">
        <v>47</v>
      </c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2" t="s">
        <v>41</v>
      </c>
      <c r="AW1002" s="2" t="s">
        <v>2572</v>
      </c>
      <c r="AX1002" s="2" t="s">
        <v>41</v>
      </c>
      <c r="AY1002" s="2" t="s">
        <v>41</v>
      </c>
    </row>
    <row r="1003" spans="1:51" ht="30" customHeight="1" hidden="1">
      <c r="A1003" s="40" t="s">
        <v>1173</v>
      </c>
      <c r="B1003" s="40" t="s">
        <v>41</v>
      </c>
      <c r="C1003" s="40" t="s">
        <v>41</v>
      </c>
      <c r="D1003" s="59"/>
      <c r="E1003" s="60"/>
      <c r="F1003" s="53">
        <f>H1003+J1003+L1003</f>
        <v>75132</v>
      </c>
      <c r="G1003" s="60"/>
      <c r="H1003" s="53">
        <f>TRUNC(SUMIF(N994:N1002,N993,H994:H1002),0)</f>
        <v>38446</v>
      </c>
      <c r="I1003" s="60"/>
      <c r="J1003" s="53">
        <f>TRUNC(SUMIF(N994:N1002,N993,J994:J1002),0)</f>
        <v>36670</v>
      </c>
      <c r="K1003" s="60"/>
      <c r="L1003" s="53">
        <f>TRUNC(SUMIF(N994:N1002,N993,L994:L1002),0)</f>
        <v>16</v>
      </c>
      <c r="M1003" s="40" t="s">
        <v>41</v>
      </c>
      <c r="N1003" s="2" t="s">
        <v>67</v>
      </c>
      <c r="O1003" s="2" t="s">
        <v>67</v>
      </c>
      <c r="P1003" s="2" t="s">
        <v>41</v>
      </c>
      <c r="Q1003" s="2" t="s">
        <v>41</v>
      </c>
      <c r="R1003" s="2" t="s">
        <v>41</v>
      </c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2" t="s">
        <v>41</v>
      </c>
      <c r="AW1003" s="2" t="s">
        <v>41</v>
      </c>
      <c r="AX1003" s="2" t="s">
        <v>41</v>
      </c>
      <c r="AY1003" s="2" t="s">
        <v>41</v>
      </c>
    </row>
    <row r="1004" spans="1:13" ht="30" customHeight="1" hidden="1">
      <c r="A1004" s="59"/>
      <c r="B1004" s="59"/>
      <c r="C1004" s="59"/>
      <c r="D1004" s="59"/>
      <c r="E1004" s="60"/>
      <c r="F1004" s="53"/>
      <c r="G1004" s="60"/>
      <c r="H1004" s="53"/>
      <c r="I1004" s="60"/>
      <c r="J1004" s="53"/>
      <c r="K1004" s="60"/>
      <c r="L1004" s="53"/>
      <c r="M1004" s="59"/>
    </row>
    <row r="1005" spans="1:14" ht="30" customHeight="1" hidden="1">
      <c r="A1005" s="54" t="s">
        <v>2573</v>
      </c>
      <c r="B1005" s="55"/>
      <c r="C1005" s="55"/>
      <c r="D1005" s="55"/>
      <c r="E1005" s="56"/>
      <c r="F1005" s="57"/>
      <c r="G1005" s="56"/>
      <c r="H1005" s="57"/>
      <c r="I1005" s="56"/>
      <c r="J1005" s="57"/>
      <c r="K1005" s="56"/>
      <c r="L1005" s="57"/>
      <c r="M1005" s="58"/>
      <c r="N1005" s="4" t="s">
        <v>845</v>
      </c>
    </row>
    <row r="1006" spans="1:51" ht="30" customHeight="1" hidden="1">
      <c r="A1006" s="40" t="s">
        <v>843</v>
      </c>
      <c r="B1006" s="40" t="s">
        <v>2574</v>
      </c>
      <c r="C1006" s="40" t="s">
        <v>74</v>
      </c>
      <c r="D1006" s="59">
        <v>1</v>
      </c>
      <c r="E1006" s="60">
        <f>TRUNC(G1006+I1006+K1006,1)</f>
        <v>532000</v>
      </c>
      <c r="F1006" s="53">
        <f>TRUNC(H1006+J1006+L1006,1)</f>
        <v>532000</v>
      </c>
      <c r="G1006" s="60">
        <f>단가대비표!O279</f>
        <v>477000</v>
      </c>
      <c r="H1006" s="53">
        <f>TRUNC(G1006*D1006,1)</f>
        <v>477000</v>
      </c>
      <c r="I1006" s="60">
        <f>단가대비표!P279</f>
        <v>55000</v>
      </c>
      <c r="J1006" s="53">
        <f>TRUNC(I1006*D1006,1)</f>
        <v>55000</v>
      </c>
      <c r="K1006" s="60">
        <f>단가대비표!V279</f>
        <v>0</v>
      </c>
      <c r="L1006" s="53">
        <f>TRUNC(K1006*D1006,1)</f>
        <v>0</v>
      </c>
      <c r="M1006" s="40" t="s">
        <v>2575</v>
      </c>
      <c r="N1006" s="2" t="s">
        <v>845</v>
      </c>
      <c r="O1006" s="2" t="s">
        <v>2576</v>
      </c>
      <c r="P1006" s="2" t="s">
        <v>48</v>
      </c>
      <c r="Q1006" s="2" t="s">
        <v>48</v>
      </c>
      <c r="R1006" s="2" t="s">
        <v>47</v>
      </c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2" t="s">
        <v>41</v>
      </c>
      <c r="AW1006" s="2" t="s">
        <v>2577</v>
      </c>
      <c r="AX1006" s="2" t="s">
        <v>41</v>
      </c>
      <c r="AY1006" s="2" t="s">
        <v>41</v>
      </c>
    </row>
    <row r="1007" spans="1:51" ht="30" customHeight="1" hidden="1">
      <c r="A1007" s="40" t="s">
        <v>2578</v>
      </c>
      <c r="B1007" s="40" t="s">
        <v>2579</v>
      </c>
      <c r="C1007" s="40" t="s">
        <v>74</v>
      </c>
      <c r="D1007" s="59">
        <v>1</v>
      </c>
      <c r="E1007" s="60">
        <f>TRUNC(G1007+I1007+K1007,1)</f>
        <v>60000</v>
      </c>
      <c r="F1007" s="53">
        <f>TRUNC(H1007+J1007+L1007,1)</f>
        <v>60000</v>
      </c>
      <c r="G1007" s="60">
        <f>단가대비표!O280</f>
        <v>60000</v>
      </c>
      <c r="H1007" s="53">
        <f>TRUNC(G1007*D1007,1)</f>
        <v>60000</v>
      </c>
      <c r="I1007" s="60">
        <f>단가대비표!P280</f>
        <v>0</v>
      </c>
      <c r="J1007" s="53">
        <f>TRUNC(I1007*D1007,1)</f>
        <v>0</v>
      </c>
      <c r="K1007" s="60">
        <f>단가대비표!V280</f>
        <v>0</v>
      </c>
      <c r="L1007" s="53">
        <f>TRUNC(K1007*D1007,1)</f>
        <v>0</v>
      </c>
      <c r="M1007" s="40" t="s">
        <v>2580</v>
      </c>
      <c r="N1007" s="2" t="s">
        <v>845</v>
      </c>
      <c r="O1007" s="2" t="s">
        <v>2581</v>
      </c>
      <c r="P1007" s="2" t="s">
        <v>48</v>
      </c>
      <c r="Q1007" s="2" t="s">
        <v>48</v>
      </c>
      <c r="R1007" s="2" t="s">
        <v>47</v>
      </c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2" t="s">
        <v>41</v>
      </c>
      <c r="AW1007" s="2" t="s">
        <v>2582</v>
      </c>
      <c r="AX1007" s="2" t="s">
        <v>41</v>
      </c>
      <c r="AY1007" s="2" t="s">
        <v>41</v>
      </c>
    </row>
    <row r="1008" spans="1:51" ht="30" customHeight="1" hidden="1">
      <c r="A1008" s="40" t="s">
        <v>1173</v>
      </c>
      <c r="B1008" s="40" t="s">
        <v>41</v>
      </c>
      <c r="C1008" s="40" t="s">
        <v>41</v>
      </c>
      <c r="D1008" s="59"/>
      <c r="E1008" s="60"/>
      <c r="F1008" s="53">
        <f>H1008+J1008+L1008</f>
        <v>592000</v>
      </c>
      <c r="G1008" s="60"/>
      <c r="H1008" s="53">
        <f>TRUNC(SUMIF(N1006:N1007,N1005,H1006:H1007),0)</f>
        <v>537000</v>
      </c>
      <c r="I1008" s="60"/>
      <c r="J1008" s="53">
        <f>TRUNC(SUMIF(N1006:N1007,N1005,J1006:J1007),0)</f>
        <v>55000</v>
      </c>
      <c r="K1008" s="60"/>
      <c r="L1008" s="53">
        <f>TRUNC(SUMIF(N1006:N1007,N1005,L1006:L1007),0)</f>
        <v>0</v>
      </c>
      <c r="M1008" s="40" t="s">
        <v>41</v>
      </c>
      <c r="N1008" s="2" t="s">
        <v>67</v>
      </c>
      <c r="O1008" s="2" t="s">
        <v>67</v>
      </c>
      <c r="P1008" s="2" t="s">
        <v>41</v>
      </c>
      <c r="Q1008" s="2" t="s">
        <v>41</v>
      </c>
      <c r="R1008" s="2" t="s">
        <v>41</v>
      </c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2" t="s">
        <v>41</v>
      </c>
      <c r="AW1008" s="2" t="s">
        <v>41</v>
      </c>
      <c r="AX1008" s="2" t="s">
        <v>41</v>
      </c>
      <c r="AY1008" s="2" t="s">
        <v>41</v>
      </c>
    </row>
    <row r="1009" spans="1:13" ht="30" customHeight="1" hidden="1">
      <c r="A1009" s="59"/>
      <c r="B1009" s="59"/>
      <c r="C1009" s="59"/>
      <c r="D1009" s="59"/>
      <c r="E1009" s="60"/>
      <c r="F1009" s="53"/>
      <c r="G1009" s="60"/>
      <c r="H1009" s="53"/>
      <c r="I1009" s="60"/>
      <c r="J1009" s="53"/>
      <c r="K1009" s="60"/>
      <c r="L1009" s="53"/>
      <c r="M1009" s="59"/>
    </row>
    <row r="1010" spans="1:14" ht="30" customHeight="1" hidden="1">
      <c r="A1010" s="54" t="s">
        <v>2583</v>
      </c>
      <c r="B1010" s="55"/>
      <c r="C1010" s="55"/>
      <c r="D1010" s="55"/>
      <c r="E1010" s="56"/>
      <c r="F1010" s="57"/>
      <c r="G1010" s="56"/>
      <c r="H1010" s="57"/>
      <c r="I1010" s="56"/>
      <c r="J1010" s="57"/>
      <c r="K1010" s="56"/>
      <c r="L1010" s="57"/>
      <c r="M1010" s="58"/>
      <c r="N1010" s="4" t="s">
        <v>849</v>
      </c>
    </row>
    <row r="1011" spans="1:51" ht="30" customHeight="1" hidden="1">
      <c r="A1011" s="40" t="s">
        <v>2584</v>
      </c>
      <c r="B1011" s="40" t="s">
        <v>2585</v>
      </c>
      <c r="C1011" s="40" t="s">
        <v>74</v>
      </c>
      <c r="D1011" s="59">
        <v>1</v>
      </c>
      <c r="E1011" s="60">
        <f aca="true" t="shared" si="163" ref="E1011:F1013">TRUNC(G1011+I1011+K1011,1)</f>
        <v>1610</v>
      </c>
      <c r="F1011" s="53">
        <f t="shared" si="163"/>
        <v>1610</v>
      </c>
      <c r="G1011" s="60">
        <f>일위대가목록!F343</f>
        <v>126</v>
      </c>
      <c r="H1011" s="53">
        <f>TRUNC(G1011*D1011,1)</f>
        <v>126</v>
      </c>
      <c r="I1011" s="60">
        <f>일위대가목록!G343</f>
        <v>1484</v>
      </c>
      <c r="J1011" s="53">
        <f>TRUNC(I1011*D1011,1)</f>
        <v>1484</v>
      </c>
      <c r="K1011" s="60">
        <f>일위대가목록!H343</f>
        <v>0</v>
      </c>
      <c r="L1011" s="53">
        <f>TRUNC(K1011*D1011,1)</f>
        <v>0</v>
      </c>
      <c r="M1011" s="40" t="s">
        <v>2586</v>
      </c>
      <c r="N1011" s="2" t="s">
        <v>849</v>
      </c>
      <c r="O1011" s="2" t="s">
        <v>2587</v>
      </c>
      <c r="P1011" s="2" t="s">
        <v>47</v>
      </c>
      <c r="Q1011" s="2" t="s">
        <v>48</v>
      </c>
      <c r="R1011" s="2" t="s">
        <v>48</v>
      </c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2" t="s">
        <v>41</v>
      </c>
      <c r="AW1011" s="2" t="s">
        <v>2588</v>
      </c>
      <c r="AX1011" s="2" t="s">
        <v>41</v>
      </c>
      <c r="AY1011" s="2" t="s">
        <v>41</v>
      </c>
    </row>
    <row r="1012" spans="1:51" ht="30" customHeight="1" hidden="1">
      <c r="A1012" s="40" t="s">
        <v>2589</v>
      </c>
      <c r="B1012" s="40" t="s">
        <v>390</v>
      </c>
      <c r="C1012" s="40" t="s">
        <v>74</v>
      </c>
      <c r="D1012" s="59">
        <v>1</v>
      </c>
      <c r="E1012" s="60">
        <f t="shared" si="163"/>
        <v>5802</v>
      </c>
      <c r="F1012" s="53">
        <f t="shared" si="163"/>
        <v>5802</v>
      </c>
      <c r="G1012" s="60">
        <f>일위대가목록!F344</f>
        <v>5802</v>
      </c>
      <c r="H1012" s="53">
        <f>TRUNC(G1012*D1012,1)</f>
        <v>5802</v>
      </c>
      <c r="I1012" s="60">
        <f>일위대가목록!G344</f>
        <v>0</v>
      </c>
      <c r="J1012" s="53">
        <f>TRUNC(I1012*D1012,1)</f>
        <v>0</v>
      </c>
      <c r="K1012" s="60">
        <f>일위대가목록!H344</f>
        <v>0</v>
      </c>
      <c r="L1012" s="53">
        <f>TRUNC(K1012*D1012,1)</f>
        <v>0</v>
      </c>
      <c r="M1012" s="40" t="s">
        <v>2590</v>
      </c>
      <c r="N1012" s="2" t="s">
        <v>849</v>
      </c>
      <c r="O1012" s="2" t="s">
        <v>2591</v>
      </c>
      <c r="P1012" s="2" t="s">
        <v>47</v>
      </c>
      <c r="Q1012" s="2" t="s">
        <v>48</v>
      </c>
      <c r="R1012" s="2" t="s">
        <v>48</v>
      </c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2" t="s">
        <v>41</v>
      </c>
      <c r="AW1012" s="2" t="s">
        <v>2592</v>
      </c>
      <c r="AX1012" s="2" t="s">
        <v>41</v>
      </c>
      <c r="AY1012" s="2" t="s">
        <v>41</v>
      </c>
    </row>
    <row r="1013" spans="1:51" ht="30" customHeight="1" hidden="1">
      <c r="A1013" s="40" t="s">
        <v>2593</v>
      </c>
      <c r="B1013" s="40" t="s">
        <v>2594</v>
      </c>
      <c r="C1013" s="40" t="s">
        <v>74</v>
      </c>
      <c r="D1013" s="59">
        <v>1</v>
      </c>
      <c r="E1013" s="60">
        <f t="shared" si="163"/>
        <v>6198</v>
      </c>
      <c r="F1013" s="53">
        <f t="shared" si="163"/>
        <v>6198</v>
      </c>
      <c r="G1013" s="60">
        <f>일위대가목록!F345</f>
        <v>0</v>
      </c>
      <c r="H1013" s="53">
        <f>TRUNC(G1013*D1013,1)</f>
        <v>0</v>
      </c>
      <c r="I1013" s="60">
        <f>일위대가목록!G345</f>
        <v>6198</v>
      </c>
      <c r="J1013" s="53">
        <f>TRUNC(I1013*D1013,1)</f>
        <v>6198</v>
      </c>
      <c r="K1013" s="60">
        <f>일위대가목록!H345</f>
        <v>0</v>
      </c>
      <c r="L1013" s="53">
        <f>TRUNC(K1013*D1013,1)</f>
        <v>0</v>
      </c>
      <c r="M1013" s="40" t="s">
        <v>2595</v>
      </c>
      <c r="N1013" s="2" t="s">
        <v>849</v>
      </c>
      <c r="O1013" s="2" t="s">
        <v>2596</v>
      </c>
      <c r="P1013" s="2" t="s">
        <v>47</v>
      </c>
      <c r="Q1013" s="2" t="s">
        <v>48</v>
      </c>
      <c r="R1013" s="2" t="s">
        <v>48</v>
      </c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2" t="s">
        <v>41</v>
      </c>
      <c r="AW1013" s="2" t="s">
        <v>2597</v>
      </c>
      <c r="AX1013" s="2" t="s">
        <v>41</v>
      </c>
      <c r="AY1013" s="2" t="s">
        <v>41</v>
      </c>
    </row>
    <row r="1014" spans="1:51" ht="30" customHeight="1" hidden="1">
      <c r="A1014" s="40" t="s">
        <v>1173</v>
      </c>
      <c r="B1014" s="40" t="s">
        <v>41</v>
      </c>
      <c r="C1014" s="40" t="s">
        <v>41</v>
      </c>
      <c r="D1014" s="59"/>
      <c r="E1014" s="60"/>
      <c r="F1014" s="53">
        <f>H1014+J1014+L1014</f>
        <v>13610</v>
      </c>
      <c r="G1014" s="60"/>
      <c r="H1014" s="53">
        <f>TRUNC(SUMIF(N1011:N1013,N1010,H1011:H1013),0)</f>
        <v>5928</v>
      </c>
      <c r="I1014" s="60"/>
      <c r="J1014" s="53">
        <f>TRUNC(SUMIF(N1011:N1013,N1010,J1011:J1013),0)</f>
        <v>7682</v>
      </c>
      <c r="K1014" s="60"/>
      <c r="L1014" s="53">
        <f>TRUNC(SUMIF(N1011:N1013,N1010,L1011:L1013),0)</f>
        <v>0</v>
      </c>
      <c r="M1014" s="40" t="s">
        <v>41</v>
      </c>
      <c r="N1014" s="2" t="s">
        <v>67</v>
      </c>
      <c r="O1014" s="2" t="s">
        <v>67</v>
      </c>
      <c r="P1014" s="2" t="s">
        <v>41</v>
      </c>
      <c r="Q1014" s="2" t="s">
        <v>41</v>
      </c>
      <c r="R1014" s="2" t="s">
        <v>41</v>
      </c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2" t="s">
        <v>41</v>
      </c>
      <c r="AW1014" s="2" t="s">
        <v>41</v>
      </c>
      <c r="AX1014" s="2" t="s">
        <v>41</v>
      </c>
      <c r="AY1014" s="2" t="s">
        <v>41</v>
      </c>
    </row>
    <row r="1015" spans="1:13" ht="30" customHeight="1" hidden="1">
      <c r="A1015" s="59"/>
      <c r="B1015" s="59"/>
      <c r="C1015" s="59"/>
      <c r="D1015" s="59"/>
      <c r="E1015" s="60"/>
      <c r="F1015" s="53"/>
      <c r="G1015" s="60"/>
      <c r="H1015" s="53"/>
      <c r="I1015" s="60"/>
      <c r="J1015" s="53"/>
      <c r="K1015" s="60"/>
      <c r="L1015" s="53"/>
      <c r="M1015" s="59"/>
    </row>
    <row r="1016" spans="1:14" ht="30" customHeight="1" hidden="1">
      <c r="A1016" s="54" t="s">
        <v>2598</v>
      </c>
      <c r="B1016" s="55"/>
      <c r="C1016" s="55"/>
      <c r="D1016" s="55"/>
      <c r="E1016" s="56"/>
      <c r="F1016" s="57"/>
      <c r="G1016" s="56"/>
      <c r="H1016" s="57"/>
      <c r="I1016" s="56"/>
      <c r="J1016" s="57"/>
      <c r="K1016" s="56"/>
      <c r="L1016" s="57"/>
      <c r="M1016" s="58"/>
      <c r="N1016" s="4" t="s">
        <v>853</v>
      </c>
    </row>
    <row r="1017" spans="1:51" ht="30" customHeight="1" hidden="1">
      <c r="A1017" s="40" t="s">
        <v>2584</v>
      </c>
      <c r="B1017" s="40" t="s">
        <v>2585</v>
      </c>
      <c r="C1017" s="40" t="s">
        <v>74</v>
      </c>
      <c r="D1017" s="59">
        <v>1</v>
      </c>
      <c r="E1017" s="60">
        <f aca="true" t="shared" si="164" ref="E1017:F1019">TRUNC(G1017+I1017+K1017,1)</f>
        <v>1610</v>
      </c>
      <c r="F1017" s="53">
        <f t="shared" si="164"/>
        <v>1610</v>
      </c>
      <c r="G1017" s="60">
        <f>일위대가목록!F343</f>
        <v>126</v>
      </c>
      <c r="H1017" s="53">
        <f>TRUNC(G1017*D1017,1)</f>
        <v>126</v>
      </c>
      <c r="I1017" s="60">
        <f>일위대가목록!G343</f>
        <v>1484</v>
      </c>
      <c r="J1017" s="53">
        <f>TRUNC(I1017*D1017,1)</f>
        <v>1484</v>
      </c>
      <c r="K1017" s="60">
        <f>일위대가목록!H343</f>
        <v>0</v>
      </c>
      <c r="L1017" s="53">
        <f>TRUNC(K1017*D1017,1)</f>
        <v>0</v>
      </c>
      <c r="M1017" s="40" t="s">
        <v>2586</v>
      </c>
      <c r="N1017" s="2" t="s">
        <v>853</v>
      </c>
      <c r="O1017" s="2" t="s">
        <v>2587</v>
      </c>
      <c r="P1017" s="2" t="s">
        <v>47</v>
      </c>
      <c r="Q1017" s="2" t="s">
        <v>48</v>
      </c>
      <c r="R1017" s="2" t="s">
        <v>48</v>
      </c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2" t="s">
        <v>41</v>
      </c>
      <c r="AW1017" s="2" t="s">
        <v>2599</v>
      </c>
      <c r="AX1017" s="2" t="s">
        <v>41</v>
      </c>
      <c r="AY1017" s="2" t="s">
        <v>41</v>
      </c>
    </row>
    <row r="1018" spans="1:51" ht="30" customHeight="1" hidden="1">
      <c r="A1018" s="40" t="s">
        <v>2589</v>
      </c>
      <c r="B1018" s="40" t="s">
        <v>390</v>
      </c>
      <c r="C1018" s="40" t="s">
        <v>74</v>
      </c>
      <c r="D1018" s="59">
        <v>1</v>
      </c>
      <c r="E1018" s="60">
        <f t="shared" si="164"/>
        <v>5802</v>
      </c>
      <c r="F1018" s="53">
        <f t="shared" si="164"/>
        <v>5802</v>
      </c>
      <c r="G1018" s="60">
        <f>일위대가목록!F344</f>
        <v>5802</v>
      </c>
      <c r="H1018" s="53">
        <f>TRUNC(G1018*D1018,1)</f>
        <v>5802</v>
      </c>
      <c r="I1018" s="60">
        <f>일위대가목록!G344</f>
        <v>0</v>
      </c>
      <c r="J1018" s="53">
        <f>TRUNC(I1018*D1018,1)</f>
        <v>0</v>
      </c>
      <c r="K1018" s="60">
        <f>일위대가목록!H344</f>
        <v>0</v>
      </c>
      <c r="L1018" s="53">
        <f>TRUNC(K1018*D1018,1)</f>
        <v>0</v>
      </c>
      <c r="M1018" s="40" t="s">
        <v>2590</v>
      </c>
      <c r="N1018" s="2" t="s">
        <v>853</v>
      </c>
      <c r="O1018" s="2" t="s">
        <v>2591</v>
      </c>
      <c r="P1018" s="2" t="s">
        <v>47</v>
      </c>
      <c r="Q1018" s="2" t="s">
        <v>48</v>
      </c>
      <c r="R1018" s="2" t="s">
        <v>48</v>
      </c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2" t="s">
        <v>41</v>
      </c>
      <c r="AW1018" s="2" t="s">
        <v>2600</v>
      </c>
      <c r="AX1018" s="2" t="s">
        <v>41</v>
      </c>
      <c r="AY1018" s="2" t="s">
        <v>41</v>
      </c>
    </row>
    <row r="1019" spans="1:51" ht="30" customHeight="1" hidden="1">
      <c r="A1019" s="40" t="s">
        <v>2601</v>
      </c>
      <c r="B1019" s="40" t="s">
        <v>2602</v>
      </c>
      <c r="C1019" s="40" t="s">
        <v>74</v>
      </c>
      <c r="D1019" s="59">
        <v>1</v>
      </c>
      <c r="E1019" s="60">
        <f t="shared" si="164"/>
        <v>8388</v>
      </c>
      <c r="F1019" s="53">
        <f t="shared" si="164"/>
        <v>8388</v>
      </c>
      <c r="G1019" s="60">
        <f>일위대가목록!F346</f>
        <v>0</v>
      </c>
      <c r="H1019" s="53">
        <f>TRUNC(G1019*D1019,1)</f>
        <v>0</v>
      </c>
      <c r="I1019" s="60">
        <f>일위대가목록!G346</f>
        <v>8388</v>
      </c>
      <c r="J1019" s="53">
        <f>TRUNC(I1019*D1019,1)</f>
        <v>8388</v>
      </c>
      <c r="K1019" s="60">
        <f>일위대가목록!H346</f>
        <v>0</v>
      </c>
      <c r="L1019" s="53">
        <f>TRUNC(K1019*D1019,1)</f>
        <v>0</v>
      </c>
      <c r="M1019" s="40" t="s">
        <v>2603</v>
      </c>
      <c r="N1019" s="2" t="s">
        <v>853</v>
      </c>
      <c r="O1019" s="2" t="s">
        <v>2604</v>
      </c>
      <c r="P1019" s="2" t="s">
        <v>47</v>
      </c>
      <c r="Q1019" s="2" t="s">
        <v>48</v>
      </c>
      <c r="R1019" s="2" t="s">
        <v>48</v>
      </c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2" t="s">
        <v>41</v>
      </c>
      <c r="AW1019" s="2" t="s">
        <v>2605</v>
      </c>
      <c r="AX1019" s="2" t="s">
        <v>41</v>
      </c>
      <c r="AY1019" s="2" t="s">
        <v>41</v>
      </c>
    </row>
    <row r="1020" spans="1:51" ht="30" customHeight="1" hidden="1">
      <c r="A1020" s="40" t="s">
        <v>1173</v>
      </c>
      <c r="B1020" s="40" t="s">
        <v>41</v>
      </c>
      <c r="C1020" s="40" t="s">
        <v>41</v>
      </c>
      <c r="D1020" s="59"/>
      <c r="E1020" s="60"/>
      <c r="F1020" s="53">
        <f>H1020+J1020+L1020</f>
        <v>15800</v>
      </c>
      <c r="G1020" s="60"/>
      <c r="H1020" s="53">
        <f>TRUNC(SUMIF(N1017:N1019,N1016,H1017:H1019),0)</f>
        <v>5928</v>
      </c>
      <c r="I1020" s="60"/>
      <c r="J1020" s="53">
        <f>TRUNC(SUMIF(N1017:N1019,N1016,J1017:J1019),0)</f>
        <v>9872</v>
      </c>
      <c r="K1020" s="60"/>
      <c r="L1020" s="53">
        <f>TRUNC(SUMIF(N1017:N1019,N1016,L1017:L1019),0)</f>
        <v>0</v>
      </c>
      <c r="M1020" s="40" t="s">
        <v>41</v>
      </c>
      <c r="N1020" s="2" t="s">
        <v>67</v>
      </c>
      <c r="O1020" s="2" t="s">
        <v>67</v>
      </c>
      <c r="P1020" s="2" t="s">
        <v>41</v>
      </c>
      <c r="Q1020" s="2" t="s">
        <v>41</v>
      </c>
      <c r="R1020" s="2" t="s">
        <v>41</v>
      </c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2" t="s">
        <v>41</v>
      </c>
      <c r="AW1020" s="2" t="s">
        <v>41</v>
      </c>
      <c r="AX1020" s="2" t="s">
        <v>41</v>
      </c>
      <c r="AY1020" s="2" t="s">
        <v>41</v>
      </c>
    </row>
    <row r="1021" spans="1:13" ht="30" customHeight="1" hidden="1">
      <c r="A1021" s="59"/>
      <c r="B1021" s="59"/>
      <c r="C1021" s="59"/>
      <c r="D1021" s="59"/>
      <c r="E1021" s="60"/>
      <c r="F1021" s="53"/>
      <c r="G1021" s="60"/>
      <c r="H1021" s="53"/>
      <c r="I1021" s="60"/>
      <c r="J1021" s="53"/>
      <c r="K1021" s="60"/>
      <c r="L1021" s="53"/>
      <c r="M1021" s="59"/>
    </row>
    <row r="1022" spans="1:14" ht="30" customHeight="1" hidden="1">
      <c r="A1022" s="54" t="s">
        <v>2606</v>
      </c>
      <c r="B1022" s="55"/>
      <c r="C1022" s="55"/>
      <c r="D1022" s="55"/>
      <c r="E1022" s="56"/>
      <c r="F1022" s="57"/>
      <c r="G1022" s="56"/>
      <c r="H1022" s="57"/>
      <c r="I1022" s="56"/>
      <c r="J1022" s="57"/>
      <c r="K1022" s="56"/>
      <c r="L1022" s="57"/>
      <c r="M1022" s="58"/>
      <c r="N1022" s="4" t="s">
        <v>856</v>
      </c>
    </row>
    <row r="1023" spans="1:51" ht="30" customHeight="1" hidden="1">
      <c r="A1023" s="40" t="s">
        <v>2584</v>
      </c>
      <c r="B1023" s="40" t="s">
        <v>2585</v>
      </c>
      <c r="C1023" s="40" t="s">
        <v>74</v>
      </c>
      <c r="D1023" s="59">
        <v>1</v>
      </c>
      <c r="E1023" s="60">
        <f aca="true" t="shared" si="165" ref="E1023:F1025">TRUNC(G1023+I1023+K1023,1)</f>
        <v>1610</v>
      </c>
      <c r="F1023" s="53">
        <f t="shared" si="165"/>
        <v>1610</v>
      </c>
      <c r="G1023" s="60">
        <f>일위대가목록!F343</f>
        <v>126</v>
      </c>
      <c r="H1023" s="53">
        <f>TRUNC(G1023*D1023,1)</f>
        <v>126</v>
      </c>
      <c r="I1023" s="60">
        <f>일위대가목록!G343</f>
        <v>1484</v>
      </c>
      <c r="J1023" s="53">
        <f>TRUNC(I1023*D1023,1)</f>
        <v>1484</v>
      </c>
      <c r="K1023" s="60">
        <f>일위대가목록!H343</f>
        <v>0</v>
      </c>
      <c r="L1023" s="53">
        <f>TRUNC(K1023*D1023,1)</f>
        <v>0</v>
      </c>
      <c r="M1023" s="40" t="s">
        <v>2586</v>
      </c>
      <c r="N1023" s="2" t="s">
        <v>856</v>
      </c>
      <c r="O1023" s="2" t="s">
        <v>2587</v>
      </c>
      <c r="P1023" s="2" t="s">
        <v>47</v>
      </c>
      <c r="Q1023" s="2" t="s">
        <v>48</v>
      </c>
      <c r="R1023" s="2" t="s">
        <v>48</v>
      </c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2" t="s">
        <v>41</v>
      </c>
      <c r="AW1023" s="2" t="s">
        <v>2607</v>
      </c>
      <c r="AX1023" s="2" t="s">
        <v>41</v>
      </c>
      <c r="AY1023" s="2" t="s">
        <v>41</v>
      </c>
    </row>
    <row r="1024" spans="1:51" ht="30" customHeight="1" hidden="1">
      <c r="A1024" s="40" t="s">
        <v>2589</v>
      </c>
      <c r="B1024" s="40" t="s">
        <v>390</v>
      </c>
      <c r="C1024" s="40" t="s">
        <v>74</v>
      </c>
      <c r="D1024" s="59">
        <v>1</v>
      </c>
      <c r="E1024" s="60">
        <f t="shared" si="165"/>
        <v>5802</v>
      </c>
      <c r="F1024" s="53">
        <f t="shared" si="165"/>
        <v>5802</v>
      </c>
      <c r="G1024" s="60">
        <f>일위대가목록!F344</f>
        <v>5802</v>
      </c>
      <c r="H1024" s="53">
        <f>TRUNC(G1024*D1024,1)</f>
        <v>5802</v>
      </c>
      <c r="I1024" s="60">
        <f>일위대가목록!G344</f>
        <v>0</v>
      </c>
      <c r="J1024" s="53">
        <f>TRUNC(I1024*D1024,1)</f>
        <v>0</v>
      </c>
      <c r="K1024" s="60">
        <f>일위대가목록!H344</f>
        <v>0</v>
      </c>
      <c r="L1024" s="53">
        <f>TRUNC(K1024*D1024,1)</f>
        <v>0</v>
      </c>
      <c r="M1024" s="40" t="s">
        <v>2590</v>
      </c>
      <c r="N1024" s="2" t="s">
        <v>856</v>
      </c>
      <c r="O1024" s="2" t="s">
        <v>2591</v>
      </c>
      <c r="P1024" s="2" t="s">
        <v>47</v>
      </c>
      <c r="Q1024" s="2" t="s">
        <v>48</v>
      </c>
      <c r="R1024" s="2" t="s">
        <v>48</v>
      </c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2" t="s">
        <v>41</v>
      </c>
      <c r="AW1024" s="2" t="s">
        <v>2608</v>
      </c>
      <c r="AX1024" s="2" t="s">
        <v>41</v>
      </c>
      <c r="AY1024" s="2" t="s">
        <v>41</v>
      </c>
    </row>
    <row r="1025" spans="1:51" ht="30" customHeight="1" hidden="1">
      <c r="A1025" s="40" t="s">
        <v>2601</v>
      </c>
      <c r="B1025" s="40" t="s">
        <v>2602</v>
      </c>
      <c r="C1025" s="40" t="s">
        <v>74</v>
      </c>
      <c r="D1025" s="59">
        <v>1</v>
      </c>
      <c r="E1025" s="60">
        <f t="shared" si="165"/>
        <v>8388</v>
      </c>
      <c r="F1025" s="53">
        <f t="shared" si="165"/>
        <v>8388</v>
      </c>
      <c r="G1025" s="60">
        <f>일위대가목록!F346</f>
        <v>0</v>
      </c>
      <c r="H1025" s="53">
        <f>TRUNC(G1025*D1025,1)</f>
        <v>0</v>
      </c>
      <c r="I1025" s="60">
        <f>일위대가목록!G346</f>
        <v>8388</v>
      </c>
      <c r="J1025" s="53">
        <f>TRUNC(I1025*D1025,1)</f>
        <v>8388</v>
      </c>
      <c r="K1025" s="60">
        <f>일위대가목록!H346</f>
        <v>0</v>
      </c>
      <c r="L1025" s="53">
        <f>TRUNC(K1025*D1025,1)</f>
        <v>0</v>
      </c>
      <c r="M1025" s="40" t="s">
        <v>2603</v>
      </c>
      <c r="N1025" s="2" t="s">
        <v>856</v>
      </c>
      <c r="O1025" s="2" t="s">
        <v>2604</v>
      </c>
      <c r="P1025" s="2" t="s">
        <v>47</v>
      </c>
      <c r="Q1025" s="2" t="s">
        <v>48</v>
      </c>
      <c r="R1025" s="2" t="s">
        <v>48</v>
      </c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2" t="s">
        <v>41</v>
      </c>
      <c r="AW1025" s="2" t="s">
        <v>2609</v>
      </c>
      <c r="AX1025" s="2" t="s">
        <v>41</v>
      </c>
      <c r="AY1025" s="2" t="s">
        <v>41</v>
      </c>
    </row>
    <row r="1026" spans="1:51" ht="30" customHeight="1" hidden="1">
      <c r="A1026" s="40" t="s">
        <v>1173</v>
      </c>
      <c r="B1026" s="40" t="s">
        <v>41</v>
      </c>
      <c r="C1026" s="40" t="s">
        <v>41</v>
      </c>
      <c r="D1026" s="59"/>
      <c r="E1026" s="60"/>
      <c r="F1026" s="53">
        <f>H1026+J1026+L1026</f>
        <v>15800</v>
      </c>
      <c r="G1026" s="60"/>
      <c r="H1026" s="53">
        <f>TRUNC(SUMIF(N1023:N1025,N1022,H1023:H1025),0)</f>
        <v>5928</v>
      </c>
      <c r="I1026" s="60"/>
      <c r="J1026" s="53">
        <f>TRUNC(SUMIF(N1023:N1025,N1022,J1023:J1025),0)</f>
        <v>9872</v>
      </c>
      <c r="K1026" s="60"/>
      <c r="L1026" s="53">
        <f>TRUNC(SUMIF(N1023:N1025,N1022,L1023:L1025),0)</f>
        <v>0</v>
      </c>
      <c r="M1026" s="40" t="s">
        <v>41</v>
      </c>
      <c r="N1026" s="2" t="s">
        <v>67</v>
      </c>
      <c r="O1026" s="2" t="s">
        <v>67</v>
      </c>
      <c r="P1026" s="2" t="s">
        <v>41</v>
      </c>
      <c r="Q1026" s="2" t="s">
        <v>41</v>
      </c>
      <c r="R1026" s="2" t="s">
        <v>41</v>
      </c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2" t="s">
        <v>41</v>
      </c>
      <c r="AW1026" s="2" t="s">
        <v>41</v>
      </c>
      <c r="AX1026" s="2" t="s">
        <v>41</v>
      </c>
      <c r="AY1026" s="2" t="s">
        <v>41</v>
      </c>
    </row>
    <row r="1027" spans="1:13" ht="30" customHeight="1" hidden="1">
      <c r="A1027" s="59"/>
      <c r="B1027" s="59"/>
      <c r="C1027" s="59"/>
      <c r="D1027" s="59"/>
      <c r="E1027" s="60"/>
      <c r="F1027" s="53"/>
      <c r="G1027" s="60"/>
      <c r="H1027" s="53"/>
      <c r="I1027" s="60"/>
      <c r="J1027" s="53"/>
      <c r="K1027" s="60"/>
      <c r="L1027" s="53"/>
      <c r="M1027" s="59"/>
    </row>
    <row r="1028" spans="1:14" ht="30" customHeight="1" hidden="1">
      <c r="A1028" s="54" t="s">
        <v>2610</v>
      </c>
      <c r="B1028" s="55"/>
      <c r="C1028" s="55"/>
      <c r="D1028" s="55"/>
      <c r="E1028" s="56"/>
      <c r="F1028" s="57"/>
      <c r="G1028" s="56"/>
      <c r="H1028" s="57"/>
      <c r="I1028" s="56"/>
      <c r="J1028" s="57"/>
      <c r="K1028" s="56"/>
      <c r="L1028" s="57"/>
      <c r="M1028" s="58"/>
      <c r="N1028" s="4" t="s">
        <v>860</v>
      </c>
    </row>
    <row r="1029" spans="1:51" ht="30" customHeight="1" hidden="1">
      <c r="A1029" s="40" t="s">
        <v>2611</v>
      </c>
      <c r="B1029" s="40" t="s">
        <v>2612</v>
      </c>
      <c r="C1029" s="40" t="s">
        <v>74</v>
      </c>
      <c r="D1029" s="59">
        <v>1</v>
      </c>
      <c r="E1029" s="60">
        <f aca="true" t="shared" si="166" ref="E1029:F1031">TRUNC(G1029+I1029+K1029,1)</f>
        <v>1556</v>
      </c>
      <c r="F1029" s="53">
        <f t="shared" si="166"/>
        <v>1556</v>
      </c>
      <c r="G1029" s="60">
        <f>일위대가목록!F347</f>
        <v>72</v>
      </c>
      <c r="H1029" s="53">
        <f>TRUNC(G1029*D1029,1)</f>
        <v>72</v>
      </c>
      <c r="I1029" s="60">
        <f>일위대가목록!G347</f>
        <v>1484</v>
      </c>
      <c r="J1029" s="53">
        <f>TRUNC(I1029*D1029,1)</f>
        <v>1484</v>
      </c>
      <c r="K1029" s="60">
        <f>일위대가목록!H347</f>
        <v>0</v>
      </c>
      <c r="L1029" s="53">
        <f>TRUNC(K1029*D1029,1)</f>
        <v>0</v>
      </c>
      <c r="M1029" s="40" t="s">
        <v>2613</v>
      </c>
      <c r="N1029" s="2" t="s">
        <v>860</v>
      </c>
      <c r="O1029" s="2" t="s">
        <v>2614</v>
      </c>
      <c r="P1029" s="2" t="s">
        <v>47</v>
      </c>
      <c r="Q1029" s="2" t="s">
        <v>48</v>
      </c>
      <c r="R1029" s="2" t="s">
        <v>48</v>
      </c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2" t="s">
        <v>41</v>
      </c>
      <c r="AW1029" s="2" t="s">
        <v>2615</v>
      </c>
      <c r="AX1029" s="2" t="s">
        <v>41</v>
      </c>
      <c r="AY1029" s="2" t="s">
        <v>41</v>
      </c>
    </row>
    <row r="1030" spans="1:51" ht="30" customHeight="1" hidden="1">
      <c r="A1030" s="40" t="s">
        <v>2616</v>
      </c>
      <c r="B1030" s="40" t="s">
        <v>2617</v>
      </c>
      <c r="C1030" s="40" t="s">
        <v>74</v>
      </c>
      <c r="D1030" s="59">
        <v>1</v>
      </c>
      <c r="E1030" s="60">
        <f t="shared" si="166"/>
        <v>848</v>
      </c>
      <c r="F1030" s="53">
        <f t="shared" si="166"/>
        <v>848</v>
      </c>
      <c r="G1030" s="60">
        <f>일위대가목록!F348</f>
        <v>848</v>
      </c>
      <c r="H1030" s="53">
        <f>TRUNC(G1030*D1030,1)</f>
        <v>848</v>
      </c>
      <c r="I1030" s="60">
        <f>일위대가목록!G348</f>
        <v>0</v>
      </c>
      <c r="J1030" s="53">
        <f>TRUNC(I1030*D1030,1)</f>
        <v>0</v>
      </c>
      <c r="K1030" s="60">
        <f>일위대가목록!H348</f>
        <v>0</v>
      </c>
      <c r="L1030" s="53">
        <f>TRUNC(K1030*D1030,1)</f>
        <v>0</v>
      </c>
      <c r="M1030" s="40" t="s">
        <v>2618</v>
      </c>
      <c r="N1030" s="2" t="s">
        <v>860</v>
      </c>
      <c r="O1030" s="2" t="s">
        <v>2619</v>
      </c>
      <c r="P1030" s="2" t="s">
        <v>47</v>
      </c>
      <c r="Q1030" s="2" t="s">
        <v>48</v>
      </c>
      <c r="R1030" s="2" t="s">
        <v>48</v>
      </c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2" t="s">
        <v>41</v>
      </c>
      <c r="AW1030" s="2" t="s">
        <v>2620</v>
      </c>
      <c r="AX1030" s="2" t="s">
        <v>41</v>
      </c>
      <c r="AY1030" s="2" t="s">
        <v>41</v>
      </c>
    </row>
    <row r="1031" spans="1:51" ht="30" customHeight="1" hidden="1">
      <c r="A1031" s="40" t="s">
        <v>2621</v>
      </c>
      <c r="B1031" s="40" t="s">
        <v>2622</v>
      </c>
      <c r="C1031" s="40" t="s">
        <v>74</v>
      </c>
      <c r="D1031" s="59">
        <v>1</v>
      </c>
      <c r="E1031" s="60">
        <f t="shared" si="166"/>
        <v>5583</v>
      </c>
      <c r="F1031" s="53">
        <f t="shared" si="166"/>
        <v>5583</v>
      </c>
      <c r="G1031" s="60">
        <f>일위대가목록!F349</f>
        <v>0</v>
      </c>
      <c r="H1031" s="53">
        <f>TRUNC(G1031*D1031,1)</f>
        <v>0</v>
      </c>
      <c r="I1031" s="60">
        <f>일위대가목록!G349</f>
        <v>5583</v>
      </c>
      <c r="J1031" s="53">
        <f>TRUNC(I1031*D1031,1)</f>
        <v>5583</v>
      </c>
      <c r="K1031" s="60">
        <f>일위대가목록!H349</f>
        <v>0</v>
      </c>
      <c r="L1031" s="53">
        <f>TRUNC(K1031*D1031,1)</f>
        <v>0</v>
      </c>
      <c r="M1031" s="40" t="s">
        <v>2623</v>
      </c>
      <c r="N1031" s="2" t="s">
        <v>860</v>
      </c>
      <c r="O1031" s="2" t="s">
        <v>2624</v>
      </c>
      <c r="P1031" s="2" t="s">
        <v>47</v>
      </c>
      <c r="Q1031" s="2" t="s">
        <v>48</v>
      </c>
      <c r="R1031" s="2" t="s">
        <v>48</v>
      </c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2" t="s">
        <v>41</v>
      </c>
      <c r="AW1031" s="2" t="s">
        <v>2625</v>
      </c>
      <c r="AX1031" s="2" t="s">
        <v>41</v>
      </c>
      <c r="AY1031" s="2" t="s">
        <v>41</v>
      </c>
    </row>
    <row r="1032" spans="1:51" ht="30" customHeight="1" hidden="1">
      <c r="A1032" s="40" t="s">
        <v>1173</v>
      </c>
      <c r="B1032" s="40" t="s">
        <v>41</v>
      </c>
      <c r="C1032" s="40" t="s">
        <v>41</v>
      </c>
      <c r="D1032" s="59"/>
      <c r="E1032" s="60"/>
      <c r="F1032" s="53">
        <f>H1032+J1032+L1032</f>
        <v>7987</v>
      </c>
      <c r="G1032" s="60"/>
      <c r="H1032" s="53">
        <f>TRUNC(SUMIF(N1029:N1031,N1028,H1029:H1031),0)</f>
        <v>920</v>
      </c>
      <c r="I1032" s="60"/>
      <c r="J1032" s="53">
        <f>TRUNC(SUMIF(N1029:N1031,N1028,J1029:J1031),0)</f>
        <v>7067</v>
      </c>
      <c r="K1032" s="60"/>
      <c r="L1032" s="53">
        <f>TRUNC(SUMIF(N1029:N1031,N1028,L1029:L1031),0)</f>
        <v>0</v>
      </c>
      <c r="M1032" s="40" t="s">
        <v>41</v>
      </c>
      <c r="N1032" s="2" t="s">
        <v>67</v>
      </c>
      <c r="O1032" s="2" t="s">
        <v>67</v>
      </c>
      <c r="P1032" s="2" t="s">
        <v>41</v>
      </c>
      <c r="Q1032" s="2" t="s">
        <v>41</v>
      </c>
      <c r="R1032" s="2" t="s">
        <v>41</v>
      </c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2" t="s">
        <v>41</v>
      </c>
      <c r="AW1032" s="2" t="s">
        <v>41</v>
      </c>
      <c r="AX1032" s="2" t="s">
        <v>41</v>
      </c>
      <c r="AY1032" s="2" t="s">
        <v>41</v>
      </c>
    </row>
    <row r="1033" spans="1:13" ht="30" customHeight="1" hidden="1">
      <c r="A1033" s="59"/>
      <c r="B1033" s="59"/>
      <c r="C1033" s="59"/>
      <c r="D1033" s="59"/>
      <c r="E1033" s="60"/>
      <c r="F1033" s="53"/>
      <c r="G1033" s="60"/>
      <c r="H1033" s="53"/>
      <c r="I1033" s="60"/>
      <c r="J1033" s="53"/>
      <c r="K1033" s="60"/>
      <c r="L1033" s="53"/>
      <c r="M1033" s="59"/>
    </row>
    <row r="1034" spans="1:14" ht="30" customHeight="1" hidden="1">
      <c r="A1034" s="54" t="s">
        <v>2626</v>
      </c>
      <c r="B1034" s="55"/>
      <c r="C1034" s="55"/>
      <c r="D1034" s="55"/>
      <c r="E1034" s="56"/>
      <c r="F1034" s="57"/>
      <c r="G1034" s="56"/>
      <c r="H1034" s="57"/>
      <c r="I1034" s="56"/>
      <c r="J1034" s="57"/>
      <c r="K1034" s="56"/>
      <c r="L1034" s="57"/>
      <c r="M1034" s="58"/>
      <c r="N1034" s="4" t="s">
        <v>864</v>
      </c>
    </row>
    <row r="1035" spans="1:51" ht="30" customHeight="1" hidden="1">
      <c r="A1035" s="40" t="s">
        <v>2627</v>
      </c>
      <c r="B1035" s="40" t="s">
        <v>2628</v>
      </c>
      <c r="C1035" s="40" t="s">
        <v>1783</v>
      </c>
      <c r="D1035" s="59">
        <v>1</v>
      </c>
      <c r="E1035" s="60">
        <f>TRUNC(G1035+I1035+K1035,1)</f>
        <v>8940</v>
      </c>
      <c r="F1035" s="53">
        <f>TRUNC(H1035+J1035+L1035,1)</f>
        <v>8940</v>
      </c>
      <c r="G1035" s="60">
        <f>단가대비표!O360</f>
        <v>3210</v>
      </c>
      <c r="H1035" s="53">
        <f>TRUNC(G1035*D1035,1)</f>
        <v>3210</v>
      </c>
      <c r="I1035" s="60">
        <f>단가대비표!P360</f>
        <v>5730</v>
      </c>
      <c r="J1035" s="53">
        <f>TRUNC(I1035*D1035,1)</f>
        <v>5730</v>
      </c>
      <c r="K1035" s="60">
        <f>단가대비표!V360</f>
        <v>0</v>
      </c>
      <c r="L1035" s="53">
        <f>TRUNC(K1035*D1035,1)</f>
        <v>0</v>
      </c>
      <c r="M1035" s="40" t="s">
        <v>2629</v>
      </c>
      <c r="N1035" s="2" t="s">
        <v>864</v>
      </c>
      <c r="O1035" s="2" t="s">
        <v>2630</v>
      </c>
      <c r="P1035" s="2" t="s">
        <v>48</v>
      </c>
      <c r="Q1035" s="2" t="s">
        <v>48</v>
      </c>
      <c r="R1035" s="2" t="s">
        <v>47</v>
      </c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2" t="s">
        <v>41</v>
      </c>
      <c r="AW1035" s="2" t="s">
        <v>2631</v>
      </c>
      <c r="AX1035" s="2" t="s">
        <v>41</v>
      </c>
      <c r="AY1035" s="2" t="s">
        <v>41</v>
      </c>
    </row>
    <row r="1036" spans="1:51" ht="30" customHeight="1" hidden="1">
      <c r="A1036" s="40" t="s">
        <v>1173</v>
      </c>
      <c r="B1036" s="40" t="s">
        <v>41</v>
      </c>
      <c r="C1036" s="40" t="s">
        <v>41</v>
      </c>
      <c r="D1036" s="59"/>
      <c r="E1036" s="60"/>
      <c r="F1036" s="53">
        <f>H1036+J1036+L1036</f>
        <v>8940</v>
      </c>
      <c r="G1036" s="60"/>
      <c r="H1036" s="53">
        <f>TRUNC(SUMIF(N1035:N1035,N1034,H1035:H1035),0)</f>
        <v>3210</v>
      </c>
      <c r="I1036" s="60"/>
      <c r="J1036" s="53">
        <f>TRUNC(SUMIF(N1035:N1035,N1034,J1035:J1035),0)</f>
        <v>5730</v>
      </c>
      <c r="K1036" s="60"/>
      <c r="L1036" s="53">
        <f>TRUNC(SUMIF(N1035:N1035,N1034,L1035:L1035),0)</f>
        <v>0</v>
      </c>
      <c r="M1036" s="40" t="s">
        <v>41</v>
      </c>
      <c r="N1036" s="2" t="s">
        <v>67</v>
      </c>
      <c r="O1036" s="2" t="s">
        <v>67</v>
      </c>
      <c r="P1036" s="2" t="s">
        <v>41</v>
      </c>
      <c r="Q1036" s="2" t="s">
        <v>41</v>
      </c>
      <c r="R1036" s="2" t="s">
        <v>41</v>
      </c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2" t="s">
        <v>41</v>
      </c>
      <c r="AW1036" s="2" t="s">
        <v>41</v>
      </c>
      <c r="AX1036" s="2" t="s">
        <v>41</v>
      </c>
      <c r="AY1036" s="2" t="s">
        <v>41</v>
      </c>
    </row>
    <row r="1037" spans="1:13" ht="30" customHeight="1" hidden="1">
      <c r="A1037" s="59"/>
      <c r="B1037" s="59"/>
      <c r="C1037" s="59"/>
      <c r="D1037" s="59"/>
      <c r="E1037" s="60"/>
      <c r="F1037" s="53"/>
      <c r="G1037" s="60"/>
      <c r="H1037" s="53"/>
      <c r="I1037" s="60"/>
      <c r="J1037" s="53"/>
      <c r="K1037" s="60"/>
      <c r="L1037" s="53"/>
      <c r="M1037" s="59"/>
    </row>
    <row r="1038" spans="1:14" ht="30" customHeight="1" hidden="1">
      <c r="A1038" s="54" t="s">
        <v>2632</v>
      </c>
      <c r="B1038" s="55"/>
      <c r="C1038" s="55"/>
      <c r="D1038" s="55"/>
      <c r="E1038" s="56"/>
      <c r="F1038" s="57"/>
      <c r="G1038" s="56"/>
      <c r="H1038" s="57"/>
      <c r="I1038" s="56"/>
      <c r="J1038" s="57"/>
      <c r="K1038" s="56"/>
      <c r="L1038" s="57"/>
      <c r="M1038" s="58"/>
      <c r="N1038" s="4" t="s">
        <v>867</v>
      </c>
    </row>
    <row r="1039" spans="1:51" ht="30" customHeight="1" hidden="1">
      <c r="A1039" s="40" t="s">
        <v>2627</v>
      </c>
      <c r="B1039" s="40" t="s">
        <v>2633</v>
      </c>
      <c r="C1039" s="40" t="s">
        <v>1783</v>
      </c>
      <c r="D1039" s="59">
        <v>1</v>
      </c>
      <c r="E1039" s="60">
        <f>TRUNC(G1039+I1039+K1039,1)</f>
        <v>8330</v>
      </c>
      <c r="F1039" s="53">
        <f>TRUNC(H1039+J1039+L1039,1)</f>
        <v>8330</v>
      </c>
      <c r="G1039" s="60">
        <f>단가대비표!O359</f>
        <v>2960</v>
      </c>
      <c r="H1039" s="53">
        <f>TRUNC(G1039*D1039,1)</f>
        <v>2960</v>
      </c>
      <c r="I1039" s="60">
        <f>단가대비표!P359</f>
        <v>5370</v>
      </c>
      <c r="J1039" s="53">
        <f>TRUNC(I1039*D1039,1)</f>
        <v>5370</v>
      </c>
      <c r="K1039" s="60">
        <f>단가대비표!V359</f>
        <v>0</v>
      </c>
      <c r="L1039" s="53">
        <f>TRUNC(K1039*D1039,1)</f>
        <v>0</v>
      </c>
      <c r="M1039" s="40" t="s">
        <v>2634</v>
      </c>
      <c r="N1039" s="2" t="s">
        <v>867</v>
      </c>
      <c r="O1039" s="2" t="s">
        <v>2635</v>
      </c>
      <c r="P1039" s="2" t="s">
        <v>48</v>
      </c>
      <c r="Q1039" s="2" t="s">
        <v>48</v>
      </c>
      <c r="R1039" s="2" t="s">
        <v>47</v>
      </c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2" t="s">
        <v>41</v>
      </c>
      <c r="AW1039" s="2" t="s">
        <v>2636</v>
      </c>
      <c r="AX1039" s="2" t="s">
        <v>41</v>
      </c>
      <c r="AY1039" s="2" t="s">
        <v>41</v>
      </c>
    </row>
    <row r="1040" spans="1:51" ht="30" customHeight="1" hidden="1">
      <c r="A1040" s="40" t="s">
        <v>1173</v>
      </c>
      <c r="B1040" s="40" t="s">
        <v>41</v>
      </c>
      <c r="C1040" s="40" t="s">
        <v>41</v>
      </c>
      <c r="D1040" s="59"/>
      <c r="E1040" s="60"/>
      <c r="F1040" s="53">
        <f>H1040+J1040+L1040</f>
        <v>8330</v>
      </c>
      <c r="G1040" s="60"/>
      <c r="H1040" s="53">
        <f>TRUNC(SUMIF(N1039:N1039,N1038,H1039:H1039),0)</f>
        <v>2960</v>
      </c>
      <c r="I1040" s="60"/>
      <c r="J1040" s="53">
        <f>TRUNC(SUMIF(N1039:N1039,N1038,J1039:J1039),0)</f>
        <v>5370</v>
      </c>
      <c r="K1040" s="60"/>
      <c r="L1040" s="53">
        <f>TRUNC(SUMIF(N1039:N1039,N1038,L1039:L1039),0)</f>
        <v>0</v>
      </c>
      <c r="M1040" s="40" t="s">
        <v>41</v>
      </c>
      <c r="N1040" s="2" t="s">
        <v>67</v>
      </c>
      <c r="O1040" s="2" t="s">
        <v>67</v>
      </c>
      <c r="P1040" s="2" t="s">
        <v>41</v>
      </c>
      <c r="Q1040" s="2" t="s">
        <v>41</v>
      </c>
      <c r="R1040" s="2" t="s">
        <v>41</v>
      </c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2" t="s">
        <v>41</v>
      </c>
      <c r="AW1040" s="2" t="s">
        <v>41</v>
      </c>
      <c r="AX1040" s="2" t="s">
        <v>41</v>
      </c>
      <c r="AY1040" s="2" t="s">
        <v>41</v>
      </c>
    </row>
    <row r="1041" spans="1:13" ht="30" customHeight="1" hidden="1">
      <c r="A1041" s="59"/>
      <c r="B1041" s="59"/>
      <c r="C1041" s="59"/>
      <c r="D1041" s="59"/>
      <c r="E1041" s="60"/>
      <c r="F1041" s="53"/>
      <c r="G1041" s="60"/>
      <c r="H1041" s="53"/>
      <c r="I1041" s="60"/>
      <c r="J1041" s="53"/>
      <c r="K1041" s="60"/>
      <c r="L1041" s="53"/>
      <c r="M1041" s="59"/>
    </row>
    <row r="1042" spans="1:14" ht="30" customHeight="1" hidden="1">
      <c r="A1042" s="54" t="s">
        <v>2637</v>
      </c>
      <c r="B1042" s="55"/>
      <c r="C1042" s="55"/>
      <c r="D1042" s="55"/>
      <c r="E1042" s="56"/>
      <c r="F1042" s="57"/>
      <c r="G1042" s="56"/>
      <c r="H1042" s="57"/>
      <c r="I1042" s="56"/>
      <c r="J1042" s="57"/>
      <c r="K1042" s="56"/>
      <c r="L1042" s="57"/>
      <c r="M1042" s="58"/>
      <c r="N1042" s="4" t="s">
        <v>871</v>
      </c>
    </row>
    <row r="1043" spans="1:51" ht="30" customHeight="1" hidden="1">
      <c r="A1043" s="40" t="s">
        <v>2638</v>
      </c>
      <c r="B1043" s="40" t="s">
        <v>869</v>
      </c>
      <c r="C1043" s="40" t="s">
        <v>74</v>
      </c>
      <c r="D1043" s="59">
        <v>1.05</v>
      </c>
      <c r="E1043" s="60">
        <f>TRUNC(G1043+I1043+K1043,1)</f>
        <v>7400</v>
      </c>
      <c r="F1043" s="53">
        <f>TRUNC(H1043+J1043+L1043,1)</f>
        <v>7770</v>
      </c>
      <c r="G1043" s="60">
        <f>단가대비표!O192</f>
        <v>7400</v>
      </c>
      <c r="H1043" s="53">
        <f>TRUNC(G1043*D1043,1)</f>
        <v>7770</v>
      </c>
      <c r="I1043" s="60">
        <f>단가대비표!P192</f>
        <v>0</v>
      </c>
      <c r="J1043" s="53">
        <f>TRUNC(I1043*D1043,1)</f>
        <v>0</v>
      </c>
      <c r="K1043" s="60">
        <f>단가대비표!V192</f>
        <v>0</v>
      </c>
      <c r="L1043" s="53">
        <f>TRUNC(K1043*D1043,1)</f>
        <v>0</v>
      </c>
      <c r="M1043" s="40" t="s">
        <v>2639</v>
      </c>
      <c r="N1043" s="2" t="s">
        <v>871</v>
      </c>
      <c r="O1043" s="2" t="s">
        <v>2640</v>
      </c>
      <c r="P1043" s="2" t="s">
        <v>48</v>
      </c>
      <c r="Q1043" s="2" t="s">
        <v>48</v>
      </c>
      <c r="R1043" s="2" t="s">
        <v>47</v>
      </c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2" t="s">
        <v>41</v>
      </c>
      <c r="AW1043" s="2" t="s">
        <v>2641</v>
      </c>
      <c r="AX1043" s="2" t="s">
        <v>41</v>
      </c>
      <c r="AY1043" s="2" t="s">
        <v>41</v>
      </c>
    </row>
    <row r="1044" spans="1:51" ht="30" customHeight="1" hidden="1">
      <c r="A1044" s="40" t="s">
        <v>2642</v>
      </c>
      <c r="B1044" s="40" t="s">
        <v>2643</v>
      </c>
      <c r="C1044" s="40" t="s">
        <v>1783</v>
      </c>
      <c r="D1044" s="59">
        <v>1</v>
      </c>
      <c r="E1044" s="60">
        <f>TRUNC(G1044+I1044+K1044,1)</f>
        <v>3810</v>
      </c>
      <c r="F1044" s="53">
        <f>TRUNC(H1044+J1044+L1044,1)</f>
        <v>3810</v>
      </c>
      <c r="G1044" s="60">
        <f>단가대비표!O361</f>
        <v>0</v>
      </c>
      <c r="H1044" s="53">
        <f>TRUNC(G1044*D1044,1)</f>
        <v>0</v>
      </c>
      <c r="I1044" s="60">
        <f>단가대비표!P361</f>
        <v>3810</v>
      </c>
      <c r="J1044" s="53">
        <f>TRUNC(I1044*D1044,1)</f>
        <v>3810</v>
      </c>
      <c r="K1044" s="60">
        <f>단가대비표!V361</f>
        <v>0</v>
      </c>
      <c r="L1044" s="53">
        <f>TRUNC(K1044*D1044,1)</f>
        <v>0</v>
      </c>
      <c r="M1044" s="40" t="s">
        <v>2644</v>
      </c>
      <c r="N1044" s="2" t="s">
        <v>871</v>
      </c>
      <c r="O1044" s="2" t="s">
        <v>2645</v>
      </c>
      <c r="P1044" s="2" t="s">
        <v>48</v>
      </c>
      <c r="Q1044" s="2" t="s">
        <v>48</v>
      </c>
      <c r="R1044" s="2" t="s">
        <v>47</v>
      </c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2" t="s">
        <v>41</v>
      </c>
      <c r="AW1044" s="2" t="s">
        <v>2646</v>
      </c>
      <c r="AX1044" s="2" t="s">
        <v>41</v>
      </c>
      <c r="AY1044" s="2" t="s">
        <v>41</v>
      </c>
    </row>
    <row r="1045" spans="1:51" ht="30" customHeight="1" hidden="1">
      <c r="A1045" s="40" t="s">
        <v>1173</v>
      </c>
      <c r="B1045" s="40" t="s">
        <v>41</v>
      </c>
      <c r="C1045" s="40" t="s">
        <v>41</v>
      </c>
      <c r="D1045" s="59"/>
      <c r="E1045" s="60"/>
      <c r="F1045" s="53">
        <f>H1045+J1045+L1045</f>
        <v>11580</v>
      </c>
      <c r="G1045" s="60"/>
      <c r="H1045" s="53">
        <f>TRUNC(SUMIF(N1043:N1044,N1042,H1043:H1044),0)</f>
        <v>7770</v>
      </c>
      <c r="I1045" s="60"/>
      <c r="J1045" s="53">
        <f>TRUNC(SUMIF(N1043:N1044,N1042,J1043:J1044),0)</f>
        <v>3810</v>
      </c>
      <c r="K1045" s="60"/>
      <c r="L1045" s="53">
        <f>TRUNC(SUMIF(N1043:N1044,N1042,L1043:L1044),0)</f>
        <v>0</v>
      </c>
      <c r="M1045" s="40" t="s">
        <v>41</v>
      </c>
      <c r="N1045" s="2" t="s">
        <v>67</v>
      </c>
      <c r="O1045" s="2" t="s">
        <v>67</v>
      </c>
      <c r="P1045" s="2" t="s">
        <v>41</v>
      </c>
      <c r="Q1045" s="2" t="s">
        <v>41</v>
      </c>
      <c r="R1045" s="2" t="s">
        <v>41</v>
      </c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2" t="s">
        <v>41</v>
      </c>
      <c r="AW1045" s="2" t="s">
        <v>41</v>
      </c>
      <c r="AX1045" s="2" t="s">
        <v>41</v>
      </c>
      <c r="AY1045" s="2" t="s">
        <v>41</v>
      </c>
    </row>
    <row r="1046" spans="1:13" ht="30" customHeight="1" hidden="1">
      <c r="A1046" s="59"/>
      <c r="B1046" s="59"/>
      <c r="C1046" s="59"/>
      <c r="D1046" s="59"/>
      <c r="E1046" s="60"/>
      <c r="F1046" s="53"/>
      <c r="G1046" s="60"/>
      <c r="H1046" s="53"/>
      <c r="I1046" s="60"/>
      <c r="J1046" s="53"/>
      <c r="K1046" s="60"/>
      <c r="L1046" s="53"/>
      <c r="M1046" s="59"/>
    </row>
    <row r="1047" spans="1:14" ht="30" customHeight="1" hidden="1">
      <c r="A1047" s="54" t="s">
        <v>2647</v>
      </c>
      <c r="B1047" s="55"/>
      <c r="C1047" s="55"/>
      <c r="D1047" s="55"/>
      <c r="E1047" s="56"/>
      <c r="F1047" s="57"/>
      <c r="G1047" s="56"/>
      <c r="H1047" s="57"/>
      <c r="I1047" s="56"/>
      <c r="J1047" s="57"/>
      <c r="K1047" s="56"/>
      <c r="L1047" s="57"/>
      <c r="M1047" s="58"/>
      <c r="N1047" s="4" t="s">
        <v>875</v>
      </c>
    </row>
    <row r="1048" spans="1:51" ht="30" customHeight="1" hidden="1">
      <c r="A1048" s="40" t="s">
        <v>2648</v>
      </c>
      <c r="B1048" s="40" t="s">
        <v>2649</v>
      </c>
      <c r="C1048" s="40" t="s">
        <v>74</v>
      </c>
      <c r="D1048" s="59">
        <v>1.05</v>
      </c>
      <c r="E1048" s="60">
        <f>TRUNC(G1048+I1048+K1048,1)</f>
        <v>18200</v>
      </c>
      <c r="F1048" s="53">
        <f>TRUNC(H1048+J1048+L1048,1)</f>
        <v>19110</v>
      </c>
      <c r="G1048" s="60">
        <f>단가대비표!O191</f>
        <v>18200</v>
      </c>
      <c r="H1048" s="53">
        <f>TRUNC(G1048*D1048,1)</f>
        <v>19110</v>
      </c>
      <c r="I1048" s="60">
        <f>단가대비표!P191</f>
        <v>0</v>
      </c>
      <c r="J1048" s="53">
        <f>TRUNC(I1048*D1048,1)</f>
        <v>0</v>
      </c>
      <c r="K1048" s="60">
        <f>단가대비표!V191</f>
        <v>0</v>
      </c>
      <c r="L1048" s="53">
        <f>TRUNC(K1048*D1048,1)</f>
        <v>0</v>
      </c>
      <c r="M1048" s="40" t="s">
        <v>2650</v>
      </c>
      <c r="N1048" s="2" t="s">
        <v>875</v>
      </c>
      <c r="O1048" s="2" t="s">
        <v>2651</v>
      </c>
      <c r="P1048" s="2" t="s">
        <v>48</v>
      </c>
      <c r="Q1048" s="2" t="s">
        <v>48</v>
      </c>
      <c r="R1048" s="2" t="s">
        <v>47</v>
      </c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2" t="s">
        <v>41</v>
      </c>
      <c r="AW1048" s="2" t="s">
        <v>2652</v>
      </c>
      <c r="AX1048" s="2" t="s">
        <v>41</v>
      </c>
      <c r="AY1048" s="2" t="s">
        <v>41</v>
      </c>
    </row>
    <row r="1049" spans="1:51" ht="30" customHeight="1" hidden="1">
      <c r="A1049" s="40" t="s">
        <v>2653</v>
      </c>
      <c r="B1049" s="40" t="s">
        <v>2654</v>
      </c>
      <c r="C1049" s="40" t="s">
        <v>74</v>
      </c>
      <c r="D1049" s="59">
        <v>1</v>
      </c>
      <c r="E1049" s="60">
        <f>TRUNC(G1049+I1049+K1049,1)</f>
        <v>4899</v>
      </c>
      <c r="F1049" s="53">
        <f>TRUNC(H1049+J1049+L1049,1)</f>
        <v>4899</v>
      </c>
      <c r="G1049" s="60">
        <f>일위대가목록!F350</f>
        <v>900</v>
      </c>
      <c r="H1049" s="53">
        <f>TRUNC(G1049*D1049,1)</f>
        <v>900</v>
      </c>
      <c r="I1049" s="60">
        <f>일위대가목록!G350</f>
        <v>3999</v>
      </c>
      <c r="J1049" s="53">
        <f>TRUNC(I1049*D1049,1)</f>
        <v>3999</v>
      </c>
      <c r="K1049" s="60">
        <f>일위대가목록!H350</f>
        <v>0</v>
      </c>
      <c r="L1049" s="53">
        <f>TRUNC(K1049*D1049,1)</f>
        <v>0</v>
      </c>
      <c r="M1049" s="40" t="s">
        <v>2655</v>
      </c>
      <c r="N1049" s="2" t="s">
        <v>875</v>
      </c>
      <c r="O1049" s="2" t="s">
        <v>2656</v>
      </c>
      <c r="P1049" s="2" t="s">
        <v>47</v>
      </c>
      <c r="Q1049" s="2" t="s">
        <v>48</v>
      </c>
      <c r="R1049" s="2" t="s">
        <v>48</v>
      </c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2" t="s">
        <v>41</v>
      </c>
      <c r="AW1049" s="2" t="s">
        <v>2657</v>
      </c>
      <c r="AX1049" s="2" t="s">
        <v>41</v>
      </c>
      <c r="AY1049" s="2" t="s">
        <v>41</v>
      </c>
    </row>
    <row r="1050" spans="1:51" ht="30" customHeight="1" hidden="1">
      <c r="A1050" s="40" t="s">
        <v>1173</v>
      </c>
      <c r="B1050" s="40" t="s">
        <v>41</v>
      </c>
      <c r="C1050" s="40" t="s">
        <v>41</v>
      </c>
      <c r="D1050" s="59"/>
      <c r="E1050" s="60"/>
      <c r="F1050" s="53">
        <f>H1050+J1050+L1050</f>
        <v>24009</v>
      </c>
      <c r="G1050" s="60"/>
      <c r="H1050" s="53">
        <f>TRUNC(SUMIF(N1048:N1049,N1047,H1048:H1049),0)</f>
        <v>20010</v>
      </c>
      <c r="I1050" s="60"/>
      <c r="J1050" s="53">
        <f>TRUNC(SUMIF(N1048:N1049,N1047,J1048:J1049),0)</f>
        <v>3999</v>
      </c>
      <c r="K1050" s="60"/>
      <c r="L1050" s="53">
        <f>TRUNC(SUMIF(N1048:N1049,N1047,L1048:L1049),0)</f>
        <v>0</v>
      </c>
      <c r="M1050" s="40" t="s">
        <v>41</v>
      </c>
      <c r="N1050" s="2" t="s">
        <v>67</v>
      </c>
      <c r="O1050" s="2" t="s">
        <v>67</v>
      </c>
      <c r="P1050" s="2" t="s">
        <v>41</v>
      </c>
      <c r="Q1050" s="2" t="s">
        <v>41</v>
      </c>
      <c r="R1050" s="2" t="s">
        <v>41</v>
      </c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2" t="s">
        <v>41</v>
      </c>
      <c r="AW1050" s="2" t="s">
        <v>41</v>
      </c>
      <c r="AX1050" s="2" t="s">
        <v>41</v>
      </c>
      <c r="AY1050" s="2" t="s">
        <v>41</v>
      </c>
    </row>
    <row r="1051" spans="1:13" ht="30" customHeight="1" hidden="1">
      <c r="A1051" s="59"/>
      <c r="B1051" s="59"/>
      <c r="C1051" s="59"/>
      <c r="D1051" s="59"/>
      <c r="E1051" s="60"/>
      <c r="F1051" s="53"/>
      <c r="G1051" s="60"/>
      <c r="H1051" s="53"/>
      <c r="I1051" s="60"/>
      <c r="J1051" s="53"/>
      <c r="K1051" s="60"/>
      <c r="L1051" s="53"/>
      <c r="M1051" s="59"/>
    </row>
    <row r="1052" spans="1:14" ht="30" customHeight="1" hidden="1">
      <c r="A1052" s="54" t="s">
        <v>2658</v>
      </c>
      <c r="B1052" s="55"/>
      <c r="C1052" s="55"/>
      <c r="D1052" s="55"/>
      <c r="E1052" s="56"/>
      <c r="F1052" s="57"/>
      <c r="G1052" s="56"/>
      <c r="H1052" s="57"/>
      <c r="I1052" s="56"/>
      <c r="J1052" s="57"/>
      <c r="K1052" s="56"/>
      <c r="L1052" s="57"/>
      <c r="M1052" s="58"/>
      <c r="N1052" s="4" t="s">
        <v>879</v>
      </c>
    </row>
    <row r="1053" spans="1:51" ht="30" customHeight="1" hidden="1">
      <c r="A1053" s="40" t="s">
        <v>2659</v>
      </c>
      <c r="B1053" s="40" t="s">
        <v>2660</v>
      </c>
      <c r="C1053" s="40" t="s">
        <v>59</v>
      </c>
      <c r="D1053" s="59">
        <v>1.04</v>
      </c>
      <c r="E1053" s="60">
        <f aca="true" t="shared" si="167" ref="E1053:F1055">TRUNC(G1053+I1053+K1053,1)</f>
        <v>3100</v>
      </c>
      <c r="F1053" s="53">
        <f t="shared" si="167"/>
        <v>3224</v>
      </c>
      <c r="G1053" s="60">
        <f>단가대비표!O193</f>
        <v>3100</v>
      </c>
      <c r="H1053" s="53">
        <f>TRUNC(G1053*D1053,1)</f>
        <v>3224</v>
      </c>
      <c r="I1053" s="60">
        <f>단가대비표!P193</f>
        <v>0</v>
      </c>
      <c r="J1053" s="53">
        <f>TRUNC(I1053*D1053,1)</f>
        <v>0</v>
      </c>
      <c r="K1053" s="60">
        <f>단가대비표!V193</f>
        <v>0</v>
      </c>
      <c r="L1053" s="53">
        <f>TRUNC(K1053*D1053,1)</f>
        <v>0</v>
      </c>
      <c r="M1053" s="40" t="s">
        <v>2661</v>
      </c>
      <c r="N1053" s="2" t="s">
        <v>879</v>
      </c>
      <c r="O1053" s="2" t="s">
        <v>2662</v>
      </c>
      <c r="P1053" s="2" t="s">
        <v>48</v>
      </c>
      <c r="Q1053" s="2" t="s">
        <v>48</v>
      </c>
      <c r="R1053" s="2" t="s">
        <v>47</v>
      </c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2" t="s">
        <v>41</v>
      </c>
      <c r="AW1053" s="2" t="s">
        <v>2663</v>
      </c>
      <c r="AX1053" s="2" t="s">
        <v>41</v>
      </c>
      <c r="AY1053" s="2" t="s">
        <v>41</v>
      </c>
    </row>
    <row r="1054" spans="1:51" ht="30" customHeight="1" hidden="1">
      <c r="A1054" s="40" t="s">
        <v>2664</v>
      </c>
      <c r="B1054" s="40" t="s">
        <v>2665</v>
      </c>
      <c r="C1054" s="40" t="s">
        <v>699</v>
      </c>
      <c r="D1054" s="59">
        <v>0.029</v>
      </c>
      <c r="E1054" s="60">
        <f t="shared" si="167"/>
        <v>11000</v>
      </c>
      <c r="F1054" s="53">
        <f t="shared" si="167"/>
        <v>319</v>
      </c>
      <c r="G1054" s="60">
        <f>단가대비표!O275</f>
        <v>11000</v>
      </c>
      <c r="H1054" s="53">
        <f>TRUNC(G1054*D1054,1)</f>
        <v>319</v>
      </c>
      <c r="I1054" s="60">
        <f>단가대비표!P275</f>
        <v>0</v>
      </c>
      <c r="J1054" s="53">
        <f>TRUNC(I1054*D1054,1)</f>
        <v>0</v>
      </c>
      <c r="K1054" s="60">
        <f>단가대비표!V275</f>
        <v>0</v>
      </c>
      <c r="L1054" s="53">
        <f>TRUNC(K1054*D1054,1)</f>
        <v>0</v>
      </c>
      <c r="M1054" s="40" t="s">
        <v>2666</v>
      </c>
      <c r="N1054" s="2" t="s">
        <v>879</v>
      </c>
      <c r="O1054" s="2" t="s">
        <v>2667</v>
      </c>
      <c r="P1054" s="2" t="s">
        <v>48</v>
      </c>
      <c r="Q1054" s="2" t="s">
        <v>48</v>
      </c>
      <c r="R1054" s="2" t="s">
        <v>47</v>
      </c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2" t="s">
        <v>41</v>
      </c>
      <c r="AW1054" s="2" t="s">
        <v>2668</v>
      </c>
      <c r="AX1054" s="2" t="s">
        <v>41</v>
      </c>
      <c r="AY1054" s="2" t="s">
        <v>41</v>
      </c>
    </row>
    <row r="1055" spans="1:51" ht="30" customHeight="1" hidden="1">
      <c r="A1055" s="40" t="s">
        <v>2669</v>
      </c>
      <c r="B1055" s="40" t="s">
        <v>2670</v>
      </c>
      <c r="C1055" s="40" t="s">
        <v>59</v>
      </c>
      <c r="D1055" s="59">
        <v>1</v>
      </c>
      <c r="E1055" s="60">
        <f t="shared" si="167"/>
        <v>2040</v>
      </c>
      <c r="F1055" s="53">
        <f t="shared" si="167"/>
        <v>2040</v>
      </c>
      <c r="G1055" s="60">
        <f>일위대가목록!F351</f>
        <v>0</v>
      </c>
      <c r="H1055" s="53">
        <f>TRUNC(G1055*D1055,1)</f>
        <v>0</v>
      </c>
      <c r="I1055" s="60">
        <f>일위대가목록!G351</f>
        <v>2000</v>
      </c>
      <c r="J1055" s="53">
        <f>TRUNC(I1055*D1055,1)</f>
        <v>2000</v>
      </c>
      <c r="K1055" s="60">
        <f>일위대가목록!H351</f>
        <v>40</v>
      </c>
      <c r="L1055" s="53">
        <f>TRUNC(K1055*D1055,1)</f>
        <v>40</v>
      </c>
      <c r="M1055" s="40" t="s">
        <v>2671</v>
      </c>
      <c r="N1055" s="2" t="s">
        <v>879</v>
      </c>
      <c r="O1055" s="2" t="s">
        <v>2672</v>
      </c>
      <c r="P1055" s="2" t="s">
        <v>47</v>
      </c>
      <c r="Q1055" s="2" t="s">
        <v>48</v>
      </c>
      <c r="R1055" s="2" t="s">
        <v>48</v>
      </c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2" t="s">
        <v>41</v>
      </c>
      <c r="AW1055" s="2" t="s">
        <v>2673</v>
      </c>
      <c r="AX1055" s="2" t="s">
        <v>41</v>
      </c>
      <c r="AY1055" s="2" t="s">
        <v>41</v>
      </c>
    </row>
    <row r="1056" spans="1:51" ht="30" customHeight="1" hidden="1">
      <c r="A1056" s="40" t="s">
        <v>1173</v>
      </c>
      <c r="B1056" s="40" t="s">
        <v>41</v>
      </c>
      <c r="C1056" s="40" t="s">
        <v>41</v>
      </c>
      <c r="D1056" s="59"/>
      <c r="E1056" s="60"/>
      <c r="F1056" s="53">
        <f>H1056+J1056+L1056</f>
        <v>5583</v>
      </c>
      <c r="G1056" s="60"/>
      <c r="H1056" s="53">
        <f>TRUNC(SUMIF(N1053:N1055,N1052,H1053:H1055),0)</f>
        <v>3543</v>
      </c>
      <c r="I1056" s="60"/>
      <c r="J1056" s="53">
        <f>TRUNC(SUMIF(N1053:N1055,N1052,J1053:J1055),0)</f>
        <v>2000</v>
      </c>
      <c r="K1056" s="60"/>
      <c r="L1056" s="53">
        <f>TRUNC(SUMIF(N1053:N1055,N1052,L1053:L1055),0)</f>
        <v>40</v>
      </c>
      <c r="M1056" s="40" t="s">
        <v>41</v>
      </c>
      <c r="N1056" s="2" t="s">
        <v>67</v>
      </c>
      <c r="O1056" s="2" t="s">
        <v>67</v>
      </c>
      <c r="P1056" s="2" t="s">
        <v>41</v>
      </c>
      <c r="Q1056" s="2" t="s">
        <v>41</v>
      </c>
      <c r="R1056" s="2" t="s">
        <v>41</v>
      </c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2" t="s">
        <v>41</v>
      </c>
      <c r="AW1056" s="2" t="s">
        <v>41</v>
      </c>
      <c r="AX1056" s="2" t="s">
        <v>41</v>
      </c>
      <c r="AY1056" s="2" t="s">
        <v>41</v>
      </c>
    </row>
    <row r="1057" spans="1:13" ht="30" customHeight="1" hidden="1">
      <c r="A1057" s="59"/>
      <c r="B1057" s="59"/>
      <c r="C1057" s="59"/>
      <c r="D1057" s="59"/>
      <c r="E1057" s="60"/>
      <c r="F1057" s="53"/>
      <c r="G1057" s="60"/>
      <c r="H1057" s="53"/>
      <c r="I1057" s="60"/>
      <c r="J1057" s="53"/>
      <c r="K1057" s="60"/>
      <c r="L1057" s="53"/>
      <c r="M1057" s="59"/>
    </row>
    <row r="1058" spans="1:14" ht="30" customHeight="1" hidden="1">
      <c r="A1058" s="54" t="s">
        <v>2674</v>
      </c>
      <c r="B1058" s="55"/>
      <c r="C1058" s="55"/>
      <c r="D1058" s="55"/>
      <c r="E1058" s="56"/>
      <c r="F1058" s="57"/>
      <c r="G1058" s="56"/>
      <c r="H1058" s="57"/>
      <c r="I1058" s="56"/>
      <c r="J1058" s="57"/>
      <c r="K1058" s="56"/>
      <c r="L1058" s="57"/>
      <c r="M1058" s="58"/>
      <c r="N1058" s="4" t="s">
        <v>895</v>
      </c>
    </row>
    <row r="1059" spans="1:51" ht="30" customHeight="1" hidden="1">
      <c r="A1059" s="40" t="s">
        <v>2675</v>
      </c>
      <c r="B1059" s="40" t="s">
        <v>2676</v>
      </c>
      <c r="C1059" s="40" t="s">
        <v>74</v>
      </c>
      <c r="D1059" s="59">
        <v>1.05</v>
      </c>
      <c r="E1059" s="60">
        <f>TRUNC(G1059+I1059+K1059,1)</f>
        <v>7700</v>
      </c>
      <c r="F1059" s="53">
        <f>TRUNC(H1059+J1059+L1059,1)</f>
        <v>8085</v>
      </c>
      <c r="G1059" s="60">
        <f>단가대비표!O158</f>
        <v>7700</v>
      </c>
      <c r="H1059" s="53">
        <f>TRUNC(G1059*D1059,1)</f>
        <v>8085</v>
      </c>
      <c r="I1059" s="60">
        <f>단가대비표!P158</f>
        <v>0</v>
      </c>
      <c r="J1059" s="53">
        <f>TRUNC(I1059*D1059,1)</f>
        <v>0</v>
      </c>
      <c r="K1059" s="60">
        <f>단가대비표!V158</f>
        <v>0</v>
      </c>
      <c r="L1059" s="53">
        <f>TRUNC(K1059*D1059,1)</f>
        <v>0</v>
      </c>
      <c r="M1059" s="40" t="s">
        <v>2677</v>
      </c>
      <c r="N1059" s="2" t="s">
        <v>895</v>
      </c>
      <c r="O1059" s="2" t="s">
        <v>2678</v>
      </c>
      <c r="P1059" s="2" t="s">
        <v>48</v>
      </c>
      <c r="Q1059" s="2" t="s">
        <v>48</v>
      </c>
      <c r="R1059" s="2" t="s">
        <v>47</v>
      </c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2" t="s">
        <v>41</v>
      </c>
      <c r="AW1059" s="2" t="s">
        <v>2679</v>
      </c>
      <c r="AX1059" s="2" t="s">
        <v>41</v>
      </c>
      <c r="AY1059" s="2" t="s">
        <v>41</v>
      </c>
    </row>
    <row r="1060" spans="1:51" ht="30" customHeight="1" hidden="1">
      <c r="A1060" s="40" t="s">
        <v>2680</v>
      </c>
      <c r="B1060" s="40" t="s">
        <v>41</v>
      </c>
      <c r="C1060" s="40" t="s">
        <v>74</v>
      </c>
      <c r="D1060" s="59">
        <v>1</v>
      </c>
      <c r="E1060" s="60">
        <f>TRUNC(G1060+I1060+K1060,1)</f>
        <v>8756</v>
      </c>
      <c r="F1060" s="53">
        <f>TRUNC(H1060+J1060+L1060,1)</f>
        <v>8756</v>
      </c>
      <c r="G1060" s="60">
        <f>일위대가목록!F352</f>
        <v>0</v>
      </c>
      <c r="H1060" s="53">
        <f>TRUNC(G1060*D1060,1)</f>
        <v>0</v>
      </c>
      <c r="I1060" s="60">
        <f>일위대가목록!G352</f>
        <v>8501</v>
      </c>
      <c r="J1060" s="53">
        <f>TRUNC(I1060*D1060,1)</f>
        <v>8501</v>
      </c>
      <c r="K1060" s="60">
        <f>일위대가목록!H352</f>
        <v>255</v>
      </c>
      <c r="L1060" s="53">
        <f>TRUNC(K1060*D1060,1)</f>
        <v>255</v>
      </c>
      <c r="M1060" s="40" t="s">
        <v>2681</v>
      </c>
      <c r="N1060" s="2" t="s">
        <v>895</v>
      </c>
      <c r="O1060" s="2" t="s">
        <v>2682</v>
      </c>
      <c r="P1060" s="2" t="s">
        <v>47</v>
      </c>
      <c r="Q1060" s="2" t="s">
        <v>48</v>
      </c>
      <c r="R1060" s="2" t="s">
        <v>48</v>
      </c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2" t="s">
        <v>41</v>
      </c>
      <c r="AW1060" s="2" t="s">
        <v>2683</v>
      </c>
      <c r="AX1060" s="2" t="s">
        <v>41</v>
      </c>
      <c r="AY1060" s="2" t="s">
        <v>41</v>
      </c>
    </row>
    <row r="1061" spans="1:51" ht="30" customHeight="1" hidden="1">
      <c r="A1061" s="40" t="s">
        <v>1173</v>
      </c>
      <c r="B1061" s="40" t="s">
        <v>41</v>
      </c>
      <c r="C1061" s="40" t="s">
        <v>41</v>
      </c>
      <c r="D1061" s="59"/>
      <c r="E1061" s="60"/>
      <c r="F1061" s="53">
        <f>H1061+J1061+L1061</f>
        <v>16841</v>
      </c>
      <c r="G1061" s="60"/>
      <c r="H1061" s="53">
        <f>TRUNC(SUMIF(N1059:N1060,N1058,H1059:H1060),0)</f>
        <v>8085</v>
      </c>
      <c r="I1061" s="60"/>
      <c r="J1061" s="53">
        <f>TRUNC(SUMIF(N1059:N1060,N1058,J1059:J1060),0)</f>
        <v>8501</v>
      </c>
      <c r="K1061" s="60"/>
      <c r="L1061" s="53">
        <f>TRUNC(SUMIF(N1059:N1060,N1058,L1059:L1060),0)</f>
        <v>255</v>
      </c>
      <c r="M1061" s="40" t="s">
        <v>41</v>
      </c>
      <c r="N1061" s="2" t="s">
        <v>67</v>
      </c>
      <c r="O1061" s="2" t="s">
        <v>67</v>
      </c>
      <c r="P1061" s="2" t="s">
        <v>41</v>
      </c>
      <c r="Q1061" s="2" t="s">
        <v>41</v>
      </c>
      <c r="R1061" s="2" t="s">
        <v>41</v>
      </c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2" t="s">
        <v>41</v>
      </c>
      <c r="AW1061" s="2" t="s">
        <v>41</v>
      </c>
      <c r="AX1061" s="2" t="s">
        <v>41</v>
      </c>
      <c r="AY1061" s="2" t="s">
        <v>41</v>
      </c>
    </row>
    <row r="1062" spans="1:13" ht="30" customHeight="1" hidden="1">
      <c r="A1062" s="59"/>
      <c r="B1062" s="59"/>
      <c r="C1062" s="59"/>
      <c r="D1062" s="59"/>
      <c r="E1062" s="60"/>
      <c r="F1062" s="53"/>
      <c r="G1062" s="60"/>
      <c r="H1062" s="53"/>
      <c r="I1062" s="60"/>
      <c r="J1062" s="53"/>
      <c r="K1062" s="60"/>
      <c r="L1062" s="53"/>
      <c r="M1062" s="59"/>
    </row>
    <row r="1063" spans="1:14" ht="30" customHeight="1" hidden="1">
      <c r="A1063" s="54" t="s">
        <v>2684</v>
      </c>
      <c r="B1063" s="55"/>
      <c r="C1063" s="55"/>
      <c r="D1063" s="55"/>
      <c r="E1063" s="56"/>
      <c r="F1063" s="57"/>
      <c r="G1063" s="56"/>
      <c r="H1063" s="57"/>
      <c r="I1063" s="56"/>
      <c r="J1063" s="57"/>
      <c r="K1063" s="56"/>
      <c r="L1063" s="57"/>
      <c r="M1063" s="58"/>
      <c r="N1063" s="4" t="s">
        <v>899</v>
      </c>
    </row>
    <row r="1064" spans="1:51" ht="30" customHeight="1" hidden="1">
      <c r="A1064" s="40" t="s">
        <v>2685</v>
      </c>
      <c r="B1064" s="40" t="s">
        <v>2686</v>
      </c>
      <c r="C1064" s="40" t="s">
        <v>74</v>
      </c>
      <c r="D1064" s="59">
        <v>1.05</v>
      </c>
      <c r="E1064" s="60">
        <f>TRUNC(G1064+I1064+K1064,1)</f>
        <v>21150</v>
      </c>
      <c r="F1064" s="53">
        <f>TRUNC(H1064+J1064+L1064,1)</f>
        <v>22207.5</v>
      </c>
      <c r="G1064" s="60">
        <f>단가대비표!O147</f>
        <v>21150</v>
      </c>
      <c r="H1064" s="53">
        <f>TRUNC(G1064*D1064,1)</f>
        <v>22207.5</v>
      </c>
      <c r="I1064" s="60">
        <f>단가대비표!P147</f>
        <v>0</v>
      </c>
      <c r="J1064" s="53">
        <f>TRUNC(I1064*D1064,1)</f>
        <v>0</v>
      </c>
      <c r="K1064" s="60">
        <f>단가대비표!V147</f>
        <v>0</v>
      </c>
      <c r="L1064" s="53">
        <f>TRUNC(K1064*D1064,1)</f>
        <v>0</v>
      </c>
      <c r="M1064" s="40" t="s">
        <v>2687</v>
      </c>
      <c r="N1064" s="2" t="s">
        <v>899</v>
      </c>
      <c r="O1064" s="2" t="s">
        <v>2688</v>
      </c>
      <c r="P1064" s="2" t="s">
        <v>48</v>
      </c>
      <c r="Q1064" s="2" t="s">
        <v>48</v>
      </c>
      <c r="R1064" s="2" t="s">
        <v>47</v>
      </c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2" t="s">
        <v>41</v>
      </c>
      <c r="AW1064" s="2" t="s">
        <v>2689</v>
      </c>
      <c r="AX1064" s="2" t="s">
        <v>41</v>
      </c>
      <c r="AY1064" s="2" t="s">
        <v>41</v>
      </c>
    </row>
    <row r="1065" spans="1:51" ht="30" customHeight="1" hidden="1">
      <c r="A1065" s="40" t="s">
        <v>2690</v>
      </c>
      <c r="B1065" s="40" t="s">
        <v>2691</v>
      </c>
      <c r="C1065" s="40" t="s">
        <v>74</v>
      </c>
      <c r="D1065" s="59">
        <v>1</v>
      </c>
      <c r="E1065" s="60">
        <f>TRUNC(G1065+I1065+K1065,1)</f>
        <v>1800</v>
      </c>
      <c r="F1065" s="53">
        <f>TRUNC(H1065+J1065+L1065,1)</f>
        <v>1800</v>
      </c>
      <c r="G1065" s="60">
        <f>일위대가목록!F353</f>
        <v>0</v>
      </c>
      <c r="H1065" s="53">
        <f>TRUNC(G1065*D1065,1)</f>
        <v>0</v>
      </c>
      <c r="I1065" s="60">
        <f>일위대가목록!G353</f>
        <v>1800</v>
      </c>
      <c r="J1065" s="53">
        <f>TRUNC(I1065*D1065,1)</f>
        <v>1800</v>
      </c>
      <c r="K1065" s="60">
        <f>일위대가목록!H353</f>
        <v>0</v>
      </c>
      <c r="L1065" s="53">
        <f>TRUNC(K1065*D1065,1)</f>
        <v>0</v>
      </c>
      <c r="M1065" s="40" t="s">
        <v>2692</v>
      </c>
      <c r="N1065" s="2" t="s">
        <v>899</v>
      </c>
      <c r="O1065" s="2" t="s">
        <v>2693</v>
      </c>
      <c r="P1065" s="2" t="s">
        <v>47</v>
      </c>
      <c r="Q1065" s="2" t="s">
        <v>48</v>
      </c>
      <c r="R1065" s="2" t="s">
        <v>48</v>
      </c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2" t="s">
        <v>41</v>
      </c>
      <c r="AW1065" s="2" t="s">
        <v>2694</v>
      </c>
      <c r="AX1065" s="2" t="s">
        <v>41</v>
      </c>
      <c r="AY1065" s="2" t="s">
        <v>41</v>
      </c>
    </row>
    <row r="1066" spans="1:51" ht="30" customHeight="1" hidden="1">
      <c r="A1066" s="40" t="s">
        <v>1173</v>
      </c>
      <c r="B1066" s="40" t="s">
        <v>41</v>
      </c>
      <c r="C1066" s="40" t="s">
        <v>41</v>
      </c>
      <c r="D1066" s="59"/>
      <c r="E1066" s="60"/>
      <c r="F1066" s="53">
        <f>H1066+J1066+L1066</f>
        <v>24007</v>
      </c>
      <c r="G1066" s="60"/>
      <c r="H1066" s="53">
        <f>TRUNC(SUMIF(N1064:N1065,N1063,H1064:H1065),0)</f>
        <v>22207</v>
      </c>
      <c r="I1066" s="60"/>
      <c r="J1066" s="53">
        <f>TRUNC(SUMIF(N1064:N1065,N1063,J1064:J1065),0)</f>
        <v>1800</v>
      </c>
      <c r="K1066" s="60"/>
      <c r="L1066" s="53">
        <f>TRUNC(SUMIF(N1064:N1065,N1063,L1064:L1065),0)</f>
        <v>0</v>
      </c>
      <c r="M1066" s="40" t="s">
        <v>41</v>
      </c>
      <c r="N1066" s="2" t="s">
        <v>67</v>
      </c>
      <c r="O1066" s="2" t="s">
        <v>67</v>
      </c>
      <c r="P1066" s="2" t="s">
        <v>41</v>
      </c>
      <c r="Q1066" s="2" t="s">
        <v>41</v>
      </c>
      <c r="R1066" s="2" t="s">
        <v>41</v>
      </c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2" t="s">
        <v>41</v>
      </c>
      <c r="AW1066" s="2" t="s">
        <v>41</v>
      </c>
      <c r="AX1066" s="2" t="s">
        <v>41</v>
      </c>
      <c r="AY1066" s="2" t="s">
        <v>41</v>
      </c>
    </row>
    <row r="1067" spans="1:13" ht="30" customHeight="1" hidden="1">
      <c r="A1067" s="59"/>
      <c r="B1067" s="59"/>
      <c r="C1067" s="59"/>
      <c r="D1067" s="59"/>
      <c r="E1067" s="60"/>
      <c r="F1067" s="53"/>
      <c r="G1067" s="60"/>
      <c r="H1067" s="53"/>
      <c r="I1067" s="60"/>
      <c r="J1067" s="53"/>
      <c r="K1067" s="60"/>
      <c r="L1067" s="53"/>
      <c r="M1067" s="59"/>
    </row>
    <row r="1068" spans="1:14" ht="30" customHeight="1" hidden="1">
      <c r="A1068" s="54" t="s">
        <v>2695</v>
      </c>
      <c r="B1068" s="55"/>
      <c r="C1068" s="55"/>
      <c r="D1068" s="55"/>
      <c r="E1068" s="56"/>
      <c r="F1068" s="57"/>
      <c r="G1068" s="56"/>
      <c r="H1068" s="57"/>
      <c r="I1068" s="56"/>
      <c r="J1068" s="57"/>
      <c r="K1068" s="56"/>
      <c r="L1068" s="57"/>
      <c r="M1068" s="58"/>
      <c r="N1068" s="4" t="s">
        <v>902</v>
      </c>
    </row>
    <row r="1069" spans="1:51" ht="30" customHeight="1" hidden="1">
      <c r="A1069" s="40" t="s">
        <v>2685</v>
      </c>
      <c r="B1069" s="40" t="s">
        <v>2696</v>
      </c>
      <c r="C1069" s="40" t="s">
        <v>74</v>
      </c>
      <c r="D1069" s="59">
        <v>1.05</v>
      </c>
      <c r="E1069" s="60">
        <f>TRUNC(G1069+I1069+K1069,1)</f>
        <v>42300</v>
      </c>
      <c r="F1069" s="53">
        <f>TRUNC(H1069+J1069+L1069,1)</f>
        <v>44415</v>
      </c>
      <c r="G1069" s="60">
        <f>단가대비표!O150</f>
        <v>42300</v>
      </c>
      <c r="H1069" s="53">
        <f>TRUNC(G1069*D1069,1)</f>
        <v>44415</v>
      </c>
      <c r="I1069" s="60">
        <f>단가대비표!P150</f>
        <v>0</v>
      </c>
      <c r="J1069" s="53">
        <f>TRUNC(I1069*D1069,1)</f>
        <v>0</v>
      </c>
      <c r="K1069" s="60">
        <f>단가대비표!V150</f>
        <v>0</v>
      </c>
      <c r="L1069" s="53">
        <f>TRUNC(K1069*D1069,1)</f>
        <v>0</v>
      </c>
      <c r="M1069" s="40" t="s">
        <v>2697</v>
      </c>
      <c r="N1069" s="2" t="s">
        <v>902</v>
      </c>
      <c r="O1069" s="2" t="s">
        <v>2698</v>
      </c>
      <c r="P1069" s="2" t="s">
        <v>48</v>
      </c>
      <c r="Q1069" s="2" t="s">
        <v>48</v>
      </c>
      <c r="R1069" s="2" t="s">
        <v>47</v>
      </c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2" t="s">
        <v>41</v>
      </c>
      <c r="AW1069" s="2" t="s">
        <v>2699</v>
      </c>
      <c r="AX1069" s="2" t="s">
        <v>41</v>
      </c>
      <c r="AY1069" s="2" t="s">
        <v>41</v>
      </c>
    </row>
    <row r="1070" spans="1:51" ht="30" customHeight="1" hidden="1">
      <c r="A1070" s="40" t="s">
        <v>2690</v>
      </c>
      <c r="B1070" s="40" t="s">
        <v>2700</v>
      </c>
      <c r="C1070" s="40" t="s">
        <v>74</v>
      </c>
      <c r="D1070" s="59">
        <v>1</v>
      </c>
      <c r="E1070" s="60">
        <f>TRUNC(G1070+I1070+K1070,1)</f>
        <v>2050</v>
      </c>
      <c r="F1070" s="53">
        <f>TRUNC(H1070+J1070+L1070,1)</f>
        <v>2050</v>
      </c>
      <c r="G1070" s="60">
        <f>일위대가목록!F334</f>
        <v>0</v>
      </c>
      <c r="H1070" s="53">
        <f>TRUNC(G1070*D1070,1)</f>
        <v>0</v>
      </c>
      <c r="I1070" s="60">
        <f>일위대가목록!G334</f>
        <v>2050</v>
      </c>
      <c r="J1070" s="53">
        <f>TRUNC(I1070*D1070,1)</f>
        <v>2050</v>
      </c>
      <c r="K1070" s="60">
        <f>일위대가목록!H334</f>
        <v>0</v>
      </c>
      <c r="L1070" s="53">
        <f>TRUNC(K1070*D1070,1)</f>
        <v>0</v>
      </c>
      <c r="M1070" s="40" t="s">
        <v>2701</v>
      </c>
      <c r="N1070" s="2" t="s">
        <v>902</v>
      </c>
      <c r="O1070" s="2" t="s">
        <v>2702</v>
      </c>
      <c r="P1070" s="2" t="s">
        <v>47</v>
      </c>
      <c r="Q1070" s="2" t="s">
        <v>48</v>
      </c>
      <c r="R1070" s="2" t="s">
        <v>48</v>
      </c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2" t="s">
        <v>41</v>
      </c>
      <c r="AW1070" s="2" t="s">
        <v>2703</v>
      </c>
      <c r="AX1070" s="2" t="s">
        <v>41</v>
      </c>
      <c r="AY1070" s="2" t="s">
        <v>41</v>
      </c>
    </row>
    <row r="1071" spans="1:51" ht="30" customHeight="1" hidden="1">
      <c r="A1071" s="40" t="s">
        <v>1173</v>
      </c>
      <c r="B1071" s="40" t="s">
        <v>41</v>
      </c>
      <c r="C1071" s="40" t="s">
        <v>41</v>
      </c>
      <c r="D1071" s="59"/>
      <c r="E1071" s="60"/>
      <c r="F1071" s="53">
        <f>H1071+J1071+L1071</f>
        <v>46465</v>
      </c>
      <c r="G1071" s="60"/>
      <c r="H1071" s="53">
        <f>TRUNC(SUMIF(N1069:N1070,N1068,H1069:H1070),0)</f>
        <v>44415</v>
      </c>
      <c r="I1071" s="60"/>
      <c r="J1071" s="53">
        <f>TRUNC(SUMIF(N1069:N1070,N1068,J1069:J1070),0)</f>
        <v>2050</v>
      </c>
      <c r="K1071" s="60"/>
      <c r="L1071" s="53">
        <f>TRUNC(SUMIF(N1069:N1070,N1068,L1069:L1070),0)</f>
        <v>0</v>
      </c>
      <c r="M1071" s="40" t="s">
        <v>41</v>
      </c>
      <c r="N1071" s="2" t="s">
        <v>67</v>
      </c>
      <c r="O1071" s="2" t="s">
        <v>67</v>
      </c>
      <c r="P1071" s="2" t="s">
        <v>41</v>
      </c>
      <c r="Q1071" s="2" t="s">
        <v>41</v>
      </c>
      <c r="R1071" s="2" t="s">
        <v>41</v>
      </c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2" t="s">
        <v>41</v>
      </c>
      <c r="AW1071" s="2" t="s">
        <v>41</v>
      </c>
      <c r="AX1071" s="2" t="s">
        <v>41</v>
      </c>
      <c r="AY1071" s="2" t="s">
        <v>41</v>
      </c>
    </row>
    <row r="1072" spans="1:13" ht="30" customHeight="1" hidden="1">
      <c r="A1072" s="59"/>
      <c r="B1072" s="59"/>
      <c r="C1072" s="59"/>
      <c r="D1072" s="59"/>
      <c r="E1072" s="60"/>
      <c r="F1072" s="53"/>
      <c r="G1072" s="60"/>
      <c r="H1072" s="53"/>
      <c r="I1072" s="60"/>
      <c r="J1072" s="53"/>
      <c r="K1072" s="60"/>
      <c r="L1072" s="53"/>
      <c r="M1072" s="59"/>
    </row>
    <row r="1073" spans="1:14" ht="30" customHeight="1" hidden="1">
      <c r="A1073" s="54" t="s">
        <v>2704</v>
      </c>
      <c r="B1073" s="55"/>
      <c r="C1073" s="55"/>
      <c r="D1073" s="55"/>
      <c r="E1073" s="56"/>
      <c r="F1073" s="57"/>
      <c r="G1073" s="56"/>
      <c r="H1073" s="57"/>
      <c r="I1073" s="56"/>
      <c r="J1073" s="57"/>
      <c r="K1073" s="56"/>
      <c r="L1073" s="57"/>
      <c r="M1073" s="58"/>
      <c r="N1073" s="4" t="s">
        <v>906</v>
      </c>
    </row>
    <row r="1074" spans="1:51" ht="30" customHeight="1" hidden="1">
      <c r="A1074" s="40" t="s">
        <v>2685</v>
      </c>
      <c r="B1074" s="40" t="s">
        <v>2686</v>
      </c>
      <c r="C1074" s="40" t="s">
        <v>74</v>
      </c>
      <c r="D1074" s="59">
        <v>1.05</v>
      </c>
      <c r="E1074" s="60">
        <f aca="true" t="shared" si="168" ref="E1074:F1076">TRUNC(G1074+I1074+K1074,1)</f>
        <v>21150</v>
      </c>
      <c r="F1074" s="53">
        <f t="shared" si="168"/>
        <v>22207.5</v>
      </c>
      <c r="G1074" s="60">
        <f>단가대비표!O147</f>
        <v>21150</v>
      </c>
      <c r="H1074" s="53">
        <f>TRUNC(G1074*D1074,1)</f>
        <v>22207.5</v>
      </c>
      <c r="I1074" s="60">
        <f>단가대비표!P147</f>
        <v>0</v>
      </c>
      <c r="J1074" s="53">
        <f>TRUNC(I1074*D1074,1)</f>
        <v>0</v>
      </c>
      <c r="K1074" s="60">
        <f>단가대비표!V147</f>
        <v>0</v>
      </c>
      <c r="L1074" s="53">
        <f>TRUNC(K1074*D1074,1)</f>
        <v>0</v>
      </c>
      <c r="M1074" s="40" t="s">
        <v>2687</v>
      </c>
      <c r="N1074" s="2" t="s">
        <v>906</v>
      </c>
      <c r="O1074" s="2" t="s">
        <v>2688</v>
      </c>
      <c r="P1074" s="2" t="s">
        <v>48</v>
      </c>
      <c r="Q1074" s="2" t="s">
        <v>48</v>
      </c>
      <c r="R1074" s="2" t="s">
        <v>47</v>
      </c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2" t="s">
        <v>41</v>
      </c>
      <c r="AW1074" s="2" t="s">
        <v>2705</v>
      </c>
      <c r="AX1074" s="2" t="s">
        <v>41</v>
      </c>
      <c r="AY1074" s="2" t="s">
        <v>41</v>
      </c>
    </row>
    <row r="1075" spans="1:51" ht="30" customHeight="1" hidden="1">
      <c r="A1075" s="40" t="s">
        <v>2558</v>
      </c>
      <c r="B1075" s="40" t="s">
        <v>2706</v>
      </c>
      <c r="C1075" s="40" t="s">
        <v>699</v>
      </c>
      <c r="D1075" s="59">
        <v>0.36</v>
      </c>
      <c r="E1075" s="60">
        <f t="shared" si="168"/>
        <v>2070</v>
      </c>
      <c r="F1075" s="53">
        <f t="shared" si="168"/>
        <v>745.2</v>
      </c>
      <c r="G1075" s="60">
        <f>단가대비표!O273</f>
        <v>2070</v>
      </c>
      <c r="H1075" s="53">
        <f>TRUNC(G1075*D1075,1)</f>
        <v>745.2</v>
      </c>
      <c r="I1075" s="60">
        <f>단가대비표!P273</f>
        <v>0</v>
      </c>
      <c r="J1075" s="53">
        <f>TRUNC(I1075*D1075,1)</f>
        <v>0</v>
      </c>
      <c r="K1075" s="60">
        <f>단가대비표!V273</f>
        <v>0</v>
      </c>
      <c r="L1075" s="53">
        <f>TRUNC(K1075*D1075,1)</f>
        <v>0</v>
      </c>
      <c r="M1075" s="40" t="s">
        <v>2707</v>
      </c>
      <c r="N1075" s="2" t="s">
        <v>906</v>
      </c>
      <c r="O1075" s="2" t="s">
        <v>2708</v>
      </c>
      <c r="P1075" s="2" t="s">
        <v>48</v>
      </c>
      <c r="Q1075" s="2" t="s">
        <v>48</v>
      </c>
      <c r="R1075" s="2" t="s">
        <v>47</v>
      </c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2" t="s">
        <v>41</v>
      </c>
      <c r="AW1075" s="2" t="s">
        <v>2709</v>
      </c>
      <c r="AX1075" s="2" t="s">
        <v>41</v>
      </c>
      <c r="AY1075" s="2" t="s">
        <v>41</v>
      </c>
    </row>
    <row r="1076" spans="1:51" ht="30" customHeight="1" hidden="1">
      <c r="A1076" s="40" t="s">
        <v>2710</v>
      </c>
      <c r="B1076" s="40" t="s">
        <v>2691</v>
      </c>
      <c r="C1076" s="40" t="s">
        <v>74</v>
      </c>
      <c r="D1076" s="59">
        <v>1</v>
      </c>
      <c r="E1076" s="60">
        <f t="shared" si="168"/>
        <v>11452</v>
      </c>
      <c r="F1076" s="53">
        <f t="shared" si="168"/>
        <v>11452</v>
      </c>
      <c r="G1076" s="60">
        <f>일위대가목록!F354</f>
        <v>0</v>
      </c>
      <c r="H1076" s="53">
        <f>TRUNC(G1076*D1076,1)</f>
        <v>0</v>
      </c>
      <c r="I1076" s="60">
        <f>일위대가목록!G354</f>
        <v>11452</v>
      </c>
      <c r="J1076" s="53">
        <f>TRUNC(I1076*D1076,1)</f>
        <v>11452</v>
      </c>
      <c r="K1076" s="60">
        <f>일위대가목록!H354</f>
        <v>0</v>
      </c>
      <c r="L1076" s="53">
        <f>TRUNC(K1076*D1076,1)</f>
        <v>0</v>
      </c>
      <c r="M1076" s="40" t="s">
        <v>2711</v>
      </c>
      <c r="N1076" s="2" t="s">
        <v>906</v>
      </c>
      <c r="O1076" s="2" t="s">
        <v>2712</v>
      </c>
      <c r="P1076" s="2" t="s">
        <v>47</v>
      </c>
      <c r="Q1076" s="2" t="s">
        <v>48</v>
      </c>
      <c r="R1076" s="2" t="s">
        <v>48</v>
      </c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2" t="s">
        <v>41</v>
      </c>
      <c r="AW1076" s="2" t="s">
        <v>2713</v>
      </c>
      <c r="AX1076" s="2" t="s">
        <v>41</v>
      </c>
      <c r="AY1076" s="2" t="s">
        <v>41</v>
      </c>
    </row>
    <row r="1077" spans="1:51" ht="30" customHeight="1" hidden="1">
      <c r="A1077" s="40" t="s">
        <v>1173</v>
      </c>
      <c r="B1077" s="40" t="s">
        <v>41</v>
      </c>
      <c r="C1077" s="40" t="s">
        <v>41</v>
      </c>
      <c r="D1077" s="59"/>
      <c r="E1077" s="60"/>
      <c r="F1077" s="53">
        <f>H1077+J1077+L1077</f>
        <v>34404</v>
      </c>
      <c r="G1077" s="60"/>
      <c r="H1077" s="53">
        <f>TRUNC(SUMIF(N1074:N1076,N1073,H1074:H1076),0)</f>
        <v>22952</v>
      </c>
      <c r="I1077" s="60"/>
      <c r="J1077" s="53">
        <f>TRUNC(SUMIF(N1074:N1076,N1073,J1074:J1076),0)</f>
        <v>11452</v>
      </c>
      <c r="K1077" s="60"/>
      <c r="L1077" s="53">
        <f>TRUNC(SUMIF(N1074:N1076,N1073,L1074:L1076),0)</f>
        <v>0</v>
      </c>
      <c r="M1077" s="40" t="s">
        <v>41</v>
      </c>
      <c r="N1077" s="2" t="s">
        <v>67</v>
      </c>
      <c r="O1077" s="2" t="s">
        <v>67</v>
      </c>
      <c r="P1077" s="2" t="s">
        <v>41</v>
      </c>
      <c r="Q1077" s="2" t="s">
        <v>41</v>
      </c>
      <c r="R1077" s="2" t="s">
        <v>41</v>
      </c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2" t="s">
        <v>41</v>
      </c>
      <c r="AW1077" s="2" t="s">
        <v>41</v>
      </c>
      <c r="AX1077" s="2" t="s">
        <v>41</v>
      </c>
      <c r="AY1077" s="2" t="s">
        <v>41</v>
      </c>
    </row>
    <row r="1078" spans="1:13" ht="30" customHeight="1" hidden="1">
      <c r="A1078" s="59"/>
      <c r="B1078" s="59"/>
      <c r="C1078" s="59"/>
      <c r="D1078" s="59"/>
      <c r="E1078" s="60"/>
      <c r="F1078" s="53"/>
      <c r="G1078" s="60"/>
      <c r="H1078" s="53"/>
      <c r="I1078" s="60"/>
      <c r="J1078" s="53"/>
      <c r="K1078" s="60"/>
      <c r="L1078" s="53"/>
      <c r="M1078" s="59"/>
    </row>
    <row r="1079" spans="1:14" ht="30" customHeight="1" hidden="1">
      <c r="A1079" s="54" t="s">
        <v>2714</v>
      </c>
      <c r="B1079" s="55"/>
      <c r="C1079" s="55"/>
      <c r="D1079" s="55"/>
      <c r="E1079" s="56"/>
      <c r="F1079" s="57"/>
      <c r="G1079" s="56"/>
      <c r="H1079" s="57"/>
      <c r="I1079" s="56"/>
      <c r="J1079" s="57"/>
      <c r="K1079" s="56"/>
      <c r="L1079" s="57"/>
      <c r="M1079" s="58"/>
      <c r="N1079" s="4" t="s">
        <v>909</v>
      </c>
    </row>
    <row r="1080" spans="1:51" ht="30" customHeight="1" hidden="1">
      <c r="A1080" s="40" t="s">
        <v>2685</v>
      </c>
      <c r="B1080" s="40" t="s">
        <v>2715</v>
      </c>
      <c r="C1080" s="40" t="s">
        <v>74</v>
      </c>
      <c r="D1080" s="59">
        <v>1.05</v>
      </c>
      <c r="E1080" s="60">
        <f aca="true" t="shared" si="169" ref="E1080:F1082">TRUNC(G1080+I1080+K1080,1)</f>
        <v>22325</v>
      </c>
      <c r="F1080" s="53">
        <f t="shared" si="169"/>
        <v>23441.2</v>
      </c>
      <c r="G1080" s="60">
        <f>단가대비표!O148</f>
        <v>22325</v>
      </c>
      <c r="H1080" s="53">
        <f>TRUNC(G1080*D1080,1)</f>
        <v>23441.2</v>
      </c>
      <c r="I1080" s="60">
        <f>단가대비표!P148</f>
        <v>0</v>
      </c>
      <c r="J1080" s="53">
        <f>TRUNC(I1080*D1080,1)</f>
        <v>0</v>
      </c>
      <c r="K1080" s="60">
        <f>단가대비표!V148</f>
        <v>0</v>
      </c>
      <c r="L1080" s="53">
        <f>TRUNC(K1080*D1080,1)</f>
        <v>0</v>
      </c>
      <c r="M1080" s="40" t="s">
        <v>2716</v>
      </c>
      <c r="N1080" s="2" t="s">
        <v>909</v>
      </c>
      <c r="O1080" s="2" t="s">
        <v>2717</v>
      </c>
      <c r="P1080" s="2" t="s">
        <v>48</v>
      </c>
      <c r="Q1080" s="2" t="s">
        <v>48</v>
      </c>
      <c r="R1080" s="2" t="s">
        <v>47</v>
      </c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2" t="s">
        <v>41</v>
      </c>
      <c r="AW1080" s="2" t="s">
        <v>2718</v>
      </c>
      <c r="AX1080" s="2" t="s">
        <v>41</v>
      </c>
      <c r="AY1080" s="2" t="s">
        <v>41</v>
      </c>
    </row>
    <row r="1081" spans="1:51" ht="30" customHeight="1" hidden="1">
      <c r="A1081" s="40" t="s">
        <v>2558</v>
      </c>
      <c r="B1081" s="40" t="s">
        <v>2706</v>
      </c>
      <c r="C1081" s="40" t="s">
        <v>699</v>
      </c>
      <c r="D1081" s="59">
        <v>0.36</v>
      </c>
      <c r="E1081" s="60">
        <f t="shared" si="169"/>
        <v>2070</v>
      </c>
      <c r="F1081" s="53">
        <f t="shared" si="169"/>
        <v>745.2</v>
      </c>
      <c r="G1081" s="60">
        <f>단가대비표!O273</f>
        <v>2070</v>
      </c>
      <c r="H1081" s="53">
        <f>TRUNC(G1081*D1081,1)</f>
        <v>745.2</v>
      </c>
      <c r="I1081" s="60">
        <f>단가대비표!P273</f>
        <v>0</v>
      </c>
      <c r="J1081" s="53">
        <f>TRUNC(I1081*D1081,1)</f>
        <v>0</v>
      </c>
      <c r="K1081" s="60">
        <f>단가대비표!V273</f>
        <v>0</v>
      </c>
      <c r="L1081" s="53">
        <f>TRUNC(K1081*D1081,1)</f>
        <v>0</v>
      </c>
      <c r="M1081" s="40" t="s">
        <v>2707</v>
      </c>
      <c r="N1081" s="2" t="s">
        <v>909</v>
      </c>
      <c r="O1081" s="2" t="s">
        <v>2708</v>
      </c>
      <c r="P1081" s="2" t="s">
        <v>48</v>
      </c>
      <c r="Q1081" s="2" t="s">
        <v>48</v>
      </c>
      <c r="R1081" s="2" t="s">
        <v>47</v>
      </c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2" t="s">
        <v>41</v>
      </c>
      <c r="AW1081" s="2" t="s">
        <v>2719</v>
      </c>
      <c r="AX1081" s="2" t="s">
        <v>41</v>
      </c>
      <c r="AY1081" s="2" t="s">
        <v>41</v>
      </c>
    </row>
    <row r="1082" spans="1:51" ht="30" customHeight="1" hidden="1">
      <c r="A1082" s="40" t="s">
        <v>2710</v>
      </c>
      <c r="B1082" s="40" t="s">
        <v>2691</v>
      </c>
      <c r="C1082" s="40" t="s">
        <v>74</v>
      </c>
      <c r="D1082" s="59">
        <v>1</v>
      </c>
      <c r="E1082" s="60">
        <f t="shared" si="169"/>
        <v>11452</v>
      </c>
      <c r="F1082" s="53">
        <f t="shared" si="169"/>
        <v>11452</v>
      </c>
      <c r="G1082" s="60">
        <f>일위대가목록!F354</f>
        <v>0</v>
      </c>
      <c r="H1082" s="53">
        <f>TRUNC(G1082*D1082,1)</f>
        <v>0</v>
      </c>
      <c r="I1082" s="60">
        <f>일위대가목록!G354</f>
        <v>11452</v>
      </c>
      <c r="J1082" s="53">
        <f>TRUNC(I1082*D1082,1)</f>
        <v>11452</v>
      </c>
      <c r="K1082" s="60">
        <f>일위대가목록!H354</f>
        <v>0</v>
      </c>
      <c r="L1082" s="53">
        <f>TRUNC(K1082*D1082,1)</f>
        <v>0</v>
      </c>
      <c r="M1082" s="40" t="s">
        <v>2711</v>
      </c>
      <c r="N1082" s="2" t="s">
        <v>909</v>
      </c>
      <c r="O1082" s="2" t="s">
        <v>2712</v>
      </c>
      <c r="P1082" s="2" t="s">
        <v>47</v>
      </c>
      <c r="Q1082" s="2" t="s">
        <v>48</v>
      </c>
      <c r="R1082" s="2" t="s">
        <v>48</v>
      </c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2" t="s">
        <v>41</v>
      </c>
      <c r="AW1082" s="2" t="s">
        <v>2720</v>
      </c>
      <c r="AX1082" s="2" t="s">
        <v>41</v>
      </c>
      <c r="AY1082" s="2" t="s">
        <v>41</v>
      </c>
    </row>
    <row r="1083" spans="1:51" ht="30" customHeight="1" hidden="1">
      <c r="A1083" s="40" t="s">
        <v>1173</v>
      </c>
      <c r="B1083" s="40" t="s">
        <v>41</v>
      </c>
      <c r="C1083" s="40" t="s">
        <v>41</v>
      </c>
      <c r="D1083" s="59"/>
      <c r="E1083" s="60"/>
      <c r="F1083" s="53">
        <f>H1083+J1083+L1083</f>
        <v>35638</v>
      </c>
      <c r="G1083" s="60"/>
      <c r="H1083" s="53">
        <f>TRUNC(SUMIF(N1080:N1082,N1079,H1080:H1082),0)</f>
        <v>24186</v>
      </c>
      <c r="I1083" s="60"/>
      <c r="J1083" s="53">
        <f>TRUNC(SUMIF(N1080:N1082,N1079,J1080:J1082),0)</f>
        <v>11452</v>
      </c>
      <c r="K1083" s="60"/>
      <c r="L1083" s="53">
        <f>TRUNC(SUMIF(N1080:N1082,N1079,L1080:L1082),0)</f>
        <v>0</v>
      </c>
      <c r="M1083" s="40" t="s">
        <v>41</v>
      </c>
      <c r="N1083" s="2" t="s">
        <v>67</v>
      </c>
      <c r="O1083" s="2" t="s">
        <v>67</v>
      </c>
      <c r="P1083" s="2" t="s">
        <v>41</v>
      </c>
      <c r="Q1083" s="2" t="s">
        <v>41</v>
      </c>
      <c r="R1083" s="2" t="s">
        <v>41</v>
      </c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2" t="s">
        <v>41</v>
      </c>
      <c r="AW1083" s="2" t="s">
        <v>41</v>
      </c>
      <c r="AX1083" s="2" t="s">
        <v>41</v>
      </c>
      <c r="AY1083" s="2" t="s">
        <v>41</v>
      </c>
    </row>
    <row r="1084" spans="1:13" ht="30" customHeight="1" hidden="1">
      <c r="A1084" s="59"/>
      <c r="B1084" s="59"/>
      <c r="C1084" s="59"/>
      <c r="D1084" s="59"/>
      <c r="E1084" s="60"/>
      <c r="F1084" s="53"/>
      <c r="G1084" s="60"/>
      <c r="H1084" s="53"/>
      <c r="I1084" s="60"/>
      <c r="J1084" s="53"/>
      <c r="K1084" s="60"/>
      <c r="L1084" s="53"/>
      <c r="M1084" s="59"/>
    </row>
    <row r="1085" spans="1:14" ht="30" customHeight="1" hidden="1">
      <c r="A1085" s="54" t="s">
        <v>2721</v>
      </c>
      <c r="B1085" s="55"/>
      <c r="C1085" s="55"/>
      <c r="D1085" s="55"/>
      <c r="E1085" s="56"/>
      <c r="F1085" s="57"/>
      <c r="G1085" s="56"/>
      <c r="H1085" s="57"/>
      <c r="I1085" s="56"/>
      <c r="J1085" s="57"/>
      <c r="K1085" s="56"/>
      <c r="L1085" s="57"/>
      <c r="M1085" s="58"/>
      <c r="N1085" s="4" t="s">
        <v>912</v>
      </c>
    </row>
    <row r="1086" spans="1:51" ht="30" customHeight="1" hidden="1">
      <c r="A1086" s="40" t="s">
        <v>2685</v>
      </c>
      <c r="B1086" s="40" t="s">
        <v>2722</v>
      </c>
      <c r="C1086" s="40" t="s">
        <v>74</v>
      </c>
      <c r="D1086" s="59">
        <v>1.05</v>
      </c>
      <c r="E1086" s="60">
        <f aca="true" t="shared" si="170" ref="E1086:F1088">TRUNC(G1086+I1086+K1086,1)</f>
        <v>23500</v>
      </c>
      <c r="F1086" s="53">
        <f t="shared" si="170"/>
        <v>24675</v>
      </c>
      <c r="G1086" s="60">
        <f>단가대비표!O149</f>
        <v>23500</v>
      </c>
      <c r="H1086" s="53">
        <f>TRUNC(G1086*D1086,1)</f>
        <v>24675</v>
      </c>
      <c r="I1086" s="60">
        <f>단가대비표!P149</f>
        <v>0</v>
      </c>
      <c r="J1086" s="53">
        <f>TRUNC(I1086*D1086,1)</f>
        <v>0</v>
      </c>
      <c r="K1086" s="60">
        <f>단가대비표!V149</f>
        <v>0</v>
      </c>
      <c r="L1086" s="53">
        <f>TRUNC(K1086*D1086,1)</f>
        <v>0</v>
      </c>
      <c r="M1086" s="40" t="s">
        <v>2723</v>
      </c>
      <c r="N1086" s="2" t="s">
        <v>912</v>
      </c>
      <c r="O1086" s="2" t="s">
        <v>2724</v>
      </c>
      <c r="P1086" s="2" t="s">
        <v>48</v>
      </c>
      <c r="Q1086" s="2" t="s">
        <v>48</v>
      </c>
      <c r="R1086" s="2" t="s">
        <v>47</v>
      </c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2" t="s">
        <v>41</v>
      </c>
      <c r="AW1086" s="2" t="s">
        <v>2725</v>
      </c>
      <c r="AX1086" s="2" t="s">
        <v>41</v>
      </c>
      <c r="AY1086" s="2" t="s">
        <v>41</v>
      </c>
    </row>
    <row r="1087" spans="1:51" ht="30" customHeight="1" hidden="1">
      <c r="A1087" s="40" t="s">
        <v>2558</v>
      </c>
      <c r="B1087" s="40" t="s">
        <v>2706</v>
      </c>
      <c r="C1087" s="40" t="s">
        <v>699</v>
      </c>
      <c r="D1087" s="59">
        <v>0.36</v>
      </c>
      <c r="E1087" s="60">
        <f t="shared" si="170"/>
        <v>2070</v>
      </c>
      <c r="F1087" s="53">
        <f t="shared" si="170"/>
        <v>745.2</v>
      </c>
      <c r="G1087" s="60">
        <f>단가대비표!O273</f>
        <v>2070</v>
      </c>
      <c r="H1087" s="53">
        <f>TRUNC(G1087*D1087,1)</f>
        <v>745.2</v>
      </c>
      <c r="I1087" s="60">
        <f>단가대비표!P273</f>
        <v>0</v>
      </c>
      <c r="J1087" s="53">
        <f>TRUNC(I1087*D1087,1)</f>
        <v>0</v>
      </c>
      <c r="K1087" s="60">
        <f>단가대비표!V273</f>
        <v>0</v>
      </c>
      <c r="L1087" s="53">
        <f>TRUNC(K1087*D1087,1)</f>
        <v>0</v>
      </c>
      <c r="M1087" s="40" t="s">
        <v>2707</v>
      </c>
      <c r="N1087" s="2" t="s">
        <v>912</v>
      </c>
      <c r="O1087" s="2" t="s">
        <v>2708</v>
      </c>
      <c r="P1087" s="2" t="s">
        <v>48</v>
      </c>
      <c r="Q1087" s="2" t="s">
        <v>48</v>
      </c>
      <c r="R1087" s="2" t="s">
        <v>47</v>
      </c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2" t="s">
        <v>41</v>
      </c>
      <c r="AW1087" s="2" t="s">
        <v>2726</v>
      </c>
      <c r="AX1087" s="2" t="s">
        <v>41</v>
      </c>
      <c r="AY1087" s="2" t="s">
        <v>41</v>
      </c>
    </row>
    <row r="1088" spans="1:51" ht="30" customHeight="1" hidden="1">
      <c r="A1088" s="40" t="s">
        <v>2710</v>
      </c>
      <c r="B1088" s="40" t="s">
        <v>2691</v>
      </c>
      <c r="C1088" s="40" t="s">
        <v>74</v>
      </c>
      <c r="D1088" s="59">
        <v>1</v>
      </c>
      <c r="E1088" s="60">
        <f t="shared" si="170"/>
        <v>11452</v>
      </c>
      <c r="F1088" s="53">
        <f t="shared" si="170"/>
        <v>11452</v>
      </c>
      <c r="G1088" s="60">
        <f>일위대가목록!F354</f>
        <v>0</v>
      </c>
      <c r="H1088" s="53">
        <f>TRUNC(G1088*D1088,1)</f>
        <v>0</v>
      </c>
      <c r="I1088" s="60">
        <f>일위대가목록!G354</f>
        <v>11452</v>
      </c>
      <c r="J1088" s="53">
        <f>TRUNC(I1088*D1088,1)</f>
        <v>11452</v>
      </c>
      <c r="K1088" s="60">
        <f>일위대가목록!H354</f>
        <v>0</v>
      </c>
      <c r="L1088" s="53">
        <f>TRUNC(K1088*D1088,1)</f>
        <v>0</v>
      </c>
      <c r="M1088" s="40" t="s">
        <v>2711</v>
      </c>
      <c r="N1088" s="2" t="s">
        <v>912</v>
      </c>
      <c r="O1088" s="2" t="s">
        <v>2712</v>
      </c>
      <c r="P1088" s="2" t="s">
        <v>47</v>
      </c>
      <c r="Q1088" s="2" t="s">
        <v>48</v>
      </c>
      <c r="R1088" s="2" t="s">
        <v>48</v>
      </c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2" t="s">
        <v>41</v>
      </c>
      <c r="AW1088" s="2" t="s">
        <v>2727</v>
      </c>
      <c r="AX1088" s="2" t="s">
        <v>41</v>
      </c>
      <c r="AY1088" s="2" t="s">
        <v>41</v>
      </c>
    </row>
    <row r="1089" spans="1:51" ht="30" customHeight="1" hidden="1">
      <c r="A1089" s="40" t="s">
        <v>1173</v>
      </c>
      <c r="B1089" s="40" t="s">
        <v>41</v>
      </c>
      <c r="C1089" s="40" t="s">
        <v>41</v>
      </c>
      <c r="D1089" s="59"/>
      <c r="E1089" s="60"/>
      <c r="F1089" s="53">
        <f>H1089+J1089+L1089</f>
        <v>36872</v>
      </c>
      <c r="G1089" s="60"/>
      <c r="H1089" s="53">
        <f>TRUNC(SUMIF(N1086:N1088,N1085,H1086:H1088),0)</f>
        <v>25420</v>
      </c>
      <c r="I1089" s="60"/>
      <c r="J1089" s="53">
        <f>TRUNC(SUMIF(N1086:N1088,N1085,J1086:J1088),0)</f>
        <v>11452</v>
      </c>
      <c r="K1089" s="60"/>
      <c r="L1089" s="53">
        <f>TRUNC(SUMIF(N1086:N1088,N1085,L1086:L1088),0)</f>
        <v>0</v>
      </c>
      <c r="M1089" s="40" t="s">
        <v>41</v>
      </c>
      <c r="N1089" s="2" t="s">
        <v>67</v>
      </c>
      <c r="O1089" s="2" t="s">
        <v>67</v>
      </c>
      <c r="P1089" s="2" t="s">
        <v>41</v>
      </c>
      <c r="Q1089" s="2" t="s">
        <v>41</v>
      </c>
      <c r="R1089" s="2" t="s">
        <v>41</v>
      </c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2" t="s">
        <v>41</v>
      </c>
      <c r="AW1089" s="2" t="s">
        <v>41</v>
      </c>
      <c r="AX1089" s="2" t="s">
        <v>41</v>
      </c>
      <c r="AY1089" s="2" t="s">
        <v>41</v>
      </c>
    </row>
    <row r="1090" spans="1:13" ht="30" customHeight="1" hidden="1">
      <c r="A1090" s="59"/>
      <c r="B1090" s="59"/>
      <c r="C1090" s="59"/>
      <c r="D1090" s="59"/>
      <c r="E1090" s="60"/>
      <c r="F1090" s="53"/>
      <c r="G1090" s="60"/>
      <c r="H1090" s="53"/>
      <c r="I1090" s="60"/>
      <c r="J1090" s="53"/>
      <c r="K1090" s="60"/>
      <c r="L1090" s="53"/>
      <c r="M1090" s="59"/>
    </row>
    <row r="1091" spans="1:14" ht="30" customHeight="1" hidden="1">
      <c r="A1091" s="54" t="s">
        <v>2728</v>
      </c>
      <c r="B1091" s="55"/>
      <c r="C1091" s="55"/>
      <c r="D1091" s="55"/>
      <c r="E1091" s="56"/>
      <c r="F1091" s="57"/>
      <c r="G1091" s="56"/>
      <c r="H1091" s="57"/>
      <c r="I1091" s="56"/>
      <c r="J1091" s="57"/>
      <c r="K1091" s="56"/>
      <c r="L1091" s="57"/>
      <c r="M1091" s="58"/>
      <c r="N1091" s="4" t="s">
        <v>916</v>
      </c>
    </row>
    <row r="1092" spans="1:51" ht="30" customHeight="1" hidden="1">
      <c r="A1092" s="40" t="s">
        <v>2685</v>
      </c>
      <c r="B1092" s="40" t="s">
        <v>2722</v>
      </c>
      <c r="C1092" s="40" t="s">
        <v>74</v>
      </c>
      <c r="D1092" s="59">
        <v>1.05</v>
      </c>
      <c r="E1092" s="60">
        <f aca="true" t="shared" si="171" ref="E1092:F1094">TRUNC(G1092+I1092+K1092,1)</f>
        <v>23500</v>
      </c>
      <c r="F1092" s="53">
        <f t="shared" si="171"/>
        <v>24675</v>
      </c>
      <c r="G1092" s="60">
        <f>단가대비표!O149</f>
        <v>23500</v>
      </c>
      <c r="H1092" s="53">
        <f>TRUNC(G1092*D1092,1)</f>
        <v>24675</v>
      </c>
      <c r="I1092" s="60">
        <f>단가대비표!P149</f>
        <v>0</v>
      </c>
      <c r="J1092" s="53">
        <f>TRUNC(I1092*D1092,1)</f>
        <v>0</v>
      </c>
      <c r="K1092" s="60">
        <f>단가대비표!V149</f>
        <v>0</v>
      </c>
      <c r="L1092" s="53">
        <f>TRUNC(K1092*D1092,1)</f>
        <v>0</v>
      </c>
      <c r="M1092" s="40" t="s">
        <v>2723</v>
      </c>
      <c r="N1092" s="2" t="s">
        <v>916</v>
      </c>
      <c r="O1092" s="2" t="s">
        <v>2724</v>
      </c>
      <c r="P1092" s="2" t="s">
        <v>48</v>
      </c>
      <c r="Q1092" s="2" t="s">
        <v>48</v>
      </c>
      <c r="R1092" s="2" t="s">
        <v>47</v>
      </c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2" t="s">
        <v>41</v>
      </c>
      <c r="AW1092" s="2" t="s">
        <v>2729</v>
      </c>
      <c r="AX1092" s="2" t="s">
        <v>41</v>
      </c>
      <c r="AY1092" s="2" t="s">
        <v>41</v>
      </c>
    </row>
    <row r="1093" spans="1:51" ht="30" customHeight="1" hidden="1">
      <c r="A1093" s="40" t="s">
        <v>2558</v>
      </c>
      <c r="B1093" s="40" t="s">
        <v>2706</v>
      </c>
      <c r="C1093" s="40" t="s">
        <v>699</v>
      </c>
      <c r="D1093" s="59">
        <v>0.3</v>
      </c>
      <c r="E1093" s="60">
        <f t="shared" si="171"/>
        <v>2070</v>
      </c>
      <c r="F1093" s="53">
        <f t="shared" si="171"/>
        <v>621</v>
      </c>
      <c r="G1093" s="60">
        <f>단가대비표!O273</f>
        <v>2070</v>
      </c>
      <c r="H1093" s="53">
        <f>TRUNC(G1093*D1093,1)</f>
        <v>621</v>
      </c>
      <c r="I1093" s="60">
        <f>단가대비표!P273</f>
        <v>0</v>
      </c>
      <c r="J1093" s="53">
        <f>TRUNC(I1093*D1093,1)</f>
        <v>0</v>
      </c>
      <c r="K1093" s="60">
        <f>단가대비표!V273</f>
        <v>0</v>
      </c>
      <c r="L1093" s="53">
        <f>TRUNC(K1093*D1093,1)</f>
        <v>0</v>
      </c>
      <c r="M1093" s="40" t="s">
        <v>2707</v>
      </c>
      <c r="N1093" s="2" t="s">
        <v>916</v>
      </c>
      <c r="O1093" s="2" t="s">
        <v>2708</v>
      </c>
      <c r="P1093" s="2" t="s">
        <v>48</v>
      </c>
      <c r="Q1093" s="2" t="s">
        <v>48</v>
      </c>
      <c r="R1093" s="2" t="s">
        <v>47</v>
      </c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2" t="s">
        <v>41</v>
      </c>
      <c r="AW1093" s="2" t="s">
        <v>2730</v>
      </c>
      <c r="AX1093" s="2" t="s">
        <v>41</v>
      </c>
      <c r="AY1093" s="2" t="s">
        <v>41</v>
      </c>
    </row>
    <row r="1094" spans="1:51" ht="30" customHeight="1" hidden="1">
      <c r="A1094" s="40" t="s">
        <v>2731</v>
      </c>
      <c r="B1094" s="40" t="s">
        <v>2691</v>
      </c>
      <c r="C1094" s="40" t="s">
        <v>74</v>
      </c>
      <c r="D1094" s="59">
        <v>1</v>
      </c>
      <c r="E1094" s="60">
        <f t="shared" si="171"/>
        <v>9551</v>
      </c>
      <c r="F1094" s="53">
        <f t="shared" si="171"/>
        <v>9551</v>
      </c>
      <c r="G1094" s="60">
        <f>일위대가목록!F355</f>
        <v>0</v>
      </c>
      <c r="H1094" s="53">
        <f>TRUNC(G1094*D1094,1)</f>
        <v>0</v>
      </c>
      <c r="I1094" s="60">
        <f>일위대가목록!G355</f>
        <v>9551</v>
      </c>
      <c r="J1094" s="53">
        <f>TRUNC(I1094*D1094,1)</f>
        <v>9551</v>
      </c>
      <c r="K1094" s="60">
        <f>일위대가목록!H355</f>
        <v>0</v>
      </c>
      <c r="L1094" s="53">
        <f>TRUNC(K1094*D1094,1)</f>
        <v>0</v>
      </c>
      <c r="M1094" s="40" t="s">
        <v>2732</v>
      </c>
      <c r="N1094" s="2" t="s">
        <v>916</v>
      </c>
      <c r="O1094" s="2" t="s">
        <v>2733</v>
      </c>
      <c r="P1094" s="2" t="s">
        <v>47</v>
      </c>
      <c r="Q1094" s="2" t="s">
        <v>48</v>
      </c>
      <c r="R1094" s="2" t="s">
        <v>48</v>
      </c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2" t="s">
        <v>41</v>
      </c>
      <c r="AW1094" s="2" t="s">
        <v>2734</v>
      </c>
      <c r="AX1094" s="2" t="s">
        <v>41</v>
      </c>
      <c r="AY1094" s="2" t="s">
        <v>41</v>
      </c>
    </row>
    <row r="1095" spans="1:51" ht="30" customHeight="1" hidden="1">
      <c r="A1095" s="40" t="s">
        <v>1173</v>
      </c>
      <c r="B1095" s="40" t="s">
        <v>41</v>
      </c>
      <c r="C1095" s="40" t="s">
        <v>41</v>
      </c>
      <c r="D1095" s="59"/>
      <c r="E1095" s="60"/>
      <c r="F1095" s="53">
        <f>H1095+J1095+L1095</f>
        <v>34847</v>
      </c>
      <c r="G1095" s="60"/>
      <c r="H1095" s="53">
        <f>TRUNC(SUMIF(N1092:N1094,N1091,H1092:H1094),0)</f>
        <v>25296</v>
      </c>
      <c r="I1095" s="60"/>
      <c r="J1095" s="53">
        <f>TRUNC(SUMIF(N1092:N1094,N1091,J1092:J1094),0)</f>
        <v>9551</v>
      </c>
      <c r="K1095" s="60"/>
      <c r="L1095" s="53">
        <f>TRUNC(SUMIF(N1092:N1094,N1091,L1092:L1094),0)</f>
        <v>0</v>
      </c>
      <c r="M1095" s="40" t="s">
        <v>41</v>
      </c>
      <c r="N1095" s="2" t="s">
        <v>67</v>
      </c>
      <c r="O1095" s="2" t="s">
        <v>67</v>
      </c>
      <c r="P1095" s="2" t="s">
        <v>41</v>
      </c>
      <c r="Q1095" s="2" t="s">
        <v>41</v>
      </c>
      <c r="R1095" s="2" t="s">
        <v>41</v>
      </c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2" t="s">
        <v>41</v>
      </c>
      <c r="AW1095" s="2" t="s">
        <v>41</v>
      </c>
      <c r="AX1095" s="2" t="s">
        <v>41</v>
      </c>
      <c r="AY1095" s="2" t="s">
        <v>41</v>
      </c>
    </row>
    <row r="1096" spans="1:13" ht="30" customHeight="1" hidden="1">
      <c r="A1096" s="59"/>
      <c r="B1096" s="59"/>
      <c r="C1096" s="59"/>
      <c r="D1096" s="59"/>
      <c r="E1096" s="60"/>
      <c r="F1096" s="53"/>
      <c r="G1096" s="60"/>
      <c r="H1096" s="53"/>
      <c r="I1096" s="60"/>
      <c r="J1096" s="53"/>
      <c r="K1096" s="60"/>
      <c r="L1096" s="53"/>
      <c r="M1096" s="59"/>
    </row>
    <row r="1097" spans="1:14" ht="30" customHeight="1" hidden="1">
      <c r="A1097" s="54" t="s">
        <v>2735</v>
      </c>
      <c r="B1097" s="55"/>
      <c r="C1097" s="55"/>
      <c r="D1097" s="55"/>
      <c r="E1097" s="56"/>
      <c r="F1097" s="57"/>
      <c r="G1097" s="56"/>
      <c r="H1097" s="57"/>
      <c r="I1097" s="56"/>
      <c r="J1097" s="57"/>
      <c r="K1097" s="56"/>
      <c r="L1097" s="57"/>
      <c r="M1097" s="58"/>
      <c r="N1097" s="4" t="s">
        <v>919</v>
      </c>
    </row>
    <row r="1098" spans="1:51" ht="30" customHeight="1" hidden="1">
      <c r="A1098" s="40" t="s">
        <v>2685</v>
      </c>
      <c r="B1098" s="40" t="s">
        <v>2722</v>
      </c>
      <c r="C1098" s="40" t="s">
        <v>74</v>
      </c>
      <c r="D1098" s="59">
        <v>1.05</v>
      </c>
      <c r="E1098" s="60">
        <f>TRUNC(G1098+I1098+K1098,1)</f>
        <v>23500</v>
      </c>
      <c r="F1098" s="53">
        <f>TRUNC(H1098+J1098+L1098,1)</f>
        <v>24675</v>
      </c>
      <c r="G1098" s="60">
        <f>단가대비표!O149</f>
        <v>23500</v>
      </c>
      <c r="H1098" s="53">
        <f>TRUNC(G1098*D1098,1)</f>
        <v>24675</v>
      </c>
      <c r="I1098" s="60">
        <f>단가대비표!P149</f>
        <v>0</v>
      </c>
      <c r="J1098" s="53">
        <f>TRUNC(I1098*D1098,1)</f>
        <v>0</v>
      </c>
      <c r="K1098" s="60">
        <f>단가대비표!V149</f>
        <v>0</v>
      </c>
      <c r="L1098" s="53">
        <f>TRUNC(K1098*D1098,1)</f>
        <v>0</v>
      </c>
      <c r="M1098" s="40" t="s">
        <v>2723</v>
      </c>
      <c r="N1098" s="2" t="s">
        <v>919</v>
      </c>
      <c r="O1098" s="2" t="s">
        <v>2724</v>
      </c>
      <c r="P1098" s="2" t="s">
        <v>48</v>
      </c>
      <c r="Q1098" s="2" t="s">
        <v>48</v>
      </c>
      <c r="R1098" s="2" t="s">
        <v>47</v>
      </c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2" t="s">
        <v>41</v>
      </c>
      <c r="AW1098" s="2" t="s">
        <v>2736</v>
      </c>
      <c r="AX1098" s="2" t="s">
        <v>41</v>
      </c>
      <c r="AY1098" s="2" t="s">
        <v>41</v>
      </c>
    </row>
    <row r="1099" spans="1:51" ht="30" customHeight="1" hidden="1">
      <c r="A1099" s="40" t="s">
        <v>2737</v>
      </c>
      <c r="B1099" s="40" t="s">
        <v>2691</v>
      </c>
      <c r="C1099" s="40" t="s">
        <v>74</v>
      </c>
      <c r="D1099" s="59">
        <v>1</v>
      </c>
      <c r="E1099" s="60">
        <f>TRUNC(G1099+I1099+K1099,1)</f>
        <v>4700</v>
      </c>
      <c r="F1099" s="53">
        <f>TRUNC(H1099+J1099+L1099,1)</f>
        <v>4700</v>
      </c>
      <c r="G1099" s="60">
        <f>일위대가목록!F356</f>
        <v>0</v>
      </c>
      <c r="H1099" s="53">
        <f>TRUNC(G1099*D1099,1)</f>
        <v>0</v>
      </c>
      <c r="I1099" s="60">
        <f>일위대가목록!G356</f>
        <v>4700</v>
      </c>
      <c r="J1099" s="53">
        <f>TRUNC(I1099*D1099,1)</f>
        <v>4700</v>
      </c>
      <c r="K1099" s="60">
        <f>일위대가목록!H356</f>
        <v>0</v>
      </c>
      <c r="L1099" s="53">
        <f>TRUNC(K1099*D1099,1)</f>
        <v>0</v>
      </c>
      <c r="M1099" s="40" t="s">
        <v>2738</v>
      </c>
      <c r="N1099" s="2" t="s">
        <v>919</v>
      </c>
      <c r="O1099" s="2" t="s">
        <v>2739</v>
      </c>
      <c r="P1099" s="2" t="s">
        <v>47</v>
      </c>
      <c r="Q1099" s="2" t="s">
        <v>48</v>
      </c>
      <c r="R1099" s="2" t="s">
        <v>48</v>
      </c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2" t="s">
        <v>41</v>
      </c>
      <c r="AW1099" s="2" t="s">
        <v>2740</v>
      </c>
      <c r="AX1099" s="2" t="s">
        <v>41</v>
      </c>
      <c r="AY1099" s="2" t="s">
        <v>41</v>
      </c>
    </row>
    <row r="1100" spans="1:51" ht="30" customHeight="1" hidden="1">
      <c r="A1100" s="40" t="s">
        <v>1173</v>
      </c>
      <c r="B1100" s="40" t="s">
        <v>41</v>
      </c>
      <c r="C1100" s="40" t="s">
        <v>41</v>
      </c>
      <c r="D1100" s="59"/>
      <c r="E1100" s="60"/>
      <c r="F1100" s="53">
        <f>H1100+J1100+L1100</f>
        <v>29375</v>
      </c>
      <c r="G1100" s="60"/>
      <c r="H1100" s="53">
        <f>TRUNC(SUMIF(N1098:N1099,N1097,H1098:H1099),0)</f>
        <v>24675</v>
      </c>
      <c r="I1100" s="60"/>
      <c r="J1100" s="53">
        <f>TRUNC(SUMIF(N1098:N1099,N1097,J1098:J1099),0)</f>
        <v>4700</v>
      </c>
      <c r="K1100" s="60"/>
      <c r="L1100" s="53">
        <f>TRUNC(SUMIF(N1098:N1099,N1097,L1098:L1099),0)</f>
        <v>0</v>
      </c>
      <c r="M1100" s="40" t="s">
        <v>41</v>
      </c>
      <c r="N1100" s="2" t="s">
        <v>67</v>
      </c>
      <c r="O1100" s="2" t="s">
        <v>67</v>
      </c>
      <c r="P1100" s="2" t="s">
        <v>41</v>
      </c>
      <c r="Q1100" s="2" t="s">
        <v>41</v>
      </c>
      <c r="R1100" s="2" t="s">
        <v>41</v>
      </c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2" t="s">
        <v>41</v>
      </c>
      <c r="AW1100" s="2" t="s">
        <v>41</v>
      </c>
      <c r="AX1100" s="2" t="s">
        <v>41</v>
      </c>
      <c r="AY1100" s="2" t="s">
        <v>41</v>
      </c>
    </row>
    <row r="1101" spans="1:13" ht="30" customHeight="1" hidden="1">
      <c r="A1101" s="59"/>
      <c r="B1101" s="59"/>
      <c r="C1101" s="59"/>
      <c r="D1101" s="59"/>
      <c r="E1101" s="60"/>
      <c r="F1101" s="53"/>
      <c r="G1101" s="60"/>
      <c r="H1101" s="53"/>
      <c r="I1101" s="60"/>
      <c r="J1101" s="53"/>
      <c r="K1101" s="60"/>
      <c r="L1101" s="53"/>
      <c r="M1101" s="59"/>
    </row>
    <row r="1102" spans="1:14" ht="30" customHeight="1" hidden="1">
      <c r="A1102" s="54" t="s">
        <v>2741</v>
      </c>
      <c r="B1102" s="55"/>
      <c r="C1102" s="55"/>
      <c r="D1102" s="55"/>
      <c r="E1102" s="56"/>
      <c r="F1102" s="57"/>
      <c r="G1102" s="56"/>
      <c r="H1102" s="57"/>
      <c r="I1102" s="56"/>
      <c r="J1102" s="57"/>
      <c r="K1102" s="56"/>
      <c r="L1102" s="57"/>
      <c r="M1102" s="58"/>
      <c r="N1102" s="4" t="s">
        <v>923</v>
      </c>
    </row>
    <row r="1103" spans="1:51" ht="30" customHeight="1" hidden="1">
      <c r="A1103" s="40" t="s">
        <v>2742</v>
      </c>
      <c r="B1103" s="40" t="s">
        <v>2743</v>
      </c>
      <c r="C1103" s="40" t="s">
        <v>74</v>
      </c>
      <c r="D1103" s="59">
        <v>1</v>
      </c>
      <c r="E1103" s="60">
        <f>TRUNC(G1103+I1103+K1103,1)</f>
        <v>69768</v>
      </c>
      <c r="F1103" s="53">
        <f>TRUNC(H1103+J1103+L1103,1)</f>
        <v>69768</v>
      </c>
      <c r="G1103" s="60">
        <f>일위대가목록!F357</f>
        <v>16265</v>
      </c>
      <c r="H1103" s="53">
        <f>TRUNC(G1103*D1103,1)</f>
        <v>16265</v>
      </c>
      <c r="I1103" s="60">
        <f>일위대가목록!G357</f>
        <v>53152</v>
      </c>
      <c r="J1103" s="53">
        <f>TRUNC(I1103*D1103,1)</f>
        <v>53152</v>
      </c>
      <c r="K1103" s="60">
        <f>일위대가목록!H357</f>
        <v>351</v>
      </c>
      <c r="L1103" s="53">
        <f>TRUNC(K1103*D1103,1)</f>
        <v>351</v>
      </c>
      <c r="M1103" s="40" t="s">
        <v>2744</v>
      </c>
      <c r="N1103" s="2" t="s">
        <v>923</v>
      </c>
      <c r="O1103" s="2" t="s">
        <v>2745</v>
      </c>
      <c r="P1103" s="2" t="s">
        <v>47</v>
      </c>
      <c r="Q1103" s="2" t="s">
        <v>48</v>
      </c>
      <c r="R1103" s="2" t="s">
        <v>48</v>
      </c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2" t="s">
        <v>41</v>
      </c>
      <c r="AW1103" s="2" t="s">
        <v>2746</v>
      </c>
      <c r="AX1103" s="2" t="s">
        <v>41</v>
      </c>
      <c r="AY1103" s="2" t="s">
        <v>41</v>
      </c>
    </row>
    <row r="1104" spans="1:51" ht="30" customHeight="1" hidden="1">
      <c r="A1104" s="40" t="s">
        <v>2747</v>
      </c>
      <c r="B1104" s="40" t="s">
        <v>2748</v>
      </c>
      <c r="C1104" s="40" t="s">
        <v>1783</v>
      </c>
      <c r="D1104" s="59">
        <v>1</v>
      </c>
      <c r="E1104" s="60">
        <f>TRUNC(G1104+I1104+K1104,1)</f>
        <v>16751</v>
      </c>
      <c r="F1104" s="53">
        <f>TRUNC(H1104+J1104+L1104,1)</f>
        <v>16751</v>
      </c>
      <c r="G1104" s="60">
        <f>일위대가목록!F358</f>
        <v>11528</v>
      </c>
      <c r="H1104" s="53">
        <f>TRUNC(G1104*D1104,1)</f>
        <v>11528</v>
      </c>
      <c r="I1104" s="60">
        <f>일위대가목록!G358</f>
        <v>5223</v>
      </c>
      <c r="J1104" s="53">
        <f>TRUNC(I1104*D1104,1)</f>
        <v>5223</v>
      </c>
      <c r="K1104" s="60">
        <f>일위대가목록!H358</f>
        <v>0</v>
      </c>
      <c r="L1104" s="53">
        <f>TRUNC(K1104*D1104,1)</f>
        <v>0</v>
      </c>
      <c r="M1104" s="40" t="s">
        <v>2749</v>
      </c>
      <c r="N1104" s="2" t="s">
        <v>923</v>
      </c>
      <c r="O1104" s="2" t="s">
        <v>2750</v>
      </c>
      <c r="P1104" s="2" t="s">
        <v>47</v>
      </c>
      <c r="Q1104" s="2" t="s">
        <v>48</v>
      </c>
      <c r="R1104" s="2" t="s">
        <v>48</v>
      </c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2" t="s">
        <v>41</v>
      </c>
      <c r="AW1104" s="2" t="s">
        <v>2751</v>
      </c>
      <c r="AX1104" s="2" t="s">
        <v>41</v>
      </c>
      <c r="AY1104" s="2" t="s">
        <v>41</v>
      </c>
    </row>
    <row r="1105" spans="1:51" ht="30" customHeight="1" hidden="1">
      <c r="A1105" s="40" t="s">
        <v>1173</v>
      </c>
      <c r="B1105" s="40" t="s">
        <v>41</v>
      </c>
      <c r="C1105" s="40" t="s">
        <v>41</v>
      </c>
      <c r="D1105" s="59"/>
      <c r="E1105" s="60"/>
      <c r="F1105" s="53">
        <f>H1105+J1105+L1105</f>
        <v>86519</v>
      </c>
      <c r="G1105" s="60"/>
      <c r="H1105" s="53">
        <f>TRUNC(SUMIF(N1103:N1104,N1102,H1103:H1104),0)</f>
        <v>27793</v>
      </c>
      <c r="I1105" s="60"/>
      <c r="J1105" s="53">
        <f>TRUNC(SUMIF(N1103:N1104,N1102,J1103:J1104),0)</f>
        <v>58375</v>
      </c>
      <c r="K1105" s="60"/>
      <c r="L1105" s="53">
        <f>TRUNC(SUMIF(N1103:N1104,N1102,L1103:L1104),0)</f>
        <v>351</v>
      </c>
      <c r="M1105" s="40" t="s">
        <v>41</v>
      </c>
      <c r="N1105" s="2" t="s">
        <v>67</v>
      </c>
      <c r="O1105" s="2" t="s">
        <v>67</v>
      </c>
      <c r="P1105" s="2" t="s">
        <v>41</v>
      </c>
      <c r="Q1105" s="2" t="s">
        <v>41</v>
      </c>
      <c r="R1105" s="2" t="s">
        <v>41</v>
      </c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2" t="s">
        <v>41</v>
      </c>
      <c r="AW1105" s="2" t="s">
        <v>41</v>
      </c>
      <c r="AX1105" s="2" t="s">
        <v>41</v>
      </c>
      <c r="AY1105" s="2" t="s">
        <v>41</v>
      </c>
    </row>
    <row r="1106" spans="1:13" ht="30" customHeight="1" hidden="1">
      <c r="A1106" s="59"/>
      <c r="B1106" s="59"/>
      <c r="C1106" s="59"/>
      <c r="D1106" s="59"/>
      <c r="E1106" s="60"/>
      <c r="F1106" s="53"/>
      <c r="G1106" s="60"/>
      <c r="H1106" s="53"/>
      <c r="I1106" s="60"/>
      <c r="J1106" s="53"/>
      <c r="K1106" s="60"/>
      <c r="L1106" s="53"/>
      <c r="M1106" s="59"/>
    </row>
    <row r="1107" spans="1:14" ht="30" customHeight="1" hidden="1">
      <c r="A1107" s="54" t="s">
        <v>2752</v>
      </c>
      <c r="B1107" s="55"/>
      <c r="C1107" s="55"/>
      <c r="D1107" s="55"/>
      <c r="E1107" s="56"/>
      <c r="F1107" s="57"/>
      <c r="G1107" s="56"/>
      <c r="H1107" s="57"/>
      <c r="I1107" s="56"/>
      <c r="J1107" s="57"/>
      <c r="K1107" s="56"/>
      <c r="L1107" s="57"/>
      <c r="M1107" s="58"/>
      <c r="N1107" s="4" t="s">
        <v>926</v>
      </c>
    </row>
    <row r="1108" spans="1:51" ht="30" customHeight="1" hidden="1">
      <c r="A1108" s="40" t="s">
        <v>2753</v>
      </c>
      <c r="B1108" s="40" t="s">
        <v>2754</v>
      </c>
      <c r="C1108" s="40" t="s">
        <v>74</v>
      </c>
      <c r="D1108" s="59">
        <v>0.033</v>
      </c>
      <c r="E1108" s="60">
        <f aca="true" t="shared" si="172" ref="E1108:F1111">TRUNC(G1108+I1108+K1108,1)</f>
        <v>4092</v>
      </c>
      <c r="F1108" s="53">
        <f t="shared" si="172"/>
        <v>135</v>
      </c>
      <c r="G1108" s="60">
        <f>단가대비표!O143</f>
        <v>4092</v>
      </c>
      <c r="H1108" s="53">
        <f>TRUNC(G1108*D1108,1)</f>
        <v>135</v>
      </c>
      <c r="I1108" s="60">
        <f>단가대비표!P143</f>
        <v>0</v>
      </c>
      <c r="J1108" s="53">
        <f>TRUNC(I1108*D1108,1)</f>
        <v>0</v>
      </c>
      <c r="K1108" s="60">
        <f>단가대비표!V143</f>
        <v>0</v>
      </c>
      <c r="L1108" s="53">
        <f>TRUNC(K1108*D1108,1)</f>
        <v>0</v>
      </c>
      <c r="M1108" s="40" t="s">
        <v>2755</v>
      </c>
      <c r="N1108" s="2" t="s">
        <v>926</v>
      </c>
      <c r="O1108" s="2" t="s">
        <v>2756</v>
      </c>
      <c r="P1108" s="2" t="s">
        <v>48</v>
      </c>
      <c r="Q1108" s="2" t="s">
        <v>48</v>
      </c>
      <c r="R1108" s="2" t="s">
        <v>47</v>
      </c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2" t="s">
        <v>41</v>
      </c>
      <c r="AW1108" s="2" t="s">
        <v>2757</v>
      </c>
      <c r="AX1108" s="2" t="s">
        <v>41</v>
      </c>
      <c r="AY1108" s="2" t="s">
        <v>41</v>
      </c>
    </row>
    <row r="1109" spans="1:51" ht="30" customHeight="1" hidden="1">
      <c r="A1109" s="40" t="s">
        <v>1243</v>
      </c>
      <c r="B1109" s="40" t="s">
        <v>1211</v>
      </c>
      <c r="C1109" s="40" t="s">
        <v>1212</v>
      </c>
      <c r="D1109" s="59">
        <v>0.0104</v>
      </c>
      <c r="E1109" s="60">
        <f t="shared" si="172"/>
        <v>158297</v>
      </c>
      <c r="F1109" s="53">
        <f t="shared" si="172"/>
        <v>1646.2</v>
      </c>
      <c r="G1109" s="60">
        <f>단가대비표!O383</f>
        <v>0</v>
      </c>
      <c r="H1109" s="53">
        <f>TRUNC(G1109*D1109,1)</f>
        <v>0</v>
      </c>
      <c r="I1109" s="60">
        <f>단가대비표!P383</f>
        <v>158297</v>
      </c>
      <c r="J1109" s="53">
        <f>TRUNC(I1109*D1109,1)</f>
        <v>1646.2</v>
      </c>
      <c r="K1109" s="60">
        <f>단가대비표!V383</f>
        <v>0</v>
      </c>
      <c r="L1109" s="53">
        <f>TRUNC(K1109*D1109,1)</f>
        <v>0</v>
      </c>
      <c r="M1109" s="40" t="s">
        <v>1244</v>
      </c>
      <c r="N1109" s="2" t="s">
        <v>926</v>
      </c>
      <c r="O1109" s="2" t="s">
        <v>1245</v>
      </c>
      <c r="P1109" s="2" t="s">
        <v>48</v>
      </c>
      <c r="Q1109" s="2" t="s">
        <v>48</v>
      </c>
      <c r="R1109" s="2" t="s">
        <v>47</v>
      </c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2" t="s">
        <v>41</v>
      </c>
      <c r="AW1109" s="2" t="s">
        <v>2758</v>
      </c>
      <c r="AX1109" s="2" t="s">
        <v>41</v>
      </c>
      <c r="AY1109" s="2" t="s">
        <v>41</v>
      </c>
    </row>
    <row r="1110" spans="1:51" ht="30" customHeight="1" hidden="1">
      <c r="A1110" s="40" t="s">
        <v>2759</v>
      </c>
      <c r="B1110" s="40" t="s">
        <v>2760</v>
      </c>
      <c r="C1110" s="40" t="s">
        <v>74</v>
      </c>
      <c r="D1110" s="59">
        <v>0.34</v>
      </c>
      <c r="E1110" s="60">
        <f t="shared" si="172"/>
        <v>80988</v>
      </c>
      <c r="F1110" s="53">
        <f t="shared" si="172"/>
        <v>27535.8</v>
      </c>
      <c r="G1110" s="60">
        <f>일위대가목록!F359</f>
        <v>20404</v>
      </c>
      <c r="H1110" s="53">
        <f>TRUNC(G1110*D1110,1)</f>
        <v>6937.3</v>
      </c>
      <c r="I1110" s="60">
        <f>일위대가목록!G359</f>
        <v>60533</v>
      </c>
      <c r="J1110" s="53">
        <f>TRUNC(I1110*D1110,1)</f>
        <v>20581.2</v>
      </c>
      <c r="K1110" s="60">
        <f>일위대가목록!H359</f>
        <v>51</v>
      </c>
      <c r="L1110" s="53">
        <f>TRUNC(K1110*D1110,1)</f>
        <v>17.3</v>
      </c>
      <c r="M1110" s="40" t="s">
        <v>2761</v>
      </c>
      <c r="N1110" s="2" t="s">
        <v>926</v>
      </c>
      <c r="O1110" s="2" t="s">
        <v>2762</v>
      </c>
      <c r="P1110" s="2" t="s">
        <v>47</v>
      </c>
      <c r="Q1110" s="2" t="s">
        <v>48</v>
      </c>
      <c r="R1110" s="2" t="s">
        <v>48</v>
      </c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2" t="s">
        <v>41</v>
      </c>
      <c r="AW1110" s="2" t="s">
        <v>2763</v>
      </c>
      <c r="AX1110" s="2" t="s">
        <v>41</v>
      </c>
      <c r="AY1110" s="2" t="s">
        <v>41</v>
      </c>
    </row>
    <row r="1111" spans="1:51" ht="30" customHeight="1" hidden="1">
      <c r="A1111" s="40" t="s">
        <v>2764</v>
      </c>
      <c r="B1111" s="40" t="s">
        <v>2765</v>
      </c>
      <c r="C1111" s="40" t="s">
        <v>74</v>
      </c>
      <c r="D1111" s="59">
        <v>0.34</v>
      </c>
      <c r="E1111" s="60">
        <f t="shared" si="172"/>
        <v>2535</v>
      </c>
      <c r="F1111" s="53">
        <f t="shared" si="172"/>
        <v>861.8</v>
      </c>
      <c r="G1111" s="60">
        <f>일위대가목록!F360</f>
        <v>1467</v>
      </c>
      <c r="H1111" s="53">
        <f>TRUNC(G1111*D1111,1)</f>
        <v>498.7</v>
      </c>
      <c r="I1111" s="60">
        <f>일위대가목록!G360</f>
        <v>830</v>
      </c>
      <c r="J1111" s="53">
        <f>TRUNC(I1111*D1111,1)</f>
        <v>282.2</v>
      </c>
      <c r="K1111" s="60">
        <f>일위대가목록!H360</f>
        <v>238</v>
      </c>
      <c r="L1111" s="53">
        <f>TRUNC(K1111*D1111,1)</f>
        <v>80.9</v>
      </c>
      <c r="M1111" s="40" t="s">
        <v>2766</v>
      </c>
      <c r="N1111" s="2" t="s">
        <v>926</v>
      </c>
      <c r="O1111" s="2" t="s">
        <v>2767</v>
      </c>
      <c r="P1111" s="2" t="s">
        <v>47</v>
      </c>
      <c r="Q1111" s="2" t="s">
        <v>48</v>
      </c>
      <c r="R1111" s="2" t="s">
        <v>48</v>
      </c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2" t="s">
        <v>41</v>
      </c>
      <c r="AW1111" s="2" t="s">
        <v>2768</v>
      </c>
      <c r="AX1111" s="2" t="s">
        <v>41</v>
      </c>
      <c r="AY1111" s="2" t="s">
        <v>41</v>
      </c>
    </row>
    <row r="1112" spans="1:51" ht="30" customHeight="1" hidden="1">
      <c r="A1112" s="40" t="s">
        <v>1173</v>
      </c>
      <c r="B1112" s="40" t="s">
        <v>41</v>
      </c>
      <c r="C1112" s="40" t="s">
        <v>41</v>
      </c>
      <c r="D1112" s="59"/>
      <c r="E1112" s="60"/>
      <c r="F1112" s="53">
        <f>H1112+J1112+L1112</f>
        <v>30178</v>
      </c>
      <c r="G1112" s="60"/>
      <c r="H1112" s="53">
        <f>TRUNC(SUMIF(N1108:N1111,N1107,H1108:H1111),0)</f>
        <v>7571</v>
      </c>
      <c r="I1112" s="60"/>
      <c r="J1112" s="53">
        <f>TRUNC(SUMIF(N1108:N1111,N1107,J1108:J1111),0)</f>
        <v>22509</v>
      </c>
      <c r="K1112" s="60"/>
      <c r="L1112" s="53">
        <f>TRUNC(SUMIF(N1108:N1111,N1107,L1108:L1111),0)</f>
        <v>98</v>
      </c>
      <c r="M1112" s="40" t="s">
        <v>41</v>
      </c>
      <c r="N1112" s="2" t="s">
        <v>67</v>
      </c>
      <c r="O1112" s="2" t="s">
        <v>67</v>
      </c>
      <c r="P1112" s="2" t="s">
        <v>41</v>
      </c>
      <c r="Q1112" s="2" t="s">
        <v>41</v>
      </c>
      <c r="R1112" s="2" t="s">
        <v>41</v>
      </c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2" t="s">
        <v>41</v>
      </c>
      <c r="AW1112" s="2" t="s">
        <v>41</v>
      </c>
      <c r="AX1112" s="2" t="s">
        <v>41</v>
      </c>
      <c r="AY1112" s="2" t="s">
        <v>41</v>
      </c>
    </row>
    <row r="1113" spans="1:13" ht="30" customHeight="1" hidden="1">
      <c r="A1113" s="59"/>
      <c r="B1113" s="59"/>
      <c r="C1113" s="59"/>
      <c r="D1113" s="59"/>
      <c r="E1113" s="60"/>
      <c r="F1113" s="53"/>
      <c r="G1113" s="60"/>
      <c r="H1113" s="53"/>
      <c r="I1113" s="60"/>
      <c r="J1113" s="53"/>
      <c r="K1113" s="60"/>
      <c r="L1113" s="53"/>
      <c r="M1113" s="59"/>
    </row>
    <row r="1114" spans="1:14" ht="30" customHeight="1" hidden="1">
      <c r="A1114" s="54" t="s">
        <v>2769</v>
      </c>
      <c r="B1114" s="55"/>
      <c r="C1114" s="55"/>
      <c r="D1114" s="55"/>
      <c r="E1114" s="56"/>
      <c r="F1114" s="57"/>
      <c r="G1114" s="56"/>
      <c r="H1114" s="57"/>
      <c r="I1114" s="56"/>
      <c r="J1114" s="57"/>
      <c r="K1114" s="56"/>
      <c r="L1114" s="57"/>
      <c r="M1114" s="58"/>
      <c r="N1114" s="4" t="s">
        <v>930</v>
      </c>
    </row>
    <row r="1115" spans="1:51" ht="30" customHeight="1" hidden="1">
      <c r="A1115" s="40" t="s">
        <v>2267</v>
      </c>
      <c r="B1115" s="40" t="s">
        <v>2770</v>
      </c>
      <c r="C1115" s="40" t="s">
        <v>59</v>
      </c>
      <c r="D1115" s="59">
        <v>3.222</v>
      </c>
      <c r="E1115" s="60">
        <f aca="true" t="shared" si="173" ref="E1115:F1117">TRUNC(G1115+I1115+K1115,1)</f>
        <v>24045</v>
      </c>
      <c r="F1115" s="53">
        <f t="shared" si="173"/>
        <v>77472.8</v>
      </c>
      <c r="G1115" s="60">
        <f>일위대가목록!F361</f>
        <v>3777</v>
      </c>
      <c r="H1115" s="53">
        <f>TRUNC(G1115*D1115,1)</f>
        <v>12169.4</v>
      </c>
      <c r="I1115" s="60">
        <f>일위대가목록!G361</f>
        <v>20207</v>
      </c>
      <c r="J1115" s="53">
        <f>TRUNC(I1115*D1115,1)</f>
        <v>65106.9</v>
      </c>
      <c r="K1115" s="60">
        <f>일위대가목록!H361</f>
        <v>61</v>
      </c>
      <c r="L1115" s="53">
        <f>TRUNC(K1115*D1115,1)</f>
        <v>196.5</v>
      </c>
      <c r="M1115" s="40" t="s">
        <v>2771</v>
      </c>
      <c r="N1115" s="2" t="s">
        <v>930</v>
      </c>
      <c r="O1115" s="2" t="s">
        <v>2772</v>
      </c>
      <c r="P1115" s="2" t="s">
        <v>47</v>
      </c>
      <c r="Q1115" s="2" t="s">
        <v>48</v>
      </c>
      <c r="R1115" s="2" t="s">
        <v>48</v>
      </c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2" t="s">
        <v>41</v>
      </c>
      <c r="AW1115" s="2" t="s">
        <v>2773</v>
      </c>
      <c r="AX1115" s="2" t="s">
        <v>41</v>
      </c>
      <c r="AY1115" s="2" t="s">
        <v>41</v>
      </c>
    </row>
    <row r="1116" spans="1:51" ht="30" customHeight="1" hidden="1">
      <c r="A1116" s="40" t="s">
        <v>254</v>
      </c>
      <c r="B1116" s="40" t="s">
        <v>2774</v>
      </c>
      <c r="C1116" s="40" t="s">
        <v>59</v>
      </c>
      <c r="D1116" s="59">
        <v>2.888</v>
      </c>
      <c r="E1116" s="60">
        <f t="shared" si="173"/>
        <v>22104</v>
      </c>
      <c r="F1116" s="53">
        <f t="shared" si="173"/>
        <v>63836.3</v>
      </c>
      <c r="G1116" s="60">
        <f>일위대가목록!F362</f>
        <v>3683</v>
      </c>
      <c r="H1116" s="53">
        <f>TRUNC(G1116*D1116,1)</f>
        <v>10636.5</v>
      </c>
      <c r="I1116" s="60">
        <f>일위대가목록!G362</f>
        <v>18383</v>
      </c>
      <c r="J1116" s="53">
        <f>TRUNC(I1116*D1116,1)</f>
        <v>53090.1</v>
      </c>
      <c r="K1116" s="60">
        <f>일위대가목록!H362</f>
        <v>38</v>
      </c>
      <c r="L1116" s="53">
        <f>TRUNC(K1116*D1116,1)</f>
        <v>109.7</v>
      </c>
      <c r="M1116" s="40" t="s">
        <v>2775</v>
      </c>
      <c r="N1116" s="2" t="s">
        <v>930</v>
      </c>
      <c r="O1116" s="2" t="s">
        <v>2776</v>
      </c>
      <c r="P1116" s="2" t="s">
        <v>47</v>
      </c>
      <c r="Q1116" s="2" t="s">
        <v>48</v>
      </c>
      <c r="R1116" s="2" t="s">
        <v>48</v>
      </c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2" t="s">
        <v>41</v>
      </c>
      <c r="AW1116" s="2" t="s">
        <v>2777</v>
      </c>
      <c r="AX1116" s="2" t="s">
        <v>41</v>
      </c>
      <c r="AY1116" s="2" t="s">
        <v>41</v>
      </c>
    </row>
    <row r="1117" spans="1:51" ht="30" customHeight="1" hidden="1">
      <c r="A1117" s="40" t="s">
        <v>254</v>
      </c>
      <c r="B1117" s="40" t="s">
        <v>2778</v>
      </c>
      <c r="C1117" s="40" t="s">
        <v>59</v>
      </c>
      <c r="D1117" s="59">
        <v>0.222</v>
      </c>
      <c r="E1117" s="60">
        <f t="shared" si="173"/>
        <v>39545</v>
      </c>
      <c r="F1117" s="53">
        <f t="shared" si="173"/>
        <v>8778.9</v>
      </c>
      <c r="G1117" s="60">
        <f>일위대가목록!F363</f>
        <v>6500</v>
      </c>
      <c r="H1117" s="53">
        <f>TRUNC(G1117*D1117,1)</f>
        <v>1443</v>
      </c>
      <c r="I1117" s="60">
        <f>일위대가목록!G363</f>
        <v>32994</v>
      </c>
      <c r="J1117" s="53">
        <f>TRUNC(I1117*D1117,1)</f>
        <v>7324.6</v>
      </c>
      <c r="K1117" s="60">
        <f>일위대가목록!H363</f>
        <v>51</v>
      </c>
      <c r="L1117" s="53">
        <f>TRUNC(K1117*D1117,1)</f>
        <v>11.3</v>
      </c>
      <c r="M1117" s="40" t="s">
        <v>2779</v>
      </c>
      <c r="N1117" s="2" t="s">
        <v>930</v>
      </c>
      <c r="O1117" s="2" t="s">
        <v>2780</v>
      </c>
      <c r="P1117" s="2" t="s">
        <v>47</v>
      </c>
      <c r="Q1117" s="2" t="s">
        <v>48</v>
      </c>
      <c r="R1117" s="2" t="s">
        <v>48</v>
      </c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2" t="s">
        <v>41</v>
      </c>
      <c r="AW1117" s="2" t="s">
        <v>2781</v>
      </c>
      <c r="AX1117" s="2" t="s">
        <v>41</v>
      </c>
      <c r="AY1117" s="2" t="s">
        <v>41</v>
      </c>
    </row>
    <row r="1118" spans="1:51" ht="30" customHeight="1" hidden="1">
      <c r="A1118" s="40" t="s">
        <v>1173</v>
      </c>
      <c r="B1118" s="40" t="s">
        <v>41</v>
      </c>
      <c r="C1118" s="40" t="s">
        <v>41</v>
      </c>
      <c r="D1118" s="59"/>
      <c r="E1118" s="60"/>
      <c r="F1118" s="53">
        <f>H1118+J1118+L1118</f>
        <v>150086</v>
      </c>
      <c r="G1118" s="60"/>
      <c r="H1118" s="53">
        <f>TRUNC(SUMIF(N1115:N1117,N1114,H1115:H1117),0)</f>
        <v>24248</v>
      </c>
      <c r="I1118" s="60"/>
      <c r="J1118" s="53">
        <f>TRUNC(SUMIF(N1115:N1117,N1114,J1115:J1117),0)</f>
        <v>125521</v>
      </c>
      <c r="K1118" s="60"/>
      <c r="L1118" s="53">
        <f>TRUNC(SUMIF(N1115:N1117,N1114,L1115:L1117),0)</f>
        <v>317</v>
      </c>
      <c r="M1118" s="40" t="s">
        <v>41</v>
      </c>
      <c r="N1118" s="2" t="s">
        <v>67</v>
      </c>
      <c r="O1118" s="2" t="s">
        <v>67</v>
      </c>
      <c r="P1118" s="2" t="s">
        <v>41</v>
      </c>
      <c r="Q1118" s="2" t="s">
        <v>41</v>
      </c>
      <c r="R1118" s="2" t="s">
        <v>41</v>
      </c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2" t="s">
        <v>41</v>
      </c>
      <c r="AW1118" s="2" t="s">
        <v>41</v>
      </c>
      <c r="AX1118" s="2" t="s">
        <v>41</v>
      </c>
      <c r="AY1118" s="2" t="s">
        <v>41</v>
      </c>
    </row>
    <row r="1119" spans="1:13" ht="30" customHeight="1" hidden="1">
      <c r="A1119" s="59"/>
      <c r="B1119" s="59"/>
      <c r="C1119" s="59"/>
      <c r="D1119" s="59"/>
      <c r="E1119" s="60"/>
      <c r="F1119" s="53"/>
      <c r="G1119" s="60"/>
      <c r="H1119" s="53"/>
      <c r="I1119" s="60"/>
      <c r="J1119" s="53"/>
      <c r="K1119" s="60"/>
      <c r="L1119" s="53"/>
      <c r="M1119" s="59"/>
    </row>
    <row r="1120" spans="1:14" ht="30" customHeight="1" hidden="1">
      <c r="A1120" s="54" t="s">
        <v>2782</v>
      </c>
      <c r="B1120" s="55"/>
      <c r="C1120" s="55"/>
      <c r="D1120" s="55"/>
      <c r="E1120" s="56"/>
      <c r="F1120" s="57"/>
      <c r="G1120" s="56"/>
      <c r="H1120" s="57"/>
      <c r="I1120" s="56"/>
      <c r="J1120" s="57"/>
      <c r="K1120" s="56"/>
      <c r="L1120" s="57"/>
      <c r="M1120" s="58"/>
      <c r="N1120" s="4" t="s">
        <v>945</v>
      </c>
    </row>
    <row r="1121" spans="1:51" ht="30" customHeight="1" hidden="1">
      <c r="A1121" s="40" t="s">
        <v>942</v>
      </c>
      <c r="B1121" s="40" t="s">
        <v>943</v>
      </c>
      <c r="C1121" s="40" t="s">
        <v>744</v>
      </c>
      <c r="D1121" s="59">
        <v>1</v>
      </c>
      <c r="E1121" s="60">
        <f aca="true" t="shared" si="174" ref="E1121:F1123">TRUNC(G1121+I1121+K1121,1)</f>
        <v>70000</v>
      </c>
      <c r="F1121" s="53">
        <f t="shared" si="174"/>
        <v>70000</v>
      </c>
      <c r="G1121" s="60">
        <f>단가대비표!O260</f>
        <v>70000</v>
      </c>
      <c r="H1121" s="53">
        <f>TRUNC(G1121*D1121,1)</f>
        <v>70000</v>
      </c>
      <c r="I1121" s="60">
        <f>단가대비표!P260</f>
        <v>0</v>
      </c>
      <c r="J1121" s="53">
        <f>TRUNC(I1121*D1121,1)</f>
        <v>0</v>
      </c>
      <c r="K1121" s="60">
        <f>단가대비표!V260</f>
        <v>0</v>
      </c>
      <c r="L1121" s="53">
        <f>TRUNC(K1121*D1121,1)</f>
        <v>0</v>
      </c>
      <c r="M1121" s="40" t="s">
        <v>2783</v>
      </c>
      <c r="N1121" s="2" t="s">
        <v>945</v>
      </c>
      <c r="O1121" s="2" t="s">
        <v>2784</v>
      </c>
      <c r="P1121" s="2" t="s">
        <v>48</v>
      </c>
      <c r="Q1121" s="2" t="s">
        <v>48</v>
      </c>
      <c r="R1121" s="2" t="s">
        <v>47</v>
      </c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2" t="s">
        <v>41</v>
      </c>
      <c r="AW1121" s="2" t="s">
        <v>2785</v>
      </c>
      <c r="AX1121" s="2" t="s">
        <v>41</v>
      </c>
      <c r="AY1121" s="2" t="s">
        <v>41</v>
      </c>
    </row>
    <row r="1122" spans="1:51" ht="30" customHeight="1" hidden="1">
      <c r="A1122" s="40" t="s">
        <v>2786</v>
      </c>
      <c r="B1122" s="40" t="s">
        <v>1211</v>
      </c>
      <c r="C1122" s="40" t="s">
        <v>1212</v>
      </c>
      <c r="D1122" s="59">
        <v>0.1485</v>
      </c>
      <c r="E1122" s="60">
        <f t="shared" si="174"/>
        <v>126225</v>
      </c>
      <c r="F1122" s="53">
        <f t="shared" si="174"/>
        <v>18744.4</v>
      </c>
      <c r="G1122" s="60">
        <f>단가대비표!O394</f>
        <v>0</v>
      </c>
      <c r="H1122" s="53">
        <f>TRUNC(G1122*D1122,1)</f>
        <v>0</v>
      </c>
      <c r="I1122" s="60">
        <f>단가대비표!P394</f>
        <v>126225</v>
      </c>
      <c r="J1122" s="53">
        <f>TRUNC(I1122*D1122,1)</f>
        <v>18744.4</v>
      </c>
      <c r="K1122" s="60">
        <f>단가대비표!V394</f>
        <v>0</v>
      </c>
      <c r="L1122" s="53">
        <f>TRUNC(K1122*D1122,1)</f>
        <v>0</v>
      </c>
      <c r="M1122" s="40" t="s">
        <v>2787</v>
      </c>
      <c r="N1122" s="2" t="s">
        <v>945</v>
      </c>
      <c r="O1122" s="2" t="s">
        <v>2788</v>
      </c>
      <c r="P1122" s="2" t="s">
        <v>48</v>
      </c>
      <c r="Q1122" s="2" t="s">
        <v>48</v>
      </c>
      <c r="R1122" s="2" t="s">
        <v>47</v>
      </c>
      <c r="S1122" s="3"/>
      <c r="T1122" s="3"/>
      <c r="U1122" s="3"/>
      <c r="V1122" s="3">
        <v>1</v>
      </c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2" t="s">
        <v>41</v>
      </c>
      <c r="AW1122" s="2" t="s">
        <v>2789</v>
      </c>
      <c r="AX1122" s="2" t="s">
        <v>41</v>
      </c>
      <c r="AY1122" s="2" t="s">
        <v>41</v>
      </c>
    </row>
    <row r="1123" spans="1:51" ht="30" customHeight="1" hidden="1">
      <c r="A1123" s="40" t="s">
        <v>1218</v>
      </c>
      <c r="B1123" s="40" t="s">
        <v>1472</v>
      </c>
      <c r="C1123" s="40" t="s">
        <v>1028</v>
      </c>
      <c r="D1123" s="59">
        <v>1</v>
      </c>
      <c r="E1123" s="60">
        <f t="shared" si="174"/>
        <v>562.3</v>
      </c>
      <c r="F1123" s="53">
        <f t="shared" si="174"/>
        <v>562.3</v>
      </c>
      <c r="G1123" s="60">
        <f>TRUNC(SUMIF(V1121:V1123,RIGHTB(O1123,1),J1121:J1123)*U1123,2)</f>
        <v>562.33</v>
      </c>
      <c r="H1123" s="53">
        <f>TRUNC(G1123*D1123,1)</f>
        <v>562.3</v>
      </c>
      <c r="I1123" s="60">
        <v>0</v>
      </c>
      <c r="J1123" s="53">
        <f>TRUNC(I1123*D1123,1)</f>
        <v>0</v>
      </c>
      <c r="K1123" s="60">
        <v>0</v>
      </c>
      <c r="L1123" s="53">
        <f>TRUNC(K1123*D1123,1)</f>
        <v>0</v>
      </c>
      <c r="M1123" s="40" t="s">
        <v>41</v>
      </c>
      <c r="N1123" s="2" t="s">
        <v>945</v>
      </c>
      <c r="O1123" s="2" t="s">
        <v>1104</v>
      </c>
      <c r="P1123" s="2" t="s">
        <v>48</v>
      </c>
      <c r="Q1123" s="2" t="s">
        <v>48</v>
      </c>
      <c r="R1123" s="2" t="s">
        <v>48</v>
      </c>
      <c r="S1123" s="3">
        <v>1</v>
      </c>
      <c r="T1123" s="3">
        <v>0</v>
      </c>
      <c r="U1123" s="3">
        <v>0.03</v>
      </c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2" t="s">
        <v>41</v>
      </c>
      <c r="AW1123" s="2" t="s">
        <v>2790</v>
      </c>
      <c r="AX1123" s="2" t="s">
        <v>41</v>
      </c>
      <c r="AY1123" s="2" t="s">
        <v>41</v>
      </c>
    </row>
    <row r="1124" spans="1:51" ht="30" customHeight="1" hidden="1">
      <c r="A1124" s="40" t="s">
        <v>1173</v>
      </c>
      <c r="B1124" s="40" t="s">
        <v>41</v>
      </c>
      <c r="C1124" s="40" t="s">
        <v>41</v>
      </c>
      <c r="D1124" s="59"/>
      <c r="E1124" s="60"/>
      <c r="F1124" s="53">
        <f>H1124+J1124+L1124</f>
        <v>89306</v>
      </c>
      <c r="G1124" s="60"/>
      <c r="H1124" s="53">
        <f>TRUNC(SUMIF(N1121:N1123,N1120,H1121:H1123),0)</f>
        <v>70562</v>
      </c>
      <c r="I1124" s="60"/>
      <c r="J1124" s="53">
        <f>TRUNC(SUMIF(N1121:N1123,N1120,J1121:J1123),0)</f>
        <v>18744</v>
      </c>
      <c r="K1124" s="60"/>
      <c r="L1124" s="53">
        <f>TRUNC(SUMIF(N1121:N1123,N1120,L1121:L1123),0)</f>
        <v>0</v>
      </c>
      <c r="M1124" s="40" t="s">
        <v>41</v>
      </c>
      <c r="N1124" s="2" t="s">
        <v>67</v>
      </c>
      <c r="O1124" s="2" t="s">
        <v>67</v>
      </c>
      <c r="P1124" s="2" t="s">
        <v>41</v>
      </c>
      <c r="Q1124" s="2" t="s">
        <v>41</v>
      </c>
      <c r="R1124" s="2" t="s">
        <v>41</v>
      </c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2" t="s">
        <v>41</v>
      </c>
      <c r="AW1124" s="2" t="s">
        <v>41</v>
      </c>
      <c r="AX1124" s="2" t="s">
        <v>41</v>
      </c>
      <c r="AY1124" s="2" t="s">
        <v>41</v>
      </c>
    </row>
    <row r="1125" spans="1:13" ht="30" customHeight="1" hidden="1">
      <c r="A1125" s="59"/>
      <c r="B1125" s="59"/>
      <c r="C1125" s="59"/>
      <c r="D1125" s="59"/>
      <c r="E1125" s="60"/>
      <c r="F1125" s="53"/>
      <c r="G1125" s="60"/>
      <c r="H1125" s="53"/>
      <c r="I1125" s="60"/>
      <c r="J1125" s="53"/>
      <c r="K1125" s="60"/>
      <c r="L1125" s="53"/>
      <c r="M1125" s="59"/>
    </row>
    <row r="1126" spans="1:14" ht="30" customHeight="1" hidden="1">
      <c r="A1126" s="54" t="s">
        <v>2791</v>
      </c>
      <c r="B1126" s="55"/>
      <c r="C1126" s="55"/>
      <c r="D1126" s="55"/>
      <c r="E1126" s="56"/>
      <c r="F1126" s="57"/>
      <c r="G1126" s="56"/>
      <c r="H1126" s="57"/>
      <c r="I1126" s="56"/>
      <c r="J1126" s="57"/>
      <c r="K1126" s="56"/>
      <c r="L1126" s="57"/>
      <c r="M1126" s="58"/>
      <c r="N1126" s="4" t="s">
        <v>948</v>
      </c>
    </row>
    <row r="1127" spans="1:51" ht="30" customHeight="1" hidden="1">
      <c r="A1127" s="40" t="s">
        <v>942</v>
      </c>
      <c r="B1127" s="40" t="s">
        <v>946</v>
      </c>
      <c r="C1127" s="40" t="s">
        <v>744</v>
      </c>
      <c r="D1127" s="59">
        <v>1</v>
      </c>
      <c r="E1127" s="60">
        <f aca="true" t="shared" si="175" ref="E1127:F1129">TRUNC(G1127+I1127+K1127,1)</f>
        <v>75000</v>
      </c>
      <c r="F1127" s="53">
        <f t="shared" si="175"/>
        <v>75000</v>
      </c>
      <c r="G1127" s="60">
        <f>단가대비표!O261</f>
        <v>75000</v>
      </c>
      <c r="H1127" s="53">
        <f>TRUNC(G1127*D1127,1)</f>
        <v>75000</v>
      </c>
      <c r="I1127" s="60">
        <f>단가대비표!P261</f>
        <v>0</v>
      </c>
      <c r="J1127" s="53">
        <f>TRUNC(I1127*D1127,1)</f>
        <v>0</v>
      </c>
      <c r="K1127" s="60">
        <f>단가대비표!V261</f>
        <v>0</v>
      </c>
      <c r="L1127" s="53">
        <f>TRUNC(K1127*D1127,1)</f>
        <v>0</v>
      </c>
      <c r="M1127" s="40" t="s">
        <v>2792</v>
      </c>
      <c r="N1127" s="2" t="s">
        <v>948</v>
      </c>
      <c r="O1127" s="2" t="s">
        <v>2793</v>
      </c>
      <c r="P1127" s="2" t="s">
        <v>48</v>
      </c>
      <c r="Q1127" s="2" t="s">
        <v>48</v>
      </c>
      <c r="R1127" s="2" t="s">
        <v>47</v>
      </c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2" t="s">
        <v>41</v>
      </c>
      <c r="AW1127" s="2" t="s">
        <v>2794</v>
      </c>
      <c r="AX1127" s="2" t="s">
        <v>41</v>
      </c>
      <c r="AY1127" s="2" t="s">
        <v>41</v>
      </c>
    </row>
    <row r="1128" spans="1:51" ht="30" customHeight="1" hidden="1">
      <c r="A1128" s="40" t="s">
        <v>2786</v>
      </c>
      <c r="B1128" s="40" t="s">
        <v>1211</v>
      </c>
      <c r="C1128" s="40" t="s">
        <v>1212</v>
      </c>
      <c r="D1128" s="59">
        <v>0.1485</v>
      </c>
      <c r="E1128" s="60">
        <f t="shared" si="175"/>
        <v>126225</v>
      </c>
      <c r="F1128" s="53">
        <f t="shared" si="175"/>
        <v>18744.4</v>
      </c>
      <c r="G1128" s="60">
        <f>단가대비표!O394</f>
        <v>0</v>
      </c>
      <c r="H1128" s="53">
        <f>TRUNC(G1128*D1128,1)</f>
        <v>0</v>
      </c>
      <c r="I1128" s="60">
        <f>단가대비표!P394</f>
        <v>126225</v>
      </c>
      <c r="J1128" s="53">
        <f>TRUNC(I1128*D1128,1)</f>
        <v>18744.4</v>
      </c>
      <c r="K1128" s="60">
        <f>단가대비표!V394</f>
        <v>0</v>
      </c>
      <c r="L1128" s="53">
        <f>TRUNC(K1128*D1128,1)</f>
        <v>0</v>
      </c>
      <c r="M1128" s="40" t="s">
        <v>2787</v>
      </c>
      <c r="N1128" s="2" t="s">
        <v>948</v>
      </c>
      <c r="O1128" s="2" t="s">
        <v>2788</v>
      </c>
      <c r="P1128" s="2" t="s">
        <v>48</v>
      </c>
      <c r="Q1128" s="2" t="s">
        <v>48</v>
      </c>
      <c r="R1128" s="2" t="s">
        <v>47</v>
      </c>
      <c r="S1128" s="3"/>
      <c r="T1128" s="3"/>
      <c r="U1128" s="3"/>
      <c r="V1128" s="3">
        <v>1</v>
      </c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2" t="s">
        <v>41</v>
      </c>
      <c r="AW1128" s="2" t="s">
        <v>2795</v>
      </c>
      <c r="AX1128" s="2" t="s">
        <v>41</v>
      </c>
      <c r="AY1128" s="2" t="s">
        <v>41</v>
      </c>
    </row>
    <row r="1129" spans="1:51" ht="30" customHeight="1" hidden="1">
      <c r="A1129" s="40" t="s">
        <v>1218</v>
      </c>
      <c r="B1129" s="40" t="s">
        <v>1472</v>
      </c>
      <c r="C1129" s="40" t="s">
        <v>1028</v>
      </c>
      <c r="D1129" s="59">
        <v>1</v>
      </c>
      <c r="E1129" s="60">
        <f t="shared" si="175"/>
        <v>562.3</v>
      </c>
      <c r="F1129" s="53">
        <f t="shared" si="175"/>
        <v>562.3</v>
      </c>
      <c r="G1129" s="60">
        <f>TRUNC(SUMIF(V1127:V1129,RIGHTB(O1129,1),J1127:J1129)*U1129,2)</f>
        <v>562.33</v>
      </c>
      <c r="H1129" s="53">
        <f>TRUNC(G1129*D1129,1)</f>
        <v>562.3</v>
      </c>
      <c r="I1129" s="60">
        <v>0</v>
      </c>
      <c r="J1129" s="53">
        <f>TRUNC(I1129*D1129,1)</f>
        <v>0</v>
      </c>
      <c r="K1129" s="60">
        <v>0</v>
      </c>
      <c r="L1129" s="53">
        <f>TRUNC(K1129*D1129,1)</f>
        <v>0</v>
      </c>
      <c r="M1129" s="40" t="s">
        <v>41</v>
      </c>
      <c r="N1129" s="2" t="s">
        <v>948</v>
      </c>
      <c r="O1129" s="2" t="s">
        <v>1104</v>
      </c>
      <c r="P1129" s="2" t="s">
        <v>48</v>
      </c>
      <c r="Q1129" s="2" t="s">
        <v>48</v>
      </c>
      <c r="R1129" s="2" t="s">
        <v>48</v>
      </c>
      <c r="S1129" s="3">
        <v>1</v>
      </c>
      <c r="T1129" s="3">
        <v>0</v>
      </c>
      <c r="U1129" s="3">
        <v>0.03</v>
      </c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2" t="s">
        <v>41</v>
      </c>
      <c r="AW1129" s="2" t="s">
        <v>2796</v>
      </c>
      <c r="AX1129" s="2" t="s">
        <v>41</v>
      </c>
      <c r="AY1129" s="2" t="s">
        <v>41</v>
      </c>
    </row>
    <row r="1130" spans="1:51" ht="30" customHeight="1" hidden="1">
      <c r="A1130" s="40" t="s">
        <v>1173</v>
      </c>
      <c r="B1130" s="40" t="s">
        <v>41</v>
      </c>
      <c r="C1130" s="40" t="s">
        <v>41</v>
      </c>
      <c r="D1130" s="59"/>
      <c r="E1130" s="60"/>
      <c r="F1130" s="53">
        <f>H1130+J1130+L1130</f>
        <v>94306</v>
      </c>
      <c r="G1130" s="60"/>
      <c r="H1130" s="53">
        <f>TRUNC(SUMIF(N1127:N1129,N1126,H1127:H1129),0)</f>
        <v>75562</v>
      </c>
      <c r="I1130" s="60"/>
      <c r="J1130" s="53">
        <f>TRUNC(SUMIF(N1127:N1129,N1126,J1127:J1129),0)</f>
        <v>18744</v>
      </c>
      <c r="K1130" s="60"/>
      <c r="L1130" s="53">
        <f>TRUNC(SUMIF(N1127:N1129,N1126,L1127:L1129),0)</f>
        <v>0</v>
      </c>
      <c r="M1130" s="40" t="s">
        <v>41</v>
      </c>
      <c r="N1130" s="2" t="s">
        <v>67</v>
      </c>
      <c r="O1130" s="2" t="s">
        <v>67</v>
      </c>
      <c r="P1130" s="2" t="s">
        <v>41</v>
      </c>
      <c r="Q1130" s="2" t="s">
        <v>41</v>
      </c>
      <c r="R1130" s="2" t="s">
        <v>41</v>
      </c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2" t="s">
        <v>41</v>
      </c>
      <c r="AW1130" s="2" t="s">
        <v>41</v>
      </c>
      <c r="AX1130" s="2" t="s">
        <v>41</v>
      </c>
      <c r="AY1130" s="2" t="s">
        <v>41</v>
      </c>
    </row>
    <row r="1131" spans="1:13" ht="30" customHeight="1" hidden="1">
      <c r="A1131" s="59"/>
      <c r="B1131" s="59"/>
      <c r="C1131" s="59"/>
      <c r="D1131" s="59"/>
      <c r="E1131" s="60"/>
      <c r="F1131" s="53"/>
      <c r="G1131" s="60"/>
      <c r="H1131" s="53"/>
      <c r="I1131" s="60"/>
      <c r="J1131" s="53"/>
      <c r="K1131" s="60"/>
      <c r="L1131" s="53"/>
      <c r="M1131" s="59"/>
    </row>
    <row r="1132" spans="1:14" ht="30" customHeight="1" hidden="1">
      <c r="A1132" s="54" t="s">
        <v>2797</v>
      </c>
      <c r="B1132" s="55"/>
      <c r="C1132" s="55"/>
      <c r="D1132" s="55"/>
      <c r="E1132" s="56"/>
      <c r="F1132" s="57"/>
      <c r="G1132" s="56"/>
      <c r="H1132" s="57"/>
      <c r="I1132" s="56"/>
      <c r="J1132" s="57"/>
      <c r="K1132" s="56"/>
      <c r="L1132" s="57"/>
      <c r="M1132" s="58"/>
      <c r="N1132" s="4" t="s">
        <v>951</v>
      </c>
    </row>
    <row r="1133" spans="1:51" ht="30" customHeight="1" hidden="1">
      <c r="A1133" s="40" t="s">
        <v>942</v>
      </c>
      <c r="B1133" s="40" t="s">
        <v>2798</v>
      </c>
      <c r="C1133" s="40" t="s">
        <v>744</v>
      </c>
      <c r="D1133" s="59">
        <v>1</v>
      </c>
      <c r="E1133" s="60">
        <f aca="true" t="shared" si="176" ref="E1133:F1135">TRUNC(G1133+I1133+K1133,1)</f>
        <v>45000</v>
      </c>
      <c r="F1133" s="53">
        <f t="shared" si="176"/>
        <v>45000</v>
      </c>
      <c r="G1133" s="60">
        <f>단가대비표!O263</f>
        <v>45000</v>
      </c>
      <c r="H1133" s="53">
        <f>TRUNC(G1133*D1133,1)</f>
        <v>45000</v>
      </c>
      <c r="I1133" s="60">
        <f>단가대비표!P263</f>
        <v>0</v>
      </c>
      <c r="J1133" s="53">
        <f>TRUNC(I1133*D1133,1)</f>
        <v>0</v>
      </c>
      <c r="K1133" s="60">
        <f>단가대비표!V263</f>
        <v>0</v>
      </c>
      <c r="L1133" s="53">
        <f>TRUNC(K1133*D1133,1)</f>
        <v>0</v>
      </c>
      <c r="M1133" s="40" t="s">
        <v>2799</v>
      </c>
      <c r="N1133" s="2" t="s">
        <v>951</v>
      </c>
      <c r="O1133" s="2" t="s">
        <v>2800</v>
      </c>
      <c r="P1133" s="2" t="s">
        <v>48</v>
      </c>
      <c r="Q1133" s="2" t="s">
        <v>48</v>
      </c>
      <c r="R1133" s="2" t="s">
        <v>47</v>
      </c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2" t="s">
        <v>41</v>
      </c>
      <c r="AW1133" s="2" t="s">
        <v>2801</v>
      </c>
      <c r="AX1133" s="2" t="s">
        <v>41</v>
      </c>
      <c r="AY1133" s="2" t="s">
        <v>41</v>
      </c>
    </row>
    <row r="1134" spans="1:51" ht="30" customHeight="1" hidden="1">
      <c r="A1134" s="40" t="s">
        <v>2786</v>
      </c>
      <c r="B1134" s="40" t="s">
        <v>1211</v>
      </c>
      <c r="C1134" s="40" t="s">
        <v>1212</v>
      </c>
      <c r="D1134" s="59">
        <v>0.1485</v>
      </c>
      <c r="E1134" s="60">
        <f t="shared" si="176"/>
        <v>126225</v>
      </c>
      <c r="F1134" s="53">
        <f t="shared" si="176"/>
        <v>18744.4</v>
      </c>
      <c r="G1134" s="60">
        <f>단가대비표!O394</f>
        <v>0</v>
      </c>
      <c r="H1134" s="53">
        <f>TRUNC(G1134*D1134,1)</f>
        <v>0</v>
      </c>
      <c r="I1134" s="60">
        <f>단가대비표!P394</f>
        <v>126225</v>
      </c>
      <c r="J1134" s="53">
        <f>TRUNC(I1134*D1134,1)</f>
        <v>18744.4</v>
      </c>
      <c r="K1134" s="60">
        <f>단가대비표!V394</f>
        <v>0</v>
      </c>
      <c r="L1134" s="53">
        <f>TRUNC(K1134*D1134,1)</f>
        <v>0</v>
      </c>
      <c r="M1134" s="40" t="s">
        <v>2787</v>
      </c>
      <c r="N1134" s="2" t="s">
        <v>951</v>
      </c>
      <c r="O1134" s="2" t="s">
        <v>2788</v>
      </c>
      <c r="P1134" s="2" t="s">
        <v>48</v>
      </c>
      <c r="Q1134" s="2" t="s">
        <v>48</v>
      </c>
      <c r="R1134" s="2" t="s">
        <v>47</v>
      </c>
      <c r="S1134" s="3"/>
      <c r="T1134" s="3"/>
      <c r="U1134" s="3"/>
      <c r="V1134" s="3">
        <v>1</v>
      </c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2" t="s">
        <v>41</v>
      </c>
      <c r="AW1134" s="2" t="s">
        <v>2802</v>
      </c>
      <c r="AX1134" s="2" t="s">
        <v>41</v>
      </c>
      <c r="AY1134" s="2" t="s">
        <v>41</v>
      </c>
    </row>
    <row r="1135" spans="1:51" ht="30" customHeight="1" hidden="1">
      <c r="A1135" s="40" t="s">
        <v>1218</v>
      </c>
      <c r="B1135" s="40" t="s">
        <v>1472</v>
      </c>
      <c r="C1135" s="40" t="s">
        <v>1028</v>
      </c>
      <c r="D1135" s="59">
        <v>1</v>
      </c>
      <c r="E1135" s="60">
        <f t="shared" si="176"/>
        <v>562.3</v>
      </c>
      <c r="F1135" s="53">
        <f t="shared" si="176"/>
        <v>562.3</v>
      </c>
      <c r="G1135" s="60">
        <f>TRUNC(SUMIF(V1133:V1135,RIGHTB(O1135,1),J1133:J1135)*U1135,2)</f>
        <v>562.33</v>
      </c>
      <c r="H1135" s="53">
        <f>TRUNC(G1135*D1135,1)</f>
        <v>562.3</v>
      </c>
      <c r="I1135" s="60">
        <v>0</v>
      </c>
      <c r="J1135" s="53">
        <f>TRUNC(I1135*D1135,1)</f>
        <v>0</v>
      </c>
      <c r="K1135" s="60">
        <v>0</v>
      </c>
      <c r="L1135" s="53">
        <f>TRUNC(K1135*D1135,1)</f>
        <v>0</v>
      </c>
      <c r="M1135" s="40" t="s">
        <v>41</v>
      </c>
      <c r="N1135" s="2" t="s">
        <v>951</v>
      </c>
      <c r="O1135" s="2" t="s">
        <v>1104</v>
      </c>
      <c r="P1135" s="2" t="s">
        <v>48</v>
      </c>
      <c r="Q1135" s="2" t="s">
        <v>48</v>
      </c>
      <c r="R1135" s="2" t="s">
        <v>48</v>
      </c>
      <c r="S1135" s="3">
        <v>1</v>
      </c>
      <c r="T1135" s="3">
        <v>0</v>
      </c>
      <c r="U1135" s="3">
        <v>0.03</v>
      </c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2" t="s">
        <v>41</v>
      </c>
      <c r="AW1135" s="2" t="s">
        <v>2803</v>
      </c>
      <c r="AX1135" s="2" t="s">
        <v>41</v>
      </c>
      <c r="AY1135" s="2" t="s">
        <v>41</v>
      </c>
    </row>
    <row r="1136" spans="1:51" ht="30" customHeight="1" hidden="1">
      <c r="A1136" s="40" t="s">
        <v>1173</v>
      </c>
      <c r="B1136" s="40" t="s">
        <v>41</v>
      </c>
      <c r="C1136" s="40" t="s">
        <v>41</v>
      </c>
      <c r="D1136" s="59"/>
      <c r="E1136" s="60"/>
      <c r="F1136" s="53">
        <f>H1136+J1136+L1136</f>
        <v>64306</v>
      </c>
      <c r="G1136" s="60"/>
      <c r="H1136" s="53">
        <f>TRUNC(SUMIF(N1133:N1135,N1132,H1133:H1135),0)</f>
        <v>45562</v>
      </c>
      <c r="I1136" s="60"/>
      <c r="J1136" s="53">
        <f>TRUNC(SUMIF(N1133:N1135,N1132,J1133:J1135),0)</f>
        <v>18744</v>
      </c>
      <c r="K1136" s="60"/>
      <c r="L1136" s="53">
        <f>TRUNC(SUMIF(N1133:N1135,N1132,L1133:L1135),0)</f>
        <v>0</v>
      </c>
      <c r="M1136" s="40" t="s">
        <v>41</v>
      </c>
      <c r="N1136" s="2" t="s">
        <v>67</v>
      </c>
      <c r="O1136" s="2" t="s">
        <v>67</v>
      </c>
      <c r="P1136" s="2" t="s">
        <v>41</v>
      </c>
      <c r="Q1136" s="2" t="s">
        <v>41</v>
      </c>
      <c r="R1136" s="2" t="s">
        <v>41</v>
      </c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2" t="s">
        <v>41</v>
      </c>
      <c r="AW1136" s="2" t="s">
        <v>41</v>
      </c>
      <c r="AX1136" s="2" t="s">
        <v>41</v>
      </c>
      <c r="AY1136" s="2" t="s">
        <v>41</v>
      </c>
    </row>
    <row r="1137" spans="1:13" ht="30" customHeight="1" hidden="1">
      <c r="A1137" s="59"/>
      <c r="B1137" s="59"/>
      <c r="C1137" s="59"/>
      <c r="D1137" s="59"/>
      <c r="E1137" s="60"/>
      <c r="F1137" s="53"/>
      <c r="G1137" s="60"/>
      <c r="H1137" s="53"/>
      <c r="I1137" s="60"/>
      <c r="J1137" s="53"/>
      <c r="K1137" s="60"/>
      <c r="L1137" s="53"/>
      <c r="M1137" s="59"/>
    </row>
    <row r="1138" spans="1:14" ht="30" customHeight="1" hidden="1">
      <c r="A1138" s="54" t="s">
        <v>2804</v>
      </c>
      <c r="B1138" s="55"/>
      <c r="C1138" s="55"/>
      <c r="D1138" s="55"/>
      <c r="E1138" s="56"/>
      <c r="F1138" s="57"/>
      <c r="G1138" s="56"/>
      <c r="H1138" s="57"/>
      <c r="I1138" s="56"/>
      <c r="J1138" s="57"/>
      <c r="K1138" s="56"/>
      <c r="L1138" s="57"/>
      <c r="M1138" s="58"/>
      <c r="N1138" s="4" t="s">
        <v>955</v>
      </c>
    </row>
    <row r="1139" spans="1:51" ht="30" customHeight="1" hidden="1">
      <c r="A1139" s="40" t="s">
        <v>2805</v>
      </c>
      <c r="B1139" s="40" t="s">
        <v>953</v>
      </c>
      <c r="C1139" s="40" t="s">
        <v>744</v>
      </c>
      <c r="D1139" s="59">
        <v>1</v>
      </c>
      <c r="E1139" s="60">
        <f aca="true" t="shared" si="177" ref="E1139:F1143">TRUNC(G1139+I1139+K1139,1)</f>
        <v>10000</v>
      </c>
      <c r="F1139" s="53">
        <f t="shared" si="177"/>
        <v>10000</v>
      </c>
      <c r="G1139" s="60">
        <f>단가대비표!O262</f>
        <v>10000</v>
      </c>
      <c r="H1139" s="53">
        <f>TRUNC(G1139*D1139,1)</f>
        <v>10000</v>
      </c>
      <c r="I1139" s="60">
        <f>단가대비표!P262</f>
        <v>0</v>
      </c>
      <c r="J1139" s="53">
        <f>TRUNC(I1139*D1139,1)</f>
        <v>0</v>
      </c>
      <c r="K1139" s="60">
        <f>단가대비표!V262</f>
        <v>0</v>
      </c>
      <c r="L1139" s="53">
        <f>TRUNC(K1139*D1139,1)</f>
        <v>0</v>
      </c>
      <c r="M1139" s="40" t="s">
        <v>2806</v>
      </c>
      <c r="N1139" s="2" t="s">
        <v>955</v>
      </c>
      <c r="O1139" s="2" t="s">
        <v>2807</v>
      </c>
      <c r="P1139" s="2" t="s">
        <v>48</v>
      </c>
      <c r="Q1139" s="2" t="s">
        <v>48</v>
      </c>
      <c r="R1139" s="2" t="s">
        <v>47</v>
      </c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2" t="s">
        <v>41</v>
      </c>
      <c r="AW1139" s="2" t="s">
        <v>2808</v>
      </c>
      <c r="AX1139" s="2" t="s">
        <v>41</v>
      </c>
      <c r="AY1139" s="2" t="s">
        <v>41</v>
      </c>
    </row>
    <row r="1140" spans="1:51" ht="30" customHeight="1" hidden="1">
      <c r="A1140" s="40" t="s">
        <v>2809</v>
      </c>
      <c r="B1140" s="40" t="s">
        <v>2810</v>
      </c>
      <c r="C1140" s="40" t="s">
        <v>699</v>
      </c>
      <c r="D1140" s="59">
        <v>0.243</v>
      </c>
      <c r="E1140" s="60">
        <f t="shared" si="177"/>
        <v>2071</v>
      </c>
      <c r="F1140" s="53">
        <f t="shared" si="177"/>
        <v>503.2</v>
      </c>
      <c r="G1140" s="60">
        <f>단가대비표!O313</f>
        <v>2071</v>
      </c>
      <c r="H1140" s="53">
        <f>TRUNC(G1140*D1140,1)</f>
        <v>503.2</v>
      </c>
      <c r="I1140" s="60">
        <f>단가대비표!P313</f>
        <v>0</v>
      </c>
      <c r="J1140" s="53">
        <f>TRUNC(I1140*D1140,1)</f>
        <v>0</v>
      </c>
      <c r="K1140" s="60">
        <f>단가대비표!V313</f>
        <v>0</v>
      </c>
      <c r="L1140" s="53">
        <f>TRUNC(K1140*D1140,1)</f>
        <v>0</v>
      </c>
      <c r="M1140" s="40" t="s">
        <v>2811</v>
      </c>
      <c r="N1140" s="2" t="s">
        <v>955</v>
      </c>
      <c r="O1140" s="2" t="s">
        <v>2812</v>
      </c>
      <c r="P1140" s="2" t="s">
        <v>48</v>
      </c>
      <c r="Q1140" s="2" t="s">
        <v>48</v>
      </c>
      <c r="R1140" s="2" t="s">
        <v>47</v>
      </c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2" t="s">
        <v>41</v>
      </c>
      <c r="AW1140" s="2" t="s">
        <v>2813</v>
      </c>
      <c r="AX1140" s="2" t="s">
        <v>41</v>
      </c>
      <c r="AY1140" s="2" t="s">
        <v>41</v>
      </c>
    </row>
    <row r="1141" spans="1:51" ht="30" customHeight="1" hidden="1">
      <c r="A1141" s="40" t="s">
        <v>2814</v>
      </c>
      <c r="B1141" s="40" t="s">
        <v>1211</v>
      </c>
      <c r="C1141" s="40" t="s">
        <v>1212</v>
      </c>
      <c r="D1141" s="59">
        <v>0.0656</v>
      </c>
      <c r="E1141" s="60">
        <f t="shared" si="177"/>
        <v>153735</v>
      </c>
      <c r="F1141" s="53">
        <f t="shared" si="177"/>
        <v>10085</v>
      </c>
      <c r="G1141" s="60">
        <f>단가대비표!O388</f>
        <v>0</v>
      </c>
      <c r="H1141" s="53">
        <f>TRUNC(G1141*D1141,1)</f>
        <v>0</v>
      </c>
      <c r="I1141" s="60">
        <f>단가대비표!P388</f>
        <v>153735</v>
      </c>
      <c r="J1141" s="53">
        <f>TRUNC(I1141*D1141,1)</f>
        <v>10085</v>
      </c>
      <c r="K1141" s="60">
        <f>단가대비표!V388</f>
        <v>0</v>
      </c>
      <c r="L1141" s="53">
        <f>TRUNC(K1141*D1141,1)</f>
        <v>0</v>
      </c>
      <c r="M1141" s="40" t="s">
        <v>2815</v>
      </c>
      <c r="N1141" s="2" t="s">
        <v>955</v>
      </c>
      <c r="O1141" s="2" t="s">
        <v>2816</v>
      </c>
      <c r="P1141" s="2" t="s">
        <v>48</v>
      </c>
      <c r="Q1141" s="2" t="s">
        <v>48</v>
      </c>
      <c r="R1141" s="2" t="s">
        <v>47</v>
      </c>
      <c r="S1141" s="3"/>
      <c r="T1141" s="3"/>
      <c r="U1141" s="3"/>
      <c r="V1141" s="3">
        <v>1</v>
      </c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2" t="s">
        <v>41</v>
      </c>
      <c r="AW1141" s="2" t="s">
        <v>2817</v>
      </c>
      <c r="AX1141" s="2" t="s">
        <v>41</v>
      </c>
      <c r="AY1141" s="2" t="s">
        <v>41</v>
      </c>
    </row>
    <row r="1142" spans="1:51" ht="30" customHeight="1" hidden="1">
      <c r="A1142" s="40" t="s">
        <v>1215</v>
      </c>
      <c r="B1142" s="40" t="s">
        <v>1211</v>
      </c>
      <c r="C1142" s="40" t="s">
        <v>1212</v>
      </c>
      <c r="D1142" s="59">
        <v>0.028</v>
      </c>
      <c r="E1142" s="60">
        <f t="shared" si="177"/>
        <v>99882</v>
      </c>
      <c r="F1142" s="53">
        <f t="shared" si="177"/>
        <v>2796.6</v>
      </c>
      <c r="G1142" s="60">
        <f>단가대비표!O367</f>
        <v>0</v>
      </c>
      <c r="H1142" s="53">
        <f>TRUNC(G1142*D1142,1)</f>
        <v>0</v>
      </c>
      <c r="I1142" s="60">
        <f>단가대비표!P367</f>
        <v>99882</v>
      </c>
      <c r="J1142" s="53">
        <f>TRUNC(I1142*D1142,1)</f>
        <v>2796.6</v>
      </c>
      <c r="K1142" s="60">
        <f>단가대비표!V367</f>
        <v>0</v>
      </c>
      <c r="L1142" s="53">
        <f>TRUNC(K1142*D1142,1)</f>
        <v>0</v>
      </c>
      <c r="M1142" s="40" t="s">
        <v>1247</v>
      </c>
      <c r="N1142" s="2" t="s">
        <v>955</v>
      </c>
      <c r="O1142" s="2" t="s">
        <v>1216</v>
      </c>
      <c r="P1142" s="2" t="s">
        <v>48</v>
      </c>
      <c r="Q1142" s="2" t="s">
        <v>48</v>
      </c>
      <c r="R1142" s="2" t="s">
        <v>47</v>
      </c>
      <c r="S1142" s="3"/>
      <c r="T1142" s="3"/>
      <c r="U1142" s="3"/>
      <c r="V1142" s="3">
        <v>1</v>
      </c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2" t="s">
        <v>41</v>
      </c>
      <c r="AW1142" s="2" t="s">
        <v>2818</v>
      </c>
      <c r="AX1142" s="2" t="s">
        <v>41</v>
      </c>
      <c r="AY1142" s="2" t="s">
        <v>41</v>
      </c>
    </row>
    <row r="1143" spans="1:51" ht="30" customHeight="1" hidden="1">
      <c r="A1143" s="40" t="s">
        <v>1218</v>
      </c>
      <c r="B1143" s="40" t="s">
        <v>1472</v>
      </c>
      <c r="C1143" s="40" t="s">
        <v>1028</v>
      </c>
      <c r="D1143" s="59">
        <v>1</v>
      </c>
      <c r="E1143" s="60">
        <f t="shared" si="177"/>
        <v>386.4</v>
      </c>
      <c r="F1143" s="53">
        <f t="shared" si="177"/>
        <v>386.4</v>
      </c>
      <c r="G1143" s="60">
        <f>TRUNC(SUMIF(V1139:V1143,RIGHTB(O1143,1),J1139:J1143)*U1143,2)</f>
        <v>386.44</v>
      </c>
      <c r="H1143" s="53">
        <f>TRUNC(G1143*D1143,1)</f>
        <v>386.4</v>
      </c>
      <c r="I1143" s="60">
        <v>0</v>
      </c>
      <c r="J1143" s="53">
        <f>TRUNC(I1143*D1143,1)</f>
        <v>0</v>
      </c>
      <c r="K1143" s="60">
        <v>0</v>
      </c>
      <c r="L1143" s="53">
        <f>TRUNC(K1143*D1143,1)</f>
        <v>0</v>
      </c>
      <c r="M1143" s="40" t="s">
        <v>41</v>
      </c>
      <c r="N1143" s="2" t="s">
        <v>955</v>
      </c>
      <c r="O1143" s="2" t="s">
        <v>1104</v>
      </c>
      <c r="P1143" s="2" t="s">
        <v>48</v>
      </c>
      <c r="Q1143" s="2" t="s">
        <v>48</v>
      </c>
      <c r="R1143" s="2" t="s">
        <v>48</v>
      </c>
      <c r="S1143" s="3">
        <v>1</v>
      </c>
      <c r="T1143" s="3">
        <v>0</v>
      </c>
      <c r="U1143" s="3">
        <v>0.03</v>
      </c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2" t="s">
        <v>41</v>
      </c>
      <c r="AW1143" s="2" t="s">
        <v>2819</v>
      </c>
      <c r="AX1143" s="2" t="s">
        <v>41</v>
      </c>
      <c r="AY1143" s="2" t="s">
        <v>41</v>
      </c>
    </row>
    <row r="1144" spans="1:51" ht="30" customHeight="1" hidden="1">
      <c r="A1144" s="40" t="s">
        <v>1173</v>
      </c>
      <c r="B1144" s="40" t="s">
        <v>41</v>
      </c>
      <c r="C1144" s="40" t="s">
        <v>41</v>
      </c>
      <c r="D1144" s="59"/>
      <c r="E1144" s="60"/>
      <c r="F1144" s="53">
        <f>H1144+J1144+L1144</f>
        <v>23770</v>
      </c>
      <c r="G1144" s="60"/>
      <c r="H1144" s="53">
        <f>TRUNC(SUMIF(N1139:N1143,N1138,H1139:H1143),0)</f>
        <v>10889</v>
      </c>
      <c r="I1144" s="60"/>
      <c r="J1144" s="53">
        <f>TRUNC(SUMIF(N1139:N1143,N1138,J1139:J1143),0)</f>
        <v>12881</v>
      </c>
      <c r="K1144" s="60"/>
      <c r="L1144" s="53">
        <f>TRUNC(SUMIF(N1139:N1143,N1138,L1139:L1143),0)</f>
        <v>0</v>
      </c>
      <c r="M1144" s="40" t="s">
        <v>41</v>
      </c>
      <c r="N1144" s="2" t="s">
        <v>67</v>
      </c>
      <c r="O1144" s="2" t="s">
        <v>67</v>
      </c>
      <c r="P1144" s="2" t="s">
        <v>41</v>
      </c>
      <c r="Q1144" s="2" t="s">
        <v>41</v>
      </c>
      <c r="R1144" s="2" t="s">
        <v>41</v>
      </c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2" t="s">
        <v>41</v>
      </c>
      <c r="AW1144" s="2" t="s">
        <v>41</v>
      </c>
      <c r="AX1144" s="2" t="s">
        <v>41</v>
      </c>
      <c r="AY1144" s="2" t="s">
        <v>41</v>
      </c>
    </row>
    <row r="1145" spans="1:13" ht="30" customHeight="1" hidden="1">
      <c r="A1145" s="59"/>
      <c r="B1145" s="59"/>
      <c r="C1145" s="59"/>
      <c r="D1145" s="59"/>
      <c r="E1145" s="60"/>
      <c r="F1145" s="53"/>
      <c r="G1145" s="60"/>
      <c r="H1145" s="53"/>
      <c r="I1145" s="60"/>
      <c r="J1145" s="53"/>
      <c r="K1145" s="60"/>
      <c r="L1145" s="53"/>
      <c r="M1145" s="59"/>
    </row>
    <row r="1146" spans="1:14" ht="30" customHeight="1" hidden="1">
      <c r="A1146" s="54" t="s">
        <v>2820</v>
      </c>
      <c r="B1146" s="55"/>
      <c r="C1146" s="55"/>
      <c r="D1146" s="55"/>
      <c r="E1146" s="56"/>
      <c r="F1146" s="57"/>
      <c r="G1146" s="56"/>
      <c r="H1146" s="57"/>
      <c r="I1146" s="56"/>
      <c r="J1146" s="57"/>
      <c r="K1146" s="56"/>
      <c r="L1146" s="57"/>
      <c r="M1146" s="58"/>
      <c r="N1146" s="4" t="s">
        <v>959</v>
      </c>
    </row>
    <row r="1147" spans="1:51" ht="30" customHeight="1" hidden="1">
      <c r="A1147" s="40" t="s">
        <v>2821</v>
      </c>
      <c r="B1147" s="40" t="s">
        <v>2822</v>
      </c>
      <c r="C1147" s="40" t="s">
        <v>74</v>
      </c>
      <c r="D1147" s="59">
        <v>16.65</v>
      </c>
      <c r="E1147" s="60">
        <f aca="true" t="shared" si="178" ref="E1147:F1154">TRUNC(G1147+I1147+K1147,1)</f>
        <v>18000</v>
      </c>
      <c r="F1147" s="53">
        <f t="shared" si="178"/>
        <v>299700</v>
      </c>
      <c r="G1147" s="60">
        <f>단가대비표!O338</f>
        <v>18000</v>
      </c>
      <c r="H1147" s="53">
        <f aca="true" t="shared" si="179" ref="H1147:H1154">TRUNC(G1147*D1147,1)</f>
        <v>299700</v>
      </c>
      <c r="I1147" s="60">
        <f>단가대비표!P338</f>
        <v>0</v>
      </c>
      <c r="J1147" s="53">
        <f aca="true" t="shared" si="180" ref="J1147:J1154">TRUNC(I1147*D1147,1)</f>
        <v>0</v>
      </c>
      <c r="K1147" s="60">
        <f>단가대비표!V338</f>
        <v>0</v>
      </c>
      <c r="L1147" s="53">
        <f aca="true" t="shared" si="181" ref="L1147:L1154">TRUNC(K1147*D1147,1)</f>
        <v>0</v>
      </c>
      <c r="M1147" s="40" t="s">
        <v>2823</v>
      </c>
      <c r="N1147" s="2" t="s">
        <v>959</v>
      </c>
      <c r="O1147" s="2" t="s">
        <v>2824</v>
      </c>
      <c r="P1147" s="2" t="s">
        <v>48</v>
      </c>
      <c r="Q1147" s="2" t="s">
        <v>48</v>
      </c>
      <c r="R1147" s="2" t="s">
        <v>47</v>
      </c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2" t="s">
        <v>41</v>
      </c>
      <c r="AW1147" s="2" t="s">
        <v>2825</v>
      </c>
      <c r="AX1147" s="2" t="s">
        <v>41</v>
      </c>
      <c r="AY1147" s="2" t="s">
        <v>41</v>
      </c>
    </row>
    <row r="1148" spans="1:51" ht="30" customHeight="1" hidden="1">
      <c r="A1148" s="40" t="s">
        <v>2826</v>
      </c>
      <c r="B1148" s="40" t="s">
        <v>41</v>
      </c>
      <c r="C1148" s="40" t="s">
        <v>150</v>
      </c>
      <c r="D1148" s="59">
        <v>1</v>
      </c>
      <c r="E1148" s="60">
        <f t="shared" si="178"/>
        <v>25000</v>
      </c>
      <c r="F1148" s="53">
        <f t="shared" si="178"/>
        <v>25000</v>
      </c>
      <c r="G1148" s="60">
        <f>단가대비표!O339</f>
        <v>25000</v>
      </c>
      <c r="H1148" s="53">
        <f t="shared" si="179"/>
        <v>25000</v>
      </c>
      <c r="I1148" s="60">
        <f>단가대비표!P339</f>
        <v>0</v>
      </c>
      <c r="J1148" s="53">
        <f t="shared" si="180"/>
        <v>0</v>
      </c>
      <c r="K1148" s="60">
        <f>단가대비표!V339</f>
        <v>0</v>
      </c>
      <c r="L1148" s="53">
        <f t="shared" si="181"/>
        <v>0</v>
      </c>
      <c r="M1148" s="40" t="s">
        <v>2827</v>
      </c>
      <c r="N1148" s="2" t="s">
        <v>959</v>
      </c>
      <c r="O1148" s="2" t="s">
        <v>2828</v>
      </c>
      <c r="P1148" s="2" t="s">
        <v>48</v>
      </c>
      <c r="Q1148" s="2" t="s">
        <v>48</v>
      </c>
      <c r="R1148" s="2" t="s">
        <v>47</v>
      </c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2" t="s">
        <v>41</v>
      </c>
      <c r="AW1148" s="2" t="s">
        <v>2829</v>
      </c>
      <c r="AX1148" s="2" t="s">
        <v>41</v>
      </c>
      <c r="AY1148" s="2" t="s">
        <v>41</v>
      </c>
    </row>
    <row r="1149" spans="1:51" ht="30" customHeight="1" hidden="1">
      <c r="A1149" s="40" t="s">
        <v>2830</v>
      </c>
      <c r="B1149" s="40" t="s">
        <v>41</v>
      </c>
      <c r="C1149" s="40" t="s">
        <v>150</v>
      </c>
      <c r="D1149" s="59">
        <v>1</v>
      </c>
      <c r="E1149" s="60">
        <f t="shared" si="178"/>
        <v>20000</v>
      </c>
      <c r="F1149" s="53">
        <f t="shared" si="178"/>
        <v>20000</v>
      </c>
      <c r="G1149" s="60">
        <f>단가대비표!O340</f>
        <v>20000</v>
      </c>
      <c r="H1149" s="53">
        <f t="shared" si="179"/>
        <v>20000</v>
      </c>
      <c r="I1149" s="60">
        <f>단가대비표!P340</f>
        <v>0</v>
      </c>
      <c r="J1149" s="53">
        <f t="shared" si="180"/>
        <v>0</v>
      </c>
      <c r="K1149" s="60">
        <f>단가대비표!V340</f>
        <v>0</v>
      </c>
      <c r="L1149" s="53">
        <f t="shared" si="181"/>
        <v>0</v>
      </c>
      <c r="M1149" s="40" t="s">
        <v>2831</v>
      </c>
      <c r="N1149" s="2" t="s">
        <v>959</v>
      </c>
      <c r="O1149" s="2" t="s">
        <v>2832</v>
      </c>
      <c r="P1149" s="2" t="s">
        <v>48</v>
      </c>
      <c r="Q1149" s="2" t="s">
        <v>48</v>
      </c>
      <c r="R1149" s="2" t="s">
        <v>47</v>
      </c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2" t="s">
        <v>41</v>
      </c>
      <c r="AW1149" s="2" t="s">
        <v>2833</v>
      </c>
      <c r="AX1149" s="2" t="s">
        <v>41</v>
      </c>
      <c r="AY1149" s="2" t="s">
        <v>41</v>
      </c>
    </row>
    <row r="1150" spans="1:51" ht="30" customHeight="1" hidden="1">
      <c r="A1150" s="40" t="s">
        <v>2834</v>
      </c>
      <c r="B1150" s="40" t="s">
        <v>41</v>
      </c>
      <c r="C1150" s="40" t="s">
        <v>59</v>
      </c>
      <c r="D1150" s="59">
        <v>5.55</v>
      </c>
      <c r="E1150" s="60">
        <f t="shared" si="178"/>
        <v>15000</v>
      </c>
      <c r="F1150" s="53">
        <f t="shared" si="178"/>
        <v>83250</v>
      </c>
      <c r="G1150" s="60">
        <f>단가대비표!O341</f>
        <v>15000</v>
      </c>
      <c r="H1150" s="53">
        <f t="shared" si="179"/>
        <v>83250</v>
      </c>
      <c r="I1150" s="60">
        <f>단가대비표!P341</f>
        <v>0</v>
      </c>
      <c r="J1150" s="53">
        <f t="shared" si="180"/>
        <v>0</v>
      </c>
      <c r="K1150" s="60">
        <f>단가대비표!V341</f>
        <v>0</v>
      </c>
      <c r="L1150" s="53">
        <f t="shared" si="181"/>
        <v>0</v>
      </c>
      <c r="M1150" s="40" t="s">
        <v>2835</v>
      </c>
      <c r="N1150" s="2" t="s">
        <v>959</v>
      </c>
      <c r="O1150" s="2" t="s">
        <v>2836</v>
      </c>
      <c r="P1150" s="2" t="s">
        <v>48</v>
      </c>
      <c r="Q1150" s="2" t="s">
        <v>48</v>
      </c>
      <c r="R1150" s="2" t="s">
        <v>47</v>
      </c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2" t="s">
        <v>41</v>
      </c>
      <c r="AW1150" s="2" t="s">
        <v>2837</v>
      </c>
      <c r="AX1150" s="2" t="s">
        <v>41</v>
      </c>
      <c r="AY1150" s="2" t="s">
        <v>41</v>
      </c>
    </row>
    <row r="1151" spans="1:51" ht="30" customHeight="1" hidden="1">
      <c r="A1151" s="40" t="s">
        <v>2838</v>
      </c>
      <c r="B1151" s="40" t="s">
        <v>2839</v>
      </c>
      <c r="C1151" s="40" t="s">
        <v>59</v>
      </c>
      <c r="D1151" s="59">
        <v>5.55</v>
      </c>
      <c r="E1151" s="60">
        <f t="shared" si="178"/>
        <v>10000</v>
      </c>
      <c r="F1151" s="53">
        <f t="shared" si="178"/>
        <v>55500</v>
      </c>
      <c r="G1151" s="60">
        <f>단가대비표!O342</f>
        <v>10000</v>
      </c>
      <c r="H1151" s="53">
        <f t="shared" si="179"/>
        <v>55500</v>
      </c>
      <c r="I1151" s="60">
        <f>단가대비표!P342</f>
        <v>0</v>
      </c>
      <c r="J1151" s="53">
        <f t="shared" si="180"/>
        <v>0</v>
      </c>
      <c r="K1151" s="60">
        <f>단가대비표!V342</f>
        <v>0</v>
      </c>
      <c r="L1151" s="53">
        <f t="shared" si="181"/>
        <v>0</v>
      </c>
      <c r="M1151" s="40" t="s">
        <v>2840</v>
      </c>
      <c r="N1151" s="2" t="s">
        <v>959</v>
      </c>
      <c r="O1151" s="2" t="s">
        <v>2841</v>
      </c>
      <c r="P1151" s="2" t="s">
        <v>48</v>
      </c>
      <c r="Q1151" s="2" t="s">
        <v>48</v>
      </c>
      <c r="R1151" s="2" t="s">
        <v>47</v>
      </c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2" t="s">
        <v>41</v>
      </c>
      <c r="AW1151" s="2" t="s">
        <v>2842</v>
      </c>
      <c r="AX1151" s="2" t="s">
        <v>41</v>
      </c>
      <c r="AY1151" s="2" t="s">
        <v>41</v>
      </c>
    </row>
    <row r="1152" spans="1:51" ht="30" customHeight="1" hidden="1">
      <c r="A1152" s="40" t="s">
        <v>2843</v>
      </c>
      <c r="B1152" s="40" t="s">
        <v>41</v>
      </c>
      <c r="C1152" s="40" t="s">
        <v>59</v>
      </c>
      <c r="D1152" s="59">
        <v>5.55</v>
      </c>
      <c r="E1152" s="60">
        <f t="shared" si="178"/>
        <v>15000</v>
      </c>
      <c r="F1152" s="53">
        <f t="shared" si="178"/>
        <v>83250</v>
      </c>
      <c r="G1152" s="60">
        <f>단가대비표!O343</f>
        <v>15000</v>
      </c>
      <c r="H1152" s="53">
        <f t="shared" si="179"/>
        <v>83250</v>
      </c>
      <c r="I1152" s="60">
        <f>단가대비표!P343</f>
        <v>0</v>
      </c>
      <c r="J1152" s="53">
        <f t="shared" si="180"/>
        <v>0</v>
      </c>
      <c r="K1152" s="60">
        <f>단가대비표!V343</f>
        <v>0</v>
      </c>
      <c r="L1152" s="53">
        <f t="shared" si="181"/>
        <v>0</v>
      </c>
      <c r="M1152" s="40" t="s">
        <v>2844</v>
      </c>
      <c r="N1152" s="2" t="s">
        <v>959</v>
      </c>
      <c r="O1152" s="2" t="s">
        <v>2845</v>
      </c>
      <c r="P1152" s="2" t="s">
        <v>48</v>
      </c>
      <c r="Q1152" s="2" t="s">
        <v>48</v>
      </c>
      <c r="R1152" s="2" t="s">
        <v>47</v>
      </c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2" t="s">
        <v>41</v>
      </c>
      <c r="AW1152" s="2" t="s">
        <v>2846</v>
      </c>
      <c r="AX1152" s="2" t="s">
        <v>41</v>
      </c>
      <c r="AY1152" s="2" t="s">
        <v>41</v>
      </c>
    </row>
    <row r="1153" spans="1:51" ht="30" customHeight="1" hidden="1">
      <c r="A1153" s="40" t="s">
        <v>2847</v>
      </c>
      <c r="B1153" s="40" t="s">
        <v>2848</v>
      </c>
      <c r="C1153" s="40" t="s">
        <v>59</v>
      </c>
      <c r="D1153" s="59">
        <v>3</v>
      </c>
      <c r="E1153" s="60">
        <f t="shared" si="178"/>
        <v>1500</v>
      </c>
      <c r="F1153" s="53">
        <f t="shared" si="178"/>
        <v>4500</v>
      </c>
      <c r="G1153" s="60">
        <f>단가대비표!O344</f>
        <v>1500</v>
      </c>
      <c r="H1153" s="53">
        <f t="shared" si="179"/>
        <v>4500</v>
      </c>
      <c r="I1153" s="60">
        <f>단가대비표!P344</f>
        <v>0</v>
      </c>
      <c r="J1153" s="53">
        <f t="shared" si="180"/>
        <v>0</v>
      </c>
      <c r="K1153" s="60">
        <f>단가대비표!V344</f>
        <v>0</v>
      </c>
      <c r="L1153" s="53">
        <f t="shared" si="181"/>
        <v>0</v>
      </c>
      <c r="M1153" s="40" t="s">
        <v>2849</v>
      </c>
      <c r="N1153" s="2" t="s">
        <v>959</v>
      </c>
      <c r="O1153" s="2" t="s">
        <v>2850</v>
      </c>
      <c r="P1153" s="2" t="s">
        <v>48</v>
      </c>
      <c r="Q1153" s="2" t="s">
        <v>48</v>
      </c>
      <c r="R1153" s="2" t="s">
        <v>47</v>
      </c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2" t="s">
        <v>41</v>
      </c>
      <c r="AW1153" s="2" t="s">
        <v>2851</v>
      </c>
      <c r="AX1153" s="2" t="s">
        <v>41</v>
      </c>
      <c r="AY1153" s="2" t="s">
        <v>41</v>
      </c>
    </row>
    <row r="1154" spans="1:51" ht="30" customHeight="1" hidden="1">
      <c r="A1154" s="40" t="s">
        <v>2852</v>
      </c>
      <c r="B1154" s="40" t="s">
        <v>41</v>
      </c>
      <c r="C1154" s="40" t="s">
        <v>977</v>
      </c>
      <c r="D1154" s="59">
        <v>1</v>
      </c>
      <c r="E1154" s="60">
        <f t="shared" si="178"/>
        <v>50000</v>
      </c>
      <c r="F1154" s="53">
        <f t="shared" si="178"/>
        <v>50000</v>
      </c>
      <c r="G1154" s="60">
        <f>단가대비표!O345</f>
        <v>0</v>
      </c>
      <c r="H1154" s="53">
        <f t="shared" si="179"/>
        <v>0</v>
      </c>
      <c r="I1154" s="60">
        <f>단가대비표!P345</f>
        <v>50000</v>
      </c>
      <c r="J1154" s="53">
        <f t="shared" si="180"/>
        <v>50000</v>
      </c>
      <c r="K1154" s="60">
        <f>단가대비표!V345</f>
        <v>0</v>
      </c>
      <c r="L1154" s="53">
        <f t="shared" si="181"/>
        <v>0</v>
      </c>
      <c r="M1154" s="40" t="s">
        <v>2853</v>
      </c>
      <c r="N1154" s="2" t="s">
        <v>959</v>
      </c>
      <c r="O1154" s="2" t="s">
        <v>2854</v>
      </c>
      <c r="P1154" s="2" t="s">
        <v>48</v>
      </c>
      <c r="Q1154" s="2" t="s">
        <v>48</v>
      </c>
      <c r="R1154" s="2" t="s">
        <v>47</v>
      </c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2" t="s">
        <v>41</v>
      </c>
      <c r="AW1154" s="2" t="s">
        <v>2855</v>
      </c>
      <c r="AX1154" s="2" t="s">
        <v>41</v>
      </c>
      <c r="AY1154" s="2" t="s">
        <v>41</v>
      </c>
    </row>
    <row r="1155" spans="1:51" ht="30" customHeight="1" hidden="1">
      <c r="A1155" s="40" t="s">
        <v>1173</v>
      </c>
      <c r="B1155" s="40" t="s">
        <v>41</v>
      </c>
      <c r="C1155" s="40" t="s">
        <v>41</v>
      </c>
      <c r="D1155" s="59"/>
      <c r="E1155" s="60"/>
      <c r="F1155" s="53">
        <f>H1155+J1155+L1155</f>
        <v>621200</v>
      </c>
      <c r="G1155" s="60"/>
      <c r="H1155" s="53">
        <f>TRUNC(SUMIF(N1147:N1154,N1146,H1147:H1154),0)</f>
        <v>571200</v>
      </c>
      <c r="I1155" s="60"/>
      <c r="J1155" s="53">
        <f>TRUNC(SUMIF(N1147:N1154,N1146,J1147:J1154),0)</f>
        <v>50000</v>
      </c>
      <c r="K1155" s="60"/>
      <c r="L1155" s="53">
        <f>TRUNC(SUMIF(N1147:N1154,N1146,L1147:L1154),0)</f>
        <v>0</v>
      </c>
      <c r="M1155" s="40" t="s">
        <v>41</v>
      </c>
      <c r="N1155" s="2" t="s">
        <v>67</v>
      </c>
      <c r="O1155" s="2" t="s">
        <v>67</v>
      </c>
      <c r="P1155" s="2" t="s">
        <v>41</v>
      </c>
      <c r="Q1155" s="2" t="s">
        <v>41</v>
      </c>
      <c r="R1155" s="2" t="s">
        <v>41</v>
      </c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2" t="s">
        <v>41</v>
      </c>
      <c r="AW1155" s="2" t="s">
        <v>41</v>
      </c>
      <c r="AX1155" s="2" t="s">
        <v>41</v>
      </c>
      <c r="AY1155" s="2" t="s">
        <v>41</v>
      </c>
    </row>
    <row r="1156" spans="1:13" ht="30" customHeight="1" hidden="1">
      <c r="A1156" s="59"/>
      <c r="B1156" s="59"/>
      <c r="C1156" s="59"/>
      <c r="D1156" s="59"/>
      <c r="E1156" s="60"/>
      <c r="F1156" s="53"/>
      <c r="G1156" s="60"/>
      <c r="H1156" s="53"/>
      <c r="I1156" s="60"/>
      <c r="J1156" s="53"/>
      <c r="K1156" s="60"/>
      <c r="L1156" s="53"/>
      <c r="M1156" s="59"/>
    </row>
    <row r="1157" spans="1:14" ht="30" customHeight="1" hidden="1">
      <c r="A1157" s="54" t="s">
        <v>2856</v>
      </c>
      <c r="B1157" s="55"/>
      <c r="C1157" s="55"/>
      <c r="D1157" s="55"/>
      <c r="E1157" s="56"/>
      <c r="F1157" s="57"/>
      <c r="G1157" s="56"/>
      <c r="H1157" s="57"/>
      <c r="I1157" s="56"/>
      <c r="J1157" s="57"/>
      <c r="K1157" s="56"/>
      <c r="L1157" s="57"/>
      <c r="M1157" s="58"/>
      <c r="N1157" s="4" t="s">
        <v>962</v>
      </c>
    </row>
    <row r="1158" spans="1:51" ht="30" customHeight="1" hidden="1">
      <c r="A1158" s="40" t="s">
        <v>2821</v>
      </c>
      <c r="B1158" s="40" t="s">
        <v>2822</v>
      </c>
      <c r="C1158" s="40" t="s">
        <v>74</v>
      </c>
      <c r="D1158" s="59">
        <v>14.985</v>
      </c>
      <c r="E1158" s="60">
        <f aca="true" t="shared" si="182" ref="E1158:F1165">TRUNC(G1158+I1158+K1158,1)</f>
        <v>18000</v>
      </c>
      <c r="F1158" s="53">
        <f t="shared" si="182"/>
        <v>269730</v>
      </c>
      <c r="G1158" s="60">
        <f>단가대비표!O338</f>
        <v>18000</v>
      </c>
      <c r="H1158" s="53">
        <f aca="true" t="shared" si="183" ref="H1158:H1165">TRUNC(G1158*D1158,1)</f>
        <v>269730</v>
      </c>
      <c r="I1158" s="60">
        <f>단가대비표!P338</f>
        <v>0</v>
      </c>
      <c r="J1158" s="53">
        <f aca="true" t="shared" si="184" ref="J1158:J1165">TRUNC(I1158*D1158,1)</f>
        <v>0</v>
      </c>
      <c r="K1158" s="60">
        <f>단가대비표!V338</f>
        <v>0</v>
      </c>
      <c r="L1158" s="53">
        <f aca="true" t="shared" si="185" ref="L1158:L1165">TRUNC(K1158*D1158,1)</f>
        <v>0</v>
      </c>
      <c r="M1158" s="40" t="s">
        <v>2823</v>
      </c>
      <c r="N1158" s="2" t="s">
        <v>962</v>
      </c>
      <c r="O1158" s="2" t="s">
        <v>2824</v>
      </c>
      <c r="P1158" s="2" t="s">
        <v>48</v>
      </c>
      <c r="Q1158" s="2" t="s">
        <v>48</v>
      </c>
      <c r="R1158" s="2" t="s">
        <v>47</v>
      </c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2" t="s">
        <v>41</v>
      </c>
      <c r="AW1158" s="2" t="s">
        <v>2857</v>
      </c>
      <c r="AX1158" s="2" t="s">
        <v>41</v>
      </c>
      <c r="AY1158" s="2" t="s">
        <v>41</v>
      </c>
    </row>
    <row r="1159" spans="1:51" ht="30" customHeight="1" hidden="1">
      <c r="A1159" s="40" t="s">
        <v>2826</v>
      </c>
      <c r="B1159" s="40" t="s">
        <v>41</v>
      </c>
      <c r="C1159" s="40" t="s">
        <v>150</v>
      </c>
      <c r="D1159" s="59">
        <v>1</v>
      </c>
      <c r="E1159" s="60">
        <f t="shared" si="182"/>
        <v>25000</v>
      </c>
      <c r="F1159" s="53">
        <f t="shared" si="182"/>
        <v>25000</v>
      </c>
      <c r="G1159" s="60">
        <f>단가대비표!O339</f>
        <v>25000</v>
      </c>
      <c r="H1159" s="53">
        <f t="shared" si="183"/>
        <v>25000</v>
      </c>
      <c r="I1159" s="60">
        <f>단가대비표!P339</f>
        <v>0</v>
      </c>
      <c r="J1159" s="53">
        <f t="shared" si="184"/>
        <v>0</v>
      </c>
      <c r="K1159" s="60">
        <f>단가대비표!V339</f>
        <v>0</v>
      </c>
      <c r="L1159" s="53">
        <f t="shared" si="185"/>
        <v>0</v>
      </c>
      <c r="M1159" s="40" t="s">
        <v>2827</v>
      </c>
      <c r="N1159" s="2" t="s">
        <v>962</v>
      </c>
      <c r="O1159" s="2" t="s">
        <v>2828</v>
      </c>
      <c r="P1159" s="2" t="s">
        <v>48</v>
      </c>
      <c r="Q1159" s="2" t="s">
        <v>48</v>
      </c>
      <c r="R1159" s="2" t="s">
        <v>47</v>
      </c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2" t="s">
        <v>41</v>
      </c>
      <c r="AW1159" s="2" t="s">
        <v>2858</v>
      </c>
      <c r="AX1159" s="2" t="s">
        <v>41</v>
      </c>
      <c r="AY1159" s="2" t="s">
        <v>41</v>
      </c>
    </row>
    <row r="1160" spans="1:51" ht="30" customHeight="1" hidden="1">
      <c r="A1160" s="40" t="s">
        <v>2830</v>
      </c>
      <c r="B1160" s="40" t="s">
        <v>41</v>
      </c>
      <c r="C1160" s="40" t="s">
        <v>150</v>
      </c>
      <c r="D1160" s="59">
        <v>1</v>
      </c>
      <c r="E1160" s="60">
        <f t="shared" si="182"/>
        <v>20000</v>
      </c>
      <c r="F1160" s="53">
        <f t="shared" si="182"/>
        <v>20000</v>
      </c>
      <c r="G1160" s="60">
        <f>단가대비표!O340</f>
        <v>20000</v>
      </c>
      <c r="H1160" s="53">
        <f t="shared" si="183"/>
        <v>20000</v>
      </c>
      <c r="I1160" s="60">
        <f>단가대비표!P340</f>
        <v>0</v>
      </c>
      <c r="J1160" s="53">
        <f t="shared" si="184"/>
        <v>0</v>
      </c>
      <c r="K1160" s="60">
        <f>단가대비표!V340</f>
        <v>0</v>
      </c>
      <c r="L1160" s="53">
        <f t="shared" si="185"/>
        <v>0</v>
      </c>
      <c r="M1160" s="40" t="s">
        <v>2831</v>
      </c>
      <c r="N1160" s="2" t="s">
        <v>962</v>
      </c>
      <c r="O1160" s="2" t="s">
        <v>2832</v>
      </c>
      <c r="P1160" s="2" t="s">
        <v>48</v>
      </c>
      <c r="Q1160" s="2" t="s">
        <v>48</v>
      </c>
      <c r="R1160" s="2" t="s">
        <v>47</v>
      </c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2" t="s">
        <v>41</v>
      </c>
      <c r="AW1160" s="2" t="s">
        <v>2859</v>
      </c>
      <c r="AX1160" s="2" t="s">
        <v>41</v>
      </c>
      <c r="AY1160" s="2" t="s">
        <v>41</v>
      </c>
    </row>
    <row r="1161" spans="1:51" ht="30" customHeight="1" hidden="1">
      <c r="A1161" s="40" t="s">
        <v>2834</v>
      </c>
      <c r="B1161" s="40" t="s">
        <v>41</v>
      </c>
      <c r="C1161" s="40" t="s">
        <v>59</v>
      </c>
      <c r="D1161" s="59">
        <v>5.55</v>
      </c>
      <c r="E1161" s="60">
        <f t="shared" si="182"/>
        <v>15000</v>
      </c>
      <c r="F1161" s="53">
        <f t="shared" si="182"/>
        <v>83250</v>
      </c>
      <c r="G1161" s="60">
        <f>단가대비표!O341</f>
        <v>15000</v>
      </c>
      <c r="H1161" s="53">
        <f t="shared" si="183"/>
        <v>83250</v>
      </c>
      <c r="I1161" s="60">
        <f>단가대비표!P341</f>
        <v>0</v>
      </c>
      <c r="J1161" s="53">
        <f t="shared" si="184"/>
        <v>0</v>
      </c>
      <c r="K1161" s="60">
        <f>단가대비표!V341</f>
        <v>0</v>
      </c>
      <c r="L1161" s="53">
        <f t="shared" si="185"/>
        <v>0</v>
      </c>
      <c r="M1161" s="40" t="s">
        <v>2835</v>
      </c>
      <c r="N1161" s="2" t="s">
        <v>962</v>
      </c>
      <c r="O1161" s="2" t="s">
        <v>2836</v>
      </c>
      <c r="P1161" s="2" t="s">
        <v>48</v>
      </c>
      <c r="Q1161" s="2" t="s">
        <v>48</v>
      </c>
      <c r="R1161" s="2" t="s">
        <v>47</v>
      </c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2" t="s">
        <v>41</v>
      </c>
      <c r="AW1161" s="2" t="s">
        <v>2860</v>
      </c>
      <c r="AX1161" s="2" t="s">
        <v>41</v>
      </c>
      <c r="AY1161" s="2" t="s">
        <v>41</v>
      </c>
    </row>
    <row r="1162" spans="1:51" ht="30" customHeight="1" hidden="1">
      <c r="A1162" s="40" t="s">
        <v>2838</v>
      </c>
      <c r="B1162" s="40" t="s">
        <v>2839</v>
      </c>
      <c r="C1162" s="40" t="s">
        <v>59</v>
      </c>
      <c r="D1162" s="59">
        <v>5.55</v>
      </c>
      <c r="E1162" s="60">
        <f t="shared" si="182"/>
        <v>10000</v>
      </c>
      <c r="F1162" s="53">
        <f t="shared" si="182"/>
        <v>55500</v>
      </c>
      <c r="G1162" s="60">
        <f>단가대비표!O342</f>
        <v>10000</v>
      </c>
      <c r="H1162" s="53">
        <f t="shared" si="183"/>
        <v>55500</v>
      </c>
      <c r="I1162" s="60">
        <f>단가대비표!P342</f>
        <v>0</v>
      </c>
      <c r="J1162" s="53">
        <f t="shared" si="184"/>
        <v>0</v>
      </c>
      <c r="K1162" s="60">
        <f>단가대비표!V342</f>
        <v>0</v>
      </c>
      <c r="L1162" s="53">
        <f t="shared" si="185"/>
        <v>0</v>
      </c>
      <c r="M1162" s="40" t="s">
        <v>2840</v>
      </c>
      <c r="N1162" s="2" t="s">
        <v>962</v>
      </c>
      <c r="O1162" s="2" t="s">
        <v>2841</v>
      </c>
      <c r="P1162" s="2" t="s">
        <v>48</v>
      </c>
      <c r="Q1162" s="2" t="s">
        <v>48</v>
      </c>
      <c r="R1162" s="2" t="s">
        <v>47</v>
      </c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2" t="s">
        <v>41</v>
      </c>
      <c r="AW1162" s="2" t="s">
        <v>2861</v>
      </c>
      <c r="AX1162" s="2" t="s">
        <v>41</v>
      </c>
      <c r="AY1162" s="2" t="s">
        <v>41</v>
      </c>
    </row>
    <row r="1163" spans="1:51" ht="30" customHeight="1" hidden="1">
      <c r="A1163" s="40" t="s">
        <v>2843</v>
      </c>
      <c r="B1163" s="40" t="s">
        <v>41</v>
      </c>
      <c r="C1163" s="40" t="s">
        <v>59</v>
      </c>
      <c r="D1163" s="59">
        <v>5.55</v>
      </c>
      <c r="E1163" s="60">
        <f t="shared" si="182"/>
        <v>15000</v>
      </c>
      <c r="F1163" s="53">
        <f t="shared" si="182"/>
        <v>83250</v>
      </c>
      <c r="G1163" s="60">
        <f>단가대비표!O343</f>
        <v>15000</v>
      </c>
      <c r="H1163" s="53">
        <f t="shared" si="183"/>
        <v>83250</v>
      </c>
      <c r="I1163" s="60">
        <f>단가대비표!P343</f>
        <v>0</v>
      </c>
      <c r="J1163" s="53">
        <f t="shared" si="184"/>
        <v>0</v>
      </c>
      <c r="K1163" s="60">
        <f>단가대비표!V343</f>
        <v>0</v>
      </c>
      <c r="L1163" s="53">
        <f t="shared" si="185"/>
        <v>0</v>
      </c>
      <c r="M1163" s="40" t="s">
        <v>2844</v>
      </c>
      <c r="N1163" s="2" t="s">
        <v>962</v>
      </c>
      <c r="O1163" s="2" t="s">
        <v>2845</v>
      </c>
      <c r="P1163" s="2" t="s">
        <v>48</v>
      </c>
      <c r="Q1163" s="2" t="s">
        <v>48</v>
      </c>
      <c r="R1163" s="2" t="s">
        <v>47</v>
      </c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2" t="s">
        <v>41</v>
      </c>
      <c r="AW1163" s="2" t="s">
        <v>2862</v>
      </c>
      <c r="AX1163" s="2" t="s">
        <v>41</v>
      </c>
      <c r="AY1163" s="2" t="s">
        <v>41</v>
      </c>
    </row>
    <row r="1164" spans="1:51" ht="30" customHeight="1" hidden="1">
      <c r="A1164" s="40" t="s">
        <v>2847</v>
      </c>
      <c r="B1164" s="40" t="s">
        <v>2848</v>
      </c>
      <c r="C1164" s="40" t="s">
        <v>59</v>
      </c>
      <c r="D1164" s="59">
        <v>2.7</v>
      </c>
      <c r="E1164" s="60">
        <f t="shared" si="182"/>
        <v>1500</v>
      </c>
      <c r="F1164" s="53">
        <f t="shared" si="182"/>
        <v>4050</v>
      </c>
      <c r="G1164" s="60">
        <f>단가대비표!O344</f>
        <v>1500</v>
      </c>
      <c r="H1164" s="53">
        <f t="shared" si="183"/>
        <v>4050</v>
      </c>
      <c r="I1164" s="60">
        <f>단가대비표!P344</f>
        <v>0</v>
      </c>
      <c r="J1164" s="53">
        <f t="shared" si="184"/>
        <v>0</v>
      </c>
      <c r="K1164" s="60">
        <f>단가대비표!V344</f>
        <v>0</v>
      </c>
      <c r="L1164" s="53">
        <f t="shared" si="185"/>
        <v>0</v>
      </c>
      <c r="M1164" s="40" t="s">
        <v>2849</v>
      </c>
      <c r="N1164" s="2" t="s">
        <v>962</v>
      </c>
      <c r="O1164" s="2" t="s">
        <v>2850</v>
      </c>
      <c r="P1164" s="2" t="s">
        <v>48</v>
      </c>
      <c r="Q1164" s="2" t="s">
        <v>48</v>
      </c>
      <c r="R1164" s="2" t="s">
        <v>47</v>
      </c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2" t="s">
        <v>41</v>
      </c>
      <c r="AW1164" s="2" t="s">
        <v>2863</v>
      </c>
      <c r="AX1164" s="2" t="s">
        <v>41</v>
      </c>
      <c r="AY1164" s="2" t="s">
        <v>41</v>
      </c>
    </row>
    <row r="1165" spans="1:51" ht="30" customHeight="1" hidden="1">
      <c r="A1165" s="40" t="s">
        <v>2852</v>
      </c>
      <c r="B1165" s="40" t="s">
        <v>41</v>
      </c>
      <c r="C1165" s="40" t="s">
        <v>977</v>
      </c>
      <c r="D1165" s="59">
        <v>1</v>
      </c>
      <c r="E1165" s="60">
        <f t="shared" si="182"/>
        <v>50000</v>
      </c>
      <c r="F1165" s="53">
        <f t="shared" si="182"/>
        <v>50000</v>
      </c>
      <c r="G1165" s="60">
        <f>단가대비표!O345</f>
        <v>0</v>
      </c>
      <c r="H1165" s="53">
        <f t="shared" si="183"/>
        <v>0</v>
      </c>
      <c r="I1165" s="60">
        <f>단가대비표!P345</f>
        <v>50000</v>
      </c>
      <c r="J1165" s="53">
        <f t="shared" si="184"/>
        <v>50000</v>
      </c>
      <c r="K1165" s="60">
        <f>단가대비표!V345</f>
        <v>0</v>
      </c>
      <c r="L1165" s="53">
        <f t="shared" si="185"/>
        <v>0</v>
      </c>
      <c r="M1165" s="40" t="s">
        <v>2853</v>
      </c>
      <c r="N1165" s="2" t="s">
        <v>962</v>
      </c>
      <c r="O1165" s="2" t="s">
        <v>2854</v>
      </c>
      <c r="P1165" s="2" t="s">
        <v>48</v>
      </c>
      <c r="Q1165" s="2" t="s">
        <v>48</v>
      </c>
      <c r="R1165" s="2" t="s">
        <v>47</v>
      </c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2" t="s">
        <v>41</v>
      </c>
      <c r="AW1165" s="2" t="s">
        <v>2864</v>
      </c>
      <c r="AX1165" s="2" t="s">
        <v>41</v>
      </c>
      <c r="AY1165" s="2" t="s">
        <v>41</v>
      </c>
    </row>
    <row r="1166" spans="1:51" ht="30" customHeight="1" hidden="1">
      <c r="A1166" s="40" t="s">
        <v>1173</v>
      </c>
      <c r="B1166" s="40" t="s">
        <v>41</v>
      </c>
      <c r="C1166" s="40" t="s">
        <v>41</v>
      </c>
      <c r="D1166" s="59"/>
      <c r="E1166" s="60"/>
      <c r="F1166" s="53">
        <f>H1166+J1166+L1166</f>
        <v>590780</v>
      </c>
      <c r="G1166" s="60"/>
      <c r="H1166" s="53">
        <f>TRUNC(SUMIF(N1158:N1165,N1157,H1158:H1165),0)</f>
        <v>540780</v>
      </c>
      <c r="I1166" s="60"/>
      <c r="J1166" s="53">
        <f>TRUNC(SUMIF(N1158:N1165,N1157,J1158:J1165),0)</f>
        <v>50000</v>
      </c>
      <c r="K1166" s="60"/>
      <c r="L1166" s="53">
        <f>TRUNC(SUMIF(N1158:N1165,N1157,L1158:L1165),0)</f>
        <v>0</v>
      </c>
      <c r="M1166" s="40" t="s">
        <v>41</v>
      </c>
      <c r="N1166" s="2" t="s">
        <v>67</v>
      </c>
      <c r="O1166" s="2" t="s">
        <v>67</v>
      </c>
      <c r="P1166" s="2" t="s">
        <v>41</v>
      </c>
      <c r="Q1166" s="2" t="s">
        <v>41</v>
      </c>
      <c r="R1166" s="2" t="s">
        <v>41</v>
      </c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2" t="s">
        <v>41</v>
      </c>
      <c r="AW1166" s="2" t="s">
        <v>41</v>
      </c>
      <c r="AX1166" s="2" t="s">
        <v>41</v>
      </c>
      <c r="AY1166" s="2" t="s">
        <v>41</v>
      </c>
    </row>
    <row r="1167" spans="1:13" ht="30" customHeight="1" hidden="1">
      <c r="A1167" s="59"/>
      <c r="B1167" s="59"/>
      <c r="C1167" s="59"/>
      <c r="D1167" s="59"/>
      <c r="E1167" s="60"/>
      <c r="F1167" s="53"/>
      <c r="G1167" s="60"/>
      <c r="H1167" s="53"/>
      <c r="I1167" s="60"/>
      <c r="J1167" s="53"/>
      <c r="K1167" s="60"/>
      <c r="L1167" s="53"/>
      <c r="M1167" s="59"/>
    </row>
    <row r="1168" spans="1:14" ht="30" customHeight="1" hidden="1">
      <c r="A1168" s="54" t="s">
        <v>2865</v>
      </c>
      <c r="B1168" s="55"/>
      <c r="C1168" s="55"/>
      <c r="D1168" s="55"/>
      <c r="E1168" s="56"/>
      <c r="F1168" s="57"/>
      <c r="G1168" s="56"/>
      <c r="H1168" s="57"/>
      <c r="I1168" s="56"/>
      <c r="J1168" s="57"/>
      <c r="K1168" s="56"/>
      <c r="L1168" s="57"/>
      <c r="M1168" s="58"/>
      <c r="N1168" s="4" t="s">
        <v>965</v>
      </c>
    </row>
    <row r="1169" spans="1:51" ht="30" customHeight="1" hidden="1">
      <c r="A1169" s="40" t="s">
        <v>2821</v>
      </c>
      <c r="B1169" s="40" t="s">
        <v>2822</v>
      </c>
      <c r="C1169" s="40" t="s">
        <v>74</v>
      </c>
      <c r="D1169" s="59">
        <v>16.2</v>
      </c>
      <c r="E1169" s="60">
        <f aca="true" t="shared" si="186" ref="E1169:F1176">TRUNC(G1169+I1169+K1169,1)</f>
        <v>18000</v>
      </c>
      <c r="F1169" s="53">
        <f t="shared" si="186"/>
        <v>291600</v>
      </c>
      <c r="G1169" s="60">
        <f>단가대비표!O338</f>
        <v>18000</v>
      </c>
      <c r="H1169" s="53">
        <f aca="true" t="shared" si="187" ref="H1169:H1176">TRUNC(G1169*D1169,1)</f>
        <v>291600</v>
      </c>
      <c r="I1169" s="60">
        <f>단가대비표!P338</f>
        <v>0</v>
      </c>
      <c r="J1169" s="53">
        <f aca="true" t="shared" si="188" ref="J1169:J1176">TRUNC(I1169*D1169,1)</f>
        <v>0</v>
      </c>
      <c r="K1169" s="60">
        <f>단가대비표!V338</f>
        <v>0</v>
      </c>
      <c r="L1169" s="53">
        <f aca="true" t="shared" si="189" ref="L1169:L1176">TRUNC(K1169*D1169,1)</f>
        <v>0</v>
      </c>
      <c r="M1169" s="40" t="s">
        <v>2823</v>
      </c>
      <c r="N1169" s="2" t="s">
        <v>965</v>
      </c>
      <c r="O1169" s="2" t="s">
        <v>2824</v>
      </c>
      <c r="P1169" s="2" t="s">
        <v>48</v>
      </c>
      <c r="Q1169" s="2" t="s">
        <v>48</v>
      </c>
      <c r="R1169" s="2" t="s">
        <v>47</v>
      </c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2" t="s">
        <v>41</v>
      </c>
      <c r="AW1169" s="2" t="s">
        <v>2866</v>
      </c>
      <c r="AX1169" s="2" t="s">
        <v>41</v>
      </c>
      <c r="AY1169" s="2" t="s">
        <v>41</v>
      </c>
    </row>
    <row r="1170" spans="1:51" ht="30" customHeight="1" hidden="1">
      <c r="A1170" s="40" t="s">
        <v>2826</v>
      </c>
      <c r="B1170" s="40" t="s">
        <v>41</v>
      </c>
      <c r="C1170" s="40" t="s">
        <v>150</v>
      </c>
      <c r="D1170" s="59">
        <v>1</v>
      </c>
      <c r="E1170" s="60">
        <f t="shared" si="186"/>
        <v>25000</v>
      </c>
      <c r="F1170" s="53">
        <f t="shared" si="186"/>
        <v>25000</v>
      </c>
      <c r="G1170" s="60">
        <f>단가대비표!O339</f>
        <v>25000</v>
      </c>
      <c r="H1170" s="53">
        <f t="shared" si="187"/>
        <v>25000</v>
      </c>
      <c r="I1170" s="60">
        <f>단가대비표!P339</f>
        <v>0</v>
      </c>
      <c r="J1170" s="53">
        <f t="shared" si="188"/>
        <v>0</v>
      </c>
      <c r="K1170" s="60">
        <f>단가대비표!V339</f>
        <v>0</v>
      </c>
      <c r="L1170" s="53">
        <f t="shared" si="189"/>
        <v>0</v>
      </c>
      <c r="M1170" s="40" t="s">
        <v>2827</v>
      </c>
      <c r="N1170" s="2" t="s">
        <v>965</v>
      </c>
      <c r="O1170" s="2" t="s">
        <v>2828</v>
      </c>
      <c r="P1170" s="2" t="s">
        <v>48</v>
      </c>
      <c r="Q1170" s="2" t="s">
        <v>48</v>
      </c>
      <c r="R1170" s="2" t="s">
        <v>47</v>
      </c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2" t="s">
        <v>41</v>
      </c>
      <c r="AW1170" s="2" t="s">
        <v>2867</v>
      </c>
      <c r="AX1170" s="2" t="s">
        <v>41</v>
      </c>
      <c r="AY1170" s="2" t="s">
        <v>41</v>
      </c>
    </row>
    <row r="1171" spans="1:51" ht="30" customHeight="1" hidden="1">
      <c r="A1171" s="40" t="s">
        <v>2830</v>
      </c>
      <c r="B1171" s="40" t="s">
        <v>41</v>
      </c>
      <c r="C1171" s="40" t="s">
        <v>150</v>
      </c>
      <c r="D1171" s="59">
        <v>1</v>
      </c>
      <c r="E1171" s="60">
        <f t="shared" si="186"/>
        <v>20000</v>
      </c>
      <c r="F1171" s="53">
        <f t="shared" si="186"/>
        <v>20000</v>
      </c>
      <c r="G1171" s="60">
        <f>단가대비표!O340</f>
        <v>20000</v>
      </c>
      <c r="H1171" s="53">
        <f t="shared" si="187"/>
        <v>20000</v>
      </c>
      <c r="I1171" s="60">
        <f>단가대비표!P340</f>
        <v>0</v>
      </c>
      <c r="J1171" s="53">
        <f t="shared" si="188"/>
        <v>0</v>
      </c>
      <c r="K1171" s="60">
        <f>단가대비표!V340</f>
        <v>0</v>
      </c>
      <c r="L1171" s="53">
        <f t="shared" si="189"/>
        <v>0</v>
      </c>
      <c r="M1171" s="40" t="s">
        <v>2831</v>
      </c>
      <c r="N1171" s="2" t="s">
        <v>965</v>
      </c>
      <c r="O1171" s="2" t="s">
        <v>2832</v>
      </c>
      <c r="P1171" s="2" t="s">
        <v>48</v>
      </c>
      <c r="Q1171" s="2" t="s">
        <v>48</v>
      </c>
      <c r="R1171" s="2" t="s">
        <v>47</v>
      </c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2" t="s">
        <v>41</v>
      </c>
      <c r="AW1171" s="2" t="s">
        <v>2868</v>
      </c>
      <c r="AX1171" s="2" t="s">
        <v>41</v>
      </c>
      <c r="AY1171" s="2" t="s">
        <v>41</v>
      </c>
    </row>
    <row r="1172" spans="1:51" ht="30" customHeight="1" hidden="1">
      <c r="A1172" s="40" t="s">
        <v>2834</v>
      </c>
      <c r="B1172" s="40" t="s">
        <v>41</v>
      </c>
      <c r="C1172" s="40" t="s">
        <v>59</v>
      </c>
      <c r="D1172" s="59">
        <v>5.4</v>
      </c>
      <c r="E1172" s="60">
        <f t="shared" si="186"/>
        <v>15000</v>
      </c>
      <c r="F1172" s="53">
        <f t="shared" si="186"/>
        <v>81000</v>
      </c>
      <c r="G1172" s="60">
        <f>단가대비표!O341</f>
        <v>15000</v>
      </c>
      <c r="H1172" s="53">
        <f t="shared" si="187"/>
        <v>81000</v>
      </c>
      <c r="I1172" s="60">
        <f>단가대비표!P341</f>
        <v>0</v>
      </c>
      <c r="J1172" s="53">
        <f t="shared" si="188"/>
        <v>0</v>
      </c>
      <c r="K1172" s="60">
        <f>단가대비표!V341</f>
        <v>0</v>
      </c>
      <c r="L1172" s="53">
        <f t="shared" si="189"/>
        <v>0</v>
      </c>
      <c r="M1172" s="40" t="s">
        <v>2835</v>
      </c>
      <c r="N1172" s="2" t="s">
        <v>965</v>
      </c>
      <c r="O1172" s="2" t="s">
        <v>2836</v>
      </c>
      <c r="P1172" s="2" t="s">
        <v>48</v>
      </c>
      <c r="Q1172" s="2" t="s">
        <v>48</v>
      </c>
      <c r="R1172" s="2" t="s">
        <v>47</v>
      </c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2" t="s">
        <v>41</v>
      </c>
      <c r="AW1172" s="2" t="s">
        <v>2869</v>
      </c>
      <c r="AX1172" s="2" t="s">
        <v>41</v>
      </c>
      <c r="AY1172" s="2" t="s">
        <v>41</v>
      </c>
    </row>
    <row r="1173" spans="1:51" ht="30" customHeight="1" hidden="1">
      <c r="A1173" s="40" t="s">
        <v>2838</v>
      </c>
      <c r="B1173" s="40" t="s">
        <v>2839</v>
      </c>
      <c r="C1173" s="40" t="s">
        <v>59</v>
      </c>
      <c r="D1173" s="59">
        <v>5.4</v>
      </c>
      <c r="E1173" s="60">
        <f t="shared" si="186"/>
        <v>10000</v>
      </c>
      <c r="F1173" s="53">
        <f t="shared" si="186"/>
        <v>54000</v>
      </c>
      <c r="G1173" s="60">
        <f>단가대비표!O342</f>
        <v>10000</v>
      </c>
      <c r="H1173" s="53">
        <f t="shared" si="187"/>
        <v>54000</v>
      </c>
      <c r="I1173" s="60">
        <f>단가대비표!P342</f>
        <v>0</v>
      </c>
      <c r="J1173" s="53">
        <f t="shared" si="188"/>
        <v>0</v>
      </c>
      <c r="K1173" s="60">
        <f>단가대비표!V342</f>
        <v>0</v>
      </c>
      <c r="L1173" s="53">
        <f t="shared" si="189"/>
        <v>0</v>
      </c>
      <c r="M1173" s="40" t="s">
        <v>2840</v>
      </c>
      <c r="N1173" s="2" t="s">
        <v>965</v>
      </c>
      <c r="O1173" s="2" t="s">
        <v>2841</v>
      </c>
      <c r="P1173" s="2" t="s">
        <v>48</v>
      </c>
      <c r="Q1173" s="2" t="s">
        <v>48</v>
      </c>
      <c r="R1173" s="2" t="s">
        <v>47</v>
      </c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2" t="s">
        <v>41</v>
      </c>
      <c r="AW1173" s="2" t="s">
        <v>2870</v>
      </c>
      <c r="AX1173" s="2" t="s">
        <v>41</v>
      </c>
      <c r="AY1173" s="2" t="s">
        <v>41</v>
      </c>
    </row>
    <row r="1174" spans="1:51" ht="30" customHeight="1" hidden="1">
      <c r="A1174" s="40" t="s">
        <v>2843</v>
      </c>
      <c r="B1174" s="40" t="s">
        <v>41</v>
      </c>
      <c r="C1174" s="40" t="s">
        <v>59</v>
      </c>
      <c r="D1174" s="59">
        <v>5.4</v>
      </c>
      <c r="E1174" s="60">
        <f t="shared" si="186"/>
        <v>15000</v>
      </c>
      <c r="F1174" s="53">
        <f t="shared" si="186"/>
        <v>81000</v>
      </c>
      <c r="G1174" s="60">
        <f>단가대비표!O343</f>
        <v>15000</v>
      </c>
      <c r="H1174" s="53">
        <f t="shared" si="187"/>
        <v>81000</v>
      </c>
      <c r="I1174" s="60">
        <f>단가대비표!P343</f>
        <v>0</v>
      </c>
      <c r="J1174" s="53">
        <f t="shared" si="188"/>
        <v>0</v>
      </c>
      <c r="K1174" s="60">
        <f>단가대비표!V343</f>
        <v>0</v>
      </c>
      <c r="L1174" s="53">
        <f t="shared" si="189"/>
        <v>0</v>
      </c>
      <c r="M1174" s="40" t="s">
        <v>2844</v>
      </c>
      <c r="N1174" s="2" t="s">
        <v>965</v>
      </c>
      <c r="O1174" s="2" t="s">
        <v>2845</v>
      </c>
      <c r="P1174" s="2" t="s">
        <v>48</v>
      </c>
      <c r="Q1174" s="2" t="s">
        <v>48</v>
      </c>
      <c r="R1174" s="2" t="s">
        <v>47</v>
      </c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2" t="s">
        <v>41</v>
      </c>
      <c r="AW1174" s="2" t="s">
        <v>2871</v>
      </c>
      <c r="AX1174" s="2" t="s">
        <v>41</v>
      </c>
      <c r="AY1174" s="2" t="s">
        <v>41</v>
      </c>
    </row>
    <row r="1175" spans="1:51" ht="30" customHeight="1" hidden="1">
      <c r="A1175" s="40" t="s">
        <v>2847</v>
      </c>
      <c r="B1175" s="40" t="s">
        <v>2848</v>
      </c>
      <c r="C1175" s="40" t="s">
        <v>59</v>
      </c>
      <c r="D1175" s="59">
        <v>3</v>
      </c>
      <c r="E1175" s="60">
        <f t="shared" si="186"/>
        <v>1500</v>
      </c>
      <c r="F1175" s="53">
        <f t="shared" si="186"/>
        <v>4500</v>
      </c>
      <c r="G1175" s="60">
        <f>단가대비표!O344</f>
        <v>1500</v>
      </c>
      <c r="H1175" s="53">
        <f t="shared" si="187"/>
        <v>4500</v>
      </c>
      <c r="I1175" s="60">
        <f>단가대비표!P344</f>
        <v>0</v>
      </c>
      <c r="J1175" s="53">
        <f t="shared" si="188"/>
        <v>0</v>
      </c>
      <c r="K1175" s="60">
        <f>단가대비표!V344</f>
        <v>0</v>
      </c>
      <c r="L1175" s="53">
        <f t="shared" si="189"/>
        <v>0</v>
      </c>
      <c r="M1175" s="40" t="s">
        <v>2849</v>
      </c>
      <c r="N1175" s="2" t="s">
        <v>965</v>
      </c>
      <c r="O1175" s="2" t="s">
        <v>2850</v>
      </c>
      <c r="P1175" s="2" t="s">
        <v>48</v>
      </c>
      <c r="Q1175" s="2" t="s">
        <v>48</v>
      </c>
      <c r="R1175" s="2" t="s">
        <v>47</v>
      </c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2" t="s">
        <v>41</v>
      </c>
      <c r="AW1175" s="2" t="s">
        <v>2872</v>
      </c>
      <c r="AX1175" s="2" t="s">
        <v>41</v>
      </c>
      <c r="AY1175" s="2" t="s">
        <v>41</v>
      </c>
    </row>
    <row r="1176" spans="1:51" ht="30" customHeight="1" hidden="1">
      <c r="A1176" s="40" t="s">
        <v>2852</v>
      </c>
      <c r="B1176" s="40" t="s">
        <v>41</v>
      </c>
      <c r="C1176" s="40" t="s">
        <v>977</v>
      </c>
      <c r="D1176" s="59">
        <v>1</v>
      </c>
      <c r="E1176" s="60">
        <f t="shared" si="186"/>
        <v>50000</v>
      </c>
      <c r="F1176" s="53">
        <f t="shared" si="186"/>
        <v>50000</v>
      </c>
      <c r="G1176" s="60">
        <f>단가대비표!O345</f>
        <v>0</v>
      </c>
      <c r="H1176" s="53">
        <f t="shared" si="187"/>
        <v>0</v>
      </c>
      <c r="I1176" s="60">
        <f>단가대비표!P345</f>
        <v>50000</v>
      </c>
      <c r="J1176" s="53">
        <f t="shared" si="188"/>
        <v>50000</v>
      </c>
      <c r="K1176" s="60">
        <f>단가대비표!V345</f>
        <v>0</v>
      </c>
      <c r="L1176" s="53">
        <f t="shared" si="189"/>
        <v>0</v>
      </c>
      <c r="M1176" s="40" t="s">
        <v>2853</v>
      </c>
      <c r="N1176" s="2" t="s">
        <v>965</v>
      </c>
      <c r="O1176" s="2" t="s">
        <v>2854</v>
      </c>
      <c r="P1176" s="2" t="s">
        <v>48</v>
      </c>
      <c r="Q1176" s="2" t="s">
        <v>48</v>
      </c>
      <c r="R1176" s="2" t="s">
        <v>47</v>
      </c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2" t="s">
        <v>41</v>
      </c>
      <c r="AW1176" s="2" t="s">
        <v>2873</v>
      </c>
      <c r="AX1176" s="2" t="s">
        <v>41</v>
      </c>
      <c r="AY1176" s="2" t="s">
        <v>41</v>
      </c>
    </row>
    <row r="1177" spans="1:51" ht="30" customHeight="1" hidden="1">
      <c r="A1177" s="40" t="s">
        <v>1173</v>
      </c>
      <c r="B1177" s="40" t="s">
        <v>41</v>
      </c>
      <c r="C1177" s="40" t="s">
        <v>41</v>
      </c>
      <c r="D1177" s="59"/>
      <c r="E1177" s="60"/>
      <c r="F1177" s="53">
        <f>H1177+J1177+L1177</f>
        <v>607100</v>
      </c>
      <c r="G1177" s="60"/>
      <c r="H1177" s="53">
        <f>TRUNC(SUMIF(N1169:N1176,N1168,H1169:H1176),0)</f>
        <v>557100</v>
      </c>
      <c r="I1177" s="60"/>
      <c r="J1177" s="53">
        <f>TRUNC(SUMIF(N1169:N1176,N1168,J1169:J1176),0)</f>
        <v>50000</v>
      </c>
      <c r="K1177" s="60"/>
      <c r="L1177" s="53">
        <f>TRUNC(SUMIF(N1169:N1176,N1168,L1169:L1176),0)</f>
        <v>0</v>
      </c>
      <c r="M1177" s="40" t="s">
        <v>41</v>
      </c>
      <c r="N1177" s="2" t="s">
        <v>67</v>
      </c>
      <c r="O1177" s="2" t="s">
        <v>67</v>
      </c>
      <c r="P1177" s="2" t="s">
        <v>41</v>
      </c>
      <c r="Q1177" s="2" t="s">
        <v>41</v>
      </c>
      <c r="R1177" s="2" t="s">
        <v>41</v>
      </c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2" t="s">
        <v>41</v>
      </c>
      <c r="AW1177" s="2" t="s">
        <v>41</v>
      </c>
      <c r="AX1177" s="2" t="s">
        <v>41</v>
      </c>
      <c r="AY1177" s="2" t="s">
        <v>41</v>
      </c>
    </row>
    <row r="1178" spans="1:13" ht="30" customHeight="1" hidden="1">
      <c r="A1178" s="59"/>
      <c r="B1178" s="59"/>
      <c r="C1178" s="59"/>
      <c r="D1178" s="59"/>
      <c r="E1178" s="60"/>
      <c r="F1178" s="53"/>
      <c r="G1178" s="60"/>
      <c r="H1178" s="53"/>
      <c r="I1178" s="60"/>
      <c r="J1178" s="53"/>
      <c r="K1178" s="60"/>
      <c r="L1178" s="53"/>
      <c r="M1178" s="59"/>
    </row>
    <row r="1179" spans="1:14" ht="30" customHeight="1" hidden="1">
      <c r="A1179" s="54" t="s">
        <v>2874</v>
      </c>
      <c r="B1179" s="55"/>
      <c r="C1179" s="55"/>
      <c r="D1179" s="55"/>
      <c r="E1179" s="56"/>
      <c r="F1179" s="57"/>
      <c r="G1179" s="56"/>
      <c r="H1179" s="57"/>
      <c r="I1179" s="56"/>
      <c r="J1179" s="57"/>
      <c r="K1179" s="56"/>
      <c r="L1179" s="57"/>
      <c r="M1179" s="58"/>
      <c r="N1179" s="4" t="s">
        <v>968</v>
      </c>
    </row>
    <row r="1180" spans="1:51" ht="30" customHeight="1" hidden="1">
      <c r="A1180" s="40" t="s">
        <v>2821</v>
      </c>
      <c r="B1180" s="40" t="s">
        <v>2822</v>
      </c>
      <c r="C1180" s="40" t="s">
        <v>74</v>
      </c>
      <c r="D1180" s="59">
        <v>8.64</v>
      </c>
      <c r="E1180" s="60">
        <f aca="true" t="shared" si="190" ref="E1180:F1187">TRUNC(G1180+I1180+K1180,1)</f>
        <v>18000</v>
      </c>
      <c r="F1180" s="53">
        <f t="shared" si="190"/>
        <v>155520</v>
      </c>
      <c r="G1180" s="60">
        <f>단가대비표!O338</f>
        <v>18000</v>
      </c>
      <c r="H1180" s="53">
        <f aca="true" t="shared" si="191" ref="H1180:H1187">TRUNC(G1180*D1180,1)</f>
        <v>155520</v>
      </c>
      <c r="I1180" s="60">
        <f>단가대비표!P338</f>
        <v>0</v>
      </c>
      <c r="J1180" s="53">
        <f aca="true" t="shared" si="192" ref="J1180:J1187">TRUNC(I1180*D1180,1)</f>
        <v>0</v>
      </c>
      <c r="K1180" s="60">
        <f>단가대비표!V338</f>
        <v>0</v>
      </c>
      <c r="L1180" s="53">
        <f aca="true" t="shared" si="193" ref="L1180:L1187">TRUNC(K1180*D1180,1)</f>
        <v>0</v>
      </c>
      <c r="M1180" s="40" t="s">
        <v>2823</v>
      </c>
      <c r="N1180" s="2" t="s">
        <v>968</v>
      </c>
      <c r="O1180" s="2" t="s">
        <v>2824</v>
      </c>
      <c r="P1180" s="2" t="s">
        <v>48</v>
      </c>
      <c r="Q1180" s="2" t="s">
        <v>48</v>
      </c>
      <c r="R1180" s="2" t="s">
        <v>47</v>
      </c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2" t="s">
        <v>41</v>
      </c>
      <c r="AW1180" s="2" t="s">
        <v>2875</v>
      </c>
      <c r="AX1180" s="2" t="s">
        <v>41</v>
      </c>
      <c r="AY1180" s="2" t="s">
        <v>41</v>
      </c>
    </row>
    <row r="1181" spans="1:51" ht="30" customHeight="1" hidden="1">
      <c r="A1181" s="40" t="s">
        <v>2826</v>
      </c>
      <c r="B1181" s="40" t="s">
        <v>41</v>
      </c>
      <c r="C1181" s="40" t="s">
        <v>150</v>
      </c>
      <c r="D1181" s="59">
        <v>1</v>
      </c>
      <c r="E1181" s="60">
        <f t="shared" si="190"/>
        <v>25000</v>
      </c>
      <c r="F1181" s="53">
        <f t="shared" si="190"/>
        <v>25000</v>
      </c>
      <c r="G1181" s="60">
        <f>단가대비표!O339</f>
        <v>25000</v>
      </c>
      <c r="H1181" s="53">
        <f t="shared" si="191"/>
        <v>25000</v>
      </c>
      <c r="I1181" s="60">
        <f>단가대비표!P339</f>
        <v>0</v>
      </c>
      <c r="J1181" s="53">
        <f t="shared" si="192"/>
        <v>0</v>
      </c>
      <c r="K1181" s="60">
        <f>단가대비표!V339</f>
        <v>0</v>
      </c>
      <c r="L1181" s="53">
        <f t="shared" si="193"/>
        <v>0</v>
      </c>
      <c r="M1181" s="40" t="s">
        <v>2827</v>
      </c>
      <c r="N1181" s="2" t="s">
        <v>968</v>
      </c>
      <c r="O1181" s="2" t="s">
        <v>2828</v>
      </c>
      <c r="P1181" s="2" t="s">
        <v>48</v>
      </c>
      <c r="Q1181" s="2" t="s">
        <v>48</v>
      </c>
      <c r="R1181" s="2" t="s">
        <v>47</v>
      </c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2" t="s">
        <v>41</v>
      </c>
      <c r="AW1181" s="2" t="s">
        <v>2876</v>
      </c>
      <c r="AX1181" s="2" t="s">
        <v>41</v>
      </c>
      <c r="AY1181" s="2" t="s">
        <v>41</v>
      </c>
    </row>
    <row r="1182" spans="1:51" ht="30" customHeight="1" hidden="1">
      <c r="A1182" s="40" t="s">
        <v>2830</v>
      </c>
      <c r="B1182" s="40" t="s">
        <v>41</v>
      </c>
      <c r="C1182" s="40" t="s">
        <v>150</v>
      </c>
      <c r="D1182" s="59">
        <v>1</v>
      </c>
      <c r="E1182" s="60">
        <f t="shared" si="190"/>
        <v>20000</v>
      </c>
      <c r="F1182" s="53">
        <f t="shared" si="190"/>
        <v>20000</v>
      </c>
      <c r="G1182" s="60">
        <f>단가대비표!O340</f>
        <v>20000</v>
      </c>
      <c r="H1182" s="53">
        <f t="shared" si="191"/>
        <v>20000</v>
      </c>
      <c r="I1182" s="60">
        <f>단가대비표!P340</f>
        <v>0</v>
      </c>
      <c r="J1182" s="53">
        <f t="shared" si="192"/>
        <v>0</v>
      </c>
      <c r="K1182" s="60">
        <f>단가대비표!V340</f>
        <v>0</v>
      </c>
      <c r="L1182" s="53">
        <f t="shared" si="193"/>
        <v>0</v>
      </c>
      <c r="M1182" s="40" t="s">
        <v>2831</v>
      </c>
      <c r="N1182" s="2" t="s">
        <v>968</v>
      </c>
      <c r="O1182" s="2" t="s">
        <v>2832</v>
      </c>
      <c r="P1182" s="2" t="s">
        <v>48</v>
      </c>
      <c r="Q1182" s="2" t="s">
        <v>48</v>
      </c>
      <c r="R1182" s="2" t="s">
        <v>47</v>
      </c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2" t="s">
        <v>41</v>
      </c>
      <c r="AW1182" s="2" t="s">
        <v>2877</v>
      </c>
      <c r="AX1182" s="2" t="s">
        <v>41</v>
      </c>
      <c r="AY1182" s="2" t="s">
        <v>41</v>
      </c>
    </row>
    <row r="1183" spans="1:51" ht="30" customHeight="1" hidden="1">
      <c r="A1183" s="40" t="s">
        <v>2834</v>
      </c>
      <c r="B1183" s="40" t="s">
        <v>41</v>
      </c>
      <c r="C1183" s="40" t="s">
        <v>59</v>
      </c>
      <c r="D1183" s="59">
        <v>3.2</v>
      </c>
      <c r="E1183" s="60">
        <f t="shared" si="190"/>
        <v>15000</v>
      </c>
      <c r="F1183" s="53">
        <f t="shared" si="190"/>
        <v>48000</v>
      </c>
      <c r="G1183" s="60">
        <f>단가대비표!O341</f>
        <v>15000</v>
      </c>
      <c r="H1183" s="53">
        <f t="shared" si="191"/>
        <v>48000</v>
      </c>
      <c r="I1183" s="60">
        <f>단가대비표!P341</f>
        <v>0</v>
      </c>
      <c r="J1183" s="53">
        <f t="shared" si="192"/>
        <v>0</v>
      </c>
      <c r="K1183" s="60">
        <f>단가대비표!V341</f>
        <v>0</v>
      </c>
      <c r="L1183" s="53">
        <f t="shared" si="193"/>
        <v>0</v>
      </c>
      <c r="M1183" s="40" t="s">
        <v>2835</v>
      </c>
      <c r="N1183" s="2" t="s">
        <v>968</v>
      </c>
      <c r="O1183" s="2" t="s">
        <v>2836</v>
      </c>
      <c r="P1183" s="2" t="s">
        <v>48</v>
      </c>
      <c r="Q1183" s="2" t="s">
        <v>48</v>
      </c>
      <c r="R1183" s="2" t="s">
        <v>47</v>
      </c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2" t="s">
        <v>41</v>
      </c>
      <c r="AW1183" s="2" t="s">
        <v>2878</v>
      </c>
      <c r="AX1183" s="2" t="s">
        <v>41</v>
      </c>
      <c r="AY1183" s="2" t="s">
        <v>41</v>
      </c>
    </row>
    <row r="1184" spans="1:51" ht="30" customHeight="1" hidden="1">
      <c r="A1184" s="40" t="s">
        <v>2838</v>
      </c>
      <c r="B1184" s="40" t="s">
        <v>2839</v>
      </c>
      <c r="C1184" s="40" t="s">
        <v>59</v>
      </c>
      <c r="D1184" s="59">
        <v>3.2</v>
      </c>
      <c r="E1184" s="60">
        <f t="shared" si="190"/>
        <v>10000</v>
      </c>
      <c r="F1184" s="53">
        <f t="shared" si="190"/>
        <v>32000</v>
      </c>
      <c r="G1184" s="60">
        <f>단가대비표!O342</f>
        <v>10000</v>
      </c>
      <c r="H1184" s="53">
        <f t="shared" si="191"/>
        <v>32000</v>
      </c>
      <c r="I1184" s="60">
        <f>단가대비표!P342</f>
        <v>0</v>
      </c>
      <c r="J1184" s="53">
        <f t="shared" si="192"/>
        <v>0</v>
      </c>
      <c r="K1184" s="60">
        <f>단가대비표!V342</f>
        <v>0</v>
      </c>
      <c r="L1184" s="53">
        <f t="shared" si="193"/>
        <v>0</v>
      </c>
      <c r="M1184" s="40" t="s">
        <v>2840</v>
      </c>
      <c r="N1184" s="2" t="s">
        <v>968</v>
      </c>
      <c r="O1184" s="2" t="s">
        <v>2841</v>
      </c>
      <c r="P1184" s="2" t="s">
        <v>48</v>
      </c>
      <c r="Q1184" s="2" t="s">
        <v>48</v>
      </c>
      <c r="R1184" s="2" t="s">
        <v>47</v>
      </c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2" t="s">
        <v>41</v>
      </c>
      <c r="AW1184" s="2" t="s">
        <v>2879</v>
      </c>
      <c r="AX1184" s="2" t="s">
        <v>41</v>
      </c>
      <c r="AY1184" s="2" t="s">
        <v>41</v>
      </c>
    </row>
    <row r="1185" spans="1:51" ht="30" customHeight="1" hidden="1">
      <c r="A1185" s="40" t="s">
        <v>2843</v>
      </c>
      <c r="B1185" s="40" t="s">
        <v>41</v>
      </c>
      <c r="C1185" s="40" t="s">
        <v>59</v>
      </c>
      <c r="D1185" s="59">
        <v>3.2</v>
      </c>
      <c r="E1185" s="60">
        <f t="shared" si="190"/>
        <v>15000</v>
      </c>
      <c r="F1185" s="53">
        <f t="shared" si="190"/>
        <v>48000</v>
      </c>
      <c r="G1185" s="60">
        <f>단가대비표!O343</f>
        <v>15000</v>
      </c>
      <c r="H1185" s="53">
        <f t="shared" si="191"/>
        <v>48000</v>
      </c>
      <c r="I1185" s="60">
        <f>단가대비표!P343</f>
        <v>0</v>
      </c>
      <c r="J1185" s="53">
        <f t="shared" si="192"/>
        <v>0</v>
      </c>
      <c r="K1185" s="60">
        <f>단가대비표!V343</f>
        <v>0</v>
      </c>
      <c r="L1185" s="53">
        <f t="shared" si="193"/>
        <v>0</v>
      </c>
      <c r="M1185" s="40" t="s">
        <v>2844</v>
      </c>
      <c r="N1185" s="2" t="s">
        <v>968</v>
      </c>
      <c r="O1185" s="2" t="s">
        <v>2845</v>
      </c>
      <c r="P1185" s="2" t="s">
        <v>48</v>
      </c>
      <c r="Q1185" s="2" t="s">
        <v>48</v>
      </c>
      <c r="R1185" s="2" t="s">
        <v>47</v>
      </c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2" t="s">
        <v>41</v>
      </c>
      <c r="AW1185" s="2" t="s">
        <v>2880</v>
      </c>
      <c r="AX1185" s="2" t="s">
        <v>41</v>
      </c>
      <c r="AY1185" s="2" t="s">
        <v>41</v>
      </c>
    </row>
    <row r="1186" spans="1:51" ht="30" customHeight="1" hidden="1">
      <c r="A1186" s="40" t="s">
        <v>2847</v>
      </c>
      <c r="B1186" s="40" t="s">
        <v>2848</v>
      </c>
      <c r="C1186" s="40" t="s">
        <v>59</v>
      </c>
      <c r="D1186" s="59">
        <v>2.7</v>
      </c>
      <c r="E1186" s="60">
        <f t="shared" si="190"/>
        <v>1500</v>
      </c>
      <c r="F1186" s="53">
        <f t="shared" si="190"/>
        <v>4050</v>
      </c>
      <c r="G1186" s="60">
        <f>단가대비표!O344</f>
        <v>1500</v>
      </c>
      <c r="H1186" s="53">
        <f t="shared" si="191"/>
        <v>4050</v>
      </c>
      <c r="I1186" s="60">
        <f>단가대비표!P344</f>
        <v>0</v>
      </c>
      <c r="J1186" s="53">
        <f t="shared" si="192"/>
        <v>0</v>
      </c>
      <c r="K1186" s="60">
        <f>단가대비표!V344</f>
        <v>0</v>
      </c>
      <c r="L1186" s="53">
        <f t="shared" si="193"/>
        <v>0</v>
      </c>
      <c r="M1186" s="40" t="s">
        <v>2849</v>
      </c>
      <c r="N1186" s="2" t="s">
        <v>968</v>
      </c>
      <c r="O1186" s="2" t="s">
        <v>2850</v>
      </c>
      <c r="P1186" s="2" t="s">
        <v>48</v>
      </c>
      <c r="Q1186" s="2" t="s">
        <v>48</v>
      </c>
      <c r="R1186" s="2" t="s">
        <v>47</v>
      </c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2" t="s">
        <v>41</v>
      </c>
      <c r="AW1186" s="2" t="s">
        <v>2881</v>
      </c>
      <c r="AX1186" s="2" t="s">
        <v>41</v>
      </c>
      <c r="AY1186" s="2" t="s">
        <v>41</v>
      </c>
    </row>
    <row r="1187" spans="1:51" ht="30" customHeight="1" hidden="1">
      <c r="A1187" s="40" t="s">
        <v>2852</v>
      </c>
      <c r="B1187" s="40" t="s">
        <v>41</v>
      </c>
      <c r="C1187" s="40" t="s">
        <v>977</v>
      </c>
      <c r="D1187" s="59">
        <v>1</v>
      </c>
      <c r="E1187" s="60">
        <f t="shared" si="190"/>
        <v>50000</v>
      </c>
      <c r="F1187" s="53">
        <f t="shared" si="190"/>
        <v>50000</v>
      </c>
      <c r="G1187" s="60">
        <f>단가대비표!O345</f>
        <v>0</v>
      </c>
      <c r="H1187" s="53">
        <f t="shared" si="191"/>
        <v>0</v>
      </c>
      <c r="I1187" s="60">
        <f>단가대비표!P345</f>
        <v>50000</v>
      </c>
      <c r="J1187" s="53">
        <f t="shared" si="192"/>
        <v>50000</v>
      </c>
      <c r="K1187" s="60">
        <f>단가대비표!V345</f>
        <v>0</v>
      </c>
      <c r="L1187" s="53">
        <f t="shared" si="193"/>
        <v>0</v>
      </c>
      <c r="M1187" s="40" t="s">
        <v>2853</v>
      </c>
      <c r="N1187" s="2" t="s">
        <v>968</v>
      </c>
      <c r="O1187" s="2" t="s">
        <v>2854</v>
      </c>
      <c r="P1187" s="2" t="s">
        <v>48</v>
      </c>
      <c r="Q1187" s="2" t="s">
        <v>48</v>
      </c>
      <c r="R1187" s="2" t="s">
        <v>47</v>
      </c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2" t="s">
        <v>41</v>
      </c>
      <c r="AW1187" s="2" t="s">
        <v>2882</v>
      </c>
      <c r="AX1187" s="2" t="s">
        <v>41</v>
      </c>
      <c r="AY1187" s="2" t="s">
        <v>41</v>
      </c>
    </row>
    <row r="1188" spans="1:51" ht="30" customHeight="1" hidden="1">
      <c r="A1188" s="40" t="s">
        <v>1173</v>
      </c>
      <c r="B1188" s="40" t="s">
        <v>41</v>
      </c>
      <c r="C1188" s="40" t="s">
        <v>41</v>
      </c>
      <c r="D1188" s="59"/>
      <c r="E1188" s="60"/>
      <c r="F1188" s="53">
        <f>H1188+J1188+L1188</f>
        <v>382570</v>
      </c>
      <c r="G1188" s="60"/>
      <c r="H1188" s="53">
        <f>TRUNC(SUMIF(N1180:N1187,N1179,H1180:H1187),0)</f>
        <v>332570</v>
      </c>
      <c r="I1188" s="60"/>
      <c r="J1188" s="53">
        <f>TRUNC(SUMIF(N1180:N1187,N1179,J1180:J1187),0)</f>
        <v>50000</v>
      </c>
      <c r="K1188" s="60"/>
      <c r="L1188" s="53">
        <f>TRUNC(SUMIF(N1180:N1187,N1179,L1180:L1187),0)</f>
        <v>0</v>
      </c>
      <c r="M1188" s="40" t="s">
        <v>41</v>
      </c>
      <c r="N1188" s="2" t="s">
        <v>67</v>
      </c>
      <c r="O1188" s="2" t="s">
        <v>67</v>
      </c>
      <c r="P1188" s="2" t="s">
        <v>41</v>
      </c>
      <c r="Q1188" s="2" t="s">
        <v>41</v>
      </c>
      <c r="R1188" s="2" t="s">
        <v>41</v>
      </c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2" t="s">
        <v>41</v>
      </c>
      <c r="AW1188" s="2" t="s">
        <v>41</v>
      </c>
      <c r="AX1188" s="2" t="s">
        <v>41</v>
      </c>
      <c r="AY1188" s="2" t="s">
        <v>41</v>
      </c>
    </row>
    <row r="1189" spans="1:13" ht="30" customHeight="1" hidden="1">
      <c r="A1189" s="59"/>
      <c r="B1189" s="59"/>
      <c r="C1189" s="59"/>
      <c r="D1189" s="59"/>
      <c r="E1189" s="60"/>
      <c r="F1189" s="53"/>
      <c r="G1189" s="60"/>
      <c r="H1189" s="53"/>
      <c r="I1189" s="60"/>
      <c r="J1189" s="53"/>
      <c r="K1189" s="60"/>
      <c r="L1189" s="53"/>
      <c r="M1189" s="59"/>
    </row>
    <row r="1190" spans="1:14" ht="30" customHeight="1" hidden="1">
      <c r="A1190" s="54" t="s">
        <v>2883</v>
      </c>
      <c r="B1190" s="55"/>
      <c r="C1190" s="55"/>
      <c r="D1190" s="55"/>
      <c r="E1190" s="56"/>
      <c r="F1190" s="57"/>
      <c r="G1190" s="56"/>
      <c r="H1190" s="57"/>
      <c r="I1190" s="56"/>
      <c r="J1190" s="57"/>
      <c r="K1190" s="56"/>
      <c r="L1190" s="57"/>
      <c r="M1190" s="58"/>
      <c r="N1190" s="4" t="s">
        <v>971</v>
      </c>
    </row>
    <row r="1191" spans="1:51" ht="30" customHeight="1" hidden="1">
      <c r="A1191" s="40" t="s">
        <v>2821</v>
      </c>
      <c r="B1191" s="40" t="s">
        <v>2822</v>
      </c>
      <c r="C1191" s="40" t="s">
        <v>74</v>
      </c>
      <c r="D1191" s="59">
        <v>6</v>
      </c>
      <c r="E1191" s="60">
        <f aca="true" t="shared" si="194" ref="E1191:F1198">TRUNC(G1191+I1191+K1191,1)</f>
        <v>18000</v>
      </c>
      <c r="F1191" s="53">
        <f t="shared" si="194"/>
        <v>108000</v>
      </c>
      <c r="G1191" s="60">
        <f>단가대비표!O338</f>
        <v>18000</v>
      </c>
      <c r="H1191" s="53">
        <f aca="true" t="shared" si="195" ref="H1191:H1198">TRUNC(G1191*D1191,1)</f>
        <v>108000</v>
      </c>
      <c r="I1191" s="60">
        <f>단가대비표!P338</f>
        <v>0</v>
      </c>
      <c r="J1191" s="53">
        <f aca="true" t="shared" si="196" ref="J1191:J1198">TRUNC(I1191*D1191,1)</f>
        <v>0</v>
      </c>
      <c r="K1191" s="60">
        <f>단가대비표!V338</f>
        <v>0</v>
      </c>
      <c r="L1191" s="53">
        <f aca="true" t="shared" si="197" ref="L1191:L1198">TRUNC(K1191*D1191,1)</f>
        <v>0</v>
      </c>
      <c r="M1191" s="40" t="s">
        <v>2823</v>
      </c>
      <c r="N1191" s="2" t="s">
        <v>971</v>
      </c>
      <c r="O1191" s="2" t="s">
        <v>2824</v>
      </c>
      <c r="P1191" s="2" t="s">
        <v>48</v>
      </c>
      <c r="Q1191" s="2" t="s">
        <v>48</v>
      </c>
      <c r="R1191" s="2" t="s">
        <v>47</v>
      </c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2" t="s">
        <v>41</v>
      </c>
      <c r="AW1191" s="2" t="s">
        <v>2884</v>
      </c>
      <c r="AX1191" s="2" t="s">
        <v>41</v>
      </c>
      <c r="AY1191" s="2" t="s">
        <v>41</v>
      </c>
    </row>
    <row r="1192" spans="1:51" ht="30" customHeight="1" hidden="1">
      <c r="A1192" s="40" t="s">
        <v>2826</v>
      </c>
      <c r="B1192" s="40" t="s">
        <v>41</v>
      </c>
      <c r="C1192" s="40" t="s">
        <v>150</v>
      </c>
      <c r="D1192" s="59">
        <v>1</v>
      </c>
      <c r="E1192" s="60">
        <f t="shared" si="194"/>
        <v>25000</v>
      </c>
      <c r="F1192" s="53">
        <f t="shared" si="194"/>
        <v>25000</v>
      </c>
      <c r="G1192" s="60">
        <f>단가대비표!O339</f>
        <v>25000</v>
      </c>
      <c r="H1192" s="53">
        <f t="shared" si="195"/>
        <v>25000</v>
      </c>
      <c r="I1192" s="60">
        <f>단가대비표!P339</f>
        <v>0</v>
      </c>
      <c r="J1192" s="53">
        <f t="shared" si="196"/>
        <v>0</v>
      </c>
      <c r="K1192" s="60">
        <f>단가대비표!V339</f>
        <v>0</v>
      </c>
      <c r="L1192" s="53">
        <f t="shared" si="197"/>
        <v>0</v>
      </c>
      <c r="M1192" s="40" t="s">
        <v>2827</v>
      </c>
      <c r="N1192" s="2" t="s">
        <v>971</v>
      </c>
      <c r="O1192" s="2" t="s">
        <v>2828</v>
      </c>
      <c r="P1192" s="2" t="s">
        <v>48</v>
      </c>
      <c r="Q1192" s="2" t="s">
        <v>48</v>
      </c>
      <c r="R1192" s="2" t="s">
        <v>47</v>
      </c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2" t="s">
        <v>41</v>
      </c>
      <c r="AW1192" s="2" t="s">
        <v>2885</v>
      </c>
      <c r="AX1192" s="2" t="s">
        <v>41</v>
      </c>
      <c r="AY1192" s="2" t="s">
        <v>41</v>
      </c>
    </row>
    <row r="1193" spans="1:51" ht="30" customHeight="1" hidden="1">
      <c r="A1193" s="40" t="s">
        <v>2830</v>
      </c>
      <c r="B1193" s="40" t="s">
        <v>41</v>
      </c>
      <c r="C1193" s="40" t="s">
        <v>150</v>
      </c>
      <c r="D1193" s="59">
        <v>1</v>
      </c>
      <c r="E1193" s="60">
        <f t="shared" si="194"/>
        <v>20000</v>
      </c>
      <c r="F1193" s="53">
        <f t="shared" si="194"/>
        <v>20000</v>
      </c>
      <c r="G1193" s="60">
        <f>단가대비표!O340</f>
        <v>20000</v>
      </c>
      <c r="H1193" s="53">
        <f t="shared" si="195"/>
        <v>20000</v>
      </c>
      <c r="I1193" s="60">
        <f>단가대비표!P340</f>
        <v>0</v>
      </c>
      <c r="J1193" s="53">
        <f t="shared" si="196"/>
        <v>0</v>
      </c>
      <c r="K1193" s="60">
        <f>단가대비표!V340</f>
        <v>0</v>
      </c>
      <c r="L1193" s="53">
        <f t="shared" si="197"/>
        <v>0</v>
      </c>
      <c r="M1193" s="40" t="s">
        <v>2831</v>
      </c>
      <c r="N1193" s="2" t="s">
        <v>971</v>
      </c>
      <c r="O1193" s="2" t="s">
        <v>2832</v>
      </c>
      <c r="P1193" s="2" t="s">
        <v>48</v>
      </c>
      <c r="Q1193" s="2" t="s">
        <v>48</v>
      </c>
      <c r="R1193" s="2" t="s">
        <v>47</v>
      </c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2" t="s">
        <v>41</v>
      </c>
      <c r="AW1193" s="2" t="s">
        <v>2886</v>
      </c>
      <c r="AX1193" s="2" t="s">
        <v>41</v>
      </c>
      <c r="AY1193" s="2" t="s">
        <v>41</v>
      </c>
    </row>
    <row r="1194" spans="1:51" ht="30" customHeight="1" hidden="1">
      <c r="A1194" s="40" t="s">
        <v>2834</v>
      </c>
      <c r="B1194" s="40" t="s">
        <v>41</v>
      </c>
      <c r="C1194" s="40" t="s">
        <v>59</v>
      </c>
      <c r="D1194" s="59">
        <v>2</v>
      </c>
      <c r="E1194" s="60">
        <f t="shared" si="194"/>
        <v>15000</v>
      </c>
      <c r="F1194" s="53">
        <f t="shared" si="194"/>
        <v>30000</v>
      </c>
      <c r="G1194" s="60">
        <f>단가대비표!O341</f>
        <v>15000</v>
      </c>
      <c r="H1194" s="53">
        <f t="shared" si="195"/>
        <v>30000</v>
      </c>
      <c r="I1194" s="60">
        <f>단가대비표!P341</f>
        <v>0</v>
      </c>
      <c r="J1194" s="53">
        <f t="shared" si="196"/>
        <v>0</v>
      </c>
      <c r="K1194" s="60">
        <f>단가대비표!V341</f>
        <v>0</v>
      </c>
      <c r="L1194" s="53">
        <f t="shared" si="197"/>
        <v>0</v>
      </c>
      <c r="M1194" s="40" t="s">
        <v>2835</v>
      </c>
      <c r="N1194" s="2" t="s">
        <v>971</v>
      </c>
      <c r="O1194" s="2" t="s">
        <v>2836</v>
      </c>
      <c r="P1194" s="2" t="s">
        <v>48</v>
      </c>
      <c r="Q1194" s="2" t="s">
        <v>48</v>
      </c>
      <c r="R1194" s="2" t="s">
        <v>47</v>
      </c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2" t="s">
        <v>41</v>
      </c>
      <c r="AW1194" s="2" t="s">
        <v>2887</v>
      </c>
      <c r="AX1194" s="2" t="s">
        <v>41</v>
      </c>
      <c r="AY1194" s="2" t="s">
        <v>41</v>
      </c>
    </row>
    <row r="1195" spans="1:51" ht="30" customHeight="1" hidden="1">
      <c r="A1195" s="40" t="s">
        <v>2838</v>
      </c>
      <c r="B1195" s="40" t="s">
        <v>2839</v>
      </c>
      <c r="C1195" s="40" t="s">
        <v>59</v>
      </c>
      <c r="D1195" s="59">
        <v>2</v>
      </c>
      <c r="E1195" s="60">
        <f t="shared" si="194"/>
        <v>10000</v>
      </c>
      <c r="F1195" s="53">
        <f t="shared" si="194"/>
        <v>20000</v>
      </c>
      <c r="G1195" s="60">
        <f>단가대비표!O342</f>
        <v>10000</v>
      </c>
      <c r="H1195" s="53">
        <f t="shared" si="195"/>
        <v>20000</v>
      </c>
      <c r="I1195" s="60">
        <f>단가대비표!P342</f>
        <v>0</v>
      </c>
      <c r="J1195" s="53">
        <f t="shared" si="196"/>
        <v>0</v>
      </c>
      <c r="K1195" s="60">
        <f>단가대비표!V342</f>
        <v>0</v>
      </c>
      <c r="L1195" s="53">
        <f t="shared" si="197"/>
        <v>0</v>
      </c>
      <c r="M1195" s="40" t="s">
        <v>2840</v>
      </c>
      <c r="N1195" s="2" t="s">
        <v>971</v>
      </c>
      <c r="O1195" s="2" t="s">
        <v>2841</v>
      </c>
      <c r="P1195" s="2" t="s">
        <v>48</v>
      </c>
      <c r="Q1195" s="2" t="s">
        <v>48</v>
      </c>
      <c r="R1195" s="2" t="s">
        <v>47</v>
      </c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2" t="s">
        <v>41</v>
      </c>
      <c r="AW1195" s="2" t="s">
        <v>2888</v>
      </c>
      <c r="AX1195" s="2" t="s">
        <v>41</v>
      </c>
      <c r="AY1195" s="2" t="s">
        <v>41</v>
      </c>
    </row>
    <row r="1196" spans="1:51" ht="30" customHeight="1" hidden="1">
      <c r="A1196" s="40" t="s">
        <v>2843</v>
      </c>
      <c r="B1196" s="40" t="s">
        <v>41</v>
      </c>
      <c r="C1196" s="40" t="s">
        <v>59</v>
      </c>
      <c r="D1196" s="59">
        <v>2</v>
      </c>
      <c r="E1196" s="60">
        <f t="shared" si="194"/>
        <v>15000</v>
      </c>
      <c r="F1196" s="53">
        <f t="shared" si="194"/>
        <v>30000</v>
      </c>
      <c r="G1196" s="60">
        <f>단가대비표!O343</f>
        <v>15000</v>
      </c>
      <c r="H1196" s="53">
        <f t="shared" si="195"/>
        <v>30000</v>
      </c>
      <c r="I1196" s="60">
        <f>단가대비표!P343</f>
        <v>0</v>
      </c>
      <c r="J1196" s="53">
        <f t="shared" si="196"/>
        <v>0</v>
      </c>
      <c r="K1196" s="60">
        <f>단가대비표!V343</f>
        <v>0</v>
      </c>
      <c r="L1196" s="53">
        <f t="shared" si="197"/>
        <v>0</v>
      </c>
      <c r="M1196" s="40" t="s">
        <v>2844</v>
      </c>
      <c r="N1196" s="2" t="s">
        <v>971</v>
      </c>
      <c r="O1196" s="2" t="s">
        <v>2845</v>
      </c>
      <c r="P1196" s="2" t="s">
        <v>48</v>
      </c>
      <c r="Q1196" s="2" t="s">
        <v>48</v>
      </c>
      <c r="R1196" s="2" t="s">
        <v>47</v>
      </c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2" t="s">
        <v>41</v>
      </c>
      <c r="AW1196" s="2" t="s">
        <v>2889</v>
      </c>
      <c r="AX1196" s="2" t="s">
        <v>41</v>
      </c>
      <c r="AY1196" s="2" t="s">
        <v>41</v>
      </c>
    </row>
    <row r="1197" spans="1:51" ht="30" customHeight="1" hidden="1">
      <c r="A1197" s="40" t="s">
        <v>2847</v>
      </c>
      <c r="B1197" s="40" t="s">
        <v>2848</v>
      </c>
      <c r="C1197" s="40" t="s">
        <v>59</v>
      </c>
      <c r="D1197" s="59">
        <v>3</v>
      </c>
      <c r="E1197" s="60">
        <f t="shared" si="194"/>
        <v>1500</v>
      </c>
      <c r="F1197" s="53">
        <f t="shared" si="194"/>
        <v>4500</v>
      </c>
      <c r="G1197" s="60">
        <f>단가대비표!O344</f>
        <v>1500</v>
      </c>
      <c r="H1197" s="53">
        <f t="shared" si="195"/>
        <v>4500</v>
      </c>
      <c r="I1197" s="60">
        <f>단가대비표!P344</f>
        <v>0</v>
      </c>
      <c r="J1197" s="53">
        <f t="shared" si="196"/>
        <v>0</v>
      </c>
      <c r="K1197" s="60">
        <f>단가대비표!V344</f>
        <v>0</v>
      </c>
      <c r="L1197" s="53">
        <f t="shared" si="197"/>
        <v>0</v>
      </c>
      <c r="M1197" s="40" t="s">
        <v>2849</v>
      </c>
      <c r="N1197" s="2" t="s">
        <v>971</v>
      </c>
      <c r="O1197" s="2" t="s">
        <v>2850</v>
      </c>
      <c r="P1197" s="2" t="s">
        <v>48</v>
      </c>
      <c r="Q1197" s="2" t="s">
        <v>48</v>
      </c>
      <c r="R1197" s="2" t="s">
        <v>47</v>
      </c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2" t="s">
        <v>41</v>
      </c>
      <c r="AW1197" s="2" t="s">
        <v>2890</v>
      </c>
      <c r="AX1197" s="2" t="s">
        <v>41</v>
      </c>
      <c r="AY1197" s="2" t="s">
        <v>41</v>
      </c>
    </row>
    <row r="1198" spans="1:51" ht="30" customHeight="1" hidden="1">
      <c r="A1198" s="40" t="s">
        <v>2852</v>
      </c>
      <c r="B1198" s="40" t="s">
        <v>41</v>
      </c>
      <c r="C1198" s="40" t="s">
        <v>977</v>
      </c>
      <c r="D1198" s="59">
        <v>1</v>
      </c>
      <c r="E1198" s="60">
        <f t="shared" si="194"/>
        <v>50000</v>
      </c>
      <c r="F1198" s="53">
        <f t="shared" si="194"/>
        <v>50000</v>
      </c>
      <c r="G1198" s="60">
        <f>단가대비표!O345</f>
        <v>0</v>
      </c>
      <c r="H1198" s="53">
        <f t="shared" si="195"/>
        <v>0</v>
      </c>
      <c r="I1198" s="60">
        <f>단가대비표!P345</f>
        <v>50000</v>
      </c>
      <c r="J1198" s="53">
        <f t="shared" si="196"/>
        <v>50000</v>
      </c>
      <c r="K1198" s="60">
        <f>단가대비표!V345</f>
        <v>0</v>
      </c>
      <c r="L1198" s="53">
        <f t="shared" si="197"/>
        <v>0</v>
      </c>
      <c r="M1198" s="40" t="s">
        <v>2853</v>
      </c>
      <c r="N1198" s="2" t="s">
        <v>971</v>
      </c>
      <c r="O1198" s="2" t="s">
        <v>2854</v>
      </c>
      <c r="P1198" s="2" t="s">
        <v>48</v>
      </c>
      <c r="Q1198" s="2" t="s">
        <v>48</v>
      </c>
      <c r="R1198" s="2" t="s">
        <v>47</v>
      </c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2" t="s">
        <v>41</v>
      </c>
      <c r="AW1198" s="2" t="s">
        <v>2891</v>
      </c>
      <c r="AX1198" s="2" t="s">
        <v>41</v>
      </c>
      <c r="AY1198" s="2" t="s">
        <v>41</v>
      </c>
    </row>
    <row r="1199" spans="1:51" ht="30" customHeight="1" hidden="1">
      <c r="A1199" s="40" t="s">
        <v>1173</v>
      </c>
      <c r="B1199" s="40" t="s">
        <v>41</v>
      </c>
      <c r="C1199" s="40" t="s">
        <v>41</v>
      </c>
      <c r="D1199" s="59"/>
      <c r="E1199" s="60"/>
      <c r="F1199" s="53">
        <f>H1199+J1199+L1199</f>
        <v>287500</v>
      </c>
      <c r="G1199" s="60"/>
      <c r="H1199" s="53">
        <f>TRUNC(SUMIF(N1191:N1198,N1190,H1191:H1198),0)</f>
        <v>237500</v>
      </c>
      <c r="I1199" s="60"/>
      <c r="J1199" s="53">
        <f>TRUNC(SUMIF(N1191:N1198,N1190,J1191:J1198),0)</f>
        <v>50000</v>
      </c>
      <c r="K1199" s="60"/>
      <c r="L1199" s="53">
        <f>TRUNC(SUMIF(N1191:N1198,N1190,L1191:L1198),0)</f>
        <v>0</v>
      </c>
      <c r="M1199" s="40" t="s">
        <v>41</v>
      </c>
      <c r="N1199" s="2" t="s">
        <v>67</v>
      </c>
      <c r="O1199" s="2" t="s">
        <v>67</v>
      </c>
      <c r="P1199" s="2" t="s">
        <v>41</v>
      </c>
      <c r="Q1199" s="2" t="s">
        <v>41</v>
      </c>
      <c r="R1199" s="2" t="s">
        <v>41</v>
      </c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2" t="s">
        <v>41</v>
      </c>
      <c r="AW1199" s="2" t="s">
        <v>41</v>
      </c>
      <c r="AX1199" s="2" t="s">
        <v>41</v>
      </c>
      <c r="AY1199" s="2" t="s">
        <v>41</v>
      </c>
    </row>
    <row r="1200" spans="1:13" ht="30" customHeight="1" hidden="1">
      <c r="A1200" s="59"/>
      <c r="B1200" s="59"/>
      <c r="C1200" s="59"/>
      <c r="D1200" s="59"/>
      <c r="E1200" s="60"/>
      <c r="F1200" s="53"/>
      <c r="G1200" s="60"/>
      <c r="H1200" s="53"/>
      <c r="I1200" s="60"/>
      <c r="J1200" s="53"/>
      <c r="K1200" s="60"/>
      <c r="L1200" s="53"/>
      <c r="M1200" s="59"/>
    </row>
    <row r="1201" spans="1:14" ht="30" customHeight="1" hidden="1">
      <c r="A1201" s="54" t="s">
        <v>2892</v>
      </c>
      <c r="B1201" s="55"/>
      <c r="C1201" s="55"/>
      <c r="D1201" s="55"/>
      <c r="E1201" s="56"/>
      <c r="F1201" s="57"/>
      <c r="G1201" s="56"/>
      <c r="H1201" s="57"/>
      <c r="I1201" s="56"/>
      <c r="J1201" s="57"/>
      <c r="K1201" s="56"/>
      <c r="L1201" s="57"/>
      <c r="M1201" s="58"/>
      <c r="N1201" s="4" t="s">
        <v>974</v>
      </c>
    </row>
    <row r="1202" spans="1:51" ht="30" customHeight="1" hidden="1">
      <c r="A1202" s="40" t="s">
        <v>2821</v>
      </c>
      <c r="B1202" s="40" t="s">
        <v>2822</v>
      </c>
      <c r="C1202" s="40" t="s">
        <v>74</v>
      </c>
      <c r="D1202" s="59">
        <v>4.8</v>
      </c>
      <c r="E1202" s="60">
        <f aca="true" t="shared" si="198" ref="E1202:F1209">TRUNC(G1202+I1202+K1202,1)</f>
        <v>18000</v>
      </c>
      <c r="F1202" s="53">
        <f t="shared" si="198"/>
        <v>86400</v>
      </c>
      <c r="G1202" s="60">
        <f>단가대비표!O338</f>
        <v>18000</v>
      </c>
      <c r="H1202" s="53">
        <f aca="true" t="shared" si="199" ref="H1202:H1209">TRUNC(G1202*D1202,1)</f>
        <v>86400</v>
      </c>
      <c r="I1202" s="60">
        <f>단가대비표!P338</f>
        <v>0</v>
      </c>
      <c r="J1202" s="53">
        <f aca="true" t="shared" si="200" ref="J1202:J1209">TRUNC(I1202*D1202,1)</f>
        <v>0</v>
      </c>
      <c r="K1202" s="60">
        <f>단가대비표!V338</f>
        <v>0</v>
      </c>
      <c r="L1202" s="53">
        <f aca="true" t="shared" si="201" ref="L1202:L1209">TRUNC(K1202*D1202,1)</f>
        <v>0</v>
      </c>
      <c r="M1202" s="40" t="s">
        <v>2823</v>
      </c>
      <c r="N1202" s="2" t="s">
        <v>974</v>
      </c>
      <c r="O1202" s="2" t="s">
        <v>2824</v>
      </c>
      <c r="P1202" s="2" t="s">
        <v>48</v>
      </c>
      <c r="Q1202" s="2" t="s">
        <v>48</v>
      </c>
      <c r="R1202" s="2" t="s">
        <v>47</v>
      </c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2" t="s">
        <v>41</v>
      </c>
      <c r="AW1202" s="2" t="s">
        <v>2893</v>
      </c>
      <c r="AX1202" s="2" t="s">
        <v>41</v>
      </c>
      <c r="AY1202" s="2" t="s">
        <v>41</v>
      </c>
    </row>
    <row r="1203" spans="1:51" ht="30" customHeight="1" hidden="1">
      <c r="A1203" s="40" t="s">
        <v>2826</v>
      </c>
      <c r="B1203" s="40" t="s">
        <v>41</v>
      </c>
      <c r="C1203" s="40" t="s">
        <v>150</v>
      </c>
      <c r="D1203" s="59">
        <v>1</v>
      </c>
      <c r="E1203" s="60">
        <f t="shared" si="198"/>
        <v>25000</v>
      </c>
      <c r="F1203" s="53">
        <f t="shared" si="198"/>
        <v>25000</v>
      </c>
      <c r="G1203" s="60">
        <f>단가대비표!O339</f>
        <v>25000</v>
      </c>
      <c r="H1203" s="53">
        <f t="shared" si="199"/>
        <v>25000</v>
      </c>
      <c r="I1203" s="60">
        <f>단가대비표!P339</f>
        <v>0</v>
      </c>
      <c r="J1203" s="53">
        <f t="shared" si="200"/>
        <v>0</v>
      </c>
      <c r="K1203" s="60">
        <f>단가대비표!V339</f>
        <v>0</v>
      </c>
      <c r="L1203" s="53">
        <f t="shared" si="201"/>
        <v>0</v>
      </c>
      <c r="M1203" s="40" t="s">
        <v>2827</v>
      </c>
      <c r="N1203" s="2" t="s">
        <v>974</v>
      </c>
      <c r="O1203" s="2" t="s">
        <v>2828</v>
      </c>
      <c r="P1203" s="2" t="s">
        <v>48</v>
      </c>
      <c r="Q1203" s="2" t="s">
        <v>48</v>
      </c>
      <c r="R1203" s="2" t="s">
        <v>47</v>
      </c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2" t="s">
        <v>41</v>
      </c>
      <c r="AW1203" s="2" t="s">
        <v>2894</v>
      </c>
      <c r="AX1203" s="2" t="s">
        <v>41</v>
      </c>
      <c r="AY1203" s="2" t="s">
        <v>41</v>
      </c>
    </row>
    <row r="1204" spans="1:51" ht="30" customHeight="1" hidden="1">
      <c r="A1204" s="40" t="s">
        <v>2830</v>
      </c>
      <c r="B1204" s="40" t="s">
        <v>41</v>
      </c>
      <c r="C1204" s="40" t="s">
        <v>150</v>
      </c>
      <c r="D1204" s="59">
        <v>1</v>
      </c>
      <c r="E1204" s="60">
        <f t="shared" si="198"/>
        <v>20000</v>
      </c>
      <c r="F1204" s="53">
        <f t="shared" si="198"/>
        <v>20000</v>
      </c>
      <c r="G1204" s="60">
        <f>단가대비표!O340</f>
        <v>20000</v>
      </c>
      <c r="H1204" s="53">
        <f t="shared" si="199"/>
        <v>20000</v>
      </c>
      <c r="I1204" s="60">
        <f>단가대비표!P340</f>
        <v>0</v>
      </c>
      <c r="J1204" s="53">
        <f t="shared" si="200"/>
        <v>0</v>
      </c>
      <c r="K1204" s="60">
        <f>단가대비표!V340</f>
        <v>0</v>
      </c>
      <c r="L1204" s="53">
        <f t="shared" si="201"/>
        <v>0</v>
      </c>
      <c r="M1204" s="40" t="s">
        <v>2831</v>
      </c>
      <c r="N1204" s="2" t="s">
        <v>974</v>
      </c>
      <c r="O1204" s="2" t="s">
        <v>2832</v>
      </c>
      <c r="P1204" s="2" t="s">
        <v>48</v>
      </c>
      <c r="Q1204" s="2" t="s">
        <v>48</v>
      </c>
      <c r="R1204" s="2" t="s">
        <v>47</v>
      </c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2" t="s">
        <v>41</v>
      </c>
      <c r="AW1204" s="2" t="s">
        <v>2895</v>
      </c>
      <c r="AX1204" s="2" t="s">
        <v>41</v>
      </c>
      <c r="AY1204" s="2" t="s">
        <v>41</v>
      </c>
    </row>
    <row r="1205" spans="1:51" ht="30" customHeight="1" hidden="1">
      <c r="A1205" s="40" t="s">
        <v>2834</v>
      </c>
      <c r="B1205" s="40" t="s">
        <v>41</v>
      </c>
      <c r="C1205" s="40" t="s">
        <v>59</v>
      </c>
      <c r="D1205" s="59">
        <v>1.6</v>
      </c>
      <c r="E1205" s="60">
        <f t="shared" si="198"/>
        <v>15000</v>
      </c>
      <c r="F1205" s="53">
        <f t="shared" si="198"/>
        <v>24000</v>
      </c>
      <c r="G1205" s="60">
        <f>단가대비표!O341</f>
        <v>15000</v>
      </c>
      <c r="H1205" s="53">
        <f t="shared" si="199"/>
        <v>24000</v>
      </c>
      <c r="I1205" s="60">
        <f>단가대비표!P341</f>
        <v>0</v>
      </c>
      <c r="J1205" s="53">
        <f t="shared" si="200"/>
        <v>0</v>
      </c>
      <c r="K1205" s="60">
        <f>단가대비표!V341</f>
        <v>0</v>
      </c>
      <c r="L1205" s="53">
        <f t="shared" si="201"/>
        <v>0</v>
      </c>
      <c r="M1205" s="40" t="s">
        <v>2835</v>
      </c>
      <c r="N1205" s="2" t="s">
        <v>974</v>
      </c>
      <c r="O1205" s="2" t="s">
        <v>2836</v>
      </c>
      <c r="P1205" s="2" t="s">
        <v>48</v>
      </c>
      <c r="Q1205" s="2" t="s">
        <v>48</v>
      </c>
      <c r="R1205" s="2" t="s">
        <v>47</v>
      </c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2" t="s">
        <v>41</v>
      </c>
      <c r="AW1205" s="2" t="s">
        <v>2896</v>
      </c>
      <c r="AX1205" s="2" t="s">
        <v>41</v>
      </c>
      <c r="AY1205" s="2" t="s">
        <v>41</v>
      </c>
    </row>
    <row r="1206" spans="1:51" ht="30" customHeight="1" hidden="1">
      <c r="A1206" s="40" t="s">
        <v>2838</v>
      </c>
      <c r="B1206" s="40" t="s">
        <v>2839</v>
      </c>
      <c r="C1206" s="40" t="s">
        <v>59</v>
      </c>
      <c r="D1206" s="59">
        <v>1.6</v>
      </c>
      <c r="E1206" s="60">
        <f t="shared" si="198"/>
        <v>10000</v>
      </c>
      <c r="F1206" s="53">
        <f t="shared" si="198"/>
        <v>16000</v>
      </c>
      <c r="G1206" s="60">
        <f>단가대비표!O342</f>
        <v>10000</v>
      </c>
      <c r="H1206" s="53">
        <f t="shared" si="199"/>
        <v>16000</v>
      </c>
      <c r="I1206" s="60">
        <f>단가대비표!P342</f>
        <v>0</v>
      </c>
      <c r="J1206" s="53">
        <f t="shared" si="200"/>
        <v>0</v>
      </c>
      <c r="K1206" s="60">
        <f>단가대비표!V342</f>
        <v>0</v>
      </c>
      <c r="L1206" s="53">
        <f t="shared" si="201"/>
        <v>0</v>
      </c>
      <c r="M1206" s="40" t="s">
        <v>2840</v>
      </c>
      <c r="N1206" s="2" t="s">
        <v>974</v>
      </c>
      <c r="O1206" s="2" t="s">
        <v>2841</v>
      </c>
      <c r="P1206" s="2" t="s">
        <v>48</v>
      </c>
      <c r="Q1206" s="2" t="s">
        <v>48</v>
      </c>
      <c r="R1206" s="2" t="s">
        <v>47</v>
      </c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2" t="s">
        <v>41</v>
      </c>
      <c r="AW1206" s="2" t="s">
        <v>2897</v>
      </c>
      <c r="AX1206" s="2" t="s">
        <v>41</v>
      </c>
      <c r="AY1206" s="2" t="s">
        <v>41</v>
      </c>
    </row>
    <row r="1207" spans="1:51" ht="30" customHeight="1" hidden="1">
      <c r="A1207" s="40" t="s">
        <v>2843</v>
      </c>
      <c r="B1207" s="40" t="s">
        <v>41</v>
      </c>
      <c r="C1207" s="40" t="s">
        <v>59</v>
      </c>
      <c r="D1207" s="59">
        <v>1.6</v>
      </c>
      <c r="E1207" s="60">
        <f t="shared" si="198"/>
        <v>15000</v>
      </c>
      <c r="F1207" s="53">
        <f t="shared" si="198"/>
        <v>24000</v>
      </c>
      <c r="G1207" s="60">
        <f>단가대비표!O343</f>
        <v>15000</v>
      </c>
      <c r="H1207" s="53">
        <f t="shared" si="199"/>
        <v>24000</v>
      </c>
      <c r="I1207" s="60">
        <f>단가대비표!P343</f>
        <v>0</v>
      </c>
      <c r="J1207" s="53">
        <f t="shared" si="200"/>
        <v>0</v>
      </c>
      <c r="K1207" s="60">
        <f>단가대비표!V343</f>
        <v>0</v>
      </c>
      <c r="L1207" s="53">
        <f t="shared" si="201"/>
        <v>0</v>
      </c>
      <c r="M1207" s="40" t="s">
        <v>2844</v>
      </c>
      <c r="N1207" s="2" t="s">
        <v>974</v>
      </c>
      <c r="O1207" s="2" t="s">
        <v>2845</v>
      </c>
      <c r="P1207" s="2" t="s">
        <v>48</v>
      </c>
      <c r="Q1207" s="2" t="s">
        <v>48</v>
      </c>
      <c r="R1207" s="2" t="s">
        <v>47</v>
      </c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2" t="s">
        <v>41</v>
      </c>
      <c r="AW1207" s="2" t="s">
        <v>2898</v>
      </c>
      <c r="AX1207" s="2" t="s">
        <v>41</v>
      </c>
      <c r="AY1207" s="2" t="s">
        <v>41</v>
      </c>
    </row>
    <row r="1208" spans="1:51" ht="30" customHeight="1" hidden="1">
      <c r="A1208" s="40" t="s">
        <v>2847</v>
      </c>
      <c r="B1208" s="40" t="s">
        <v>2848</v>
      </c>
      <c r="C1208" s="40" t="s">
        <v>59</v>
      </c>
      <c r="D1208" s="59">
        <v>3</v>
      </c>
      <c r="E1208" s="60">
        <f t="shared" si="198"/>
        <v>1500</v>
      </c>
      <c r="F1208" s="53">
        <f t="shared" si="198"/>
        <v>4500</v>
      </c>
      <c r="G1208" s="60">
        <f>단가대비표!O344</f>
        <v>1500</v>
      </c>
      <c r="H1208" s="53">
        <f t="shared" si="199"/>
        <v>4500</v>
      </c>
      <c r="I1208" s="60">
        <f>단가대비표!P344</f>
        <v>0</v>
      </c>
      <c r="J1208" s="53">
        <f t="shared" si="200"/>
        <v>0</v>
      </c>
      <c r="K1208" s="60">
        <f>단가대비표!V344</f>
        <v>0</v>
      </c>
      <c r="L1208" s="53">
        <f t="shared" si="201"/>
        <v>0</v>
      </c>
      <c r="M1208" s="40" t="s">
        <v>2849</v>
      </c>
      <c r="N1208" s="2" t="s">
        <v>974</v>
      </c>
      <c r="O1208" s="2" t="s">
        <v>2850</v>
      </c>
      <c r="P1208" s="2" t="s">
        <v>48</v>
      </c>
      <c r="Q1208" s="2" t="s">
        <v>48</v>
      </c>
      <c r="R1208" s="2" t="s">
        <v>47</v>
      </c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2" t="s">
        <v>41</v>
      </c>
      <c r="AW1208" s="2" t="s">
        <v>2899</v>
      </c>
      <c r="AX1208" s="2" t="s">
        <v>41</v>
      </c>
      <c r="AY1208" s="2" t="s">
        <v>41</v>
      </c>
    </row>
    <row r="1209" spans="1:51" ht="30" customHeight="1" hidden="1">
      <c r="A1209" s="40" t="s">
        <v>2852</v>
      </c>
      <c r="B1209" s="40" t="s">
        <v>41</v>
      </c>
      <c r="C1209" s="40" t="s">
        <v>977</v>
      </c>
      <c r="D1209" s="59">
        <v>1</v>
      </c>
      <c r="E1209" s="60">
        <f t="shared" si="198"/>
        <v>50000</v>
      </c>
      <c r="F1209" s="53">
        <f t="shared" si="198"/>
        <v>50000</v>
      </c>
      <c r="G1209" s="60">
        <f>단가대비표!O345</f>
        <v>0</v>
      </c>
      <c r="H1209" s="53">
        <f t="shared" si="199"/>
        <v>0</v>
      </c>
      <c r="I1209" s="60">
        <f>단가대비표!P345</f>
        <v>50000</v>
      </c>
      <c r="J1209" s="53">
        <f t="shared" si="200"/>
        <v>50000</v>
      </c>
      <c r="K1209" s="60">
        <f>단가대비표!V345</f>
        <v>0</v>
      </c>
      <c r="L1209" s="53">
        <f t="shared" si="201"/>
        <v>0</v>
      </c>
      <c r="M1209" s="40" t="s">
        <v>2853</v>
      </c>
      <c r="N1209" s="2" t="s">
        <v>974</v>
      </c>
      <c r="O1209" s="2" t="s">
        <v>2854</v>
      </c>
      <c r="P1209" s="2" t="s">
        <v>48</v>
      </c>
      <c r="Q1209" s="2" t="s">
        <v>48</v>
      </c>
      <c r="R1209" s="2" t="s">
        <v>47</v>
      </c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2" t="s">
        <v>41</v>
      </c>
      <c r="AW1209" s="2" t="s">
        <v>2900</v>
      </c>
      <c r="AX1209" s="2" t="s">
        <v>41</v>
      </c>
      <c r="AY1209" s="2" t="s">
        <v>41</v>
      </c>
    </row>
    <row r="1210" spans="1:51" ht="30" customHeight="1" hidden="1">
      <c r="A1210" s="40" t="s">
        <v>1173</v>
      </c>
      <c r="B1210" s="40" t="s">
        <v>41</v>
      </c>
      <c r="C1210" s="40" t="s">
        <v>41</v>
      </c>
      <c r="D1210" s="59"/>
      <c r="E1210" s="60"/>
      <c r="F1210" s="53">
        <f>H1210+J1210+L1210</f>
        <v>249900</v>
      </c>
      <c r="G1210" s="60"/>
      <c r="H1210" s="53">
        <f>TRUNC(SUMIF(N1202:N1209,N1201,H1202:H1209),0)</f>
        <v>199900</v>
      </c>
      <c r="I1210" s="60"/>
      <c r="J1210" s="53">
        <f>TRUNC(SUMIF(N1202:N1209,N1201,J1202:J1209),0)</f>
        <v>50000</v>
      </c>
      <c r="K1210" s="60"/>
      <c r="L1210" s="53">
        <f>TRUNC(SUMIF(N1202:N1209,N1201,L1202:L1209),0)</f>
        <v>0</v>
      </c>
      <c r="M1210" s="40" t="s">
        <v>41</v>
      </c>
      <c r="N1210" s="2" t="s">
        <v>67</v>
      </c>
      <c r="O1210" s="2" t="s">
        <v>67</v>
      </c>
      <c r="P1210" s="2" t="s">
        <v>41</v>
      </c>
      <c r="Q1210" s="2" t="s">
        <v>41</v>
      </c>
      <c r="R1210" s="2" t="s">
        <v>41</v>
      </c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2" t="s">
        <v>41</v>
      </c>
      <c r="AW1210" s="2" t="s">
        <v>41</v>
      </c>
      <c r="AX1210" s="2" t="s">
        <v>41</v>
      </c>
      <c r="AY1210" s="2" t="s">
        <v>41</v>
      </c>
    </row>
    <row r="1211" spans="1:13" ht="30" customHeight="1" hidden="1">
      <c r="A1211" s="59"/>
      <c r="B1211" s="59"/>
      <c r="C1211" s="59"/>
      <c r="D1211" s="59"/>
      <c r="E1211" s="60"/>
      <c r="F1211" s="53"/>
      <c r="G1211" s="60"/>
      <c r="H1211" s="53"/>
      <c r="I1211" s="60"/>
      <c r="J1211" s="53"/>
      <c r="K1211" s="60"/>
      <c r="L1211" s="53"/>
      <c r="M1211" s="59"/>
    </row>
    <row r="1212" spans="1:14" ht="30" customHeight="1" hidden="1">
      <c r="A1212" s="54" t="s">
        <v>2901</v>
      </c>
      <c r="B1212" s="55"/>
      <c r="C1212" s="55"/>
      <c r="D1212" s="55"/>
      <c r="E1212" s="56"/>
      <c r="F1212" s="57"/>
      <c r="G1212" s="56"/>
      <c r="H1212" s="57"/>
      <c r="I1212" s="56"/>
      <c r="J1212" s="57"/>
      <c r="K1212" s="56"/>
      <c r="L1212" s="57"/>
      <c r="M1212" s="58"/>
      <c r="N1212" s="4" t="s">
        <v>983</v>
      </c>
    </row>
    <row r="1213" spans="1:51" ht="30" customHeight="1" hidden="1">
      <c r="A1213" s="40" t="s">
        <v>1221</v>
      </c>
      <c r="B1213" s="40" t="s">
        <v>2902</v>
      </c>
      <c r="C1213" s="40" t="s">
        <v>300</v>
      </c>
      <c r="D1213" s="59">
        <v>0.1428</v>
      </c>
      <c r="E1213" s="60">
        <f>TRUNC(G1213+I1213+K1213,1)</f>
        <v>82531</v>
      </c>
      <c r="F1213" s="53">
        <f>TRUNC(H1213+J1213+L1213,1)</f>
        <v>11785.3</v>
      </c>
      <c r="G1213" s="60">
        <f>일위대가목록!F364</f>
        <v>28655</v>
      </c>
      <c r="H1213" s="53">
        <f>TRUNC(G1213*D1213,1)</f>
        <v>4091.9</v>
      </c>
      <c r="I1213" s="60">
        <f>일위대가목록!G364</f>
        <v>29916</v>
      </c>
      <c r="J1213" s="53">
        <f>TRUNC(I1213*D1213,1)</f>
        <v>4272</v>
      </c>
      <c r="K1213" s="60">
        <f>일위대가목록!H364</f>
        <v>23960</v>
      </c>
      <c r="L1213" s="53">
        <f>TRUNC(K1213*D1213,1)</f>
        <v>3421.4</v>
      </c>
      <c r="M1213" s="40" t="s">
        <v>2903</v>
      </c>
      <c r="N1213" s="2" t="s">
        <v>983</v>
      </c>
      <c r="O1213" s="2" t="s">
        <v>2904</v>
      </c>
      <c r="P1213" s="2" t="s">
        <v>47</v>
      </c>
      <c r="Q1213" s="2" t="s">
        <v>48</v>
      </c>
      <c r="R1213" s="2" t="s">
        <v>48</v>
      </c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2" t="s">
        <v>41</v>
      </c>
      <c r="AW1213" s="2" t="s">
        <v>2905</v>
      </c>
      <c r="AX1213" s="2" t="s">
        <v>41</v>
      </c>
      <c r="AY1213" s="2" t="s">
        <v>41</v>
      </c>
    </row>
    <row r="1214" spans="1:51" ht="30" customHeight="1" hidden="1">
      <c r="A1214" s="40" t="s">
        <v>2906</v>
      </c>
      <c r="B1214" s="40" t="s">
        <v>2907</v>
      </c>
      <c r="C1214" s="40" t="s">
        <v>300</v>
      </c>
      <c r="D1214" s="59">
        <v>0.1428</v>
      </c>
      <c r="E1214" s="60">
        <f>TRUNC(G1214+I1214+K1214,1)</f>
        <v>15305</v>
      </c>
      <c r="F1214" s="53">
        <f>TRUNC(H1214+J1214+L1214,1)</f>
        <v>2185.5</v>
      </c>
      <c r="G1214" s="60">
        <f>일위대가목록!F365</f>
        <v>0</v>
      </c>
      <c r="H1214" s="53">
        <f>TRUNC(G1214*D1214,1)</f>
        <v>0</v>
      </c>
      <c r="I1214" s="60">
        <f>일위대가목록!G365</f>
        <v>0</v>
      </c>
      <c r="J1214" s="53">
        <f>TRUNC(I1214*D1214,1)</f>
        <v>0</v>
      </c>
      <c r="K1214" s="60">
        <f>일위대가목록!H365</f>
        <v>15305</v>
      </c>
      <c r="L1214" s="53">
        <f>TRUNC(K1214*D1214,1)</f>
        <v>2185.5</v>
      </c>
      <c r="M1214" s="40" t="s">
        <v>2908</v>
      </c>
      <c r="N1214" s="2" t="s">
        <v>983</v>
      </c>
      <c r="O1214" s="2" t="s">
        <v>2909</v>
      </c>
      <c r="P1214" s="2" t="s">
        <v>47</v>
      </c>
      <c r="Q1214" s="2" t="s">
        <v>48</v>
      </c>
      <c r="R1214" s="2" t="s">
        <v>48</v>
      </c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2" t="s">
        <v>41</v>
      </c>
      <c r="AW1214" s="2" t="s">
        <v>2910</v>
      </c>
      <c r="AX1214" s="2" t="s">
        <v>41</v>
      </c>
      <c r="AY1214" s="2" t="s">
        <v>41</v>
      </c>
    </row>
    <row r="1215" spans="1:51" ht="30" customHeight="1" hidden="1">
      <c r="A1215" s="40" t="s">
        <v>1173</v>
      </c>
      <c r="B1215" s="40" t="s">
        <v>41</v>
      </c>
      <c r="C1215" s="40" t="s">
        <v>41</v>
      </c>
      <c r="D1215" s="59"/>
      <c r="E1215" s="60"/>
      <c r="F1215" s="53">
        <f>H1215+J1215+L1215</f>
        <v>13969</v>
      </c>
      <c r="G1215" s="60"/>
      <c r="H1215" s="53">
        <f>TRUNC(SUMIF(N1213:N1214,N1212,H1213:H1214),0)</f>
        <v>4091</v>
      </c>
      <c r="I1215" s="60"/>
      <c r="J1215" s="53">
        <f>TRUNC(SUMIF(N1213:N1214,N1212,J1213:J1214),0)</f>
        <v>4272</v>
      </c>
      <c r="K1215" s="60"/>
      <c r="L1215" s="53">
        <f>TRUNC(SUMIF(N1213:N1214,N1212,L1213:L1214),0)</f>
        <v>5606</v>
      </c>
      <c r="M1215" s="40" t="s">
        <v>41</v>
      </c>
      <c r="N1215" s="2" t="s">
        <v>67</v>
      </c>
      <c r="O1215" s="2" t="s">
        <v>67</v>
      </c>
      <c r="P1215" s="2" t="s">
        <v>41</v>
      </c>
      <c r="Q1215" s="2" t="s">
        <v>41</v>
      </c>
      <c r="R1215" s="2" t="s">
        <v>41</v>
      </c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2" t="s">
        <v>41</v>
      </c>
      <c r="AW1215" s="2" t="s">
        <v>41</v>
      </c>
      <c r="AX1215" s="2" t="s">
        <v>41</v>
      </c>
      <c r="AY1215" s="2" t="s">
        <v>41</v>
      </c>
    </row>
    <row r="1216" spans="1:13" ht="30" customHeight="1" hidden="1">
      <c r="A1216" s="59"/>
      <c r="B1216" s="59"/>
      <c r="C1216" s="59"/>
      <c r="D1216" s="59"/>
      <c r="E1216" s="60"/>
      <c r="F1216" s="53"/>
      <c r="G1216" s="60"/>
      <c r="H1216" s="53"/>
      <c r="I1216" s="60"/>
      <c r="J1216" s="53"/>
      <c r="K1216" s="60"/>
      <c r="L1216" s="53"/>
      <c r="M1216" s="59"/>
    </row>
    <row r="1217" spans="1:14" ht="30" customHeight="1" hidden="1">
      <c r="A1217" s="54" t="s">
        <v>2911</v>
      </c>
      <c r="B1217" s="55"/>
      <c r="C1217" s="55"/>
      <c r="D1217" s="55"/>
      <c r="E1217" s="56"/>
      <c r="F1217" s="57"/>
      <c r="G1217" s="56"/>
      <c r="H1217" s="57"/>
      <c r="I1217" s="56"/>
      <c r="J1217" s="57"/>
      <c r="K1217" s="56"/>
      <c r="L1217" s="57"/>
      <c r="M1217" s="58"/>
      <c r="N1217" s="4" t="s">
        <v>987</v>
      </c>
    </row>
    <row r="1218" spans="1:51" ht="30" customHeight="1" hidden="1">
      <c r="A1218" s="40" t="s">
        <v>2912</v>
      </c>
      <c r="B1218" s="40" t="s">
        <v>2913</v>
      </c>
      <c r="C1218" s="40" t="s">
        <v>130</v>
      </c>
      <c r="D1218" s="59">
        <v>1</v>
      </c>
      <c r="E1218" s="60">
        <f aca="true" t="shared" si="202" ref="E1218:F1221">TRUNC(G1218+I1218+K1218,1)</f>
        <v>11859</v>
      </c>
      <c r="F1218" s="53">
        <f t="shared" si="202"/>
        <v>11859</v>
      </c>
      <c r="G1218" s="60">
        <f>일위대가목록!F366</f>
        <v>792</v>
      </c>
      <c r="H1218" s="53">
        <f>TRUNC(G1218*D1218,1)</f>
        <v>792</v>
      </c>
      <c r="I1218" s="60">
        <f>일위대가목록!G366</f>
        <v>11067</v>
      </c>
      <c r="J1218" s="53">
        <f>TRUNC(I1218*D1218,1)</f>
        <v>11067</v>
      </c>
      <c r="K1218" s="60">
        <f>일위대가목록!H366</f>
        <v>0</v>
      </c>
      <c r="L1218" s="53">
        <f>TRUNC(K1218*D1218,1)</f>
        <v>0</v>
      </c>
      <c r="M1218" s="40" t="s">
        <v>2914</v>
      </c>
      <c r="N1218" s="2" t="s">
        <v>987</v>
      </c>
      <c r="O1218" s="2" t="s">
        <v>2915</v>
      </c>
      <c r="P1218" s="2" t="s">
        <v>47</v>
      </c>
      <c r="Q1218" s="2" t="s">
        <v>48</v>
      </c>
      <c r="R1218" s="2" t="s">
        <v>48</v>
      </c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2" t="s">
        <v>41</v>
      </c>
      <c r="AW1218" s="2" t="s">
        <v>2916</v>
      </c>
      <c r="AX1218" s="2" t="s">
        <v>41</v>
      </c>
      <c r="AY1218" s="2" t="s">
        <v>41</v>
      </c>
    </row>
    <row r="1219" spans="1:51" ht="30" customHeight="1" hidden="1">
      <c r="A1219" s="40" t="s">
        <v>1221</v>
      </c>
      <c r="B1219" s="40" t="s">
        <v>2917</v>
      </c>
      <c r="C1219" s="40" t="s">
        <v>300</v>
      </c>
      <c r="D1219" s="59">
        <v>0.4081</v>
      </c>
      <c r="E1219" s="60">
        <f t="shared" si="202"/>
        <v>67342</v>
      </c>
      <c r="F1219" s="53">
        <f t="shared" si="202"/>
        <v>27482.1</v>
      </c>
      <c r="G1219" s="60">
        <f>일위대가목록!F243</f>
        <v>17046</v>
      </c>
      <c r="H1219" s="53">
        <f>TRUNC(G1219*D1219,1)</f>
        <v>6956.4</v>
      </c>
      <c r="I1219" s="60">
        <f>일위대가목록!G243</f>
        <v>29916</v>
      </c>
      <c r="J1219" s="53">
        <f>TRUNC(I1219*D1219,1)</f>
        <v>12208.7</v>
      </c>
      <c r="K1219" s="60">
        <f>일위대가목록!H243</f>
        <v>20380</v>
      </c>
      <c r="L1219" s="53">
        <f>TRUNC(K1219*D1219,1)</f>
        <v>8317</v>
      </c>
      <c r="M1219" s="40" t="s">
        <v>2918</v>
      </c>
      <c r="N1219" s="2" t="s">
        <v>987</v>
      </c>
      <c r="O1219" s="2" t="s">
        <v>2919</v>
      </c>
      <c r="P1219" s="2" t="s">
        <v>47</v>
      </c>
      <c r="Q1219" s="2" t="s">
        <v>48</v>
      </c>
      <c r="R1219" s="2" t="s">
        <v>48</v>
      </c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2" t="s">
        <v>41</v>
      </c>
      <c r="AW1219" s="2" t="s">
        <v>2920</v>
      </c>
      <c r="AX1219" s="2" t="s">
        <v>41</v>
      </c>
      <c r="AY1219" s="2" t="s">
        <v>41</v>
      </c>
    </row>
    <row r="1220" spans="1:51" ht="30" customHeight="1" hidden="1">
      <c r="A1220" s="40" t="s">
        <v>2921</v>
      </c>
      <c r="B1220" s="40" t="s">
        <v>2922</v>
      </c>
      <c r="C1220" s="40" t="s">
        <v>300</v>
      </c>
      <c r="D1220" s="59">
        <v>0.4081</v>
      </c>
      <c r="E1220" s="60">
        <f t="shared" si="202"/>
        <v>9263</v>
      </c>
      <c r="F1220" s="53">
        <f t="shared" si="202"/>
        <v>3780.2</v>
      </c>
      <c r="G1220" s="60">
        <f>일위대가목록!F367</f>
        <v>0</v>
      </c>
      <c r="H1220" s="53">
        <f>TRUNC(G1220*D1220,1)</f>
        <v>0</v>
      </c>
      <c r="I1220" s="60">
        <f>일위대가목록!G367</f>
        <v>0</v>
      </c>
      <c r="J1220" s="53">
        <f>TRUNC(I1220*D1220,1)</f>
        <v>0</v>
      </c>
      <c r="K1220" s="60">
        <f>일위대가목록!H367</f>
        <v>9263</v>
      </c>
      <c r="L1220" s="53">
        <f>TRUNC(K1220*D1220,1)</f>
        <v>3780.2</v>
      </c>
      <c r="M1220" s="40" t="s">
        <v>2923</v>
      </c>
      <c r="N1220" s="2" t="s">
        <v>987</v>
      </c>
      <c r="O1220" s="2" t="s">
        <v>2924</v>
      </c>
      <c r="P1220" s="2" t="s">
        <v>47</v>
      </c>
      <c r="Q1220" s="2" t="s">
        <v>48</v>
      </c>
      <c r="R1220" s="2" t="s">
        <v>48</v>
      </c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2" t="s">
        <v>41</v>
      </c>
      <c r="AW1220" s="2" t="s">
        <v>2925</v>
      </c>
      <c r="AX1220" s="2" t="s">
        <v>41</v>
      </c>
      <c r="AY1220" s="2" t="s">
        <v>41</v>
      </c>
    </row>
    <row r="1221" spans="1:51" ht="30" customHeight="1" hidden="1">
      <c r="A1221" s="40" t="s">
        <v>2926</v>
      </c>
      <c r="B1221" s="40" t="s">
        <v>2927</v>
      </c>
      <c r="C1221" s="40" t="s">
        <v>300</v>
      </c>
      <c r="D1221" s="59">
        <v>0.4081</v>
      </c>
      <c r="E1221" s="60">
        <f t="shared" si="202"/>
        <v>2230</v>
      </c>
      <c r="F1221" s="53">
        <f t="shared" si="202"/>
        <v>910</v>
      </c>
      <c r="G1221" s="60">
        <f>일위대가목록!F368</f>
        <v>0</v>
      </c>
      <c r="H1221" s="53">
        <f>TRUNC(G1221*D1221,1)</f>
        <v>0</v>
      </c>
      <c r="I1221" s="60">
        <f>일위대가목록!G368</f>
        <v>0</v>
      </c>
      <c r="J1221" s="53">
        <f>TRUNC(I1221*D1221,1)</f>
        <v>0</v>
      </c>
      <c r="K1221" s="60">
        <f>일위대가목록!H368</f>
        <v>2230</v>
      </c>
      <c r="L1221" s="53">
        <f>TRUNC(K1221*D1221,1)</f>
        <v>910</v>
      </c>
      <c r="M1221" s="40" t="s">
        <v>2928</v>
      </c>
      <c r="N1221" s="2" t="s">
        <v>987</v>
      </c>
      <c r="O1221" s="2" t="s">
        <v>2929</v>
      </c>
      <c r="P1221" s="2" t="s">
        <v>47</v>
      </c>
      <c r="Q1221" s="2" t="s">
        <v>48</v>
      </c>
      <c r="R1221" s="2" t="s">
        <v>48</v>
      </c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2" t="s">
        <v>41</v>
      </c>
      <c r="AW1221" s="2" t="s">
        <v>2930</v>
      </c>
      <c r="AX1221" s="2" t="s">
        <v>41</v>
      </c>
      <c r="AY1221" s="2" t="s">
        <v>41</v>
      </c>
    </row>
    <row r="1222" spans="1:51" ht="30" customHeight="1" hidden="1">
      <c r="A1222" s="40" t="s">
        <v>1173</v>
      </c>
      <c r="B1222" s="40" t="s">
        <v>41</v>
      </c>
      <c r="C1222" s="40" t="s">
        <v>41</v>
      </c>
      <c r="D1222" s="59"/>
      <c r="E1222" s="60"/>
      <c r="F1222" s="53">
        <f>H1222+J1222+L1222</f>
        <v>44030</v>
      </c>
      <c r="G1222" s="60"/>
      <c r="H1222" s="53">
        <f>TRUNC(SUMIF(N1218:N1221,N1217,H1218:H1221),0)</f>
        <v>7748</v>
      </c>
      <c r="I1222" s="60"/>
      <c r="J1222" s="53">
        <f>TRUNC(SUMIF(N1218:N1221,N1217,J1218:J1221),0)</f>
        <v>23275</v>
      </c>
      <c r="K1222" s="60"/>
      <c r="L1222" s="53">
        <f>TRUNC(SUMIF(N1218:N1221,N1217,L1218:L1221),0)</f>
        <v>13007</v>
      </c>
      <c r="M1222" s="40" t="s">
        <v>41</v>
      </c>
      <c r="N1222" s="2" t="s">
        <v>67</v>
      </c>
      <c r="O1222" s="2" t="s">
        <v>67</v>
      </c>
      <c r="P1222" s="2" t="s">
        <v>41</v>
      </c>
      <c r="Q1222" s="2" t="s">
        <v>41</v>
      </c>
      <c r="R1222" s="2" t="s">
        <v>41</v>
      </c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2" t="s">
        <v>41</v>
      </c>
      <c r="AW1222" s="2" t="s">
        <v>41</v>
      </c>
      <c r="AX1222" s="2" t="s">
        <v>41</v>
      </c>
      <c r="AY1222" s="2" t="s">
        <v>41</v>
      </c>
    </row>
    <row r="1223" spans="1:13" ht="30" customHeight="1" hidden="1">
      <c r="A1223" s="59"/>
      <c r="B1223" s="59"/>
      <c r="C1223" s="59"/>
      <c r="D1223" s="59"/>
      <c r="E1223" s="60"/>
      <c r="F1223" s="53"/>
      <c r="G1223" s="60"/>
      <c r="H1223" s="53"/>
      <c r="I1223" s="60"/>
      <c r="J1223" s="53"/>
      <c r="K1223" s="60"/>
      <c r="L1223" s="53"/>
      <c r="M1223" s="59"/>
    </row>
    <row r="1224" spans="1:14" ht="30" customHeight="1" hidden="1">
      <c r="A1224" s="54" t="s">
        <v>2931</v>
      </c>
      <c r="B1224" s="55"/>
      <c r="C1224" s="55"/>
      <c r="D1224" s="55"/>
      <c r="E1224" s="56"/>
      <c r="F1224" s="57"/>
      <c r="G1224" s="56"/>
      <c r="H1224" s="57"/>
      <c r="I1224" s="56"/>
      <c r="J1224" s="57"/>
      <c r="K1224" s="56"/>
      <c r="L1224" s="57"/>
      <c r="M1224" s="58"/>
      <c r="N1224" s="4" t="s">
        <v>1030</v>
      </c>
    </row>
    <row r="1225" spans="1:51" ht="30" customHeight="1" hidden="1">
      <c r="A1225" s="40" t="s">
        <v>2932</v>
      </c>
      <c r="B1225" s="40" t="s">
        <v>41</v>
      </c>
      <c r="C1225" s="40" t="s">
        <v>1028</v>
      </c>
      <c r="D1225" s="59">
        <v>1</v>
      </c>
      <c r="E1225" s="60">
        <f>TRUNC(G1225+I1225+K1225,1)</f>
        <v>2586690</v>
      </c>
      <c r="F1225" s="53">
        <f>TRUNC(H1225+J1225+L1225,1)</f>
        <v>2586690</v>
      </c>
      <c r="G1225" s="60">
        <f>단가대비표!O311</f>
        <v>1309080</v>
      </c>
      <c r="H1225" s="53">
        <f>TRUNC(G1225*D1225,1)</f>
        <v>1309080</v>
      </c>
      <c r="I1225" s="60">
        <f>단가대비표!P311</f>
        <v>1118935</v>
      </c>
      <c r="J1225" s="53">
        <f>TRUNC(I1225*D1225,1)</f>
        <v>1118935</v>
      </c>
      <c r="K1225" s="60">
        <f>단가대비표!V311</f>
        <v>158675</v>
      </c>
      <c r="L1225" s="53">
        <f>TRUNC(K1225*D1225,1)</f>
        <v>158675</v>
      </c>
      <c r="M1225" s="40" t="s">
        <v>2933</v>
      </c>
      <c r="N1225" s="2" t="s">
        <v>1030</v>
      </c>
      <c r="O1225" s="2" t="s">
        <v>2934</v>
      </c>
      <c r="P1225" s="2" t="s">
        <v>48</v>
      </c>
      <c r="Q1225" s="2" t="s">
        <v>48</v>
      </c>
      <c r="R1225" s="2" t="s">
        <v>47</v>
      </c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2" t="s">
        <v>41</v>
      </c>
      <c r="AW1225" s="2" t="s">
        <v>2935</v>
      </c>
      <c r="AX1225" s="2" t="s">
        <v>41</v>
      </c>
      <c r="AY1225" s="2" t="s">
        <v>41</v>
      </c>
    </row>
    <row r="1226" spans="1:51" ht="30" customHeight="1" hidden="1">
      <c r="A1226" s="40" t="s">
        <v>1173</v>
      </c>
      <c r="B1226" s="40" t="s">
        <v>41</v>
      </c>
      <c r="C1226" s="40" t="s">
        <v>41</v>
      </c>
      <c r="D1226" s="59"/>
      <c r="E1226" s="60"/>
      <c r="F1226" s="53">
        <f>H1226+J1226+L1226</f>
        <v>2586690</v>
      </c>
      <c r="G1226" s="60"/>
      <c r="H1226" s="53">
        <f>TRUNC(SUMIF(N1225:N1225,N1224,H1225:H1225),0)</f>
        <v>1309080</v>
      </c>
      <c r="I1226" s="60"/>
      <c r="J1226" s="53">
        <f>TRUNC(SUMIF(N1225:N1225,N1224,J1225:J1225),0)</f>
        <v>1118935</v>
      </c>
      <c r="K1226" s="60"/>
      <c r="L1226" s="53">
        <f>TRUNC(SUMIF(N1225:N1225,N1224,L1225:L1225),0)</f>
        <v>158675</v>
      </c>
      <c r="M1226" s="40" t="s">
        <v>41</v>
      </c>
      <c r="N1226" s="2" t="s">
        <v>67</v>
      </c>
      <c r="O1226" s="2" t="s">
        <v>67</v>
      </c>
      <c r="P1226" s="2" t="s">
        <v>41</v>
      </c>
      <c r="Q1226" s="2" t="s">
        <v>41</v>
      </c>
      <c r="R1226" s="2" t="s">
        <v>41</v>
      </c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2" t="s">
        <v>41</v>
      </c>
      <c r="AW1226" s="2" t="s">
        <v>41</v>
      </c>
      <c r="AX1226" s="2" t="s">
        <v>41</v>
      </c>
      <c r="AY1226" s="2" t="s">
        <v>41</v>
      </c>
    </row>
    <row r="1227" spans="1:13" ht="30" customHeight="1" hidden="1">
      <c r="A1227" s="59"/>
      <c r="B1227" s="59"/>
      <c r="C1227" s="59"/>
      <c r="D1227" s="59"/>
      <c r="E1227" s="60"/>
      <c r="F1227" s="53"/>
      <c r="G1227" s="60"/>
      <c r="H1227" s="53"/>
      <c r="I1227" s="60"/>
      <c r="J1227" s="53"/>
      <c r="K1227" s="60"/>
      <c r="L1227" s="53"/>
      <c r="M1227" s="59"/>
    </row>
    <row r="1228" spans="1:14" s="44" customFormat="1" ht="30" customHeight="1">
      <c r="A1228" s="54" t="s">
        <v>5148</v>
      </c>
      <c r="B1228" s="55"/>
      <c r="C1228" s="55"/>
      <c r="D1228" s="55"/>
      <c r="E1228" s="56"/>
      <c r="F1228" s="57"/>
      <c r="G1228" s="56"/>
      <c r="H1228" s="57"/>
      <c r="I1228" s="56"/>
      <c r="J1228" s="57"/>
      <c r="K1228" s="56"/>
      <c r="L1228" s="57"/>
      <c r="M1228" s="58"/>
      <c r="N1228" s="50" t="s">
        <v>1030</v>
      </c>
    </row>
    <row r="1229" spans="1:51" s="44" customFormat="1" ht="30" customHeight="1">
      <c r="A1229" s="40" t="s">
        <v>2932</v>
      </c>
      <c r="B1229" s="40" t="s">
        <v>41</v>
      </c>
      <c r="C1229" s="40" t="s">
        <v>1028</v>
      </c>
      <c r="D1229" s="59">
        <v>1</v>
      </c>
      <c r="E1229" s="60">
        <f>TRUNC(G1229+I1229+K1229,1)</f>
        <v>3107323</v>
      </c>
      <c r="F1229" s="53">
        <f>TRUNC(H1229+J1229+L1229,1)</f>
        <v>3107323</v>
      </c>
      <c r="G1229" s="60">
        <f>단가대비표!O312</f>
        <v>1570818</v>
      </c>
      <c r="H1229" s="53">
        <f>TRUNC(G1229*D1229,1)</f>
        <v>1570818</v>
      </c>
      <c r="I1229" s="60">
        <f>단가대비표!P312</f>
        <v>1346333</v>
      </c>
      <c r="J1229" s="53">
        <f>TRUNC(I1229*D1229,1)</f>
        <v>1346333</v>
      </c>
      <c r="K1229" s="60">
        <f>단가대비표!V312</f>
        <v>190172</v>
      </c>
      <c r="L1229" s="53">
        <f>TRUNC(K1229*D1229,1)</f>
        <v>190172</v>
      </c>
      <c r="M1229" s="40" t="s">
        <v>5124</v>
      </c>
      <c r="N1229" s="42" t="s">
        <v>1030</v>
      </c>
      <c r="O1229" s="42" t="s">
        <v>2934</v>
      </c>
      <c r="P1229" s="42" t="s">
        <v>48</v>
      </c>
      <c r="Q1229" s="42" t="s">
        <v>48</v>
      </c>
      <c r="R1229" s="42" t="s">
        <v>47</v>
      </c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2" t="s">
        <v>41</v>
      </c>
      <c r="AW1229" s="42" t="s">
        <v>2935</v>
      </c>
      <c r="AX1229" s="42" t="s">
        <v>41</v>
      </c>
      <c r="AY1229" s="42" t="s">
        <v>41</v>
      </c>
    </row>
    <row r="1230" spans="1:51" s="44" customFormat="1" ht="30" customHeight="1">
      <c r="A1230" s="40" t="s">
        <v>1173</v>
      </c>
      <c r="B1230" s="40" t="s">
        <v>41</v>
      </c>
      <c r="C1230" s="40" t="s">
        <v>41</v>
      </c>
      <c r="D1230" s="59"/>
      <c r="E1230" s="60"/>
      <c r="F1230" s="53">
        <f>H1230+J1230+L1230</f>
        <v>3107323</v>
      </c>
      <c r="G1230" s="60"/>
      <c r="H1230" s="53">
        <f>TRUNC(SUMIF(N1229:N1229,N1228,H1229:H1229),0)</f>
        <v>1570818</v>
      </c>
      <c r="I1230" s="60"/>
      <c r="J1230" s="53">
        <f>TRUNC(SUMIF(N1229:N1229,N1228,J1229:J1229),0)</f>
        <v>1346333</v>
      </c>
      <c r="K1230" s="60"/>
      <c r="L1230" s="53">
        <f>TRUNC(SUMIF(N1229:N1229,N1228,L1229:L1229),0)</f>
        <v>190172</v>
      </c>
      <c r="M1230" s="40" t="s">
        <v>41</v>
      </c>
      <c r="N1230" s="42" t="s">
        <v>67</v>
      </c>
      <c r="O1230" s="42" t="s">
        <v>67</v>
      </c>
      <c r="P1230" s="42" t="s">
        <v>41</v>
      </c>
      <c r="Q1230" s="42" t="s">
        <v>41</v>
      </c>
      <c r="R1230" s="42" t="s">
        <v>41</v>
      </c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2" t="s">
        <v>41</v>
      </c>
      <c r="AW1230" s="42" t="s">
        <v>41</v>
      </c>
      <c r="AX1230" s="42" t="s">
        <v>41</v>
      </c>
      <c r="AY1230" s="42" t="s">
        <v>41</v>
      </c>
    </row>
    <row r="1231" spans="1:13" ht="30" customHeight="1">
      <c r="A1231" s="59"/>
      <c r="B1231" s="59"/>
      <c r="C1231" s="59"/>
      <c r="D1231" s="59"/>
      <c r="E1231" s="60"/>
      <c r="F1231" s="53"/>
      <c r="G1231" s="60"/>
      <c r="H1231" s="53"/>
      <c r="I1231" s="60"/>
      <c r="J1231" s="53"/>
      <c r="K1231" s="60"/>
      <c r="L1231" s="53"/>
      <c r="M1231" s="59"/>
    </row>
    <row r="1232" spans="1:14" ht="30" customHeight="1" hidden="1">
      <c r="A1232" s="54" t="s">
        <v>2936</v>
      </c>
      <c r="B1232" s="55"/>
      <c r="C1232" s="55"/>
      <c r="D1232" s="55"/>
      <c r="E1232" s="56"/>
      <c r="F1232" s="57"/>
      <c r="G1232" s="56"/>
      <c r="H1232" s="57"/>
      <c r="I1232" s="56"/>
      <c r="J1232" s="57"/>
      <c r="K1232" s="56"/>
      <c r="L1232" s="57"/>
      <c r="M1232" s="58"/>
      <c r="N1232" s="4" t="s">
        <v>1034</v>
      </c>
    </row>
    <row r="1233" spans="1:51" ht="30" customHeight="1" hidden="1">
      <c r="A1233" s="40" t="s">
        <v>1064</v>
      </c>
      <c r="B1233" s="40" t="s">
        <v>2937</v>
      </c>
      <c r="C1233" s="40" t="s">
        <v>171</v>
      </c>
      <c r="D1233" s="59">
        <v>1</v>
      </c>
      <c r="E1233" s="60">
        <f>TRUNC(G1233+I1233+K1233,1)</f>
        <v>12830</v>
      </c>
      <c r="F1233" s="53">
        <f>TRUNC(H1233+J1233+L1233,1)</f>
        <v>12830</v>
      </c>
      <c r="G1233" s="60">
        <f>단가대비표!O161</f>
        <v>0</v>
      </c>
      <c r="H1233" s="53">
        <f>TRUNC(G1233*D1233,1)</f>
        <v>0</v>
      </c>
      <c r="I1233" s="60">
        <f>단가대비표!P161</f>
        <v>0</v>
      </c>
      <c r="J1233" s="53">
        <f>TRUNC(I1233*D1233,1)</f>
        <v>0</v>
      </c>
      <c r="K1233" s="60">
        <f>단가대비표!V161</f>
        <v>12830</v>
      </c>
      <c r="L1233" s="53">
        <f>TRUNC(K1233*D1233,1)</f>
        <v>12830</v>
      </c>
      <c r="M1233" s="40" t="s">
        <v>2938</v>
      </c>
      <c r="N1233" s="2" t="s">
        <v>1034</v>
      </c>
      <c r="O1233" s="2" t="s">
        <v>2939</v>
      </c>
      <c r="P1233" s="2" t="s">
        <v>48</v>
      </c>
      <c r="Q1233" s="2" t="s">
        <v>48</v>
      </c>
      <c r="R1233" s="2" t="s">
        <v>47</v>
      </c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2" t="s">
        <v>41</v>
      </c>
      <c r="AW1233" s="2" t="s">
        <v>2940</v>
      </c>
      <c r="AX1233" s="2" t="s">
        <v>41</v>
      </c>
      <c r="AY1233" s="2" t="s">
        <v>41</v>
      </c>
    </row>
    <row r="1234" spans="1:51" ht="30" customHeight="1" hidden="1">
      <c r="A1234" s="40" t="s">
        <v>1173</v>
      </c>
      <c r="B1234" s="40" t="s">
        <v>41</v>
      </c>
      <c r="C1234" s="40" t="s">
        <v>41</v>
      </c>
      <c r="D1234" s="59"/>
      <c r="E1234" s="60"/>
      <c r="F1234" s="53">
        <f>H1234+J1234+L1234</f>
        <v>12830</v>
      </c>
      <c r="G1234" s="60"/>
      <c r="H1234" s="53">
        <f>TRUNC(SUMIF(N1233:N1233,N1232,H1233:H1233),0)</f>
        <v>0</v>
      </c>
      <c r="I1234" s="60"/>
      <c r="J1234" s="53">
        <f>TRUNC(SUMIF(N1233:N1233,N1232,J1233:J1233),0)</f>
        <v>0</v>
      </c>
      <c r="K1234" s="60"/>
      <c r="L1234" s="53">
        <f>TRUNC(SUMIF(N1233:N1233,N1232,L1233:L1233),0)</f>
        <v>12830</v>
      </c>
      <c r="M1234" s="40" t="s">
        <v>41</v>
      </c>
      <c r="N1234" s="2" t="s">
        <v>67</v>
      </c>
      <c r="O1234" s="2" t="s">
        <v>67</v>
      </c>
      <c r="P1234" s="2" t="s">
        <v>41</v>
      </c>
      <c r="Q1234" s="2" t="s">
        <v>41</v>
      </c>
      <c r="R1234" s="2" t="s">
        <v>41</v>
      </c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2" t="s">
        <v>41</v>
      </c>
      <c r="AW1234" s="2" t="s">
        <v>41</v>
      </c>
      <c r="AX1234" s="2" t="s">
        <v>41</v>
      </c>
      <c r="AY1234" s="2" t="s">
        <v>41</v>
      </c>
    </row>
    <row r="1235" spans="1:13" ht="30" customHeight="1" hidden="1">
      <c r="A1235" s="59"/>
      <c r="B1235" s="59"/>
      <c r="C1235" s="59"/>
      <c r="D1235" s="59"/>
      <c r="E1235" s="60"/>
      <c r="F1235" s="53"/>
      <c r="G1235" s="60"/>
      <c r="H1235" s="53"/>
      <c r="I1235" s="60"/>
      <c r="J1235" s="53"/>
      <c r="K1235" s="60"/>
      <c r="L1235" s="53"/>
      <c r="M1235" s="59"/>
    </row>
    <row r="1236" spans="1:49" s="34" customFormat="1" ht="30" customHeight="1" hidden="1">
      <c r="A1236" s="54" t="s">
        <v>2936</v>
      </c>
      <c r="B1236" s="55"/>
      <c r="C1236" s="55"/>
      <c r="D1236" s="55"/>
      <c r="E1236" s="56"/>
      <c r="F1236" s="57"/>
      <c r="G1236" s="56"/>
      <c r="H1236" s="57"/>
      <c r="I1236" s="56"/>
      <c r="J1236" s="57"/>
      <c r="K1236" s="56"/>
      <c r="L1236" s="57"/>
      <c r="M1236" s="58"/>
      <c r="N1236" s="48" t="s">
        <v>1034</v>
      </c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</row>
    <row r="1237" spans="1:49" s="34" customFormat="1" ht="30" customHeight="1" hidden="1">
      <c r="A1237" s="40" t="s">
        <v>1064</v>
      </c>
      <c r="B1237" s="40" t="s">
        <v>2937</v>
      </c>
      <c r="C1237" s="40" t="s">
        <v>171</v>
      </c>
      <c r="D1237" s="59">
        <v>1</v>
      </c>
      <c r="E1237" s="60">
        <f>TRUNC(G1237+I1237+K1237,1)</f>
        <v>22000</v>
      </c>
      <c r="F1237" s="53">
        <f>TRUNC(H1237+J1237+L1237,1)</f>
        <v>22000</v>
      </c>
      <c r="G1237" s="60">
        <f>단가대비표!O165</f>
        <v>0</v>
      </c>
      <c r="H1237" s="53">
        <f>TRUNC(G1237*D1237,1)</f>
        <v>0</v>
      </c>
      <c r="I1237" s="60">
        <f>단가대비표!P165</f>
        <v>0</v>
      </c>
      <c r="J1237" s="53">
        <f>TRUNC(I1237*D1237,1)</f>
        <v>0</v>
      </c>
      <c r="K1237" s="60">
        <f>단가대비표!V162</f>
        <v>22000</v>
      </c>
      <c r="L1237" s="53">
        <f>TRUNC(K1237*D1237,1)</f>
        <v>22000</v>
      </c>
      <c r="M1237" s="40" t="s">
        <v>2938</v>
      </c>
      <c r="N1237" s="2" t="s">
        <v>1034</v>
      </c>
      <c r="O1237" s="2" t="s">
        <v>2939</v>
      </c>
      <c r="P1237" s="2" t="s">
        <v>48</v>
      </c>
      <c r="Q1237" s="2" t="s">
        <v>48</v>
      </c>
      <c r="R1237" s="2" t="s">
        <v>47</v>
      </c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2" t="s">
        <v>41</v>
      </c>
      <c r="AW1237" s="2" t="s">
        <v>2940</v>
      </c>
    </row>
    <row r="1238" spans="1:49" s="34" customFormat="1" ht="30" customHeight="1" hidden="1">
      <c r="A1238" s="40" t="s">
        <v>1173</v>
      </c>
      <c r="B1238" s="40" t="s">
        <v>41</v>
      </c>
      <c r="C1238" s="40" t="s">
        <v>41</v>
      </c>
      <c r="D1238" s="59"/>
      <c r="E1238" s="60"/>
      <c r="F1238" s="53">
        <f>H1238+J1238+L1238</f>
        <v>22000</v>
      </c>
      <c r="G1238" s="60"/>
      <c r="H1238" s="53">
        <f>TRUNC(SUMIF(N1237:N1237,N1236,H1237:H1237),0)</f>
        <v>0</v>
      </c>
      <c r="I1238" s="60"/>
      <c r="J1238" s="53">
        <f>TRUNC(SUMIF(N1237:N1237,N1236,J1237:J1237),0)</f>
        <v>0</v>
      </c>
      <c r="K1238" s="60"/>
      <c r="L1238" s="53">
        <f>TRUNC(SUMIF(N1237:N1237,N1236,L1237:L1237),0)</f>
        <v>22000</v>
      </c>
      <c r="M1238" s="40" t="s">
        <v>41</v>
      </c>
      <c r="N1238" s="2" t="s">
        <v>67</v>
      </c>
      <c r="O1238" s="2" t="s">
        <v>67</v>
      </c>
      <c r="P1238" s="2" t="s">
        <v>41</v>
      </c>
      <c r="Q1238" s="2" t="s">
        <v>41</v>
      </c>
      <c r="R1238" s="2" t="s">
        <v>41</v>
      </c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2" t="s">
        <v>41</v>
      </c>
      <c r="AW1238" s="2" t="s">
        <v>41</v>
      </c>
    </row>
    <row r="1239" spans="1:13" ht="30" customHeight="1" hidden="1">
      <c r="A1239" s="40"/>
      <c r="B1239" s="40"/>
      <c r="C1239" s="40"/>
      <c r="D1239" s="59"/>
      <c r="E1239" s="60"/>
      <c r="F1239" s="53"/>
      <c r="G1239" s="60"/>
      <c r="H1239" s="53"/>
      <c r="I1239" s="60"/>
      <c r="J1239" s="53"/>
      <c r="K1239" s="60"/>
      <c r="L1239" s="53"/>
      <c r="M1239" s="40"/>
    </row>
    <row r="1240" spans="1:14" ht="30" customHeight="1" hidden="1">
      <c r="A1240" s="54" t="s">
        <v>2941</v>
      </c>
      <c r="B1240" s="55"/>
      <c r="C1240" s="55"/>
      <c r="D1240" s="55"/>
      <c r="E1240" s="56"/>
      <c r="F1240" s="57"/>
      <c r="G1240" s="56"/>
      <c r="H1240" s="57"/>
      <c r="I1240" s="56"/>
      <c r="J1240" s="57"/>
      <c r="K1240" s="56"/>
      <c r="L1240" s="57"/>
      <c r="M1240" s="58"/>
      <c r="N1240" s="4" t="s">
        <v>1038</v>
      </c>
    </row>
    <row r="1241" spans="1:51" ht="30" customHeight="1" hidden="1">
      <c r="A1241" s="40" t="s">
        <v>2942</v>
      </c>
      <c r="B1241" s="40" t="s">
        <v>2943</v>
      </c>
      <c r="C1241" s="40" t="s">
        <v>171</v>
      </c>
      <c r="D1241" s="59">
        <v>1</v>
      </c>
      <c r="E1241" s="60">
        <f aca="true" t="shared" si="203" ref="E1241:E1251">TRUNC(G1241+I1241+K1241,1)</f>
        <v>30020</v>
      </c>
      <c r="F1241" s="53">
        <f aca="true" t="shared" si="204" ref="F1241:F1251">TRUNC(H1241+J1241+L1241,1)</f>
        <v>30020</v>
      </c>
      <c r="G1241" s="60">
        <f>단가대비표!O163</f>
        <v>0</v>
      </c>
      <c r="H1241" s="53">
        <f aca="true" t="shared" si="205" ref="H1241:H1251">TRUNC(G1241*D1241,1)</f>
        <v>0</v>
      </c>
      <c r="I1241" s="60">
        <f>단가대비표!P163</f>
        <v>0</v>
      </c>
      <c r="J1241" s="53">
        <f aca="true" t="shared" si="206" ref="J1241:J1251">TRUNC(I1241*D1241,1)</f>
        <v>0</v>
      </c>
      <c r="K1241" s="60">
        <f>단가대비표!V163</f>
        <v>30020</v>
      </c>
      <c r="L1241" s="53">
        <f aca="true" t="shared" si="207" ref="L1241:L1251">TRUNC(K1241*D1241,1)</f>
        <v>30020</v>
      </c>
      <c r="M1241" s="40" t="s">
        <v>2944</v>
      </c>
      <c r="N1241" s="2" t="s">
        <v>1038</v>
      </c>
      <c r="O1241" s="2" t="s">
        <v>2945</v>
      </c>
      <c r="P1241" s="2" t="s">
        <v>48</v>
      </c>
      <c r="Q1241" s="2" t="s">
        <v>48</v>
      </c>
      <c r="R1241" s="2" t="s">
        <v>47</v>
      </c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2" t="s">
        <v>41</v>
      </c>
      <c r="AW1241" s="2" t="s">
        <v>2946</v>
      </c>
      <c r="AX1241" s="2" t="s">
        <v>41</v>
      </c>
      <c r="AY1241" s="2" t="s">
        <v>41</v>
      </c>
    </row>
    <row r="1242" spans="1:51" ht="30" customHeight="1" hidden="1">
      <c r="A1242" s="40" t="s">
        <v>2942</v>
      </c>
      <c r="B1242" s="40" t="s">
        <v>2947</v>
      </c>
      <c r="C1242" s="40" t="s">
        <v>171</v>
      </c>
      <c r="D1242" s="59">
        <v>1</v>
      </c>
      <c r="E1242" s="60">
        <f t="shared" si="203"/>
        <v>29720</v>
      </c>
      <c r="F1242" s="53">
        <f t="shared" si="204"/>
        <v>29720</v>
      </c>
      <c r="G1242" s="60">
        <f>단가대비표!O164</f>
        <v>0</v>
      </c>
      <c r="H1242" s="53">
        <f t="shared" si="205"/>
        <v>0</v>
      </c>
      <c r="I1242" s="60">
        <f>단가대비표!P164</f>
        <v>0</v>
      </c>
      <c r="J1242" s="53">
        <f t="shared" si="206"/>
        <v>0</v>
      </c>
      <c r="K1242" s="60">
        <f>단가대비표!V164</f>
        <v>29720</v>
      </c>
      <c r="L1242" s="53">
        <f t="shared" si="207"/>
        <v>29720</v>
      </c>
      <c r="M1242" s="40" t="s">
        <v>2948</v>
      </c>
      <c r="N1242" s="2" t="s">
        <v>1038</v>
      </c>
      <c r="O1242" s="2" t="s">
        <v>2949</v>
      </c>
      <c r="P1242" s="2" t="s">
        <v>48</v>
      </c>
      <c r="Q1242" s="2" t="s">
        <v>48</v>
      </c>
      <c r="R1242" s="2" t="s">
        <v>47</v>
      </c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2" t="s">
        <v>41</v>
      </c>
      <c r="AW1242" s="2" t="s">
        <v>2950</v>
      </c>
      <c r="AX1242" s="2" t="s">
        <v>41</v>
      </c>
      <c r="AY1242" s="2" t="s">
        <v>41</v>
      </c>
    </row>
    <row r="1243" spans="1:51" ht="30" customHeight="1" hidden="1">
      <c r="A1243" s="40" t="s">
        <v>2942</v>
      </c>
      <c r="B1243" s="40" t="s">
        <v>2951</v>
      </c>
      <c r="C1243" s="40" t="s">
        <v>171</v>
      </c>
      <c r="D1243" s="59">
        <v>1</v>
      </c>
      <c r="E1243" s="60">
        <f t="shared" si="203"/>
        <v>30020</v>
      </c>
      <c r="F1243" s="53">
        <f t="shared" si="204"/>
        <v>30020</v>
      </c>
      <c r="G1243" s="60">
        <f>단가대비표!O165</f>
        <v>0</v>
      </c>
      <c r="H1243" s="53">
        <f t="shared" si="205"/>
        <v>0</v>
      </c>
      <c r="I1243" s="60">
        <f>단가대비표!P165</f>
        <v>0</v>
      </c>
      <c r="J1243" s="53">
        <f t="shared" si="206"/>
        <v>0</v>
      </c>
      <c r="K1243" s="60">
        <f>단가대비표!V165</f>
        <v>30020</v>
      </c>
      <c r="L1243" s="53">
        <f t="shared" si="207"/>
        <v>30020</v>
      </c>
      <c r="M1243" s="40" t="s">
        <v>2952</v>
      </c>
      <c r="N1243" s="2" t="s">
        <v>1038</v>
      </c>
      <c r="O1243" s="2" t="s">
        <v>2953</v>
      </c>
      <c r="P1243" s="2" t="s">
        <v>48</v>
      </c>
      <c r="Q1243" s="2" t="s">
        <v>48</v>
      </c>
      <c r="R1243" s="2" t="s">
        <v>47</v>
      </c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2" t="s">
        <v>41</v>
      </c>
      <c r="AW1243" s="2" t="s">
        <v>2954</v>
      </c>
      <c r="AX1243" s="2" t="s">
        <v>41</v>
      </c>
      <c r="AY1243" s="2" t="s">
        <v>41</v>
      </c>
    </row>
    <row r="1244" spans="1:51" ht="30" customHeight="1" hidden="1">
      <c r="A1244" s="40" t="s">
        <v>2955</v>
      </c>
      <c r="B1244" s="40" t="s">
        <v>2956</v>
      </c>
      <c r="C1244" s="40" t="s">
        <v>171</v>
      </c>
      <c r="D1244" s="59">
        <v>1</v>
      </c>
      <c r="E1244" s="60">
        <f t="shared" si="203"/>
        <v>18560</v>
      </c>
      <c r="F1244" s="53">
        <f t="shared" si="204"/>
        <v>18560</v>
      </c>
      <c r="G1244" s="60">
        <f>단가대비표!O166</f>
        <v>0</v>
      </c>
      <c r="H1244" s="53">
        <f t="shared" si="205"/>
        <v>0</v>
      </c>
      <c r="I1244" s="60">
        <f>단가대비표!P166</f>
        <v>0</v>
      </c>
      <c r="J1244" s="53">
        <f t="shared" si="206"/>
        <v>0</v>
      </c>
      <c r="K1244" s="60">
        <f>단가대비표!V166</f>
        <v>18560</v>
      </c>
      <c r="L1244" s="53">
        <f t="shared" si="207"/>
        <v>18560</v>
      </c>
      <c r="M1244" s="40" t="s">
        <v>2957</v>
      </c>
      <c r="N1244" s="2" t="s">
        <v>1038</v>
      </c>
      <c r="O1244" s="2" t="s">
        <v>2958</v>
      </c>
      <c r="P1244" s="2" t="s">
        <v>48</v>
      </c>
      <c r="Q1244" s="2" t="s">
        <v>48</v>
      </c>
      <c r="R1244" s="2" t="s">
        <v>47</v>
      </c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2" t="s">
        <v>41</v>
      </c>
      <c r="AW1244" s="2" t="s">
        <v>2959</v>
      </c>
      <c r="AX1244" s="2" t="s">
        <v>41</v>
      </c>
      <c r="AY1244" s="2" t="s">
        <v>41</v>
      </c>
    </row>
    <row r="1245" spans="1:51" ht="30" customHeight="1" hidden="1">
      <c r="A1245" s="40" t="s">
        <v>2960</v>
      </c>
      <c r="B1245" s="40" t="s">
        <v>2961</v>
      </c>
      <c r="C1245" s="40" t="s">
        <v>171</v>
      </c>
      <c r="D1245" s="59">
        <v>1</v>
      </c>
      <c r="E1245" s="60">
        <f t="shared" si="203"/>
        <v>11980</v>
      </c>
      <c r="F1245" s="53">
        <f t="shared" si="204"/>
        <v>11980</v>
      </c>
      <c r="G1245" s="60">
        <f>단가대비표!O167</f>
        <v>0</v>
      </c>
      <c r="H1245" s="53">
        <f t="shared" si="205"/>
        <v>0</v>
      </c>
      <c r="I1245" s="60">
        <f>단가대비표!P167</f>
        <v>0</v>
      </c>
      <c r="J1245" s="53">
        <f t="shared" si="206"/>
        <v>0</v>
      </c>
      <c r="K1245" s="60">
        <f>단가대비표!V167</f>
        <v>11980</v>
      </c>
      <c r="L1245" s="53">
        <f t="shared" si="207"/>
        <v>11980</v>
      </c>
      <c r="M1245" s="40" t="s">
        <v>2962</v>
      </c>
      <c r="N1245" s="2" t="s">
        <v>1038</v>
      </c>
      <c r="O1245" s="2" t="s">
        <v>2963</v>
      </c>
      <c r="P1245" s="2" t="s">
        <v>48</v>
      </c>
      <c r="Q1245" s="2" t="s">
        <v>48</v>
      </c>
      <c r="R1245" s="2" t="s">
        <v>47</v>
      </c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2" t="s">
        <v>41</v>
      </c>
      <c r="AW1245" s="2" t="s">
        <v>2964</v>
      </c>
      <c r="AX1245" s="2" t="s">
        <v>41</v>
      </c>
      <c r="AY1245" s="2" t="s">
        <v>41</v>
      </c>
    </row>
    <row r="1246" spans="1:51" ht="30" customHeight="1" hidden="1">
      <c r="A1246" s="40" t="s">
        <v>2960</v>
      </c>
      <c r="B1246" s="40" t="s">
        <v>2965</v>
      </c>
      <c r="C1246" s="40" t="s">
        <v>171</v>
      </c>
      <c r="D1246" s="59">
        <v>1</v>
      </c>
      <c r="E1246" s="60">
        <f t="shared" si="203"/>
        <v>11980</v>
      </c>
      <c r="F1246" s="53">
        <f t="shared" si="204"/>
        <v>11980</v>
      </c>
      <c r="G1246" s="60">
        <f>단가대비표!O168</f>
        <v>0</v>
      </c>
      <c r="H1246" s="53">
        <f t="shared" si="205"/>
        <v>0</v>
      </c>
      <c r="I1246" s="60">
        <f>단가대비표!P168</f>
        <v>0</v>
      </c>
      <c r="J1246" s="53">
        <f t="shared" si="206"/>
        <v>0</v>
      </c>
      <c r="K1246" s="60">
        <f>단가대비표!V168</f>
        <v>11980</v>
      </c>
      <c r="L1246" s="53">
        <f t="shared" si="207"/>
        <v>11980</v>
      </c>
      <c r="M1246" s="40" t="s">
        <v>2966</v>
      </c>
      <c r="N1246" s="2" t="s">
        <v>1038</v>
      </c>
      <c r="O1246" s="2" t="s">
        <v>2967</v>
      </c>
      <c r="P1246" s="2" t="s">
        <v>48</v>
      </c>
      <c r="Q1246" s="2" t="s">
        <v>48</v>
      </c>
      <c r="R1246" s="2" t="s">
        <v>47</v>
      </c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2" t="s">
        <v>41</v>
      </c>
      <c r="AW1246" s="2" t="s">
        <v>2968</v>
      </c>
      <c r="AX1246" s="2" t="s">
        <v>41</v>
      </c>
      <c r="AY1246" s="2" t="s">
        <v>41</v>
      </c>
    </row>
    <row r="1247" spans="1:51" ht="30" customHeight="1" hidden="1">
      <c r="A1247" s="40" t="s">
        <v>2960</v>
      </c>
      <c r="B1247" s="40" t="s">
        <v>2969</v>
      </c>
      <c r="C1247" s="40" t="s">
        <v>171</v>
      </c>
      <c r="D1247" s="59">
        <v>1</v>
      </c>
      <c r="E1247" s="60">
        <f t="shared" si="203"/>
        <v>11980</v>
      </c>
      <c r="F1247" s="53">
        <f t="shared" si="204"/>
        <v>11980</v>
      </c>
      <c r="G1247" s="60">
        <f>단가대비표!O169</f>
        <v>0</v>
      </c>
      <c r="H1247" s="53">
        <f t="shared" si="205"/>
        <v>0</v>
      </c>
      <c r="I1247" s="60">
        <f>단가대비표!P169</f>
        <v>0</v>
      </c>
      <c r="J1247" s="53">
        <f t="shared" si="206"/>
        <v>0</v>
      </c>
      <c r="K1247" s="60">
        <f>단가대비표!V169</f>
        <v>11980</v>
      </c>
      <c r="L1247" s="53">
        <f t="shared" si="207"/>
        <v>11980</v>
      </c>
      <c r="M1247" s="40" t="s">
        <v>2970</v>
      </c>
      <c r="N1247" s="2" t="s">
        <v>1038</v>
      </c>
      <c r="O1247" s="2" t="s">
        <v>2971</v>
      </c>
      <c r="P1247" s="2" t="s">
        <v>48</v>
      </c>
      <c r="Q1247" s="2" t="s">
        <v>48</v>
      </c>
      <c r="R1247" s="2" t="s">
        <v>47</v>
      </c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2" t="s">
        <v>41</v>
      </c>
      <c r="AW1247" s="2" t="s">
        <v>2972</v>
      </c>
      <c r="AX1247" s="2" t="s">
        <v>41</v>
      </c>
      <c r="AY1247" s="2" t="s">
        <v>41</v>
      </c>
    </row>
    <row r="1248" spans="1:51" ht="30" customHeight="1" hidden="1">
      <c r="A1248" s="40" t="s">
        <v>2960</v>
      </c>
      <c r="B1248" s="40" t="s">
        <v>2973</v>
      </c>
      <c r="C1248" s="40" t="s">
        <v>171</v>
      </c>
      <c r="D1248" s="59">
        <v>1</v>
      </c>
      <c r="E1248" s="60">
        <f t="shared" si="203"/>
        <v>11980</v>
      </c>
      <c r="F1248" s="53">
        <f t="shared" si="204"/>
        <v>11980</v>
      </c>
      <c r="G1248" s="60">
        <f>단가대비표!O170</f>
        <v>0</v>
      </c>
      <c r="H1248" s="53">
        <f t="shared" si="205"/>
        <v>0</v>
      </c>
      <c r="I1248" s="60">
        <f>단가대비표!P170</f>
        <v>0</v>
      </c>
      <c r="J1248" s="53">
        <f t="shared" si="206"/>
        <v>0</v>
      </c>
      <c r="K1248" s="60">
        <f>단가대비표!V170</f>
        <v>11980</v>
      </c>
      <c r="L1248" s="53">
        <f t="shared" si="207"/>
        <v>11980</v>
      </c>
      <c r="M1248" s="40" t="s">
        <v>2974</v>
      </c>
      <c r="N1248" s="2" t="s">
        <v>1038</v>
      </c>
      <c r="O1248" s="2" t="s">
        <v>2975</v>
      </c>
      <c r="P1248" s="2" t="s">
        <v>48</v>
      </c>
      <c r="Q1248" s="2" t="s">
        <v>48</v>
      </c>
      <c r="R1248" s="2" t="s">
        <v>47</v>
      </c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2" t="s">
        <v>41</v>
      </c>
      <c r="AW1248" s="2" t="s">
        <v>2976</v>
      </c>
      <c r="AX1248" s="2" t="s">
        <v>41</v>
      </c>
      <c r="AY1248" s="2" t="s">
        <v>41</v>
      </c>
    </row>
    <row r="1249" spans="1:51" ht="30" customHeight="1" hidden="1">
      <c r="A1249" s="40" t="s">
        <v>2960</v>
      </c>
      <c r="B1249" s="40" t="s">
        <v>2977</v>
      </c>
      <c r="C1249" s="40" t="s">
        <v>171</v>
      </c>
      <c r="D1249" s="59">
        <v>1</v>
      </c>
      <c r="E1249" s="60">
        <f t="shared" si="203"/>
        <v>11980</v>
      </c>
      <c r="F1249" s="53">
        <f t="shared" si="204"/>
        <v>11980</v>
      </c>
      <c r="G1249" s="60">
        <f>단가대비표!O171</f>
        <v>0</v>
      </c>
      <c r="H1249" s="53">
        <f t="shared" si="205"/>
        <v>0</v>
      </c>
      <c r="I1249" s="60">
        <f>단가대비표!P171</f>
        <v>0</v>
      </c>
      <c r="J1249" s="53">
        <f t="shared" si="206"/>
        <v>0</v>
      </c>
      <c r="K1249" s="60">
        <f>단가대비표!V171</f>
        <v>11980</v>
      </c>
      <c r="L1249" s="53">
        <f t="shared" si="207"/>
        <v>11980</v>
      </c>
      <c r="M1249" s="40" t="s">
        <v>2978</v>
      </c>
      <c r="N1249" s="2" t="s">
        <v>1038</v>
      </c>
      <c r="O1249" s="2" t="s">
        <v>2979</v>
      </c>
      <c r="P1249" s="2" t="s">
        <v>48</v>
      </c>
      <c r="Q1249" s="2" t="s">
        <v>48</v>
      </c>
      <c r="R1249" s="2" t="s">
        <v>47</v>
      </c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2" t="s">
        <v>41</v>
      </c>
      <c r="AW1249" s="2" t="s">
        <v>2980</v>
      </c>
      <c r="AX1249" s="2" t="s">
        <v>41</v>
      </c>
      <c r="AY1249" s="2" t="s">
        <v>41</v>
      </c>
    </row>
    <row r="1250" spans="1:51" ht="30" customHeight="1" hidden="1">
      <c r="A1250" s="40" t="s">
        <v>2960</v>
      </c>
      <c r="B1250" s="40" t="s">
        <v>2981</v>
      </c>
      <c r="C1250" s="40" t="s">
        <v>171</v>
      </c>
      <c r="D1250" s="59">
        <v>1</v>
      </c>
      <c r="E1250" s="60">
        <f t="shared" si="203"/>
        <v>11980</v>
      </c>
      <c r="F1250" s="53">
        <f t="shared" si="204"/>
        <v>11980</v>
      </c>
      <c r="G1250" s="60">
        <f>단가대비표!O172</f>
        <v>0</v>
      </c>
      <c r="H1250" s="53">
        <f t="shared" si="205"/>
        <v>0</v>
      </c>
      <c r="I1250" s="60">
        <f>단가대비표!P172</f>
        <v>0</v>
      </c>
      <c r="J1250" s="53">
        <f t="shared" si="206"/>
        <v>0</v>
      </c>
      <c r="K1250" s="60">
        <f>단가대비표!V172</f>
        <v>11980</v>
      </c>
      <c r="L1250" s="53">
        <f t="shared" si="207"/>
        <v>11980</v>
      </c>
      <c r="M1250" s="40" t="s">
        <v>2982</v>
      </c>
      <c r="N1250" s="2" t="s">
        <v>1038</v>
      </c>
      <c r="O1250" s="2" t="s">
        <v>2983</v>
      </c>
      <c r="P1250" s="2" t="s">
        <v>48</v>
      </c>
      <c r="Q1250" s="2" t="s">
        <v>48</v>
      </c>
      <c r="R1250" s="2" t="s">
        <v>47</v>
      </c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2" t="s">
        <v>41</v>
      </c>
      <c r="AW1250" s="2" t="s">
        <v>2984</v>
      </c>
      <c r="AX1250" s="2" t="s">
        <v>41</v>
      </c>
      <c r="AY1250" s="2" t="s">
        <v>41</v>
      </c>
    </row>
    <row r="1251" spans="1:51" ht="30" customHeight="1" hidden="1">
      <c r="A1251" s="40" t="s">
        <v>2960</v>
      </c>
      <c r="B1251" s="40" t="s">
        <v>2985</v>
      </c>
      <c r="C1251" s="40" t="s">
        <v>171</v>
      </c>
      <c r="D1251" s="59">
        <v>1</v>
      </c>
      <c r="E1251" s="60">
        <f t="shared" si="203"/>
        <v>30580</v>
      </c>
      <c r="F1251" s="53">
        <f t="shared" si="204"/>
        <v>30580</v>
      </c>
      <c r="G1251" s="60">
        <f>단가대비표!O173</f>
        <v>0</v>
      </c>
      <c r="H1251" s="53">
        <f t="shared" si="205"/>
        <v>0</v>
      </c>
      <c r="I1251" s="60">
        <f>단가대비표!P173</f>
        <v>0</v>
      </c>
      <c r="J1251" s="53">
        <f t="shared" si="206"/>
        <v>0</v>
      </c>
      <c r="K1251" s="60">
        <f>단가대비표!V173</f>
        <v>30580</v>
      </c>
      <c r="L1251" s="53">
        <f t="shared" si="207"/>
        <v>30580</v>
      </c>
      <c r="M1251" s="40" t="s">
        <v>2986</v>
      </c>
      <c r="N1251" s="2" t="s">
        <v>1038</v>
      </c>
      <c r="O1251" s="2" t="s">
        <v>2987</v>
      </c>
      <c r="P1251" s="2" t="s">
        <v>48</v>
      </c>
      <c r="Q1251" s="2" t="s">
        <v>48</v>
      </c>
      <c r="R1251" s="2" t="s">
        <v>47</v>
      </c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2" t="s">
        <v>41</v>
      </c>
      <c r="AW1251" s="2" t="s">
        <v>2988</v>
      </c>
      <c r="AX1251" s="2" t="s">
        <v>41</v>
      </c>
      <c r="AY1251" s="2" t="s">
        <v>41</v>
      </c>
    </row>
    <row r="1252" spans="1:51" ht="30" customHeight="1" hidden="1">
      <c r="A1252" s="40" t="s">
        <v>1173</v>
      </c>
      <c r="B1252" s="40" t="s">
        <v>41</v>
      </c>
      <c r="C1252" s="40" t="s">
        <v>41</v>
      </c>
      <c r="D1252" s="59"/>
      <c r="E1252" s="60"/>
      <c r="F1252" s="53">
        <f>H1252+J1252+L1252</f>
        <v>210780</v>
      </c>
      <c r="G1252" s="60"/>
      <c r="H1252" s="53">
        <f>TRUNC(SUMIF(N1241:N1251,N1240,H1241:H1251),0)</f>
        <v>0</v>
      </c>
      <c r="I1252" s="60"/>
      <c r="J1252" s="53">
        <f>TRUNC(SUMIF(N1241:N1251,N1240,J1241:J1251),0)</f>
        <v>0</v>
      </c>
      <c r="K1252" s="60"/>
      <c r="L1252" s="53">
        <f>TRUNC(SUMIF(N1241:N1251,N1240,L1241:L1251),0)</f>
        <v>210780</v>
      </c>
      <c r="M1252" s="40" t="s">
        <v>41</v>
      </c>
      <c r="N1252" s="2" t="s">
        <v>67</v>
      </c>
      <c r="O1252" s="2" t="s">
        <v>67</v>
      </c>
      <c r="P1252" s="2" t="s">
        <v>41</v>
      </c>
      <c r="Q1252" s="2" t="s">
        <v>41</v>
      </c>
      <c r="R1252" s="2" t="s">
        <v>41</v>
      </c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2" t="s">
        <v>41</v>
      </c>
      <c r="AW1252" s="2" t="s">
        <v>41</v>
      </c>
      <c r="AX1252" s="2" t="s">
        <v>41</v>
      </c>
      <c r="AY1252" s="2" t="s">
        <v>41</v>
      </c>
    </row>
    <row r="1253" spans="1:13" ht="30" customHeight="1" hidden="1">
      <c r="A1253" s="59"/>
      <c r="B1253" s="59"/>
      <c r="C1253" s="59"/>
      <c r="D1253" s="59"/>
      <c r="E1253" s="60"/>
      <c r="F1253" s="53"/>
      <c r="G1253" s="60"/>
      <c r="H1253" s="53"/>
      <c r="I1253" s="60"/>
      <c r="J1253" s="53"/>
      <c r="K1253" s="60"/>
      <c r="L1253" s="53"/>
      <c r="M1253" s="59"/>
    </row>
    <row r="1254" spans="1:14" ht="30" customHeight="1" hidden="1">
      <c r="A1254" s="54" t="s">
        <v>2989</v>
      </c>
      <c r="B1254" s="55"/>
      <c r="C1254" s="55"/>
      <c r="D1254" s="55"/>
      <c r="E1254" s="56"/>
      <c r="F1254" s="57"/>
      <c r="G1254" s="56"/>
      <c r="H1254" s="57"/>
      <c r="I1254" s="56"/>
      <c r="J1254" s="57"/>
      <c r="K1254" s="56"/>
      <c r="L1254" s="57"/>
      <c r="M1254" s="58"/>
      <c r="N1254" s="4" t="s">
        <v>1042</v>
      </c>
    </row>
    <row r="1255" spans="1:51" ht="30" customHeight="1" hidden="1">
      <c r="A1255" s="40" t="s">
        <v>2990</v>
      </c>
      <c r="B1255" s="40" t="s">
        <v>41</v>
      </c>
      <c r="C1255" s="40" t="s">
        <v>744</v>
      </c>
      <c r="D1255" s="59">
        <v>1</v>
      </c>
      <c r="E1255" s="60">
        <f aca="true" t="shared" si="208" ref="E1255:F1259">TRUNC(G1255+I1255+K1255,1)</f>
        <v>37510</v>
      </c>
      <c r="F1255" s="53">
        <f t="shared" si="208"/>
        <v>37510</v>
      </c>
      <c r="G1255" s="60">
        <f>단가대비표!O178</f>
        <v>0</v>
      </c>
      <c r="H1255" s="53">
        <f>TRUNC(G1255*D1255,1)</f>
        <v>0</v>
      </c>
      <c r="I1255" s="60">
        <f>단가대비표!P178</f>
        <v>0</v>
      </c>
      <c r="J1255" s="53">
        <f>TRUNC(I1255*D1255,1)</f>
        <v>0</v>
      </c>
      <c r="K1255" s="60">
        <f>단가대비표!V178</f>
        <v>37510</v>
      </c>
      <c r="L1255" s="53">
        <f>TRUNC(K1255*D1255,1)</f>
        <v>37510</v>
      </c>
      <c r="M1255" s="40" t="s">
        <v>2991</v>
      </c>
      <c r="N1255" s="2" t="s">
        <v>1042</v>
      </c>
      <c r="O1255" s="2" t="s">
        <v>2992</v>
      </c>
      <c r="P1255" s="2" t="s">
        <v>48</v>
      </c>
      <c r="Q1255" s="2" t="s">
        <v>48</v>
      </c>
      <c r="R1255" s="2" t="s">
        <v>47</v>
      </c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2" t="s">
        <v>41</v>
      </c>
      <c r="AW1255" s="2" t="s">
        <v>2993</v>
      </c>
      <c r="AX1255" s="2" t="s">
        <v>41</v>
      </c>
      <c r="AY1255" s="2" t="s">
        <v>41</v>
      </c>
    </row>
    <row r="1256" spans="1:51" ht="30" customHeight="1" hidden="1">
      <c r="A1256" s="40" t="s">
        <v>2994</v>
      </c>
      <c r="B1256" s="40" t="s">
        <v>41</v>
      </c>
      <c r="C1256" s="40" t="s">
        <v>744</v>
      </c>
      <c r="D1256" s="59">
        <v>1</v>
      </c>
      <c r="E1256" s="60">
        <f t="shared" si="208"/>
        <v>27790</v>
      </c>
      <c r="F1256" s="53">
        <f t="shared" si="208"/>
        <v>27790</v>
      </c>
      <c r="G1256" s="60">
        <f>단가대비표!O179</f>
        <v>0</v>
      </c>
      <c r="H1256" s="53">
        <f>TRUNC(G1256*D1256,1)</f>
        <v>0</v>
      </c>
      <c r="I1256" s="60">
        <f>단가대비표!P179</f>
        <v>0</v>
      </c>
      <c r="J1256" s="53">
        <f>TRUNC(I1256*D1256,1)</f>
        <v>0</v>
      </c>
      <c r="K1256" s="60">
        <f>단가대비표!V179</f>
        <v>27790</v>
      </c>
      <c r="L1256" s="53">
        <f>TRUNC(K1256*D1256,1)</f>
        <v>27790</v>
      </c>
      <c r="M1256" s="40" t="s">
        <v>2995</v>
      </c>
      <c r="N1256" s="2" t="s">
        <v>1042</v>
      </c>
      <c r="O1256" s="2" t="s">
        <v>2996</v>
      </c>
      <c r="P1256" s="2" t="s">
        <v>48</v>
      </c>
      <c r="Q1256" s="2" t="s">
        <v>48</v>
      </c>
      <c r="R1256" s="2" t="s">
        <v>47</v>
      </c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2" t="s">
        <v>41</v>
      </c>
      <c r="AW1256" s="2" t="s">
        <v>2997</v>
      </c>
      <c r="AX1256" s="2" t="s">
        <v>41</v>
      </c>
      <c r="AY1256" s="2" t="s">
        <v>41</v>
      </c>
    </row>
    <row r="1257" spans="1:51" ht="30" customHeight="1" hidden="1">
      <c r="A1257" s="40" t="s">
        <v>2998</v>
      </c>
      <c r="B1257" s="40" t="s">
        <v>41</v>
      </c>
      <c r="C1257" s="40" t="s">
        <v>744</v>
      </c>
      <c r="D1257" s="59">
        <v>1</v>
      </c>
      <c r="E1257" s="60">
        <f t="shared" si="208"/>
        <v>26420</v>
      </c>
      <c r="F1257" s="53">
        <f t="shared" si="208"/>
        <v>26420</v>
      </c>
      <c r="G1257" s="60">
        <f>단가대비표!O180</f>
        <v>0</v>
      </c>
      <c r="H1257" s="53">
        <f>TRUNC(G1257*D1257,1)</f>
        <v>0</v>
      </c>
      <c r="I1257" s="60">
        <f>단가대비표!P180</f>
        <v>0</v>
      </c>
      <c r="J1257" s="53">
        <f>TRUNC(I1257*D1257,1)</f>
        <v>0</v>
      </c>
      <c r="K1257" s="60">
        <f>단가대비표!V180</f>
        <v>26420</v>
      </c>
      <c r="L1257" s="53">
        <f>TRUNC(K1257*D1257,1)</f>
        <v>26420</v>
      </c>
      <c r="M1257" s="40" t="s">
        <v>2999</v>
      </c>
      <c r="N1257" s="2" t="s">
        <v>1042</v>
      </c>
      <c r="O1257" s="2" t="s">
        <v>3000</v>
      </c>
      <c r="P1257" s="2" t="s">
        <v>48</v>
      </c>
      <c r="Q1257" s="2" t="s">
        <v>48</v>
      </c>
      <c r="R1257" s="2" t="s">
        <v>47</v>
      </c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2" t="s">
        <v>41</v>
      </c>
      <c r="AW1257" s="2" t="s">
        <v>3001</v>
      </c>
      <c r="AX1257" s="2" t="s">
        <v>41</v>
      </c>
      <c r="AY1257" s="2" t="s">
        <v>41</v>
      </c>
    </row>
    <row r="1258" spans="1:51" ht="30" customHeight="1" hidden="1">
      <c r="A1258" s="40" t="s">
        <v>3002</v>
      </c>
      <c r="B1258" s="40" t="s">
        <v>41</v>
      </c>
      <c r="C1258" s="40" t="s">
        <v>744</v>
      </c>
      <c r="D1258" s="59">
        <v>1</v>
      </c>
      <c r="E1258" s="60">
        <f t="shared" si="208"/>
        <v>73930</v>
      </c>
      <c r="F1258" s="53">
        <f t="shared" si="208"/>
        <v>73930</v>
      </c>
      <c r="G1258" s="60">
        <f>단가대비표!O181</f>
        <v>0</v>
      </c>
      <c r="H1258" s="53">
        <f>TRUNC(G1258*D1258,1)</f>
        <v>0</v>
      </c>
      <c r="I1258" s="60">
        <f>단가대비표!P181</f>
        <v>0</v>
      </c>
      <c r="J1258" s="53">
        <f>TRUNC(I1258*D1258,1)</f>
        <v>0</v>
      </c>
      <c r="K1258" s="60">
        <f>단가대비표!V181</f>
        <v>73930</v>
      </c>
      <c r="L1258" s="53">
        <f>TRUNC(K1258*D1258,1)</f>
        <v>73930</v>
      </c>
      <c r="M1258" s="40" t="s">
        <v>3003</v>
      </c>
      <c r="N1258" s="2" t="s">
        <v>1042</v>
      </c>
      <c r="O1258" s="2" t="s">
        <v>3004</v>
      </c>
      <c r="P1258" s="2" t="s">
        <v>48</v>
      </c>
      <c r="Q1258" s="2" t="s">
        <v>48</v>
      </c>
      <c r="R1258" s="2" t="s">
        <v>47</v>
      </c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2" t="s">
        <v>41</v>
      </c>
      <c r="AW1258" s="2" t="s">
        <v>3005</v>
      </c>
      <c r="AX1258" s="2" t="s">
        <v>41</v>
      </c>
      <c r="AY1258" s="2" t="s">
        <v>41</v>
      </c>
    </row>
    <row r="1259" spans="1:51" ht="30" customHeight="1" hidden="1">
      <c r="A1259" s="40" t="s">
        <v>3006</v>
      </c>
      <c r="B1259" s="40" t="s">
        <v>41</v>
      </c>
      <c r="C1259" s="40" t="s">
        <v>744</v>
      </c>
      <c r="D1259" s="59">
        <v>1</v>
      </c>
      <c r="E1259" s="60">
        <f t="shared" si="208"/>
        <v>25890</v>
      </c>
      <c r="F1259" s="53">
        <f t="shared" si="208"/>
        <v>25890</v>
      </c>
      <c r="G1259" s="60">
        <f>단가대비표!O182</f>
        <v>0</v>
      </c>
      <c r="H1259" s="53">
        <f>TRUNC(G1259*D1259,1)</f>
        <v>0</v>
      </c>
      <c r="I1259" s="60">
        <f>단가대비표!P182</f>
        <v>0</v>
      </c>
      <c r="J1259" s="53">
        <f>TRUNC(I1259*D1259,1)</f>
        <v>0</v>
      </c>
      <c r="K1259" s="60">
        <f>단가대비표!V182</f>
        <v>25890</v>
      </c>
      <c r="L1259" s="53">
        <f>TRUNC(K1259*D1259,1)</f>
        <v>25890</v>
      </c>
      <c r="M1259" s="40" t="s">
        <v>3007</v>
      </c>
      <c r="N1259" s="2" t="s">
        <v>1042</v>
      </c>
      <c r="O1259" s="2" t="s">
        <v>3008</v>
      </c>
      <c r="P1259" s="2" t="s">
        <v>48</v>
      </c>
      <c r="Q1259" s="2" t="s">
        <v>48</v>
      </c>
      <c r="R1259" s="2" t="s">
        <v>47</v>
      </c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2" t="s">
        <v>41</v>
      </c>
      <c r="AW1259" s="2" t="s">
        <v>3009</v>
      </c>
      <c r="AX1259" s="2" t="s">
        <v>41</v>
      </c>
      <c r="AY1259" s="2" t="s">
        <v>41</v>
      </c>
    </row>
    <row r="1260" spans="1:51" ht="30" customHeight="1" hidden="1">
      <c r="A1260" s="40" t="s">
        <v>1173</v>
      </c>
      <c r="B1260" s="40" t="s">
        <v>41</v>
      </c>
      <c r="C1260" s="40" t="s">
        <v>41</v>
      </c>
      <c r="D1260" s="59"/>
      <c r="E1260" s="60"/>
      <c r="F1260" s="53">
        <f>H1260+J1260+L1260</f>
        <v>191540</v>
      </c>
      <c r="G1260" s="60"/>
      <c r="H1260" s="53">
        <f>TRUNC(SUMIF(N1255:N1259,N1254,H1255:H1259),0)</f>
        <v>0</v>
      </c>
      <c r="I1260" s="60"/>
      <c r="J1260" s="53">
        <f>TRUNC(SUMIF(N1255:N1259,N1254,J1255:J1259),0)</f>
        <v>0</v>
      </c>
      <c r="K1260" s="60"/>
      <c r="L1260" s="53">
        <f>TRUNC(SUMIF(N1255:N1259,N1254,L1255:L1259),0)</f>
        <v>191540</v>
      </c>
      <c r="M1260" s="40" t="s">
        <v>41</v>
      </c>
      <c r="N1260" s="2" t="s">
        <v>67</v>
      </c>
      <c r="O1260" s="2" t="s">
        <v>67</v>
      </c>
      <c r="P1260" s="2" t="s">
        <v>41</v>
      </c>
      <c r="Q1260" s="2" t="s">
        <v>41</v>
      </c>
      <c r="R1260" s="2" t="s">
        <v>41</v>
      </c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2" t="s">
        <v>41</v>
      </c>
      <c r="AW1260" s="2" t="s">
        <v>41</v>
      </c>
      <c r="AX1260" s="2" t="s">
        <v>41</v>
      </c>
      <c r="AY1260" s="2" t="s">
        <v>41</v>
      </c>
    </row>
    <row r="1261" spans="1:13" ht="30" customHeight="1" hidden="1">
      <c r="A1261" s="59"/>
      <c r="B1261" s="59"/>
      <c r="C1261" s="59"/>
      <c r="D1261" s="59"/>
      <c r="E1261" s="60"/>
      <c r="F1261" s="53"/>
      <c r="G1261" s="60"/>
      <c r="H1261" s="53"/>
      <c r="I1261" s="60"/>
      <c r="J1261" s="53"/>
      <c r="K1261" s="60"/>
      <c r="L1261" s="53"/>
      <c r="M1261" s="59"/>
    </row>
    <row r="1262" spans="1:14" ht="30" customHeight="1" hidden="1">
      <c r="A1262" s="54" t="s">
        <v>3010</v>
      </c>
      <c r="B1262" s="55"/>
      <c r="C1262" s="55"/>
      <c r="D1262" s="55"/>
      <c r="E1262" s="56"/>
      <c r="F1262" s="57"/>
      <c r="G1262" s="56"/>
      <c r="H1262" s="57"/>
      <c r="I1262" s="56"/>
      <c r="J1262" s="57"/>
      <c r="K1262" s="56"/>
      <c r="L1262" s="57"/>
      <c r="M1262" s="58"/>
      <c r="N1262" s="4" t="s">
        <v>1045</v>
      </c>
    </row>
    <row r="1263" spans="1:51" ht="30" customHeight="1" hidden="1">
      <c r="A1263" s="40" t="s">
        <v>3011</v>
      </c>
      <c r="B1263" s="40" t="s">
        <v>41</v>
      </c>
      <c r="C1263" s="40" t="s">
        <v>744</v>
      </c>
      <c r="D1263" s="59">
        <v>1</v>
      </c>
      <c r="E1263" s="60">
        <f aca="true" t="shared" si="209" ref="E1263:F1265">TRUNC(G1263+I1263+K1263,1)</f>
        <v>8600</v>
      </c>
      <c r="F1263" s="53">
        <f t="shared" si="209"/>
        <v>8600</v>
      </c>
      <c r="G1263" s="60">
        <f>단가대비표!O174</f>
        <v>0</v>
      </c>
      <c r="H1263" s="53">
        <f>TRUNC(G1263*D1263,1)</f>
        <v>0</v>
      </c>
      <c r="I1263" s="60">
        <f>단가대비표!P174</f>
        <v>0</v>
      </c>
      <c r="J1263" s="53">
        <f>TRUNC(I1263*D1263,1)</f>
        <v>0</v>
      </c>
      <c r="K1263" s="60">
        <f>단가대비표!V174</f>
        <v>8600</v>
      </c>
      <c r="L1263" s="53">
        <f>TRUNC(K1263*D1263,1)</f>
        <v>8600</v>
      </c>
      <c r="M1263" s="40" t="s">
        <v>3012</v>
      </c>
      <c r="N1263" s="2" t="s">
        <v>1045</v>
      </c>
      <c r="O1263" s="2" t="s">
        <v>3013</v>
      </c>
      <c r="P1263" s="2" t="s">
        <v>48</v>
      </c>
      <c r="Q1263" s="2" t="s">
        <v>48</v>
      </c>
      <c r="R1263" s="2" t="s">
        <v>47</v>
      </c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2" t="s">
        <v>41</v>
      </c>
      <c r="AW1263" s="2" t="s">
        <v>3014</v>
      </c>
      <c r="AX1263" s="2" t="s">
        <v>41</v>
      </c>
      <c r="AY1263" s="2" t="s">
        <v>41</v>
      </c>
    </row>
    <row r="1264" spans="1:51" ht="30" customHeight="1" hidden="1">
      <c r="A1264" s="40" t="s">
        <v>3015</v>
      </c>
      <c r="B1264" s="40" t="s">
        <v>41</v>
      </c>
      <c r="C1264" s="40" t="s">
        <v>744</v>
      </c>
      <c r="D1264" s="59">
        <v>1</v>
      </c>
      <c r="E1264" s="60">
        <f t="shared" si="209"/>
        <v>23890</v>
      </c>
      <c r="F1264" s="53">
        <f t="shared" si="209"/>
        <v>23890</v>
      </c>
      <c r="G1264" s="60">
        <f>단가대비표!O175</f>
        <v>0</v>
      </c>
      <c r="H1264" s="53">
        <f>TRUNC(G1264*D1264,1)</f>
        <v>0</v>
      </c>
      <c r="I1264" s="60">
        <f>단가대비표!P175</f>
        <v>0</v>
      </c>
      <c r="J1264" s="53">
        <f>TRUNC(I1264*D1264,1)</f>
        <v>0</v>
      </c>
      <c r="K1264" s="60">
        <f>단가대비표!V175</f>
        <v>23890</v>
      </c>
      <c r="L1264" s="53">
        <f>TRUNC(K1264*D1264,1)</f>
        <v>23890</v>
      </c>
      <c r="M1264" s="40" t="s">
        <v>3016</v>
      </c>
      <c r="N1264" s="2" t="s">
        <v>1045</v>
      </c>
      <c r="O1264" s="2" t="s">
        <v>3017</v>
      </c>
      <c r="P1264" s="2" t="s">
        <v>48</v>
      </c>
      <c r="Q1264" s="2" t="s">
        <v>48</v>
      </c>
      <c r="R1264" s="2" t="s">
        <v>47</v>
      </c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2" t="s">
        <v>41</v>
      </c>
      <c r="AW1264" s="2" t="s">
        <v>3018</v>
      </c>
      <c r="AX1264" s="2" t="s">
        <v>41</v>
      </c>
      <c r="AY1264" s="2" t="s">
        <v>41</v>
      </c>
    </row>
    <row r="1265" spans="1:51" ht="30" customHeight="1" hidden="1">
      <c r="A1265" s="40" t="s">
        <v>3019</v>
      </c>
      <c r="B1265" s="40" t="s">
        <v>41</v>
      </c>
      <c r="C1265" s="40" t="s">
        <v>744</v>
      </c>
      <c r="D1265" s="59">
        <v>1</v>
      </c>
      <c r="E1265" s="60">
        <f t="shared" si="209"/>
        <v>80580</v>
      </c>
      <c r="F1265" s="53">
        <f t="shared" si="209"/>
        <v>80580</v>
      </c>
      <c r="G1265" s="60">
        <f>단가대비표!O177</f>
        <v>0</v>
      </c>
      <c r="H1265" s="53">
        <f>TRUNC(G1265*D1265,1)</f>
        <v>0</v>
      </c>
      <c r="I1265" s="60">
        <f>단가대비표!P177</f>
        <v>0</v>
      </c>
      <c r="J1265" s="53">
        <f>TRUNC(I1265*D1265,1)</f>
        <v>0</v>
      </c>
      <c r="K1265" s="60">
        <f>단가대비표!V177</f>
        <v>80580</v>
      </c>
      <c r="L1265" s="53">
        <f>TRUNC(K1265*D1265,1)</f>
        <v>80580</v>
      </c>
      <c r="M1265" s="40" t="s">
        <v>3020</v>
      </c>
      <c r="N1265" s="2" t="s">
        <v>1045</v>
      </c>
      <c r="O1265" s="2" t="s">
        <v>3021</v>
      </c>
      <c r="P1265" s="2" t="s">
        <v>48</v>
      </c>
      <c r="Q1265" s="2" t="s">
        <v>48</v>
      </c>
      <c r="R1265" s="2" t="s">
        <v>47</v>
      </c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2" t="s">
        <v>41</v>
      </c>
      <c r="AW1265" s="2" t="s">
        <v>3022</v>
      </c>
      <c r="AX1265" s="2" t="s">
        <v>41</v>
      </c>
      <c r="AY1265" s="2" t="s">
        <v>41</v>
      </c>
    </row>
    <row r="1266" spans="1:51" ht="30" customHeight="1" hidden="1">
      <c r="A1266" s="40" t="s">
        <v>1173</v>
      </c>
      <c r="B1266" s="40" t="s">
        <v>41</v>
      </c>
      <c r="C1266" s="40" t="s">
        <v>41</v>
      </c>
      <c r="D1266" s="59"/>
      <c r="E1266" s="60"/>
      <c r="F1266" s="53">
        <f>H1266+J1266+L1266</f>
        <v>113070</v>
      </c>
      <c r="G1266" s="60"/>
      <c r="H1266" s="53">
        <f>TRUNC(SUMIF(N1263:N1265,N1262,H1263:H1265),0)</f>
        <v>0</v>
      </c>
      <c r="I1266" s="60"/>
      <c r="J1266" s="53">
        <f>TRUNC(SUMIF(N1263:N1265,N1262,J1263:J1265),0)</f>
        <v>0</v>
      </c>
      <c r="K1266" s="60"/>
      <c r="L1266" s="53">
        <f>TRUNC(SUMIF(N1263:N1265,N1262,L1263:L1265),0)</f>
        <v>113070</v>
      </c>
      <c r="M1266" s="40" t="s">
        <v>41</v>
      </c>
      <c r="N1266" s="2" t="s">
        <v>67</v>
      </c>
      <c r="O1266" s="2" t="s">
        <v>67</v>
      </c>
      <c r="P1266" s="2" t="s">
        <v>41</v>
      </c>
      <c r="Q1266" s="2" t="s">
        <v>41</v>
      </c>
      <c r="R1266" s="2" t="s">
        <v>41</v>
      </c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2" t="s">
        <v>41</v>
      </c>
      <c r="AW1266" s="2" t="s">
        <v>41</v>
      </c>
      <c r="AX1266" s="2" t="s">
        <v>41</v>
      </c>
      <c r="AY1266" s="2" t="s">
        <v>41</v>
      </c>
    </row>
    <row r="1267" spans="1:13" ht="30" customHeight="1" hidden="1">
      <c r="A1267" s="59"/>
      <c r="B1267" s="59"/>
      <c r="C1267" s="59"/>
      <c r="D1267" s="59"/>
      <c r="E1267" s="60"/>
      <c r="F1267" s="53"/>
      <c r="G1267" s="60"/>
      <c r="H1267" s="53"/>
      <c r="I1267" s="60"/>
      <c r="J1267" s="53"/>
      <c r="K1267" s="60"/>
      <c r="L1267" s="53"/>
      <c r="M1267" s="59"/>
    </row>
    <row r="1268" spans="1:14" ht="30" customHeight="1" hidden="1">
      <c r="A1268" s="54" t="s">
        <v>3023</v>
      </c>
      <c r="B1268" s="55"/>
      <c r="C1268" s="55"/>
      <c r="D1268" s="55"/>
      <c r="E1268" s="56"/>
      <c r="F1268" s="57"/>
      <c r="G1268" s="56"/>
      <c r="H1268" s="57"/>
      <c r="I1268" s="56"/>
      <c r="J1268" s="57"/>
      <c r="K1268" s="56"/>
      <c r="L1268" s="57"/>
      <c r="M1268" s="58"/>
      <c r="N1268" s="4" t="s">
        <v>1048</v>
      </c>
    </row>
    <row r="1269" spans="1:51" ht="30" customHeight="1" hidden="1">
      <c r="A1269" s="40" t="s">
        <v>3024</v>
      </c>
      <c r="B1269" s="40" t="s">
        <v>41</v>
      </c>
      <c r="C1269" s="40" t="s">
        <v>3025</v>
      </c>
      <c r="D1269" s="59">
        <v>1</v>
      </c>
      <c r="E1269" s="60">
        <f aca="true" t="shared" si="210" ref="E1269:F1274">TRUNC(G1269+I1269+K1269,1)</f>
        <v>9990</v>
      </c>
      <c r="F1269" s="53">
        <f t="shared" si="210"/>
        <v>9990</v>
      </c>
      <c r="G1269" s="60">
        <f>단가대비표!O184</f>
        <v>0</v>
      </c>
      <c r="H1269" s="53">
        <f aca="true" t="shared" si="211" ref="H1269:H1274">TRUNC(G1269*D1269,1)</f>
        <v>0</v>
      </c>
      <c r="I1269" s="60">
        <f>단가대비표!P184</f>
        <v>0</v>
      </c>
      <c r="J1269" s="53">
        <f aca="true" t="shared" si="212" ref="J1269:J1274">TRUNC(I1269*D1269,1)</f>
        <v>0</v>
      </c>
      <c r="K1269" s="60">
        <f>단가대비표!V184</f>
        <v>9990</v>
      </c>
      <c r="L1269" s="53">
        <f aca="true" t="shared" si="213" ref="L1269:L1274">TRUNC(K1269*D1269,1)</f>
        <v>9990</v>
      </c>
      <c r="M1269" s="40" t="s">
        <v>3026</v>
      </c>
      <c r="N1269" s="2" t="s">
        <v>1048</v>
      </c>
      <c r="O1269" s="2" t="s">
        <v>3027</v>
      </c>
      <c r="P1269" s="2" t="s">
        <v>48</v>
      </c>
      <c r="Q1269" s="2" t="s">
        <v>48</v>
      </c>
      <c r="R1269" s="2" t="s">
        <v>47</v>
      </c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2" t="s">
        <v>41</v>
      </c>
      <c r="AW1269" s="2" t="s">
        <v>3028</v>
      </c>
      <c r="AX1269" s="2" t="s">
        <v>41</v>
      </c>
      <c r="AY1269" s="2" t="s">
        <v>41</v>
      </c>
    </row>
    <row r="1270" spans="1:51" ht="30" customHeight="1" hidden="1">
      <c r="A1270" s="40" t="s">
        <v>3029</v>
      </c>
      <c r="B1270" s="40" t="s">
        <v>41</v>
      </c>
      <c r="C1270" s="40" t="s">
        <v>3025</v>
      </c>
      <c r="D1270" s="59">
        <v>1</v>
      </c>
      <c r="E1270" s="60">
        <f t="shared" si="210"/>
        <v>39961</v>
      </c>
      <c r="F1270" s="53">
        <f t="shared" si="210"/>
        <v>39961</v>
      </c>
      <c r="G1270" s="60">
        <f>단가대비표!O185</f>
        <v>0</v>
      </c>
      <c r="H1270" s="53">
        <f t="shared" si="211"/>
        <v>0</v>
      </c>
      <c r="I1270" s="60">
        <f>단가대비표!P185</f>
        <v>0</v>
      </c>
      <c r="J1270" s="53">
        <f t="shared" si="212"/>
        <v>0</v>
      </c>
      <c r="K1270" s="60">
        <f>단가대비표!V185</f>
        <v>39961</v>
      </c>
      <c r="L1270" s="53">
        <f t="shared" si="213"/>
        <v>39961</v>
      </c>
      <c r="M1270" s="40" t="s">
        <v>3030</v>
      </c>
      <c r="N1270" s="2" t="s">
        <v>1048</v>
      </c>
      <c r="O1270" s="2" t="s">
        <v>3031</v>
      </c>
      <c r="P1270" s="2" t="s">
        <v>48</v>
      </c>
      <c r="Q1270" s="2" t="s">
        <v>48</v>
      </c>
      <c r="R1270" s="2" t="s">
        <v>47</v>
      </c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2" t="s">
        <v>41</v>
      </c>
      <c r="AW1270" s="2" t="s">
        <v>3032</v>
      </c>
      <c r="AX1270" s="2" t="s">
        <v>41</v>
      </c>
      <c r="AY1270" s="2" t="s">
        <v>41</v>
      </c>
    </row>
    <row r="1271" spans="1:51" ht="30" customHeight="1" hidden="1">
      <c r="A1271" s="40" t="s">
        <v>3033</v>
      </c>
      <c r="B1271" s="40" t="s">
        <v>41</v>
      </c>
      <c r="C1271" s="40" t="s">
        <v>3025</v>
      </c>
      <c r="D1271" s="59">
        <v>1</v>
      </c>
      <c r="E1271" s="60">
        <f t="shared" si="210"/>
        <v>99902</v>
      </c>
      <c r="F1271" s="53">
        <f t="shared" si="210"/>
        <v>99902</v>
      </c>
      <c r="G1271" s="60">
        <f>단가대비표!O186</f>
        <v>0</v>
      </c>
      <c r="H1271" s="53">
        <f t="shared" si="211"/>
        <v>0</v>
      </c>
      <c r="I1271" s="60">
        <f>단가대비표!P186</f>
        <v>0</v>
      </c>
      <c r="J1271" s="53">
        <f t="shared" si="212"/>
        <v>0</v>
      </c>
      <c r="K1271" s="60">
        <f>단가대비표!V186</f>
        <v>99902</v>
      </c>
      <c r="L1271" s="53">
        <f t="shared" si="213"/>
        <v>99902</v>
      </c>
      <c r="M1271" s="40" t="s">
        <v>3034</v>
      </c>
      <c r="N1271" s="2" t="s">
        <v>1048</v>
      </c>
      <c r="O1271" s="2" t="s">
        <v>3035</v>
      </c>
      <c r="P1271" s="2" t="s">
        <v>48</v>
      </c>
      <c r="Q1271" s="2" t="s">
        <v>48</v>
      </c>
      <c r="R1271" s="2" t="s">
        <v>47</v>
      </c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2" t="s">
        <v>41</v>
      </c>
      <c r="AW1271" s="2" t="s">
        <v>3036</v>
      </c>
      <c r="AX1271" s="2" t="s">
        <v>41</v>
      </c>
      <c r="AY1271" s="2" t="s">
        <v>41</v>
      </c>
    </row>
    <row r="1272" spans="1:51" ht="30" customHeight="1" hidden="1">
      <c r="A1272" s="40" t="s">
        <v>3037</v>
      </c>
      <c r="B1272" s="40" t="s">
        <v>41</v>
      </c>
      <c r="C1272" s="40" t="s">
        <v>3025</v>
      </c>
      <c r="D1272" s="59">
        <v>1</v>
      </c>
      <c r="E1272" s="60">
        <f t="shared" si="210"/>
        <v>99989</v>
      </c>
      <c r="F1272" s="53">
        <f t="shared" si="210"/>
        <v>99989</v>
      </c>
      <c r="G1272" s="60">
        <f>단가대비표!O187</f>
        <v>0</v>
      </c>
      <c r="H1272" s="53">
        <f t="shared" si="211"/>
        <v>0</v>
      </c>
      <c r="I1272" s="60">
        <f>단가대비표!P187</f>
        <v>0</v>
      </c>
      <c r="J1272" s="53">
        <f t="shared" si="212"/>
        <v>0</v>
      </c>
      <c r="K1272" s="60">
        <f>단가대비표!V187</f>
        <v>99989</v>
      </c>
      <c r="L1272" s="53">
        <f t="shared" si="213"/>
        <v>99989</v>
      </c>
      <c r="M1272" s="40" t="s">
        <v>3038</v>
      </c>
      <c r="N1272" s="2" t="s">
        <v>1048</v>
      </c>
      <c r="O1272" s="2" t="s">
        <v>3039</v>
      </c>
      <c r="P1272" s="2" t="s">
        <v>48</v>
      </c>
      <c r="Q1272" s="2" t="s">
        <v>48</v>
      </c>
      <c r="R1272" s="2" t="s">
        <v>47</v>
      </c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2" t="s">
        <v>41</v>
      </c>
      <c r="AW1272" s="2" t="s">
        <v>3040</v>
      </c>
      <c r="AX1272" s="2" t="s">
        <v>41</v>
      </c>
      <c r="AY1272" s="2" t="s">
        <v>41</v>
      </c>
    </row>
    <row r="1273" spans="1:51" ht="30" customHeight="1" hidden="1">
      <c r="A1273" s="40" t="s">
        <v>3041</v>
      </c>
      <c r="B1273" s="40" t="s">
        <v>41</v>
      </c>
      <c r="C1273" s="40" t="s">
        <v>3025</v>
      </c>
      <c r="D1273" s="59">
        <v>1</v>
      </c>
      <c r="E1273" s="60">
        <f t="shared" si="210"/>
        <v>9990</v>
      </c>
      <c r="F1273" s="53">
        <f t="shared" si="210"/>
        <v>9990</v>
      </c>
      <c r="G1273" s="60">
        <f>단가대비표!O188</f>
        <v>0</v>
      </c>
      <c r="H1273" s="53">
        <f t="shared" si="211"/>
        <v>0</v>
      </c>
      <c r="I1273" s="60">
        <f>단가대비표!P188</f>
        <v>0</v>
      </c>
      <c r="J1273" s="53">
        <f t="shared" si="212"/>
        <v>0</v>
      </c>
      <c r="K1273" s="60">
        <f>단가대비표!V188</f>
        <v>9990</v>
      </c>
      <c r="L1273" s="53">
        <f t="shared" si="213"/>
        <v>9990</v>
      </c>
      <c r="M1273" s="40" t="s">
        <v>3042</v>
      </c>
      <c r="N1273" s="2" t="s">
        <v>1048</v>
      </c>
      <c r="O1273" s="2" t="s">
        <v>3043</v>
      </c>
      <c r="P1273" s="2" t="s">
        <v>48</v>
      </c>
      <c r="Q1273" s="2" t="s">
        <v>48</v>
      </c>
      <c r="R1273" s="2" t="s">
        <v>47</v>
      </c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2" t="s">
        <v>41</v>
      </c>
      <c r="AW1273" s="2" t="s">
        <v>3044</v>
      </c>
      <c r="AX1273" s="2" t="s">
        <v>41</v>
      </c>
      <c r="AY1273" s="2" t="s">
        <v>41</v>
      </c>
    </row>
    <row r="1274" spans="1:51" ht="30" customHeight="1" hidden="1">
      <c r="A1274" s="40" t="s">
        <v>3045</v>
      </c>
      <c r="B1274" s="40" t="s">
        <v>41</v>
      </c>
      <c r="C1274" s="40" t="s">
        <v>3025</v>
      </c>
      <c r="D1274" s="59">
        <v>1</v>
      </c>
      <c r="E1274" s="60">
        <f t="shared" si="210"/>
        <v>1041718</v>
      </c>
      <c r="F1274" s="53">
        <f t="shared" si="210"/>
        <v>1041718</v>
      </c>
      <c r="G1274" s="60">
        <f>단가대비표!O189</f>
        <v>0</v>
      </c>
      <c r="H1274" s="53">
        <f t="shared" si="211"/>
        <v>0</v>
      </c>
      <c r="I1274" s="60">
        <f>단가대비표!P189</f>
        <v>0</v>
      </c>
      <c r="J1274" s="53">
        <f t="shared" si="212"/>
        <v>0</v>
      </c>
      <c r="K1274" s="60">
        <f>단가대비표!V189</f>
        <v>1041718</v>
      </c>
      <c r="L1274" s="53">
        <f t="shared" si="213"/>
        <v>1041718</v>
      </c>
      <c r="M1274" s="40" t="s">
        <v>3046</v>
      </c>
      <c r="N1274" s="2" t="s">
        <v>1048</v>
      </c>
      <c r="O1274" s="2" t="s">
        <v>3047</v>
      </c>
      <c r="P1274" s="2" t="s">
        <v>48</v>
      </c>
      <c r="Q1274" s="2" t="s">
        <v>48</v>
      </c>
      <c r="R1274" s="2" t="s">
        <v>47</v>
      </c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2" t="s">
        <v>41</v>
      </c>
      <c r="AW1274" s="2" t="s">
        <v>3048</v>
      </c>
      <c r="AX1274" s="2" t="s">
        <v>41</v>
      </c>
      <c r="AY1274" s="2" t="s">
        <v>41</v>
      </c>
    </row>
    <row r="1275" spans="1:51" ht="30" customHeight="1" hidden="1">
      <c r="A1275" s="40" t="s">
        <v>1173</v>
      </c>
      <c r="B1275" s="40" t="s">
        <v>41</v>
      </c>
      <c r="C1275" s="40" t="s">
        <v>41</v>
      </c>
      <c r="D1275" s="59"/>
      <c r="E1275" s="60"/>
      <c r="F1275" s="53">
        <f>H1275+J1275+L1275</f>
        <v>1301550</v>
      </c>
      <c r="G1275" s="60"/>
      <c r="H1275" s="53">
        <f>TRUNC(SUMIF(N1269:N1274,N1268,H1269:H1274),0)</f>
        <v>0</v>
      </c>
      <c r="I1275" s="60"/>
      <c r="J1275" s="53">
        <f>TRUNC(SUMIF(N1269:N1274,N1268,J1269:J1274),0)</f>
        <v>0</v>
      </c>
      <c r="K1275" s="60"/>
      <c r="L1275" s="53">
        <f>TRUNC(SUMIF(N1269:N1274,N1268,L1269:L1274),0)</f>
        <v>1301550</v>
      </c>
      <c r="M1275" s="40" t="s">
        <v>41</v>
      </c>
      <c r="N1275" s="2" t="s">
        <v>67</v>
      </c>
      <c r="O1275" s="2" t="s">
        <v>67</v>
      </c>
      <c r="P1275" s="2" t="s">
        <v>41</v>
      </c>
      <c r="Q1275" s="2" t="s">
        <v>41</v>
      </c>
      <c r="R1275" s="2" t="s">
        <v>41</v>
      </c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2" t="s">
        <v>41</v>
      </c>
      <c r="AW1275" s="2" t="s">
        <v>41</v>
      </c>
      <c r="AX1275" s="2" t="s">
        <v>41</v>
      </c>
      <c r="AY1275" s="2" t="s">
        <v>41</v>
      </c>
    </row>
    <row r="1276" spans="1:13" ht="30" customHeight="1" hidden="1">
      <c r="A1276" s="59"/>
      <c r="B1276" s="59"/>
      <c r="C1276" s="59"/>
      <c r="D1276" s="59"/>
      <c r="E1276" s="60"/>
      <c r="F1276" s="53"/>
      <c r="G1276" s="60"/>
      <c r="H1276" s="53"/>
      <c r="I1276" s="60"/>
      <c r="J1276" s="53"/>
      <c r="K1276" s="60"/>
      <c r="L1276" s="53"/>
      <c r="M1276" s="59"/>
    </row>
    <row r="1277" spans="1:14" ht="30" customHeight="1" hidden="1">
      <c r="A1277" s="54" t="s">
        <v>3049</v>
      </c>
      <c r="B1277" s="55"/>
      <c r="C1277" s="55"/>
      <c r="D1277" s="55"/>
      <c r="E1277" s="56"/>
      <c r="F1277" s="57"/>
      <c r="G1277" s="56"/>
      <c r="H1277" s="57"/>
      <c r="I1277" s="56"/>
      <c r="J1277" s="57"/>
      <c r="K1277" s="56"/>
      <c r="L1277" s="57"/>
      <c r="M1277" s="58"/>
      <c r="N1277" s="4" t="s">
        <v>1051</v>
      </c>
    </row>
    <row r="1278" spans="1:51" ht="30" customHeight="1" hidden="1">
      <c r="A1278" s="40" t="s">
        <v>3050</v>
      </c>
      <c r="B1278" s="40" t="s">
        <v>3051</v>
      </c>
      <c r="C1278" s="40" t="s">
        <v>130</v>
      </c>
      <c r="D1278" s="59">
        <v>1</v>
      </c>
      <c r="E1278" s="60">
        <f>TRUNC(G1278+I1278+K1278,1)</f>
        <v>950</v>
      </c>
      <c r="F1278" s="53">
        <f>TRUNC(H1278+J1278+L1278,1)</f>
        <v>950</v>
      </c>
      <c r="G1278" s="60">
        <f>단가대비표!O366</f>
        <v>950</v>
      </c>
      <c r="H1278" s="53">
        <f>TRUNC(G1278*D1278,1)</f>
        <v>950</v>
      </c>
      <c r="I1278" s="60">
        <f>단가대비표!P366</f>
        <v>0</v>
      </c>
      <c r="J1278" s="53">
        <f>TRUNC(I1278*D1278,1)</f>
        <v>0</v>
      </c>
      <c r="K1278" s="60">
        <f>단가대비표!V366</f>
        <v>0</v>
      </c>
      <c r="L1278" s="53">
        <f>TRUNC(K1278*D1278,1)</f>
        <v>0</v>
      </c>
      <c r="M1278" s="40" t="s">
        <v>1159</v>
      </c>
      <c r="N1278" s="2" t="s">
        <v>41</v>
      </c>
      <c r="O1278" s="2" t="s">
        <v>3052</v>
      </c>
      <c r="P1278" s="2" t="s">
        <v>48</v>
      </c>
      <c r="Q1278" s="2" t="s">
        <v>48</v>
      </c>
      <c r="R1278" s="2" t="s">
        <v>47</v>
      </c>
      <c r="S1278" s="3"/>
      <c r="T1278" s="3"/>
      <c r="U1278" s="3"/>
      <c r="V1278" s="3">
        <v>1</v>
      </c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2" t="s">
        <v>41</v>
      </c>
      <c r="AW1278" s="2" t="s">
        <v>3053</v>
      </c>
      <c r="AX1278" s="2" t="s">
        <v>41</v>
      </c>
      <c r="AY1278" s="2" t="s">
        <v>1162</v>
      </c>
    </row>
    <row r="1279" spans="1:51" ht="30" customHeight="1" hidden="1">
      <c r="A1279" s="40" t="s">
        <v>1170</v>
      </c>
      <c r="B1279" s="40" t="s">
        <v>3054</v>
      </c>
      <c r="C1279" s="40" t="s">
        <v>1028</v>
      </c>
      <c r="D1279" s="59">
        <v>1</v>
      </c>
      <c r="E1279" s="60">
        <f>TRUNC(G1279+I1279+K1279,1)</f>
        <v>950</v>
      </c>
      <c r="F1279" s="53">
        <f>TRUNC(H1279+J1279+L1279,1)</f>
        <v>950</v>
      </c>
      <c r="G1279" s="60">
        <v>0</v>
      </c>
      <c r="H1279" s="53">
        <f>TRUNC(G1279*D1279,1)</f>
        <v>0</v>
      </c>
      <c r="I1279" s="60">
        <v>0</v>
      </c>
      <c r="J1279" s="53">
        <f>TRUNC(I1279*D1279,1)</f>
        <v>0</v>
      </c>
      <c r="K1279" s="60">
        <f>TRUNC(SUMIF(V1278:V1279,RIGHTB(O1279,1),H1278:H1279)*U1279,2)</f>
        <v>950</v>
      </c>
      <c r="L1279" s="53">
        <f>TRUNC(K1279*D1279,1)</f>
        <v>950</v>
      </c>
      <c r="M1279" s="40" t="s">
        <v>41</v>
      </c>
      <c r="N1279" s="2" t="s">
        <v>1051</v>
      </c>
      <c r="O1279" s="2" t="s">
        <v>1104</v>
      </c>
      <c r="P1279" s="2" t="s">
        <v>48</v>
      </c>
      <c r="Q1279" s="2" t="s">
        <v>48</v>
      </c>
      <c r="R1279" s="2" t="s">
        <v>48</v>
      </c>
      <c r="S1279" s="3">
        <v>0</v>
      </c>
      <c r="T1279" s="3">
        <v>2</v>
      </c>
      <c r="U1279" s="3">
        <v>1</v>
      </c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2" t="s">
        <v>41</v>
      </c>
      <c r="AW1279" s="2" t="s">
        <v>3055</v>
      </c>
      <c r="AX1279" s="2" t="s">
        <v>41</v>
      </c>
      <c r="AY1279" s="2" t="s">
        <v>41</v>
      </c>
    </row>
    <row r="1280" spans="1:51" ht="30" customHeight="1" hidden="1">
      <c r="A1280" s="40" t="s">
        <v>1173</v>
      </c>
      <c r="B1280" s="40" t="s">
        <v>41</v>
      </c>
      <c r="C1280" s="40" t="s">
        <v>41</v>
      </c>
      <c r="D1280" s="59"/>
      <c r="E1280" s="60"/>
      <c r="F1280" s="53">
        <f>H1280+J1280+L1280</f>
        <v>950</v>
      </c>
      <c r="G1280" s="60"/>
      <c r="H1280" s="53">
        <f>TRUNC(SUMIF(N1278:N1279,N1277,H1278:H1279),0)</f>
        <v>0</v>
      </c>
      <c r="I1280" s="60"/>
      <c r="J1280" s="53">
        <f>TRUNC(SUMIF(N1278:N1279,N1277,J1278:J1279),0)</f>
        <v>0</v>
      </c>
      <c r="K1280" s="60"/>
      <c r="L1280" s="53">
        <f>TRUNC(SUMIF(N1278:N1279,N1277,L1278:L1279),0)</f>
        <v>950</v>
      </c>
      <c r="M1280" s="40" t="s">
        <v>41</v>
      </c>
      <c r="N1280" s="2" t="s">
        <v>67</v>
      </c>
      <c r="O1280" s="2" t="s">
        <v>67</v>
      </c>
      <c r="P1280" s="2" t="s">
        <v>41</v>
      </c>
      <c r="Q1280" s="2" t="s">
        <v>41</v>
      </c>
      <c r="R1280" s="2" t="s">
        <v>41</v>
      </c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2" t="s">
        <v>41</v>
      </c>
      <c r="AW1280" s="2" t="s">
        <v>41</v>
      </c>
      <c r="AX1280" s="2" t="s">
        <v>41</v>
      </c>
      <c r="AY1280" s="2" t="s">
        <v>41</v>
      </c>
    </row>
    <row r="1281" spans="1:13" ht="30" customHeight="1" hidden="1">
      <c r="A1281" s="59"/>
      <c r="B1281" s="59"/>
      <c r="C1281" s="59"/>
      <c r="D1281" s="59"/>
      <c r="E1281" s="60"/>
      <c r="F1281" s="53"/>
      <c r="G1281" s="60"/>
      <c r="H1281" s="53"/>
      <c r="I1281" s="60"/>
      <c r="J1281" s="53"/>
      <c r="K1281" s="60"/>
      <c r="L1281" s="53"/>
      <c r="M1281" s="59"/>
    </row>
    <row r="1282" spans="1:14" ht="30" customHeight="1" hidden="1">
      <c r="A1282" s="54" t="s">
        <v>3056</v>
      </c>
      <c r="B1282" s="55"/>
      <c r="C1282" s="55"/>
      <c r="D1282" s="55"/>
      <c r="E1282" s="56"/>
      <c r="F1282" s="57"/>
      <c r="G1282" s="56"/>
      <c r="H1282" s="57"/>
      <c r="I1282" s="56"/>
      <c r="J1282" s="57"/>
      <c r="K1282" s="56"/>
      <c r="L1282" s="57"/>
      <c r="M1282" s="58"/>
      <c r="N1282" s="4" t="s">
        <v>1108</v>
      </c>
    </row>
    <row r="1283" spans="1:51" ht="30" customHeight="1" hidden="1">
      <c r="A1283" s="40" t="s">
        <v>3057</v>
      </c>
      <c r="B1283" s="40" t="s">
        <v>1106</v>
      </c>
      <c r="C1283" s="40" t="s">
        <v>44</v>
      </c>
      <c r="D1283" s="59">
        <v>1</v>
      </c>
      <c r="E1283" s="60">
        <f>TRUNC(G1283+I1283+K1283,1)</f>
        <v>5270000</v>
      </c>
      <c r="F1283" s="53">
        <f>TRUNC(H1283+J1283+L1283,1)</f>
        <v>5270000</v>
      </c>
      <c r="G1283" s="60">
        <f>단가대비표!O298</f>
        <v>5270000</v>
      </c>
      <c r="H1283" s="53">
        <f>TRUNC(G1283*D1283,1)</f>
        <v>5270000</v>
      </c>
      <c r="I1283" s="60">
        <f>단가대비표!P298</f>
        <v>0</v>
      </c>
      <c r="J1283" s="53">
        <f>TRUNC(I1283*D1283,1)</f>
        <v>0</v>
      </c>
      <c r="K1283" s="60">
        <f>단가대비표!V298</f>
        <v>0</v>
      </c>
      <c r="L1283" s="53">
        <f>TRUNC(K1283*D1283,1)</f>
        <v>0</v>
      </c>
      <c r="M1283" s="40" t="s">
        <v>3058</v>
      </c>
      <c r="N1283" s="2" t="s">
        <v>1108</v>
      </c>
      <c r="O1283" s="2" t="s">
        <v>3059</v>
      </c>
      <c r="P1283" s="2" t="s">
        <v>48</v>
      </c>
      <c r="Q1283" s="2" t="s">
        <v>48</v>
      </c>
      <c r="R1283" s="2" t="s">
        <v>47</v>
      </c>
      <c r="S1283" s="3"/>
      <c r="T1283" s="3"/>
      <c r="U1283" s="3"/>
      <c r="V1283" s="3">
        <v>1</v>
      </c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2" t="s">
        <v>41</v>
      </c>
      <c r="AW1283" s="2" t="s">
        <v>3060</v>
      </c>
      <c r="AX1283" s="2" t="s">
        <v>41</v>
      </c>
      <c r="AY1283" s="2" t="s">
        <v>41</v>
      </c>
    </row>
    <row r="1284" spans="1:51" ht="30" customHeight="1" hidden="1">
      <c r="A1284" s="40" t="s">
        <v>3061</v>
      </c>
      <c r="B1284" s="40" t="s">
        <v>1686</v>
      </c>
      <c r="C1284" s="40" t="s">
        <v>1028</v>
      </c>
      <c r="D1284" s="59">
        <v>1</v>
      </c>
      <c r="E1284" s="60">
        <f>TRUNC(G1284+I1284+K1284,1)</f>
        <v>527000</v>
      </c>
      <c r="F1284" s="53">
        <f>TRUNC(H1284+J1284+L1284,1)</f>
        <v>527000</v>
      </c>
      <c r="G1284" s="60">
        <f>TRUNC(SUMIF(V1283:V1284,RIGHTB(O1284,1),H1283:H1284)*U1284,2)</f>
        <v>527000</v>
      </c>
      <c r="H1284" s="53">
        <f>TRUNC(G1284*D1284,1)</f>
        <v>527000</v>
      </c>
      <c r="I1284" s="60">
        <v>0</v>
      </c>
      <c r="J1284" s="53">
        <f>TRUNC(I1284*D1284,1)</f>
        <v>0</v>
      </c>
      <c r="K1284" s="60">
        <v>0</v>
      </c>
      <c r="L1284" s="53">
        <f>TRUNC(K1284*D1284,1)</f>
        <v>0</v>
      </c>
      <c r="M1284" s="40" t="s">
        <v>41</v>
      </c>
      <c r="N1284" s="2" t="s">
        <v>1108</v>
      </c>
      <c r="O1284" s="2" t="s">
        <v>1104</v>
      </c>
      <c r="P1284" s="2" t="s">
        <v>48</v>
      </c>
      <c r="Q1284" s="2" t="s">
        <v>48</v>
      </c>
      <c r="R1284" s="2" t="s">
        <v>48</v>
      </c>
      <c r="S1284" s="3">
        <v>0</v>
      </c>
      <c r="T1284" s="3">
        <v>0</v>
      </c>
      <c r="U1284" s="3">
        <v>0.1</v>
      </c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2" t="s">
        <v>41</v>
      </c>
      <c r="AW1284" s="2" t="s">
        <v>3062</v>
      </c>
      <c r="AX1284" s="2" t="s">
        <v>41</v>
      </c>
      <c r="AY1284" s="2" t="s">
        <v>41</v>
      </c>
    </row>
    <row r="1285" spans="1:51" ht="30" customHeight="1" hidden="1">
      <c r="A1285" s="40" t="s">
        <v>1173</v>
      </c>
      <c r="B1285" s="40" t="s">
        <v>41</v>
      </c>
      <c r="C1285" s="40" t="s">
        <v>41</v>
      </c>
      <c r="D1285" s="59"/>
      <c r="E1285" s="60"/>
      <c r="F1285" s="53">
        <f>H1285+J1285+L1285</f>
        <v>5797000</v>
      </c>
      <c r="G1285" s="60"/>
      <c r="H1285" s="53">
        <f>TRUNC(SUMIF(N1283:N1284,N1282,H1283:H1284),0)</f>
        <v>5797000</v>
      </c>
      <c r="I1285" s="60"/>
      <c r="J1285" s="53">
        <f>TRUNC(SUMIF(N1283:N1284,N1282,J1283:J1284),0)</f>
        <v>0</v>
      </c>
      <c r="K1285" s="60"/>
      <c r="L1285" s="53">
        <f>TRUNC(SUMIF(N1283:N1284,N1282,L1283:L1284),0)</f>
        <v>0</v>
      </c>
      <c r="M1285" s="40" t="s">
        <v>41</v>
      </c>
      <c r="N1285" s="2" t="s">
        <v>67</v>
      </c>
      <c r="O1285" s="2" t="s">
        <v>67</v>
      </c>
      <c r="P1285" s="2" t="s">
        <v>41</v>
      </c>
      <c r="Q1285" s="2" t="s">
        <v>41</v>
      </c>
      <c r="R1285" s="2" t="s">
        <v>41</v>
      </c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2" t="s">
        <v>41</v>
      </c>
      <c r="AW1285" s="2" t="s">
        <v>41</v>
      </c>
      <c r="AX1285" s="2" t="s">
        <v>41</v>
      </c>
      <c r="AY1285" s="2" t="s">
        <v>41</v>
      </c>
    </row>
    <row r="1286" spans="1:13" ht="30" customHeight="1" hidden="1">
      <c r="A1286" s="59"/>
      <c r="B1286" s="59"/>
      <c r="C1286" s="59"/>
      <c r="D1286" s="59"/>
      <c r="E1286" s="60"/>
      <c r="F1286" s="53"/>
      <c r="G1286" s="60"/>
      <c r="H1286" s="53"/>
      <c r="I1286" s="60"/>
      <c r="J1286" s="53"/>
      <c r="K1286" s="60"/>
      <c r="L1286" s="53"/>
      <c r="M1286" s="59"/>
    </row>
    <row r="1287" spans="1:14" ht="30" customHeight="1" hidden="1">
      <c r="A1287" s="54" t="s">
        <v>3063</v>
      </c>
      <c r="B1287" s="55"/>
      <c r="C1287" s="55"/>
      <c r="D1287" s="55"/>
      <c r="E1287" s="56"/>
      <c r="F1287" s="57"/>
      <c r="G1287" s="56"/>
      <c r="H1287" s="57"/>
      <c r="I1287" s="56"/>
      <c r="J1287" s="57"/>
      <c r="K1287" s="56"/>
      <c r="L1287" s="57"/>
      <c r="M1287" s="58"/>
      <c r="N1287" s="4" t="s">
        <v>1112</v>
      </c>
    </row>
    <row r="1288" spans="1:51" ht="30" customHeight="1" hidden="1">
      <c r="A1288" s="40" t="s">
        <v>3064</v>
      </c>
      <c r="B1288" s="40" t="s">
        <v>1110</v>
      </c>
      <c r="C1288" s="40" t="s">
        <v>44</v>
      </c>
      <c r="D1288" s="59">
        <v>1</v>
      </c>
      <c r="E1288" s="60">
        <f>TRUNC(G1288+I1288+K1288,1)</f>
        <v>6240000</v>
      </c>
      <c r="F1288" s="53">
        <f>TRUNC(H1288+J1288+L1288,1)</f>
        <v>6240000</v>
      </c>
      <c r="G1288" s="60">
        <f>단가대비표!O299</f>
        <v>6240000</v>
      </c>
      <c r="H1288" s="53">
        <f>TRUNC(G1288*D1288,1)</f>
        <v>6240000</v>
      </c>
      <c r="I1288" s="60">
        <f>단가대비표!P299</f>
        <v>0</v>
      </c>
      <c r="J1288" s="53">
        <f>TRUNC(I1288*D1288,1)</f>
        <v>0</v>
      </c>
      <c r="K1288" s="60">
        <f>단가대비표!V299</f>
        <v>0</v>
      </c>
      <c r="L1288" s="53">
        <f>TRUNC(K1288*D1288,1)</f>
        <v>0</v>
      </c>
      <c r="M1288" s="40" t="s">
        <v>3065</v>
      </c>
      <c r="N1288" s="2" t="s">
        <v>1112</v>
      </c>
      <c r="O1288" s="2" t="s">
        <v>3066</v>
      </c>
      <c r="P1288" s="2" t="s">
        <v>48</v>
      </c>
      <c r="Q1288" s="2" t="s">
        <v>48</v>
      </c>
      <c r="R1288" s="2" t="s">
        <v>47</v>
      </c>
      <c r="S1288" s="3"/>
      <c r="T1288" s="3"/>
      <c r="U1288" s="3"/>
      <c r="V1288" s="3">
        <v>1</v>
      </c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2" t="s">
        <v>41</v>
      </c>
      <c r="AW1288" s="2" t="s">
        <v>3067</v>
      </c>
      <c r="AX1288" s="2" t="s">
        <v>41</v>
      </c>
      <c r="AY1288" s="2" t="s">
        <v>41</v>
      </c>
    </row>
    <row r="1289" spans="1:51" ht="30" customHeight="1" hidden="1">
      <c r="A1289" s="40" t="s">
        <v>3061</v>
      </c>
      <c r="B1289" s="40" t="s">
        <v>1686</v>
      </c>
      <c r="C1289" s="40" t="s">
        <v>1028</v>
      </c>
      <c r="D1289" s="59">
        <v>1</v>
      </c>
      <c r="E1289" s="60">
        <f>TRUNC(G1289+I1289+K1289,1)</f>
        <v>624000</v>
      </c>
      <c r="F1289" s="53">
        <f>TRUNC(H1289+J1289+L1289,1)</f>
        <v>624000</v>
      </c>
      <c r="G1289" s="60">
        <f>TRUNC(SUMIF(V1288:V1289,RIGHTB(O1289,1),H1288:H1289)*U1289,2)</f>
        <v>624000</v>
      </c>
      <c r="H1289" s="53">
        <f>TRUNC(G1289*D1289,1)</f>
        <v>624000</v>
      </c>
      <c r="I1289" s="60">
        <v>0</v>
      </c>
      <c r="J1289" s="53">
        <f>TRUNC(I1289*D1289,1)</f>
        <v>0</v>
      </c>
      <c r="K1289" s="60">
        <v>0</v>
      </c>
      <c r="L1289" s="53">
        <f>TRUNC(K1289*D1289,1)</f>
        <v>0</v>
      </c>
      <c r="M1289" s="40" t="s">
        <v>41</v>
      </c>
      <c r="N1289" s="2" t="s">
        <v>1112</v>
      </c>
      <c r="O1289" s="2" t="s">
        <v>1104</v>
      </c>
      <c r="P1289" s="2" t="s">
        <v>48</v>
      </c>
      <c r="Q1289" s="2" t="s">
        <v>48</v>
      </c>
      <c r="R1289" s="2" t="s">
        <v>48</v>
      </c>
      <c r="S1289" s="3">
        <v>0</v>
      </c>
      <c r="T1289" s="3">
        <v>0</v>
      </c>
      <c r="U1289" s="3">
        <v>0.1</v>
      </c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2" t="s">
        <v>41</v>
      </c>
      <c r="AW1289" s="2" t="s">
        <v>3068</v>
      </c>
      <c r="AX1289" s="2" t="s">
        <v>41</v>
      </c>
      <c r="AY1289" s="2" t="s">
        <v>41</v>
      </c>
    </row>
    <row r="1290" spans="1:51" ht="30" customHeight="1" hidden="1">
      <c r="A1290" s="40" t="s">
        <v>1173</v>
      </c>
      <c r="B1290" s="40" t="s">
        <v>41</v>
      </c>
      <c r="C1290" s="40" t="s">
        <v>41</v>
      </c>
      <c r="D1290" s="59"/>
      <c r="E1290" s="60"/>
      <c r="F1290" s="53">
        <f>H1290+J1290+L1290</f>
        <v>6864000</v>
      </c>
      <c r="G1290" s="60"/>
      <c r="H1290" s="53">
        <f>TRUNC(SUMIF(N1288:N1289,N1287,H1288:H1289),0)</f>
        <v>6864000</v>
      </c>
      <c r="I1290" s="60"/>
      <c r="J1290" s="53">
        <f>TRUNC(SUMIF(N1288:N1289,N1287,J1288:J1289),0)</f>
        <v>0</v>
      </c>
      <c r="K1290" s="60"/>
      <c r="L1290" s="53">
        <f>TRUNC(SUMIF(N1288:N1289,N1287,L1288:L1289),0)</f>
        <v>0</v>
      </c>
      <c r="M1290" s="40" t="s">
        <v>41</v>
      </c>
      <c r="N1290" s="2" t="s">
        <v>67</v>
      </c>
      <c r="O1290" s="2" t="s">
        <v>67</v>
      </c>
      <c r="P1290" s="2" t="s">
        <v>41</v>
      </c>
      <c r="Q1290" s="2" t="s">
        <v>41</v>
      </c>
      <c r="R1290" s="2" t="s">
        <v>41</v>
      </c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2" t="s">
        <v>41</v>
      </c>
      <c r="AW1290" s="2" t="s">
        <v>41</v>
      </c>
      <c r="AX1290" s="2" t="s">
        <v>41</v>
      </c>
      <c r="AY1290" s="2" t="s">
        <v>41</v>
      </c>
    </row>
    <row r="1291" spans="1:13" ht="30" customHeight="1" hidden="1">
      <c r="A1291" s="59"/>
      <c r="B1291" s="59"/>
      <c r="C1291" s="59"/>
      <c r="D1291" s="59"/>
      <c r="E1291" s="60"/>
      <c r="F1291" s="53"/>
      <c r="G1291" s="60"/>
      <c r="H1291" s="53"/>
      <c r="I1291" s="60"/>
      <c r="J1291" s="53"/>
      <c r="K1291" s="60"/>
      <c r="L1291" s="53"/>
      <c r="M1291" s="59"/>
    </row>
    <row r="1292" spans="1:14" ht="30" customHeight="1" hidden="1">
      <c r="A1292" s="54" t="s">
        <v>3069</v>
      </c>
      <c r="B1292" s="55"/>
      <c r="C1292" s="55"/>
      <c r="D1292" s="55"/>
      <c r="E1292" s="56"/>
      <c r="F1292" s="57"/>
      <c r="G1292" s="56"/>
      <c r="H1292" s="57"/>
      <c r="I1292" s="56"/>
      <c r="J1292" s="57"/>
      <c r="K1292" s="56"/>
      <c r="L1292" s="57"/>
      <c r="M1292" s="58"/>
      <c r="N1292" s="4" t="s">
        <v>1115</v>
      </c>
    </row>
    <row r="1293" spans="1:51" ht="30" customHeight="1" hidden="1">
      <c r="A1293" s="40" t="s">
        <v>3070</v>
      </c>
      <c r="B1293" s="40" t="s">
        <v>739</v>
      </c>
      <c r="C1293" s="40" t="s">
        <v>44</v>
      </c>
      <c r="D1293" s="59">
        <v>1</v>
      </c>
      <c r="E1293" s="60">
        <f>TRUNC(G1293+I1293+K1293,1)</f>
        <v>8840000</v>
      </c>
      <c r="F1293" s="53">
        <f>TRUNC(H1293+J1293+L1293,1)</f>
        <v>8840000</v>
      </c>
      <c r="G1293" s="60">
        <f>단가대비표!O300</f>
        <v>8840000</v>
      </c>
      <c r="H1293" s="53">
        <f>TRUNC(G1293*D1293,1)</f>
        <v>8840000</v>
      </c>
      <c r="I1293" s="60">
        <f>단가대비표!P300</f>
        <v>0</v>
      </c>
      <c r="J1293" s="53">
        <f>TRUNC(I1293*D1293,1)</f>
        <v>0</v>
      </c>
      <c r="K1293" s="60">
        <f>단가대비표!V300</f>
        <v>0</v>
      </c>
      <c r="L1293" s="53">
        <f>TRUNC(K1293*D1293,1)</f>
        <v>0</v>
      </c>
      <c r="M1293" s="40" t="s">
        <v>3071</v>
      </c>
      <c r="N1293" s="2" t="s">
        <v>1115</v>
      </c>
      <c r="O1293" s="2" t="s">
        <v>3072</v>
      </c>
      <c r="P1293" s="2" t="s">
        <v>48</v>
      </c>
      <c r="Q1293" s="2" t="s">
        <v>48</v>
      </c>
      <c r="R1293" s="2" t="s">
        <v>47</v>
      </c>
      <c r="S1293" s="3"/>
      <c r="T1293" s="3"/>
      <c r="U1293" s="3"/>
      <c r="V1293" s="3">
        <v>1</v>
      </c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2" t="s">
        <v>41</v>
      </c>
      <c r="AW1293" s="2" t="s">
        <v>3073</v>
      </c>
      <c r="AX1293" s="2" t="s">
        <v>41</v>
      </c>
      <c r="AY1293" s="2" t="s">
        <v>41</v>
      </c>
    </row>
    <row r="1294" spans="1:51" ht="30" customHeight="1" hidden="1">
      <c r="A1294" s="40" t="s">
        <v>3061</v>
      </c>
      <c r="B1294" s="40" t="s">
        <v>1686</v>
      </c>
      <c r="C1294" s="40" t="s">
        <v>1028</v>
      </c>
      <c r="D1294" s="59">
        <v>1</v>
      </c>
      <c r="E1294" s="60">
        <f>TRUNC(G1294+I1294+K1294,1)</f>
        <v>884000</v>
      </c>
      <c r="F1294" s="53">
        <f>TRUNC(H1294+J1294+L1294,1)</f>
        <v>884000</v>
      </c>
      <c r="G1294" s="60">
        <f>TRUNC(SUMIF(V1293:V1294,RIGHTB(O1294,1),H1293:H1294)*U1294,2)</f>
        <v>884000</v>
      </c>
      <c r="H1294" s="53">
        <f>TRUNC(G1294*D1294,1)</f>
        <v>884000</v>
      </c>
      <c r="I1294" s="60">
        <v>0</v>
      </c>
      <c r="J1294" s="53">
        <f>TRUNC(I1294*D1294,1)</f>
        <v>0</v>
      </c>
      <c r="K1294" s="60">
        <v>0</v>
      </c>
      <c r="L1294" s="53">
        <f>TRUNC(K1294*D1294,1)</f>
        <v>0</v>
      </c>
      <c r="M1294" s="40" t="s">
        <v>41</v>
      </c>
      <c r="N1294" s="2" t="s">
        <v>1115</v>
      </c>
      <c r="O1294" s="2" t="s">
        <v>1104</v>
      </c>
      <c r="P1294" s="2" t="s">
        <v>48</v>
      </c>
      <c r="Q1294" s="2" t="s">
        <v>48</v>
      </c>
      <c r="R1294" s="2" t="s">
        <v>48</v>
      </c>
      <c r="S1294" s="3">
        <v>0</v>
      </c>
      <c r="T1294" s="3">
        <v>0</v>
      </c>
      <c r="U1294" s="3">
        <v>0.1</v>
      </c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2" t="s">
        <v>41</v>
      </c>
      <c r="AW1294" s="2" t="s">
        <v>3074</v>
      </c>
      <c r="AX1294" s="2" t="s">
        <v>41</v>
      </c>
      <c r="AY1294" s="2" t="s">
        <v>41</v>
      </c>
    </row>
    <row r="1295" spans="1:51" ht="30" customHeight="1" hidden="1">
      <c r="A1295" s="40" t="s">
        <v>1173</v>
      </c>
      <c r="B1295" s="40" t="s">
        <v>41</v>
      </c>
      <c r="C1295" s="40" t="s">
        <v>41</v>
      </c>
      <c r="D1295" s="59"/>
      <c r="E1295" s="60"/>
      <c r="F1295" s="53">
        <f>H1295+J1295+L1295</f>
        <v>9724000</v>
      </c>
      <c r="G1295" s="60"/>
      <c r="H1295" s="53">
        <f>TRUNC(SUMIF(N1293:N1294,N1292,H1293:H1294),0)</f>
        <v>9724000</v>
      </c>
      <c r="I1295" s="60"/>
      <c r="J1295" s="53">
        <f>TRUNC(SUMIF(N1293:N1294,N1292,J1293:J1294),0)</f>
        <v>0</v>
      </c>
      <c r="K1295" s="60"/>
      <c r="L1295" s="53">
        <f>TRUNC(SUMIF(N1293:N1294,N1292,L1293:L1294),0)</f>
        <v>0</v>
      </c>
      <c r="M1295" s="40" t="s">
        <v>41</v>
      </c>
      <c r="N1295" s="2" t="s">
        <v>67</v>
      </c>
      <c r="O1295" s="2" t="s">
        <v>67</v>
      </c>
      <c r="P1295" s="2" t="s">
        <v>41</v>
      </c>
      <c r="Q1295" s="2" t="s">
        <v>41</v>
      </c>
      <c r="R1295" s="2" t="s">
        <v>41</v>
      </c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2" t="s">
        <v>41</v>
      </c>
      <c r="AW1295" s="2" t="s">
        <v>41</v>
      </c>
      <c r="AX1295" s="2" t="s">
        <v>41</v>
      </c>
      <c r="AY1295" s="2" t="s">
        <v>41</v>
      </c>
    </row>
    <row r="1296" spans="1:13" ht="30" customHeight="1" hidden="1">
      <c r="A1296" s="59"/>
      <c r="B1296" s="59"/>
      <c r="C1296" s="59"/>
      <c r="D1296" s="59"/>
      <c r="E1296" s="60"/>
      <c r="F1296" s="53"/>
      <c r="G1296" s="60"/>
      <c r="H1296" s="53"/>
      <c r="I1296" s="60"/>
      <c r="J1296" s="53"/>
      <c r="K1296" s="60"/>
      <c r="L1296" s="53"/>
      <c r="M1296" s="59"/>
    </row>
    <row r="1297" spans="1:14" ht="30" customHeight="1" hidden="1">
      <c r="A1297" s="54" t="s">
        <v>3075</v>
      </c>
      <c r="B1297" s="55"/>
      <c r="C1297" s="55"/>
      <c r="D1297" s="55"/>
      <c r="E1297" s="56"/>
      <c r="F1297" s="57"/>
      <c r="G1297" s="56"/>
      <c r="H1297" s="57"/>
      <c r="I1297" s="56"/>
      <c r="J1297" s="57"/>
      <c r="K1297" s="56"/>
      <c r="L1297" s="57"/>
      <c r="M1297" s="58"/>
      <c r="N1297" s="4" t="s">
        <v>1165</v>
      </c>
    </row>
    <row r="1298" spans="1:51" ht="30" customHeight="1" hidden="1">
      <c r="A1298" s="40" t="s">
        <v>1210</v>
      </c>
      <c r="B1298" s="40" t="s">
        <v>1211</v>
      </c>
      <c r="C1298" s="40" t="s">
        <v>1212</v>
      </c>
      <c r="D1298" s="59">
        <v>0.17</v>
      </c>
      <c r="E1298" s="60">
        <f aca="true" t="shared" si="214" ref="E1298:F1301">TRUNC(G1298+I1298+K1298,1)</f>
        <v>175367</v>
      </c>
      <c r="F1298" s="53">
        <f t="shared" si="214"/>
        <v>29812.3</v>
      </c>
      <c r="G1298" s="60">
        <f>단가대비표!O370</f>
        <v>0</v>
      </c>
      <c r="H1298" s="53">
        <f>TRUNC(G1298*D1298,1)</f>
        <v>0</v>
      </c>
      <c r="I1298" s="60">
        <f>단가대비표!P370</f>
        <v>175367</v>
      </c>
      <c r="J1298" s="53">
        <f>TRUNC(I1298*D1298,1)</f>
        <v>29812.3</v>
      </c>
      <c r="K1298" s="60">
        <f>단가대비표!V370</f>
        <v>0</v>
      </c>
      <c r="L1298" s="53">
        <f>TRUNC(K1298*D1298,1)</f>
        <v>0</v>
      </c>
      <c r="M1298" s="40" t="s">
        <v>1159</v>
      </c>
      <c r="N1298" s="2" t="s">
        <v>41</v>
      </c>
      <c r="O1298" s="2" t="s">
        <v>1213</v>
      </c>
      <c r="P1298" s="2" t="s">
        <v>48</v>
      </c>
      <c r="Q1298" s="2" t="s">
        <v>48</v>
      </c>
      <c r="R1298" s="2" t="s">
        <v>47</v>
      </c>
      <c r="S1298" s="3"/>
      <c r="T1298" s="3"/>
      <c r="U1298" s="3"/>
      <c r="V1298" s="3">
        <v>1</v>
      </c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2" t="s">
        <v>41</v>
      </c>
      <c r="AW1298" s="2" t="s">
        <v>3077</v>
      </c>
      <c r="AX1298" s="2" t="s">
        <v>41</v>
      </c>
      <c r="AY1298" s="2" t="s">
        <v>1162</v>
      </c>
    </row>
    <row r="1299" spans="1:51" ht="30" customHeight="1" hidden="1">
      <c r="A1299" s="40" t="s">
        <v>1976</v>
      </c>
      <c r="B1299" s="40" t="s">
        <v>1211</v>
      </c>
      <c r="C1299" s="40" t="s">
        <v>1212</v>
      </c>
      <c r="D1299" s="59">
        <v>0.08</v>
      </c>
      <c r="E1299" s="60">
        <f t="shared" si="214"/>
        <v>120716</v>
      </c>
      <c r="F1299" s="53">
        <f t="shared" si="214"/>
        <v>9657.2</v>
      </c>
      <c r="G1299" s="60">
        <f>단가대비표!O368</f>
        <v>0</v>
      </c>
      <c r="H1299" s="53">
        <f>TRUNC(G1299*D1299,1)</f>
        <v>0</v>
      </c>
      <c r="I1299" s="60">
        <f>단가대비표!P368</f>
        <v>120716</v>
      </c>
      <c r="J1299" s="53">
        <f>TRUNC(I1299*D1299,1)</f>
        <v>9657.2</v>
      </c>
      <c r="K1299" s="60">
        <f>단가대비표!V368</f>
        <v>0</v>
      </c>
      <c r="L1299" s="53">
        <f>TRUNC(K1299*D1299,1)</f>
        <v>0</v>
      </c>
      <c r="M1299" s="40" t="s">
        <v>1159</v>
      </c>
      <c r="N1299" s="2" t="s">
        <v>41</v>
      </c>
      <c r="O1299" s="2" t="s">
        <v>1978</v>
      </c>
      <c r="P1299" s="2" t="s">
        <v>48</v>
      </c>
      <c r="Q1299" s="2" t="s">
        <v>48</v>
      </c>
      <c r="R1299" s="2" t="s">
        <v>47</v>
      </c>
      <c r="S1299" s="3"/>
      <c r="T1299" s="3"/>
      <c r="U1299" s="3"/>
      <c r="V1299" s="3">
        <v>1</v>
      </c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2" t="s">
        <v>41</v>
      </c>
      <c r="AW1299" s="2" t="s">
        <v>3078</v>
      </c>
      <c r="AX1299" s="2" t="s">
        <v>41</v>
      </c>
      <c r="AY1299" s="2" t="s">
        <v>1162</v>
      </c>
    </row>
    <row r="1300" spans="1:51" ht="30" customHeight="1" hidden="1">
      <c r="A1300" s="40" t="s">
        <v>298</v>
      </c>
      <c r="B1300" s="40" t="s">
        <v>3079</v>
      </c>
      <c r="C1300" s="40" t="s">
        <v>300</v>
      </c>
      <c r="D1300" s="59">
        <v>1</v>
      </c>
      <c r="E1300" s="60">
        <f t="shared" si="214"/>
        <v>61061</v>
      </c>
      <c r="F1300" s="53">
        <f t="shared" si="214"/>
        <v>61061</v>
      </c>
      <c r="G1300" s="60">
        <f>일위대가목록!F228</f>
        <v>6362</v>
      </c>
      <c r="H1300" s="53">
        <f>TRUNC(G1300*D1300,1)</f>
        <v>6362</v>
      </c>
      <c r="I1300" s="60">
        <f>일위대가목록!G228</f>
        <v>29916</v>
      </c>
      <c r="J1300" s="53">
        <f>TRUNC(I1300*D1300,1)</f>
        <v>29916</v>
      </c>
      <c r="K1300" s="60">
        <f>일위대가목록!H228</f>
        <v>24783</v>
      </c>
      <c r="L1300" s="53">
        <f>TRUNC(K1300*D1300,1)</f>
        <v>24783</v>
      </c>
      <c r="M1300" s="40" t="s">
        <v>1159</v>
      </c>
      <c r="N1300" s="2" t="s">
        <v>41</v>
      </c>
      <c r="O1300" s="2" t="s">
        <v>3080</v>
      </c>
      <c r="P1300" s="2" t="s">
        <v>47</v>
      </c>
      <c r="Q1300" s="2" t="s">
        <v>48</v>
      </c>
      <c r="R1300" s="2" t="s">
        <v>48</v>
      </c>
      <c r="S1300" s="3"/>
      <c r="T1300" s="3"/>
      <c r="U1300" s="3"/>
      <c r="V1300" s="3">
        <v>1</v>
      </c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2" t="s">
        <v>41</v>
      </c>
      <c r="AW1300" s="2" t="s">
        <v>3081</v>
      </c>
      <c r="AX1300" s="2" t="s">
        <v>41</v>
      </c>
      <c r="AY1300" s="2" t="s">
        <v>1162</v>
      </c>
    </row>
    <row r="1301" spans="1:51" ht="30" customHeight="1" hidden="1">
      <c r="A1301" s="40" t="s">
        <v>1170</v>
      </c>
      <c r="B1301" s="40" t="s">
        <v>1171</v>
      </c>
      <c r="C1301" s="40" t="s">
        <v>1028</v>
      </c>
      <c r="D1301" s="59">
        <v>1</v>
      </c>
      <c r="E1301" s="60">
        <f t="shared" si="214"/>
        <v>100530.5</v>
      </c>
      <c r="F1301" s="53">
        <f t="shared" si="214"/>
        <v>100530.5</v>
      </c>
      <c r="G1301" s="60">
        <v>0</v>
      </c>
      <c r="H1301" s="53">
        <f>TRUNC(G1301*D1301,1)</f>
        <v>0</v>
      </c>
      <c r="I1301" s="60">
        <v>0</v>
      </c>
      <c r="J1301" s="53">
        <f>TRUNC(I1301*D1301,1)</f>
        <v>0</v>
      </c>
      <c r="K1301" s="60">
        <f>TRUNC(SUMIF(V1298:V1301,RIGHTB(O1301,1),F1298:F1301)*U1301,2)</f>
        <v>100530.5</v>
      </c>
      <c r="L1301" s="53">
        <f>TRUNC(K1301*D1301,1)</f>
        <v>100530.5</v>
      </c>
      <c r="M1301" s="40" t="s">
        <v>41</v>
      </c>
      <c r="N1301" s="2" t="s">
        <v>1165</v>
      </c>
      <c r="O1301" s="2" t="s">
        <v>1104</v>
      </c>
      <c r="P1301" s="2" t="s">
        <v>48</v>
      </c>
      <c r="Q1301" s="2" t="s">
        <v>48</v>
      </c>
      <c r="R1301" s="2" t="s">
        <v>48</v>
      </c>
      <c r="S1301" s="3">
        <v>3</v>
      </c>
      <c r="T1301" s="3">
        <v>2</v>
      </c>
      <c r="U1301" s="3">
        <v>1</v>
      </c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2" t="s">
        <v>41</v>
      </c>
      <c r="AW1301" s="2" t="s">
        <v>3082</v>
      </c>
      <c r="AX1301" s="2" t="s">
        <v>41</v>
      </c>
      <c r="AY1301" s="2" t="s">
        <v>41</v>
      </c>
    </row>
    <row r="1302" spans="1:51" ht="30" customHeight="1" hidden="1">
      <c r="A1302" s="40" t="s">
        <v>1173</v>
      </c>
      <c r="B1302" s="40" t="s">
        <v>41</v>
      </c>
      <c r="C1302" s="40" t="s">
        <v>41</v>
      </c>
      <c r="D1302" s="59"/>
      <c r="E1302" s="60"/>
      <c r="F1302" s="53">
        <f>H1302+J1302+L1302</f>
        <v>100530</v>
      </c>
      <c r="G1302" s="60"/>
      <c r="H1302" s="53">
        <f>TRUNC(SUMIF(N1298:N1301,N1297,H1298:H1301),0)</f>
        <v>0</v>
      </c>
      <c r="I1302" s="60"/>
      <c r="J1302" s="53">
        <f>TRUNC(SUMIF(N1298:N1301,N1297,J1298:J1301),0)</f>
        <v>0</v>
      </c>
      <c r="K1302" s="60"/>
      <c r="L1302" s="53">
        <f>TRUNC(SUMIF(N1298:N1301,N1297,L1298:L1301),0)</f>
        <v>100530</v>
      </c>
      <c r="M1302" s="40" t="s">
        <v>41</v>
      </c>
      <c r="N1302" s="2" t="s">
        <v>67</v>
      </c>
      <c r="O1302" s="2" t="s">
        <v>67</v>
      </c>
      <c r="P1302" s="2" t="s">
        <v>41</v>
      </c>
      <c r="Q1302" s="2" t="s">
        <v>41</v>
      </c>
      <c r="R1302" s="2" t="s">
        <v>41</v>
      </c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2" t="s">
        <v>41</v>
      </c>
      <c r="AW1302" s="2" t="s">
        <v>41</v>
      </c>
      <c r="AX1302" s="2" t="s">
        <v>41</v>
      </c>
      <c r="AY1302" s="2" t="s">
        <v>41</v>
      </c>
    </row>
    <row r="1303" spans="1:13" ht="30" customHeight="1" hidden="1">
      <c r="A1303" s="59"/>
      <c r="B1303" s="59"/>
      <c r="C1303" s="59"/>
      <c r="D1303" s="59"/>
      <c r="E1303" s="60"/>
      <c r="F1303" s="53"/>
      <c r="G1303" s="60"/>
      <c r="H1303" s="53"/>
      <c r="I1303" s="60"/>
      <c r="J1303" s="53"/>
      <c r="K1303" s="60"/>
      <c r="L1303" s="53"/>
      <c r="M1303" s="59"/>
    </row>
    <row r="1304" spans="1:14" s="34" customFormat="1" ht="30" customHeight="1">
      <c r="A1304" s="54" t="s">
        <v>5126</v>
      </c>
      <c r="B1304" s="55"/>
      <c r="C1304" s="55"/>
      <c r="D1304" s="55"/>
      <c r="E1304" s="56"/>
      <c r="F1304" s="57"/>
      <c r="G1304" s="56"/>
      <c r="H1304" s="57"/>
      <c r="I1304" s="56"/>
      <c r="J1304" s="57"/>
      <c r="K1304" s="56"/>
      <c r="L1304" s="57"/>
      <c r="M1304" s="58"/>
      <c r="N1304" s="38" t="s">
        <v>1165</v>
      </c>
    </row>
    <row r="1305" spans="1:51" s="34" customFormat="1" ht="30" customHeight="1">
      <c r="A1305" s="40" t="s">
        <v>1210</v>
      </c>
      <c r="B1305" s="40" t="s">
        <v>1211</v>
      </c>
      <c r="C1305" s="40" t="s">
        <v>1212</v>
      </c>
      <c r="D1305" s="59">
        <v>0.29</v>
      </c>
      <c r="E1305" s="60">
        <f aca="true" t="shared" si="215" ref="E1305:F1308">TRUNC(G1305+I1305+K1305,1)</f>
        <v>180153</v>
      </c>
      <c r="F1305" s="53">
        <f t="shared" si="215"/>
        <v>52244.3</v>
      </c>
      <c r="G1305" s="60">
        <f>단가대비표!O371</f>
        <v>0</v>
      </c>
      <c r="H1305" s="53">
        <f>TRUNC(G1305*D1305,1)</f>
        <v>0</v>
      </c>
      <c r="I1305" s="60">
        <f>단가대비표!P371</f>
        <v>180153</v>
      </c>
      <c r="J1305" s="53">
        <f>TRUNC(I1305*D1305,1)</f>
        <v>52244.3</v>
      </c>
      <c r="K1305" s="60">
        <f>단가대비표!V371</f>
        <v>0</v>
      </c>
      <c r="L1305" s="53">
        <f>TRUNC(K1305*D1305,1)</f>
        <v>0</v>
      </c>
      <c r="M1305" s="40" t="s">
        <v>1159</v>
      </c>
      <c r="N1305" s="32" t="s">
        <v>41</v>
      </c>
      <c r="O1305" s="32" t="s">
        <v>1213</v>
      </c>
      <c r="P1305" s="32" t="s">
        <v>48</v>
      </c>
      <c r="Q1305" s="32" t="s">
        <v>48</v>
      </c>
      <c r="R1305" s="32" t="s">
        <v>47</v>
      </c>
      <c r="S1305" s="39"/>
      <c r="T1305" s="39"/>
      <c r="U1305" s="39"/>
      <c r="V1305" s="39">
        <v>1</v>
      </c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2" t="s">
        <v>41</v>
      </c>
      <c r="AW1305" s="32" t="s">
        <v>3077</v>
      </c>
      <c r="AX1305" s="32" t="s">
        <v>41</v>
      </c>
      <c r="AY1305" s="32" t="s">
        <v>1162</v>
      </c>
    </row>
    <row r="1306" spans="1:51" s="34" customFormat="1" ht="30" customHeight="1">
      <c r="A1306" s="40" t="s">
        <v>1976</v>
      </c>
      <c r="B1306" s="40" t="s">
        <v>1211</v>
      </c>
      <c r="C1306" s="40" t="s">
        <v>1212</v>
      </c>
      <c r="D1306" s="59">
        <v>0.17</v>
      </c>
      <c r="E1306" s="60">
        <f t="shared" si="215"/>
        <v>123074</v>
      </c>
      <c r="F1306" s="53">
        <f t="shared" si="215"/>
        <v>20922.5</v>
      </c>
      <c r="G1306" s="60">
        <f>단가대비표!O369</f>
        <v>0</v>
      </c>
      <c r="H1306" s="53">
        <f>TRUNC(G1306*D1306,1)</f>
        <v>0</v>
      </c>
      <c r="I1306" s="60">
        <f>단가대비표!P369</f>
        <v>123074</v>
      </c>
      <c r="J1306" s="53">
        <f>TRUNC(I1306*D1306,1)</f>
        <v>20922.5</v>
      </c>
      <c r="K1306" s="60">
        <f>단가대비표!V369</f>
        <v>0</v>
      </c>
      <c r="L1306" s="53">
        <f>TRUNC(K1306*D1306,1)</f>
        <v>0</v>
      </c>
      <c r="M1306" s="40" t="s">
        <v>1159</v>
      </c>
      <c r="N1306" s="32" t="s">
        <v>41</v>
      </c>
      <c r="O1306" s="32" t="s">
        <v>1978</v>
      </c>
      <c r="P1306" s="32" t="s">
        <v>48</v>
      </c>
      <c r="Q1306" s="32" t="s">
        <v>48</v>
      </c>
      <c r="R1306" s="32" t="s">
        <v>47</v>
      </c>
      <c r="S1306" s="39"/>
      <c r="T1306" s="39"/>
      <c r="U1306" s="39"/>
      <c r="V1306" s="39">
        <v>1</v>
      </c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2" t="s">
        <v>41</v>
      </c>
      <c r="AW1306" s="32" t="s">
        <v>3078</v>
      </c>
      <c r="AX1306" s="32" t="s">
        <v>41</v>
      </c>
      <c r="AY1306" s="32" t="s">
        <v>1162</v>
      </c>
    </row>
    <row r="1307" spans="1:51" s="34" customFormat="1" ht="30" customHeight="1">
      <c r="A1307" s="40" t="s">
        <v>298</v>
      </c>
      <c r="B1307" s="40" t="s">
        <v>3079</v>
      </c>
      <c r="C1307" s="40" t="s">
        <v>300</v>
      </c>
      <c r="D1307" s="59">
        <v>1</v>
      </c>
      <c r="E1307" s="60">
        <f t="shared" si="215"/>
        <v>189918</v>
      </c>
      <c r="F1307" s="53">
        <f t="shared" si="215"/>
        <v>189918</v>
      </c>
      <c r="G1307" s="60">
        <f>일위대가목록!F229</f>
        <v>5546</v>
      </c>
      <c r="H1307" s="53">
        <f>TRUNC(G1307*D1307,1)</f>
        <v>5546</v>
      </c>
      <c r="I1307" s="60">
        <f>일위대가목록!G229</f>
        <v>148613</v>
      </c>
      <c r="J1307" s="53">
        <f>TRUNC(I1307*D1307,1)</f>
        <v>148613</v>
      </c>
      <c r="K1307" s="60">
        <f>일위대가목록!H229</f>
        <v>35759</v>
      </c>
      <c r="L1307" s="53">
        <f>TRUNC(K1307*D1307,1)</f>
        <v>35759</v>
      </c>
      <c r="M1307" s="40" t="s">
        <v>1159</v>
      </c>
      <c r="N1307" s="32" t="s">
        <v>41</v>
      </c>
      <c r="O1307" s="32" t="s">
        <v>3080</v>
      </c>
      <c r="P1307" s="32" t="s">
        <v>47</v>
      </c>
      <c r="Q1307" s="32" t="s">
        <v>48</v>
      </c>
      <c r="R1307" s="32" t="s">
        <v>48</v>
      </c>
      <c r="S1307" s="39"/>
      <c r="T1307" s="39"/>
      <c r="U1307" s="39"/>
      <c r="V1307" s="39">
        <v>1</v>
      </c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2" t="s">
        <v>41</v>
      </c>
      <c r="AW1307" s="32" t="s">
        <v>3081</v>
      </c>
      <c r="AX1307" s="32" t="s">
        <v>41</v>
      </c>
      <c r="AY1307" s="32" t="s">
        <v>1162</v>
      </c>
    </row>
    <row r="1308" spans="1:51" s="34" customFormat="1" ht="30" customHeight="1">
      <c r="A1308" s="40" t="s">
        <v>1170</v>
      </c>
      <c r="B1308" s="40" t="s">
        <v>1171</v>
      </c>
      <c r="C1308" s="40" t="s">
        <v>1028</v>
      </c>
      <c r="D1308" s="59">
        <v>1</v>
      </c>
      <c r="E1308" s="60">
        <f t="shared" si="215"/>
        <v>263084.8</v>
      </c>
      <c r="F1308" s="53">
        <f t="shared" si="215"/>
        <v>263084.8</v>
      </c>
      <c r="G1308" s="60">
        <v>0</v>
      </c>
      <c r="H1308" s="53">
        <f>TRUNC(G1308*D1308,1)</f>
        <v>0</v>
      </c>
      <c r="I1308" s="60">
        <v>0</v>
      </c>
      <c r="J1308" s="53">
        <f>TRUNC(I1308*D1308,1)</f>
        <v>0</v>
      </c>
      <c r="K1308" s="60">
        <f>TRUNC(SUMIF(V1305:V1308,RIGHTB(O1308,1),F1305:F1308)*U1308,2)</f>
        <v>263084.8</v>
      </c>
      <c r="L1308" s="53">
        <f>TRUNC(K1308*D1308,1)</f>
        <v>263084.8</v>
      </c>
      <c r="M1308" s="40" t="s">
        <v>41</v>
      </c>
      <c r="N1308" s="32" t="s">
        <v>1165</v>
      </c>
      <c r="O1308" s="32" t="s">
        <v>1104</v>
      </c>
      <c r="P1308" s="32" t="s">
        <v>48</v>
      </c>
      <c r="Q1308" s="32" t="s">
        <v>48</v>
      </c>
      <c r="R1308" s="32" t="s">
        <v>48</v>
      </c>
      <c r="S1308" s="39">
        <v>3</v>
      </c>
      <c r="T1308" s="39">
        <v>2</v>
      </c>
      <c r="U1308" s="39">
        <v>1</v>
      </c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2" t="s">
        <v>41</v>
      </c>
      <c r="AW1308" s="32" t="s">
        <v>3082</v>
      </c>
      <c r="AX1308" s="32" t="s">
        <v>41</v>
      </c>
      <c r="AY1308" s="32" t="s">
        <v>41</v>
      </c>
    </row>
    <row r="1309" spans="1:51" s="34" customFormat="1" ht="30" customHeight="1">
      <c r="A1309" s="40" t="s">
        <v>1173</v>
      </c>
      <c r="B1309" s="40" t="s">
        <v>41</v>
      </c>
      <c r="C1309" s="40" t="s">
        <v>41</v>
      </c>
      <c r="D1309" s="59"/>
      <c r="E1309" s="60"/>
      <c r="F1309" s="53">
        <f>H1309+J1309+L1309</f>
        <v>263084</v>
      </c>
      <c r="G1309" s="60"/>
      <c r="H1309" s="53">
        <f>TRUNC(SUMIF(N1305:N1308,N1304,H1305:H1308),0)</f>
        <v>0</v>
      </c>
      <c r="I1309" s="60"/>
      <c r="J1309" s="53">
        <f>TRUNC(SUMIF(N1305:N1308,N1304,J1305:J1308),0)</f>
        <v>0</v>
      </c>
      <c r="K1309" s="60"/>
      <c r="L1309" s="53">
        <f>TRUNC(SUMIF(N1305:N1308,N1304,L1305:L1308),0)</f>
        <v>263084</v>
      </c>
      <c r="M1309" s="40" t="s">
        <v>41</v>
      </c>
      <c r="N1309" s="32" t="s">
        <v>67</v>
      </c>
      <c r="O1309" s="32" t="s">
        <v>67</v>
      </c>
      <c r="P1309" s="32" t="s">
        <v>41</v>
      </c>
      <c r="Q1309" s="32" t="s">
        <v>41</v>
      </c>
      <c r="R1309" s="32" t="s">
        <v>41</v>
      </c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2" t="s">
        <v>41</v>
      </c>
      <c r="AW1309" s="32" t="s">
        <v>41</v>
      </c>
      <c r="AX1309" s="32" t="s">
        <v>41</v>
      </c>
      <c r="AY1309" s="32" t="s">
        <v>41</v>
      </c>
    </row>
    <row r="1310" spans="1:13" ht="30" customHeight="1">
      <c r="A1310" s="59"/>
      <c r="B1310" s="59"/>
      <c r="C1310" s="59"/>
      <c r="D1310" s="59"/>
      <c r="E1310" s="60"/>
      <c r="F1310" s="53"/>
      <c r="G1310" s="60"/>
      <c r="H1310" s="53"/>
      <c r="I1310" s="60"/>
      <c r="J1310" s="53"/>
      <c r="K1310" s="60"/>
      <c r="L1310" s="53"/>
      <c r="M1310" s="59"/>
    </row>
    <row r="1311" spans="1:14" ht="30" customHeight="1" hidden="1">
      <c r="A1311" s="54" t="s">
        <v>3083</v>
      </c>
      <c r="B1311" s="55"/>
      <c r="C1311" s="55"/>
      <c r="D1311" s="55"/>
      <c r="E1311" s="56"/>
      <c r="F1311" s="57"/>
      <c r="G1311" s="56"/>
      <c r="H1311" s="57"/>
      <c r="I1311" s="56"/>
      <c r="J1311" s="57"/>
      <c r="K1311" s="56"/>
      <c r="L1311" s="57"/>
      <c r="M1311" s="58"/>
      <c r="N1311" s="4" t="s">
        <v>1168</v>
      </c>
    </row>
    <row r="1312" spans="1:51" ht="30" customHeight="1" hidden="1">
      <c r="A1312" s="40" t="s">
        <v>1210</v>
      </c>
      <c r="B1312" s="40" t="s">
        <v>1211</v>
      </c>
      <c r="C1312" s="40" t="s">
        <v>1212</v>
      </c>
      <c r="D1312" s="59">
        <v>0.17</v>
      </c>
      <c r="E1312" s="60">
        <f aca="true" t="shared" si="216" ref="E1312:F1315">TRUNC(G1312+I1312+K1312,1)</f>
        <v>175367</v>
      </c>
      <c r="F1312" s="53">
        <f t="shared" si="216"/>
        <v>29812.3</v>
      </c>
      <c r="G1312" s="60">
        <f>단가대비표!O370</f>
        <v>0</v>
      </c>
      <c r="H1312" s="53">
        <f>TRUNC(G1312*D1312,1)</f>
        <v>0</v>
      </c>
      <c r="I1312" s="60">
        <f>단가대비표!P370</f>
        <v>175367</v>
      </c>
      <c r="J1312" s="53">
        <f>TRUNC(I1312*D1312,1)</f>
        <v>29812.3</v>
      </c>
      <c r="K1312" s="60">
        <f>단가대비표!V370</f>
        <v>0</v>
      </c>
      <c r="L1312" s="53">
        <f>TRUNC(K1312*D1312,1)</f>
        <v>0</v>
      </c>
      <c r="M1312" s="40" t="s">
        <v>1159</v>
      </c>
      <c r="N1312" s="2" t="s">
        <v>41</v>
      </c>
      <c r="O1312" s="2" t="s">
        <v>1213</v>
      </c>
      <c r="P1312" s="2" t="s">
        <v>48</v>
      </c>
      <c r="Q1312" s="2" t="s">
        <v>48</v>
      </c>
      <c r="R1312" s="2" t="s">
        <v>47</v>
      </c>
      <c r="S1312" s="3"/>
      <c r="T1312" s="3"/>
      <c r="U1312" s="3"/>
      <c r="V1312" s="3">
        <v>1</v>
      </c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2" t="s">
        <v>41</v>
      </c>
      <c r="AW1312" s="2" t="s">
        <v>3085</v>
      </c>
      <c r="AX1312" s="2" t="s">
        <v>41</v>
      </c>
      <c r="AY1312" s="2" t="s">
        <v>1162</v>
      </c>
    </row>
    <row r="1313" spans="1:51" ht="30" customHeight="1" hidden="1">
      <c r="A1313" s="40" t="s">
        <v>1976</v>
      </c>
      <c r="B1313" s="40" t="s">
        <v>1211</v>
      </c>
      <c r="C1313" s="40" t="s">
        <v>1212</v>
      </c>
      <c r="D1313" s="59">
        <v>0.08</v>
      </c>
      <c r="E1313" s="60">
        <f t="shared" si="216"/>
        <v>120716</v>
      </c>
      <c r="F1313" s="53">
        <f t="shared" si="216"/>
        <v>9657.2</v>
      </c>
      <c r="G1313" s="60">
        <f>단가대비표!O368</f>
        <v>0</v>
      </c>
      <c r="H1313" s="53">
        <f>TRUNC(G1313*D1313,1)</f>
        <v>0</v>
      </c>
      <c r="I1313" s="60">
        <f>단가대비표!P368</f>
        <v>120716</v>
      </c>
      <c r="J1313" s="53">
        <f>TRUNC(I1313*D1313,1)</f>
        <v>9657.2</v>
      </c>
      <c r="K1313" s="60">
        <f>단가대비표!V368</f>
        <v>0</v>
      </c>
      <c r="L1313" s="53">
        <f>TRUNC(K1313*D1313,1)</f>
        <v>0</v>
      </c>
      <c r="M1313" s="40" t="s">
        <v>1159</v>
      </c>
      <c r="N1313" s="2" t="s">
        <v>41</v>
      </c>
      <c r="O1313" s="2" t="s">
        <v>1978</v>
      </c>
      <c r="P1313" s="2" t="s">
        <v>48</v>
      </c>
      <c r="Q1313" s="2" t="s">
        <v>48</v>
      </c>
      <c r="R1313" s="2" t="s">
        <v>47</v>
      </c>
      <c r="S1313" s="3"/>
      <c r="T1313" s="3"/>
      <c r="U1313" s="3"/>
      <c r="V1313" s="3">
        <v>1</v>
      </c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2" t="s">
        <v>41</v>
      </c>
      <c r="AW1313" s="2" t="s">
        <v>3086</v>
      </c>
      <c r="AX1313" s="2" t="s">
        <v>41</v>
      </c>
      <c r="AY1313" s="2" t="s">
        <v>1162</v>
      </c>
    </row>
    <row r="1314" spans="1:51" ht="30" customHeight="1" hidden="1">
      <c r="A1314" s="40" t="s">
        <v>298</v>
      </c>
      <c r="B1314" s="40" t="s">
        <v>3079</v>
      </c>
      <c r="C1314" s="40" t="s">
        <v>300</v>
      </c>
      <c r="D1314" s="59">
        <v>1</v>
      </c>
      <c r="E1314" s="60">
        <f t="shared" si="216"/>
        <v>61061</v>
      </c>
      <c r="F1314" s="53">
        <f t="shared" si="216"/>
        <v>61061</v>
      </c>
      <c r="G1314" s="60">
        <f>일위대가목록!F228</f>
        <v>6362</v>
      </c>
      <c r="H1314" s="53">
        <f>TRUNC(G1314*D1314,1)</f>
        <v>6362</v>
      </c>
      <c r="I1314" s="60">
        <f>일위대가목록!G228</f>
        <v>29916</v>
      </c>
      <c r="J1314" s="53">
        <f>TRUNC(I1314*D1314,1)</f>
        <v>29916</v>
      </c>
      <c r="K1314" s="60">
        <f>일위대가목록!H228</f>
        <v>24783</v>
      </c>
      <c r="L1314" s="53">
        <f>TRUNC(K1314*D1314,1)</f>
        <v>24783</v>
      </c>
      <c r="M1314" s="40" t="s">
        <v>1159</v>
      </c>
      <c r="N1314" s="2" t="s">
        <v>41</v>
      </c>
      <c r="O1314" s="2" t="s">
        <v>3080</v>
      </c>
      <c r="P1314" s="2" t="s">
        <v>47</v>
      </c>
      <c r="Q1314" s="2" t="s">
        <v>48</v>
      </c>
      <c r="R1314" s="2" t="s">
        <v>48</v>
      </c>
      <c r="S1314" s="3"/>
      <c r="T1314" s="3"/>
      <c r="U1314" s="3"/>
      <c r="V1314" s="3">
        <v>1</v>
      </c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2" t="s">
        <v>41</v>
      </c>
      <c r="AW1314" s="2" t="s">
        <v>3087</v>
      </c>
      <c r="AX1314" s="2" t="s">
        <v>41</v>
      </c>
      <c r="AY1314" s="2" t="s">
        <v>1162</v>
      </c>
    </row>
    <row r="1315" spans="1:51" ht="30" customHeight="1" hidden="1">
      <c r="A1315" s="40" t="s">
        <v>1170</v>
      </c>
      <c r="B1315" s="40" t="s">
        <v>1171</v>
      </c>
      <c r="C1315" s="40" t="s">
        <v>1028</v>
      </c>
      <c r="D1315" s="59">
        <v>1</v>
      </c>
      <c r="E1315" s="60">
        <f t="shared" si="216"/>
        <v>100530.5</v>
      </c>
      <c r="F1315" s="53">
        <f t="shared" si="216"/>
        <v>100530.5</v>
      </c>
      <c r="G1315" s="60">
        <v>0</v>
      </c>
      <c r="H1315" s="53">
        <f>TRUNC(G1315*D1315,1)</f>
        <v>0</v>
      </c>
      <c r="I1315" s="60">
        <v>0</v>
      </c>
      <c r="J1315" s="53">
        <f>TRUNC(I1315*D1315,1)</f>
        <v>0</v>
      </c>
      <c r="K1315" s="60">
        <f>TRUNC(SUMIF(V1312:V1315,RIGHTB(O1315,1),F1312:F1315)*U1315,2)</f>
        <v>100530.5</v>
      </c>
      <c r="L1315" s="53">
        <f>TRUNC(K1315*D1315,1)</f>
        <v>100530.5</v>
      </c>
      <c r="M1315" s="40" t="s">
        <v>41</v>
      </c>
      <c r="N1315" s="2" t="s">
        <v>1168</v>
      </c>
      <c r="O1315" s="2" t="s">
        <v>1104</v>
      </c>
      <c r="P1315" s="2" t="s">
        <v>48</v>
      </c>
      <c r="Q1315" s="2" t="s">
        <v>48</v>
      </c>
      <c r="R1315" s="2" t="s">
        <v>48</v>
      </c>
      <c r="S1315" s="3">
        <v>3</v>
      </c>
      <c r="T1315" s="3">
        <v>2</v>
      </c>
      <c r="U1315" s="3">
        <v>1</v>
      </c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2" t="s">
        <v>41</v>
      </c>
      <c r="AW1315" s="2" t="s">
        <v>3088</v>
      </c>
      <c r="AX1315" s="2" t="s">
        <v>41</v>
      </c>
      <c r="AY1315" s="2" t="s">
        <v>41</v>
      </c>
    </row>
    <row r="1316" spans="1:51" ht="30" customHeight="1" hidden="1">
      <c r="A1316" s="40" t="s">
        <v>1173</v>
      </c>
      <c r="B1316" s="40" t="s">
        <v>41</v>
      </c>
      <c r="C1316" s="40" t="s">
        <v>41</v>
      </c>
      <c r="D1316" s="59"/>
      <c r="E1316" s="60"/>
      <c r="F1316" s="53">
        <f>H1316+J1316+L1316</f>
        <v>100530</v>
      </c>
      <c r="G1316" s="60"/>
      <c r="H1316" s="53">
        <f>TRUNC(SUMIF(N1312:N1315,N1311,H1312:H1315),0)</f>
        <v>0</v>
      </c>
      <c r="I1316" s="60"/>
      <c r="J1316" s="53">
        <f>TRUNC(SUMIF(N1312:N1315,N1311,J1312:J1315),0)</f>
        <v>0</v>
      </c>
      <c r="K1316" s="60"/>
      <c r="L1316" s="53">
        <f>TRUNC(SUMIF(N1312:N1315,N1311,L1312:L1315),0)</f>
        <v>100530</v>
      </c>
      <c r="M1316" s="40" t="s">
        <v>41</v>
      </c>
      <c r="N1316" s="2" t="s">
        <v>67</v>
      </c>
      <c r="O1316" s="2" t="s">
        <v>67</v>
      </c>
      <c r="P1316" s="2" t="s">
        <v>41</v>
      </c>
      <c r="Q1316" s="2" t="s">
        <v>41</v>
      </c>
      <c r="R1316" s="2" t="s">
        <v>41</v>
      </c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2" t="s">
        <v>41</v>
      </c>
      <c r="AW1316" s="2" t="s">
        <v>41</v>
      </c>
      <c r="AX1316" s="2" t="s">
        <v>41</v>
      </c>
      <c r="AY1316" s="2" t="s">
        <v>41</v>
      </c>
    </row>
    <row r="1317" spans="1:13" ht="30" customHeight="1" hidden="1">
      <c r="A1317" s="59"/>
      <c r="B1317" s="59"/>
      <c r="C1317" s="59"/>
      <c r="D1317" s="59"/>
      <c r="E1317" s="60"/>
      <c r="F1317" s="53"/>
      <c r="G1317" s="60"/>
      <c r="H1317" s="53"/>
      <c r="I1317" s="60"/>
      <c r="J1317" s="53"/>
      <c r="K1317" s="60"/>
      <c r="L1317" s="53"/>
      <c r="M1317" s="59"/>
    </row>
    <row r="1318" spans="1:14" s="34" customFormat="1" ht="30" customHeight="1">
      <c r="A1318" s="54" t="s">
        <v>5106</v>
      </c>
      <c r="B1318" s="55"/>
      <c r="C1318" s="55"/>
      <c r="D1318" s="55"/>
      <c r="E1318" s="56"/>
      <c r="F1318" s="57"/>
      <c r="G1318" s="56"/>
      <c r="H1318" s="57"/>
      <c r="I1318" s="56"/>
      <c r="J1318" s="57"/>
      <c r="K1318" s="56"/>
      <c r="L1318" s="57"/>
      <c r="M1318" s="58"/>
      <c r="N1318" s="38" t="s">
        <v>1168</v>
      </c>
    </row>
    <row r="1319" spans="1:51" s="34" customFormat="1" ht="30" customHeight="1">
      <c r="A1319" s="40" t="s">
        <v>1210</v>
      </c>
      <c r="B1319" s="40" t="s">
        <v>1211</v>
      </c>
      <c r="C1319" s="40" t="s">
        <v>1212</v>
      </c>
      <c r="D1319" s="59">
        <v>0.29</v>
      </c>
      <c r="E1319" s="60">
        <f aca="true" t="shared" si="217" ref="E1319:F1322">TRUNC(G1319+I1319+K1319,1)</f>
        <v>180153</v>
      </c>
      <c r="F1319" s="53">
        <f t="shared" si="217"/>
        <v>52244.3</v>
      </c>
      <c r="G1319" s="60">
        <f>단가대비표!O371</f>
        <v>0</v>
      </c>
      <c r="H1319" s="53">
        <f>TRUNC(G1319*D1319,1)</f>
        <v>0</v>
      </c>
      <c r="I1319" s="60">
        <f>단가대비표!P371</f>
        <v>180153</v>
      </c>
      <c r="J1319" s="53">
        <f>TRUNC(I1319*D1319,1)</f>
        <v>52244.3</v>
      </c>
      <c r="K1319" s="60">
        <f>단가대비표!V371</f>
        <v>0</v>
      </c>
      <c r="L1319" s="53">
        <f>TRUNC(K1319*D1319,1)</f>
        <v>0</v>
      </c>
      <c r="M1319" s="40" t="s">
        <v>1159</v>
      </c>
      <c r="N1319" s="32" t="s">
        <v>41</v>
      </c>
      <c r="O1319" s="32" t="s">
        <v>1213</v>
      </c>
      <c r="P1319" s="32" t="s">
        <v>48</v>
      </c>
      <c r="Q1319" s="32" t="s">
        <v>48</v>
      </c>
      <c r="R1319" s="32" t="s">
        <v>47</v>
      </c>
      <c r="S1319" s="39"/>
      <c r="T1319" s="39"/>
      <c r="U1319" s="39"/>
      <c r="V1319" s="39">
        <v>1</v>
      </c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2" t="s">
        <v>41</v>
      </c>
      <c r="AW1319" s="32" t="s">
        <v>3085</v>
      </c>
      <c r="AX1319" s="32" t="s">
        <v>41</v>
      </c>
      <c r="AY1319" s="32" t="s">
        <v>1162</v>
      </c>
    </row>
    <row r="1320" spans="1:51" s="34" customFormat="1" ht="30" customHeight="1">
      <c r="A1320" s="40" t="s">
        <v>1976</v>
      </c>
      <c r="B1320" s="40" t="s">
        <v>1211</v>
      </c>
      <c r="C1320" s="40" t="s">
        <v>1212</v>
      </c>
      <c r="D1320" s="59">
        <v>0.17</v>
      </c>
      <c r="E1320" s="60">
        <f t="shared" si="217"/>
        <v>123074</v>
      </c>
      <c r="F1320" s="53">
        <f t="shared" si="217"/>
        <v>20922.5</v>
      </c>
      <c r="G1320" s="60">
        <f>단가대비표!O369</f>
        <v>0</v>
      </c>
      <c r="H1320" s="53">
        <f>TRUNC(G1320*D1320,1)</f>
        <v>0</v>
      </c>
      <c r="I1320" s="60">
        <f>단가대비표!P369</f>
        <v>123074</v>
      </c>
      <c r="J1320" s="53">
        <f>TRUNC(I1320*D1320,1)</f>
        <v>20922.5</v>
      </c>
      <c r="K1320" s="60">
        <f>단가대비표!V369</f>
        <v>0</v>
      </c>
      <c r="L1320" s="53">
        <f>TRUNC(K1320*D1320,1)</f>
        <v>0</v>
      </c>
      <c r="M1320" s="40" t="s">
        <v>1159</v>
      </c>
      <c r="N1320" s="32" t="s">
        <v>41</v>
      </c>
      <c r="O1320" s="32" t="s">
        <v>1978</v>
      </c>
      <c r="P1320" s="32" t="s">
        <v>48</v>
      </c>
      <c r="Q1320" s="32" t="s">
        <v>48</v>
      </c>
      <c r="R1320" s="32" t="s">
        <v>47</v>
      </c>
      <c r="S1320" s="39"/>
      <c r="T1320" s="39"/>
      <c r="U1320" s="39"/>
      <c r="V1320" s="39">
        <v>1</v>
      </c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2" t="s">
        <v>41</v>
      </c>
      <c r="AW1320" s="32" t="s">
        <v>3086</v>
      </c>
      <c r="AX1320" s="32" t="s">
        <v>41</v>
      </c>
      <c r="AY1320" s="32" t="s">
        <v>1162</v>
      </c>
    </row>
    <row r="1321" spans="1:51" s="34" customFormat="1" ht="30" customHeight="1">
      <c r="A1321" s="40" t="s">
        <v>298</v>
      </c>
      <c r="B1321" s="40" t="s">
        <v>3079</v>
      </c>
      <c r="C1321" s="40" t="s">
        <v>300</v>
      </c>
      <c r="D1321" s="59">
        <v>1</v>
      </c>
      <c r="E1321" s="60">
        <f t="shared" si="217"/>
        <v>189918</v>
      </c>
      <c r="F1321" s="53">
        <f t="shared" si="217"/>
        <v>189918</v>
      </c>
      <c r="G1321" s="60">
        <f>일위대가목록!F229</f>
        <v>5546</v>
      </c>
      <c r="H1321" s="53">
        <f>TRUNC(G1321*D1321,1)</f>
        <v>5546</v>
      </c>
      <c r="I1321" s="60">
        <f>일위대가목록!G229</f>
        <v>148613</v>
      </c>
      <c r="J1321" s="53">
        <f>TRUNC(I1321*D1321,1)</f>
        <v>148613</v>
      </c>
      <c r="K1321" s="60">
        <f>일위대가목록!H229</f>
        <v>35759</v>
      </c>
      <c r="L1321" s="53">
        <f>TRUNC(K1321*D1321,1)</f>
        <v>35759</v>
      </c>
      <c r="M1321" s="40" t="s">
        <v>1159</v>
      </c>
      <c r="N1321" s="32" t="s">
        <v>41</v>
      </c>
      <c r="O1321" s="32" t="s">
        <v>3080</v>
      </c>
      <c r="P1321" s="32" t="s">
        <v>47</v>
      </c>
      <c r="Q1321" s="32" t="s">
        <v>48</v>
      </c>
      <c r="R1321" s="32" t="s">
        <v>48</v>
      </c>
      <c r="S1321" s="39"/>
      <c r="T1321" s="39"/>
      <c r="U1321" s="39"/>
      <c r="V1321" s="39">
        <v>1</v>
      </c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2" t="s">
        <v>41</v>
      </c>
      <c r="AW1321" s="32" t="s">
        <v>3087</v>
      </c>
      <c r="AX1321" s="32" t="s">
        <v>41</v>
      </c>
      <c r="AY1321" s="32" t="s">
        <v>1162</v>
      </c>
    </row>
    <row r="1322" spans="1:51" s="34" customFormat="1" ht="30" customHeight="1">
      <c r="A1322" s="40" t="s">
        <v>1170</v>
      </c>
      <c r="B1322" s="40" t="s">
        <v>1171</v>
      </c>
      <c r="C1322" s="40" t="s">
        <v>1028</v>
      </c>
      <c r="D1322" s="59">
        <v>1</v>
      </c>
      <c r="E1322" s="60">
        <f t="shared" si="217"/>
        <v>263084.8</v>
      </c>
      <c r="F1322" s="53">
        <f t="shared" si="217"/>
        <v>263084.8</v>
      </c>
      <c r="G1322" s="60">
        <v>0</v>
      </c>
      <c r="H1322" s="53">
        <f>TRUNC(G1322*D1322,1)</f>
        <v>0</v>
      </c>
      <c r="I1322" s="60">
        <v>0</v>
      </c>
      <c r="J1322" s="53">
        <f>TRUNC(I1322*D1322,1)</f>
        <v>0</v>
      </c>
      <c r="K1322" s="60">
        <f>TRUNC(SUMIF(V1319:V1322,RIGHTB(O1322,1),F1319:F1322)*U1322,2)</f>
        <v>263084.8</v>
      </c>
      <c r="L1322" s="53">
        <f>TRUNC(K1322*D1322,1)</f>
        <v>263084.8</v>
      </c>
      <c r="M1322" s="40" t="s">
        <v>41</v>
      </c>
      <c r="N1322" s="32" t="s">
        <v>1168</v>
      </c>
      <c r="O1322" s="32" t="s">
        <v>1104</v>
      </c>
      <c r="P1322" s="32" t="s">
        <v>48</v>
      </c>
      <c r="Q1322" s="32" t="s">
        <v>48</v>
      </c>
      <c r="R1322" s="32" t="s">
        <v>48</v>
      </c>
      <c r="S1322" s="39">
        <v>3</v>
      </c>
      <c r="T1322" s="39">
        <v>2</v>
      </c>
      <c r="U1322" s="39">
        <v>1</v>
      </c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2" t="s">
        <v>41</v>
      </c>
      <c r="AW1322" s="32" t="s">
        <v>3088</v>
      </c>
      <c r="AX1322" s="32" t="s">
        <v>41</v>
      </c>
      <c r="AY1322" s="32" t="s">
        <v>41</v>
      </c>
    </row>
    <row r="1323" spans="1:51" s="34" customFormat="1" ht="30" customHeight="1">
      <c r="A1323" s="40" t="s">
        <v>1173</v>
      </c>
      <c r="B1323" s="40" t="s">
        <v>41</v>
      </c>
      <c r="C1323" s="40" t="s">
        <v>41</v>
      </c>
      <c r="D1323" s="59"/>
      <c r="E1323" s="60"/>
      <c r="F1323" s="53">
        <f>H1323+J1323+L1323</f>
        <v>263084</v>
      </c>
      <c r="G1323" s="60"/>
      <c r="H1323" s="53">
        <f>TRUNC(SUMIF(N1319:N1322,N1318,H1319:H1322),0)</f>
        <v>0</v>
      </c>
      <c r="I1323" s="60"/>
      <c r="J1323" s="53">
        <f>TRUNC(SUMIF(N1319:N1322,N1318,J1319:J1322),0)</f>
        <v>0</v>
      </c>
      <c r="K1323" s="60"/>
      <c r="L1323" s="53">
        <f>TRUNC(SUMIF(N1319:N1322,N1318,L1319:L1322),0)</f>
        <v>263084</v>
      </c>
      <c r="M1323" s="40" t="s">
        <v>41</v>
      </c>
      <c r="N1323" s="32" t="s">
        <v>67</v>
      </c>
      <c r="O1323" s="32" t="s">
        <v>67</v>
      </c>
      <c r="P1323" s="32" t="s">
        <v>41</v>
      </c>
      <c r="Q1323" s="32" t="s">
        <v>41</v>
      </c>
      <c r="R1323" s="32" t="s">
        <v>41</v>
      </c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2" t="s">
        <v>41</v>
      </c>
      <c r="AW1323" s="32" t="s">
        <v>41</v>
      </c>
      <c r="AX1323" s="32" t="s">
        <v>41</v>
      </c>
      <c r="AY1323" s="32" t="s">
        <v>41</v>
      </c>
    </row>
    <row r="1324" spans="1:13" ht="30" customHeight="1">
      <c r="A1324" s="59"/>
      <c r="B1324" s="59"/>
      <c r="C1324" s="59"/>
      <c r="D1324" s="59"/>
      <c r="E1324" s="60"/>
      <c r="F1324" s="53"/>
      <c r="G1324" s="60"/>
      <c r="H1324" s="53"/>
      <c r="I1324" s="60"/>
      <c r="J1324" s="53"/>
      <c r="K1324" s="60"/>
      <c r="L1324" s="53"/>
      <c r="M1324" s="59"/>
    </row>
    <row r="1325" spans="1:14" ht="30" customHeight="1" hidden="1">
      <c r="A1325" s="54" t="s">
        <v>3089</v>
      </c>
      <c r="B1325" s="55"/>
      <c r="C1325" s="55"/>
      <c r="D1325" s="55"/>
      <c r="E1325" s="56"/>
      <c r="F1325" s="57"/>
      <c r="G1325" s="56"/>
      <c r="H1325" s="57"/>
      <c r="I1325" s="56"/>
      <c r="J1325" s="57"/>
      <c r="K1325" s="56"/>
      <c r="L1325" s="57"/>
      <c r="M1325" s="58"/>
      <c r="N1325" s="4" t="s">
        <v>3080</v>
      </c>
    </row>
    <row r="1326" spans="1:51" ht="30" customHeight="1" hidden="1">
      <c r="A1326" s="40" t="s">
        <v>298</v>
      </c>
      <c r="B1326" s="40" t="s">
        <v>3079</v>
      </c>
      <c r="C1326" s="40" t="s">
        <v>54</v>
      </c>
      <c r="D1326" s="59">
        <v>0.2232</v>
      </c>
      <c r="E1326" s="60">
        <f aca="true" t="shared" si="218" ref="E1326:F1329">TRUNC(G1326+I1326+K1326,1)</f>
        <v>111037</v>
      </c>
      <c r="F1326" s="53">
        <f t="shared" si="218"/>
        <v>24783.4</v>
      </c>
      <c r="G1326" s="60">
        <f>단가대비표!O19</f>
        <v>0</v>
      </c>
      <c r="H1326" s="53">
        <f>TRUNC(G1326*D1326,1)</f>
        <v>0</v>
      </c>
      <c r="I1326" s="60">
        <f>단가대비표!P19</f>
        <v>0</v>
      </c>
      <c r="J1326" s="53">
        <f>TRUNC(I1326*D1326,1)</f>
        <v>0</v>
      </c>
      <c r="K1326" s="60">
        <f>단가대비표!V19</f>
        <v>111037</v>
      </c>
      <c r="L1326" s="53">
        <f>TRUNC(K1326*D1326,1)</f>
        <v>24783.4</v>
      </c>
      <c r="M1326" s="40" t="s">
        <v>3091</v>
      </c>
      <c r="N1326" s="2" t="s">
        <v>3080</v>
      </c>
      <c r="O1326" s="2" t="s">
        <v>3092</v>
      </c>
      <c r="P1326" s="2" t="s">
        <v>48</v>
      </c>
      <c r="Q1326" s="2" t="s">
        <v>48</v>
      </c>
      <c r="R1326" s="2" t="s">
        <v>47</v>
      </c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2" t="s">
        <v>41</v>
      </c>
      <c r="AW1326" s="2" t="s">
        <v>3093</v>
      </c>
      <c r="AX1326" s="2" t="s">
        <v>41</v>
      </c>
      <c r="AY1326" s="2" t="s">
        <v>41</v>
      </c>
    </row>
    <row r="1327" spans="1:51" ht="30" customHeight="1" hidden="1">
      <c r="A1327" s="40" t="s">
        <v>1708</v>
      </c>
      <c r="B1327" s="40" t="s">
        <v>1709</v>
      </c>
      <c r="C1327" s="40" t="s">
        <v>1422</v>
      </c>
      <c r="D1327" s="59">
        <v>3.8</v>
      </c>
      <c r="E1327" s="60">
        <f t="shared" si="218"/>
        <v>1204.5</v>
      </c>
      <c r="F1327" s="53">
        <f t="shared" si="218"/>
        <v>4577.2</v>
      </c>
      <c r="G1327" s="60">
        <f>단가대비표!O65</f>
        <v>1204.54</v>
      </c>
      <c r="H1327" s="53">
        <f>TRUNC(G1327*D1327,1)</f>
        <v>4577.2</v>
      </c>
      <c r="I1327" s="60">
        <f>단가대비표!P65</f>
        <v>0</v>
      </c>
      <c r="J1327" s="53">
        <f>TRUNC(I1327*D1327,1)</f>
        <v>0</v>
      </c>
      <c r="K1327" s="60">
        <f>단가대비표!V65</f>
        <v>0</v>
      </c>
      <c r="L1327" s="53">
        <f>TRUNC(K1327*D1327,1)</f>
        <v>0</v>
      </c>
      <c r="M1327" s="40" t="s">
        <v>1710</v>
      </c>
      <c r="N1327" s="2" t="s">
        <v>3080</v>
      </c>
      <c r="O1327" s="2" t="s">
        <v>1711</v>
      </c>
      <c r="P1327" s="2" t="s">
        <v>48</v>
      </c>
      <c r="Q1327" s="2" t="s">
        <v>48</v>
      </c>
      <c r="R1327" s="2" t="s">
        <v>47</v>
      </c>
      <c r="S1327" s="3"/>
      <c r="T1327" s="3"/>
      <c r="U1327" s="3"/>
      <c r="V1327" s="3">
        <v>1</v>
      </c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2" t="s">
        <v>41</v>
      </c>
      <c r="AW1327" s="2" t="s">
        <v>3094</v>
      </c>
      <c r="AX1327" s="2" t="s">
        <v>41</v>
      </c>
      <c r="AY1327" s="2" t="s">
        <v>41</v>
      </c>
    </row>
    <row r="1328" spans="1:51" ht="30" customHeight="1" hidden="1">
      <c r="A1328" s="40" t="s">
        <v>1305</v>
      </c>
      <c r="B1328" s="40" t="s">
        <v>1713</v>
      </c>
      <c r="C1328" s="40" t="s">
        <v>1028</v>
      </c>
      <c r="D1328" s="59">
        <v>1</v>
      </c>
      <c r="E1328" s="60">
        <f t="shared" si="218"/>
        <v>1785.1</v>
      </c>
      <c r="F1328" s="53">
        <f t="shared" si="218"/>
        <v>1785.1</v>
      </c>
      <c r="G1328" s="60">
        <f>TRUNC(SUMIF(V1326:V1329,RIGHTB(O1328,1),H1326:H1329)*U1328,2)</f>
        <v>1785.1</v>
      </c>
      <c r="H1328" s="53">
        <f>TRUNC(G1328*D1328,1)</f>
        <v>1785.1</v>
      </c>
      <c r="I1328" s="60">
        <v>0</v>
      </c>
      <c r="J1328" s="53">
        <f>TRUNC(I1328*D1328,1)</f>
        <v>0</v>
      </c>
      <c r="K1328" s="60">
        <v>0</v>
      </c>
      <c r="L1328" s="53">
        <f>TRUNC(K1328*D1328,1)</f>
        <v>0</v>
      </c>
      <c r="M1328" s="40" t="s">
        <v>41</v>
      </c>
      <c r="N1328" s="2" t="s">
        <v>3080</v>
      </c>
      <c r="O1328" s="2" t="s">
        <v>1104</v>
      </c>
      <c r="P1328" s="2" t="s">
        <v>48</v>
      </c>
      <c r="Q1328" s="2" t="s">
        <v>48</v>
      </c>
      <c r="R1328" s="2" t="s">
        <v>48</v>
      </c>
      <c r="S1328" s="3">
        <v>0</v>
      </c>
      <c r="T1328" s="3">
        <v>0</v>
      </c>
      <c r="U1328" s="3">
        <v>0.39</v>
      </c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2" t="s">
        <v>41</v>
      </c>
      <c r="AW1328" s="2" t="s">
        <v>3095</v>
      </c>
      <c r="AX1328" s="2" t="s">
        <v>41</v>
      </c>
      <c r="AY1328" s="2" t="s">
        <v>41</v>
      </c>
    </row>
    <row r="1329" spans="1:51" ht="30" customHeight="1" hidden="1">
      <c r="A1329" s="40" t="s">
        <v>1715</v>
      </c>
      <c r="B1329" s="40" t="s">
        <v>1211</v>
      </c>
      <c r="C1329" s="40" t="s">
        <v>1212</v>
      </c>
      <c r="D1329" s="59">
        <v>1</v>
      </c>
      <c r="E1329" s="60">
        <f t="shared" si="218"/>
        <v>29916.8</v>
      </c>
      <c r="F1329" s="53">
        <f t="shared" si="218"/>
        <v>29916.8</v>
      </c>
      <c r="G1329" s="60">
        <f>TRUNC(단가대비표!O395*1/8*16/12*25/20,1)</f>
        <v>0</v>
      </c>
      <c r="H1329" s="53">
        <f>TRUNC(G1329*D1329,1)</f>
        <v>0</v>
      </c>
      <c r="I1329" s="60">
        <f>TRUNC(단가대비표!P395*1/8*16/12*25/20,1)</f>
        <v>29916.8</v>
      </c>
      <c r="J1329" s="53">
        <f>TRUNC(I1329*D1329,1)</f>
        <v>29916.8</v>
      </c>
      <c r="K1329" s="60">
        <f>TRUNC(단가대비표!V395*1/8*16/12*25/20,1)</f>
        <v>0</v>
      </c>
      <c r="L1329" s="53">
        <f>TRUNC(K1329*D1329,1)</f>
        <v>0</v>
      </c>
      <c r="M1329" s="40" t="s">
        <v>1716</v>
      </c>
      <c r="N1329" s="2" t="s">
        <v>3080</v>
      </c>
      <c r="O1329" s="2" t="s">
        <v>1717</v>
      </c>
      <c r="P1329" s="2" t="s">
        <v>48</v>
      </c>
      <c r="Q1329" s="2" t="s">
        <v>48</v>
      </c>
      <c r="R1329" s="2" t="s">
        <v>47</v>
      </c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2" t="s">
        <v>41</v>
      </c>
      <c r="AW1329" s="2" t="s">
        <v>3096</v>
      </c>
      <c r="AX1329" s="2" t="s">
        <v>47</v>
      </c>
      <c r="AY1329" s="2" t="s">
        <v>41</v>
      </c>
    </row>
    <row r="1330" spans="1:51" ht="30" customHeight="1" hidden="1">
      <c r="A1330" s="40" t="s">
        <v>1173</v>
      </c>
      <c r="B1330" s="40" t="s">
        <v>41</v>
      </c>
      <c r="C1330" s="40" t="s">
        <v>41</v>
      </c>
      <c r="D1330" s="59"/>
      <c r="E1330" s="60"/>
      <c r="F1330" s="53">
        <f>H1330+J1330+L1330</f>
        <v>61061</v>
      </c>
      <c r="G1330" s="60"/>
      <c r="H1330" s="53">
        <f>TRUNC(SUMIF(N1326:N1329,N1325,H1326:H1329),0)</f>
        <v>6362</v>
      </c>
      <c r="I1330" s="60"/>
      <c r="J1330" s="53">
        <f>TRUNC(SUMIF(N1326:N1329,N1325,J1326:J1329),0)</f>
        <v>29916</v>
      </c>
      <c r="K1330" s="60"/>
      <c r="L1330" s="53">
        <f>TRUNC(SUMIF(N1326:N1329,N1325,L1326:L1329),0)</f>
        <v>24783</v>
      </c>
      <c r="M1330" s="40" t="s">
        <v>41</v>
      </c>
      <c r="N1330" s="2" t="s">
        <v>67</v>
      </c>
      <c r="O1330" s="2" t="s">
        <v>67</v>
      </c>
      <c r="P1330" s="2" t="s">
        <v>41</v>
      </c>
      <c r="Q1330" s="2" t="s">
        <v>41</v>
      </c>
      <c r="R1330" s="2" t="s">
        <v>41</v>
      </c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2" t="s">
        <v>41</v>
      </c>
      <c r="AW1330" s="2" t="s">
        <v>41</v>
      </c>
      <c r="AX1330" s="2" t="s">
        <v>41</v>
      </c>
      <c r="AY1330" s="2" t="s">
        <v>41</v>
      </c>
    </row>
    <row r="1331" spans="1:13" ht="30" customHeight="1" hidden="1">
      <c r="A1331" s="59"/>
      <c r="B1331" s="59"/>
      <c r="C1331" s="59"/>
      <c r="D1331" s="59"/>
      <c r="E1331" s="60"/>
      <c r="F1331" s="53"/>
      <c r="G1331" s="60"/>
      <c r="H1331" s="53"/>
      <c r="I1331" s="60"/>
      <c r="J1331" s="53"/>
      <c r="K1331" s="60"/>
      <c r="L1331" s="53"/>
      <c r="M1331" s="59"/>
    </row>
    <row r="1332" spans="1:14" s="34" customFormat="1" ht="30" customHeight="1">
      <c r="A1332" s="54" t="s">
        <v>3089</v>
      </c>
      <c r="B1332" s="55"/>
      <c r="C1332" s="55"/>
      <c r="D1332" s="55"/>
      <c r="E1332" s="56"/>
      <c r="F1332" s="57"/>
      <c r="G1332" s="56"/>
      <c r="H1332" s="57"/>
      <c r="I1332" s="56"/>
      <c r="J1332" s="57"/>
      <c r="K1332" s="56"/>
      <c r="L1332" s="57"/>
      <c r="M1332" s="58"/>
      <c r="N1332" s="38" t="s">
        <v>3080</v>
      </c>
    </row>
    <row r="1333" spans="1:51" s="34" customFormat="1" ht="30" customHeight="1">
      <c r="A1333" s="40" t="s">
        <v>298</v>
      </c>
      <c r="B1333" s="40" t="s">
        <v>3079</v>
      </c>
      <c r="C1333" s="40" t="s">
        <v>54</v>
      </c>
      <c r="D1333" s="59">
        <v>0.2232</v>
      </c>
      <c r="E1333" s="60">
        <f aca="true" t="shared" si="219" ref="E1333:F1336">TRUNC(G1333+I1333+K1333,1)</f>
        <v>160213</v>
      </c>
      <c r="F1333" s="53">
        <f t="shared" si="219"/>
        <v>35759.5</v>
      </c>
      <c r="G1333" s="60">
        <f>단가대비표!O20</f>
        <v>0</v>
      </c>
      <c r="H1333" s="53">
        <f>TRUNC(G1333*D1333,1)</f>
        <v>0</v>
      </c>
      <c r="I1333" s="60">
        <f>단가대비표!P20</f>
        <v>0</v>
      </c>
      <c r="J1333" s="53">
        <f>TRUNC(I1333*D1333,1)</f>
        <v>0</v>
      </c>
      <c r="K1333" s="60">
        <f>단가대비표!V20</f>
        <v>160213</v>
      </c>
      <c r="L1333" s="53">
        <f>TRUNC(K1333*D1333,1)</f>
        <v>35759.5</v>
      </c>
      <c r="M1333" s="40" t="s">
        <v>5114</v>
      </c>
      <c r="N1333" s="32" t="s">
        <v>3080</v>
      </c>
      <c r="O1333" s="32" t="s">
        <v>3092</v>
      </c>
      <c r="P1333" s="32" t="s">
        <v>48</v>
      </c>
      <c r="Q1333" s="32" t="s">
        <v>48</v>
      </c>
      <c r="R1333" s="32" t="s">
        <v>47</v>
      </c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2" t="s">
        <v>41</v>
      </c>
      <c r="AW1333" s="32" t="s">
        <v>3093</v>
      </c>
      <c r="AX1333" s="32" t="s">
        <v>41</v>
      </c>
      <c r="AY1333" s="32" t="s">
        <v>41</v>
      </c>
    </row>
    <row r="1334" spans="1:51" s="34" customFormat="1" ht="30" customHeight="1">
      <c r="A1334" s="40" t="s">
        <v>1708</v>
      </c>
      <c r="B1334" s="40" t="s">
        <v>1709</v>
      </c>
      <c r="C1334" s="40" t="s">
        <v>1422</v>
      </c>
      <c r="D1334" s="59">
        <v>3.8</v>
      </c>
      <c r="E1334" s="60">
        <f t="shared" si="219"/>
        <v>1050</v>
      </c>
      <c r="F1334" s="53">
        <f t="shared" si="219"/>
        <v>3990</v>
      </c>
      <c r="G1334" s="60">
        <f>단가대비표!O66</f>
        <v>1050</v>
      </c>
      <c r="H1334" s="53">
        <f>TRUNC(G1334*D1334,1)</f>
        <v>3990</v>
      </c>
      <c r="I1334" s="60">
        <f>단가대비표!P66</f>
        <v>0</v>
      </c>
      <c r="J1334" s="53">
        <f>TRUNC(I1334*D1334,1)</f>
        <v>0</v>
      </c>
      <c r="K1334" s="60">
        <f>단가대비표!V66</f>
        <v>0</v>
      </c>
      <c r="L1334" s="53">
        <f>TRUNC(K1334*D1334,1)</f>
        <v>0</v>
      </c>
      <c r="M1334" s="40" t="s">
        <v>5115</v>
      </c>
      <c r="N1334" s="32" t="s">
        <v>3080</v>
      </c>
      <c r="O1334" s="32" t="s">
        <v>1711</v>
      </c>
      <c r="P1334" s="32" t="s">
        <v>48</v>
      </c>
      <c r="Q1334" s="32" t="s">
        <v>48</v>
      </c>
      <c r="R1334" s="32" t="s">
        <v>47</v>
      </c>
      <c r="S1334" s="39"/>
      <c r="T1334" s="39"/>
      <c r="U1334" s="39"/>
      <c r="V1334" s="39">
        <v>1</v>
      </c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2" t="s">
        <v>41</v>
      </c>
      <c r="AW1334" s="32" t="s">
        <v>3094</v>
      </c>
      <c r="AX1334" s="32" t="s">
        <v>41</v>
      </c>
      <c r="AY1334" s="32" t="s">
        <v>41</v>
      </c>
    </row>
    <row r="1335" spans="1:51" s="34" customFormat="1" ht="30" customHeight="1">
      <c r="A1335" s="40" t="s">
        <v>1305</v>
      </c>
      <c r="B1335" s="40" t="s">
        <v>1713</v>
      </c>
      <c r="C1335" s="40" t="s">
        <v>1028</v>
      </c>
      <c r="D1335" s="59">
        <v>1</v>
      </c>
      <c r="E1335" s="60">
        <f t="shared" si="219"/>
        <v>1556.1</v>
      </c>
      <c r="F1335" s="53">
        <f t="shared" si="219"/>
        <v>1556.1</v>
      </c>
      <c r="G1335" s="60">
        <f>TRUNC(SUMIF(V1333:V1336,RIGHTB(O1335,1),H1333:H1336)*U1335,2)</f>
        <v>1556.1</v>
      </c>
      <c r="H1335" s="53">
        <f>TRUNC(G1335*D1335,1)</f>
        <v>1556.1</v>
      </c>
      <c r="I1335" s="60">
        <v>0</v>
      </c>
      <c r="J1335" s="53">
        <f>TRUNC(I1335*D1335,1)</f>
        <v>0</v>
      </c>
      <c r="K1335" s="60">
        <v>0</v>
      </c>
      <c r="L1335" s="53">
        <f>TRUNC(K1335*D1335,1)</f>
        <v>0</v>
      </c>
      <c r="M1335" s="40" t="s">
        <v>41</v>
      </c>
      <c r="N1335" s="32" t="s">
        <v>3080</v>
      </c>
      <c r="O1335" s="32" t="s">
        <v>1104</v>
      </c>
      <c r="P1335" s="32" t="s">
        <v>48</v>
      </c>
      <c r="Q1335" s="32" t="s">
        <v>48</v>
      </c>
      <c r="R1335" s="32" t="s">
        <v>48</v>
      </c>
      <c r="S1335" s="39">
        <v>0</v>
      </c>
      <c r="T1335" s="39">
        <v>0</v>
      </c>
      <c r="U1335" s="39">
        <v>0.39</v>
      </c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2" t="s">
        <v>41</v>
      </c>
      <c r="AW1335" s="32" t="s">
        <v>3095</v>
      </c>
      <c r="AX1335" s="32" t="s">
        <v>41</v>
      </c>
      <c r="AY1335" s="32" t="s">
        <v>41</v>
      </c>
    </row>
    <row r="1336" spans="1:51" s="34" customFormat="1" ht="30" customHeight="1">
      <c r="A1336" s="40" t="s">
        <v>1715</v>
      </c>
      <c r="B1336" s="40" t="s">
        <v>1211</v>
      </c>
      <c r="C1336" s="40" t="s">
        <v>1212</v>
      </c>
      <c r="D1336" s="59">
        <v>1</v>
      </c>
      <c r="E1336" s="60">
        <f t="shared" si="219"/>
        <v>148613</v>
      </c>
      <c r="F1336" s="53">
        <f t="shared" si="219"/>
        <v>148613</v>
      </c>
      <c r="G1336" s="60">
        <f>단가대비표!O396</f>
        <v>0</v>
      </c>
      <c r="H1336" s="53">
        <f>TRUNC(G1336*D1336,1)</f>
        <v>0</v>
      </c>
      <c r="I1336" s="60">
        <f>단가대비표!P396</f>
        <v>148613</v>
      </c>
      <c r="J1336" s="53">
        <f>TRUNC(I1336*D1336,1)</f>
        <v>148613</v>
      </c>
      <c r="K1336" s="60">
        <f>단가대비표!V396</f>
        <v>0</v>
      </c>
      <c r="L1336" s="53">
        <f>TRUNC(K1336*D1336,1)</f>
        <v>0</v>
      </c>
      <c r="M1336" s="40" t="s">
        <v>5120</v>
      </c>
      <c r="N1336" s="32" t="s">
        <v>3080</v>
      </c>
      <c r="O1336" s="32" t="s">
        <v>1717</v>
      </c>
      <c r="P1336" s="32" t="s">
        <v>48</v>
      </c>
      <c r="Q1336" s="32" t="s">
        <v>48</v>
      </c>
      <c r="R1336" s="32" t="s">
        <v>47</v>
      </c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2" t="s">
        <v>41</v>
      </c>
      <c r="AW1336" s="32" t="s">
        <v>3096</v>
      </c>
      <c r="AX1336" s="32" t="s">
        <v>47</v>
      </c>
      <c r="AY1336" s="32" t="s">
        <v>41</v>
      </c>
    </row>
    <row r="1337" spans="1:51" s="34" customFormat="1" ht="30" customHeight="1">
      <c r="A1337" s="40" t="s">
        <v>1173</v>
      </c>
      <c r="B1337" s="40" t="s">
        <v>41</v>
      </c>
      <c r="C1337" s="40" t="s">
        <v>41</v>
      </c>
      <c r="D1337" s="59"/>
      <c r="E1337" s="60"/>
      <c r="F1337" s="53">
        <f>H1337+J1337+L1337</f>
        <v>189918</v>
      </c>
      <c r="G1337" s="60"/>
      <c r="H1337" s="53">
        <f>TRUNC(SUMIF(N1333:N1336,N1332,H1333:H1336),0)</f>
        <v>5546</v>
      </c>
      <c r="I1337" s="60"/>
      <c r="J1337" s="53">
        <f>TRUNC(SUMIF(N1333:N1336,N1332,J1333:J1336),0)</f>
        <v>148613</v>
      </c>
      <c r="K1337" s="60"/>
      <c r="L1337" s="53">
        <f>TRUNC(SUMIF(N1333:N1336,N1332,L1333:L1336),0)</f>
        <v>35759</v>
      </c>
      <c r="M1337" s="40" t="s">
        <v>41</v>
      </c>
      <c r="N1337" s="32" t="s">
        <v>67</v>
      </c>
      <c r="O1337" s="32" t="s">
        <v>67</v>
      </c>
      <c r="P1337" s="32" t="s">
        <v>41</v>
      </c>
      <c r="Q1337" s="32" t="s">
        <v>41</v>
      </c>
      <c r="R1337" s="32" t="s">
        <v>41</v>
      </c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2" t="s">
        <v>41</v>
      </c>
      <c r="AW1337" s="32" t="s">
        <v>41</v>
      </c>
      <c r="AX1337" s="32" t="s">
        <v>41</v>
      </c>
      <c r="AY1337" s="32" t="s">
        <v>41</v>
      </c>
    </row>
    <row r="1338" spans="1:13" ht="30" customHeight="1">
      <c r="A1338" s="7"/>
      <c r="B1338" s="7"/>
      <c r="C1338" s="7"/>
      <c r="D1338" s="7"/>
      <c r="E1338" s="8"/>
      <c r="F1338" s="10"/>
      <c r="G1338" s="8"/>
      <c r="H1338" s="10"/>
      <c r="I1338" s="8"/>
      <c r="J1338" s="10"/>
      <c r="K1338" s="8"/>
      <c r="L1338" s="10"/>
      <c r="M1338" s="7"/>
    </row>
    <row r="1339" spans="1:14" ht="30" customHeight="1" hidden="1">
      <c r="A1339" s="24" t="s">
        <v>3097</v>
      </c>
      <c r="B1339" s="25"/>
      <c r="C1339" s="25"/>
      <c r="D1339" s="25"/>
      <c r="E1339" s="26"/>
      <c r="F1339" s="27"/>
      <c r="G1339" s="26"/>
      <c r="H1339" s="27"/>
      <c r="I1339" s="26"/>
      <c r="J1339" s="27"/>
      <c r="K1339" s="26"/>
      <c r="L1339" s="27"/>
      <c r="M1339" s="28"/>
      <c r="N1339" s="4" t="s">
        <v>1208</v>
      </c>
    </row>
    <row r="1340" spans="1:51" ht="30" customHeight="1" hidden="1">
      <c r="A1340" s="6" t="s">
        <v>998</v>
      </c>
      <c r="B1340" s="6" t="s">
        <v>3099</v>
      </c>
      <c r="C1340" s="6" t="s">
        <v>699</v>
      </c>
      <c r="D1340" s="7">
        <v>346</v>
      </c>
      <c r="E1340" s="8">
        <f aca="true" t="shared" si="220" ref="E1340:F1344">TRUNC(G1340+I1340+K1340,1)</f>
        <v>87.2</v>
      </c>
      <c r="F1340" s="10">
        <f t="shared" si="220"/>
        <v>30195.4</v>
      </c>
      <c r="G1340" s="8">
        <f>단가대비표!O126</f>
        <v>87.27</v>
      </c>
      <c r="H1340" s="10">
        <f>TRUNC(G1340*D1340,1)</f>
        <v>30195.4</v>
      </c>
      <c r="I1340" s="8">
        <f>단가대비표!P126</f>
        <v>0</v>
      </c>
      <c r="J1340" s="10">
        <f>TRUNC(I1340*D1340,1)</f>
        <v>0</v>
      </c>
      <c r="K1340" s="8">
        <f>단가대비표!V126</f>
        <v>0</v>
      </c>
      <c r="L1340" s="10">
        <f>TRUNC(K1340*D1340,1)</f>
        <v>0</v>
      </c>
      <c r="M1340" s="6" t="s">
        <v>1159</v>
      </c>
      <c r="N1340" s="2" t="s">
        <v>41</v>
      </c>
      <c r="O1340" s="2" t="s">
        <v>3100</v>
      </c>
      <c r="P1340" s="2" t="s">
        <v>48</v>
      </c>
      <c r="Q1340" s="2" t="s">
        <v>48</v>
      </c>
      <c r="R1340" s="2" t="s">
        <v>47</v>
      </c>
      <c r="S1340" s="3"/>
      <c r="T1340" s="3"/>
      <c r="U1340" s="3"/>
      <c r="V1340" s="3">
        <v>1</v>
      </c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2" t="s">
        <v>41</v>
      </c>
      <c r="AW1340" s="2" t="s">
        <v>3101</v>
      </c>
      <c r="AX1340" s="2" t="s">
        <v>41</v>
      </c>
      <c r="AY1340" s="2" t="s">
        <v>1162</v>
      </c>
    </row>
    <row r="1341" spans="1:51" ht="30" customHeight="1" hidden="1">
      <c r="A1341" s="6" t="s">
        <v>988</v>
      </c>
      <c r="B1341" s="6" t="s">
        <v>3102</v>
      </c>
      <c r="C1341" s="6" t="s">
        <v>130</v>
      </c>
      <c r="D1341" s="7">
        <v>0.5175</v>
      </c>
      <c r="E1341" s="8">
        <f t="shared" si="220"/>
        <v>27000</v>
      </c>
      <c r="F1341" s="10">
        <f t="shared" si="220"/>
        <v>13972.5</v>
      </c>
      <c r="G1341" s="8">
        <f>단가대비표!O44</f>
        <v>27000</v>
      </c>
      <c r="H1341" s="10">
        <f>TRUNC(G1341*D1341,1)</f>
        <v>13972.5</v>
      </c>
      <c r="I1341" s="8">
        <f>단가대비표!P44</f>
        <v>0</v>
      </c>
      <c r="J1341" s="10">
        <f>TRUNC(I1341*D1341,1)</f>
        <v>0</v>
      </c>
      <c r="K1341" s="8">
        <f>단가대비표!V44</f>
        <v>0</v>
      </c>
      <c r="L1341" s="10">
        <f>TRUNC(K1341*D1341,1)</f>
        <v>0</v>
      </c>
      <c r="M1341" s="6" t="s">
        <v>1159</v>
      </c>
      <c r="N1341" s="2" t="s">
        <v>41</v>
      </c>
      <c r="O1341" s="2" t="s">
        <v>3103</v>
      </c>
      <c r="P1341" s="2" t="s">
        <v>48</v>
      </c>
      <c r="Q1341" s="2" t="s">
        <v>48</v>
      </c>
      <c r="R1341" s="2" t="s">
        <v>47</v>
      </c>
      <c r="S1341" s="3"/>
      <c r="T1341" s="3"/>
      <c r="U1341" s="3"/>
      <c r="V1341" s="3">
        <v>1</v>
      </c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2" t="s">
        <v>41</v>
      </c>
      <c r="AW1341" s="2" t="s">
        <v>3104</v>
      </c>
      <c r="AX1341" s="2" t="s">
        <v>41</v>
      </c>
      <c r="AY1341" s="2" t="s">
        <v>1162</v>
      </c>
    </row>
    <row r="1342" spans="1:51" ht="30" customHeight="1" hidden="1">
      <c r="A1342" s="6" t="s">
        <v>3105</v>
      </c>
      <c r="B1342" s="6" t="s">
        <v>3106</v>
      </c>
      <c r="C1342" s="6" t="s">
        <v>130</v>
      </c>
      <c r="D1342" s="7">
        <v>0.5947</v>
      </c>
      <c r="E1342" s="8">
        <f t="shared" si="220"/>
        <v>26000</v>
      </c>
      <c r="F1342" s="10">
        <f t="shared" si="220"/>
        <v>15462.2</v>
      </c>
      <c r="G1342" s="8">
        <f>단가대비표!O42</f>
        <v>26000</v>
      </c>
      <c r="H1342" s="10">
        <f>TRUNC(G1342*D1342,1)</f>
        <v>15462.2</v>
      </c>
      <c r="I1342" s="8">
        <f>단가대비표!P42</f>
        <v>0</v>
      </c>
      <c r="J1342" s="10">
        <f>TRUNC(I1342*D1342,1)</f>
        <v>0</v>
      </c>
      <c r="K1342" s="8">
        <f>단가대비표!V42</f>
        <v>0</v>
      </c>
      <c r="L1342" s="10">
        <f>TRUNC(K1342*D1342,1)</f>
        <v>0</v>
      </c>
      <c r="M1342" s="6" t="s">
        <v>1159</v>
      </c>
      <c r="N1342" s="2" t="s">
        <v>41</v>
      </c>
      <c r="O1342" s="2" t="s">
        <v>3107</v>
      </c>
      <c r="P1342" s="2" t="s">
        <v>48</v>
      </c>
      <c r="Q1342" s="2" t="s">
        <v>48</v>
      </c>
      <c r="R1342" s="2" t="s">
        <v>47</v>
      </c>
      <c r="S1342" s="3"/>
      <c r="T1342" s="3"/>
      <c r="U1342" s="3"/>
      <c r="V1342" s="3">
        <v>1</v>
      </c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2" t="s">
        <v>41</v>
      </c>
      <c r="AW1342" s="2" t="s">
        <v>3108</v>
      </c>
      <c r="AX1342" s="2" t="s">
        <v>41</v>
      </c>
      <c r="AY1342" s="2" t="s">
        <v>1162</v>
      </c>
    </row>
    <row r="1343" spans="1:51" ht="30" customHeight="1" hidden="1">
      <c r="A1343" s="6" t="s">
        <v>1748</v>
      </c>
      <c r="B1343" s="6" t="s">
        <v>1749</v>
      </c>
      <c r="C1343" s="6" t="s">
        <v>130</v>
      </c>
      <c r="D1343" s="7">
        <v>1</v>
      </c>
      <c r="E1343" s="8">
        <f t="shared" si="220"/>
        <v>338920</v>
      </c>
      <c r="F1343" s="10">
        <f t="shared" si="220"/>
        <v>338920</v>
      </c>
      <c r="G1343" s="8">
        <f>일위대가목록!F232</f>
        <v>0</v>
      </c>
      <c r="H1343" s="10">
        <f>TRUNC(G1343*D1343,1)</f>
        <v>0</v>
      </c>
      <c r="I1343" s="8">
        <f>일위대가목록!G232</f>
        <v>338920</v>
      </c>
      <c r="J1343" s="10">
        <f>TRUNC(I1343*D1343,1)</f>
        <v>338920</v>
      </c>
      <c r="K1343" s="8">
        <f>일위대가목록!H232</f>
        <v>0</v>
      </c>
      <c r="L1343" s="10">
        <f>TRUNC(K1343*D1343,1)</f>
        <v>0</v>
      </c>
      <c r="M1343" s="6" t="s">
        <v>1159</v>
      </c>
      <c r="N1343" s="2" t="s">
        <v>41</v>
      </c>
      <c r="O1343" s="2" t="s">
        <v>1751</v>
      </c>
      <c r="P1343" s="2" t="s">
        <v>47</v>
      </c>
      <c r="Q1343" s="2" t="s">
        <v>48</v>
      </c>
      <c r="R1343" s="2" t="s">
        <v>48</v>
      </c>
      <c r="S1343" s="3"/>
      <c r="T1343" s="3"/>
      <c r="U1343" s="3"/>
      <c r="V1343" s="3">
        <v>1</v>
      </c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2" t="s">
        <v>41</v>
      </c>
      <c r="AW1343" s="2" t="s">
        <v>3109</v>
      </c>
      <c r="AX1343" s="2" t="s">
        <v>41</v>
      </c>
      <c r="AY1343" s="2" t="s">
        <v>1162</v>
      </c>
    </row>
    <row r="1344" spans="1:51" ht="30" customHeight="1" hidden="1">
      <c r="A1344" s="6" t="s">
        <v>1170</v>
      </c>
      <c r="B1344" s="6" t="s">
        <v>1171</v>
      </c>
      <c r="C1344" s="6" t="s">
        <v>1028</v>
      </c>
      <c r="D1344" s="7">
        <v>1</v>
      </c>
      <c r="E1344" s="8">
        <f t="shared" si="220"/>
        <v>398550.1</v>
      </c>
      <c r="F1344" s="10">
        <f t="shared" si="220"/>
        <v>398550.1</v>
      </c>
      <c r="G1344" s="8">
        <v>0</v>
      </c>
      <c r="H1344" s="10">
        <f>TRUNC(G1344*D1344,1)</f>
        <v>0</v>
      </c>
      <c r="I1344" s="8">
        <v>0</v>
      </c>
      <c r="J1344" s="10">
        <f>TRUNC(I1344*D1344,1)</f>
        <v>0</v>
      </c>
      <c r="K1344" s="8">
        <f>TRUNC(SUMIF(V1340:V1344,RIGHTB(O1344,1),F1340:F1344)*U1344,2)</f>
        <v>398550.1</v>
      </c>
      <c r="L1344" s="10">
        <f>TRUNC(K1344*D1344,1)</f>
        <v>398550.1</v>
      </c>
      <c r="M1344" s="6" t="s">
        <v>41</v>
      </c>
      <c r="N1344" s="2" t="s">
        <v>1208</v>
      </c>
      <c r="O1344" s="2" t="s">
        <v>1104</v>
      </c>
      <c r="P1344" s="2" t="s">
        <v>48</v>
      </c>
      <c r="Q1344" s="2" t="s">
        <v>48</v>
      </c>
      <c r="R1344" s="2" t="s">
        <v>48</v>
      </c>
      <c r="S1344" s="3">
        <v>3</v>
      </c>
      <c r="T1344" s="3">
        <v>2</v>
      </c>
      <c r="U1344" s="3">
        <v>1</v>
      </c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2" t="s">
        <v>41</v>
      </c>
      <c r="AW1344" s="2" t="s">
        <v>3110</v>
      </c>
      <c r="AX1344" s="2" t="s">
        <v>41</v>
      </c>
      <c r="AY1344" s="2" t="s">
        <v>41</v>
      </c>
    </row>
    <row r="1345" spans="1:51" ht="30" customHeight="1" hidden="1">
      <c r="A1345" s="6" t="s">
        <v>1173</v>
      </c>
      <c r="B1345" s="6" t="s">
        <v>41</v>
      </c>
      <c r="C1345" s="6" t="s">
        <v>41</v>
      </c>
      <c r="D1345" s="7"/>
      <c r="E1345" s="8"/>
      <c r="F1345" s="10">
        <f>H1345+J1345+L1345</f>
        <v>398550</v>
      </c>
      <c r="G1345" s="8"/>
      <c r="H1345" s="10">
        <f>TRUNC(SUMIF(N1340:N1344,N1339,H1340:H1344),0)</f>
        <v>0</v>
      </c>
      <c r="I1345" s="8"/>
      <c r="J1345" s="10">
        <f>TRUNC(SUMIF(N1340:N1344,N1339,J1340:J1344),0)</f>
        <v>0</v>
      </c>
      <c r="K1345" s="8"/>
      <c r="L1345" s="10">
        <f>TRUNC(SUMIF(N1340:N1344,N1339,L1340:L1344),0)</f>
        <v>398550</v>
      </c>
      <c r="M1345" s="6" t="s">
        <v>41</v>
      </c>
      <c r="N1345" s="2" t="s">
        <v>67</v>
      </c>
      <c r="O1345" s="2" t="s">
        <v>67</v>
      </c>
      <c r="P1345" s="2" t="s">
        <v>41</v>
      </c>
      <c r="Q1345" s="2" t="s">
        <v>41</v>
      </c>
      <c r="R1345" s="2" t="s">
        <v>41</v>
      </c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2" t="s">
        <v>41</v>
      </c>
      <c r="AW1345" s="2" t="s">
        <v>41</v>
      </c>
      <c r="AX1345" s="2" t="s">
        <v>41</v>
      </c>
      <c r="AY1345" s="2" t="s">
        <v>41</v>
      </c>
    </row>
    <row r="1346" spans="1:13" ht="30" customHeight="1" hidden="1">
      <c r="A1346" s="7"/>
      <c r="B1346" s="7"/>
      <c r="C1346" s="7"/>
      <c r="D1346" s="7"/>
      <c r="E1346" s="8"/>
      <c r="F1346" s="10"/>
      <c r="G1346" s="8"/>
      <c r="H1346" s="10"/>
      <c r="I1346" s="8"/>
      <c r="J1346" s="10"/>
      <c r="K1346" s="8"/>
      <c r="L1346" s="10"/>
      <c r="M1346" s="7"/>
    </row>
    <row r="1347" spans="1:14" ht="30" customHeight="1" hidden="1">
      <c r="A1347" s="24" t="s">
        <v>3111</v>
      </c>
      <c r="B1347" s="25"/>
      <c r="C1347" s="25"/>
      <c r="D1347" s="25"/>
      <c r="E1347" s="26"/>
      <c r="F1347" s="27"/>
      <c r="G1347" s="26"/>
      <c r="H1347" s="27"/>
      <c r="I1347" s="26"/>
      <c r="J1347" s="27"/>
      <c r="K1347" s="26"/>
      <c r="L1347" s="27"/>
      <c r="M1347" s="28"/>
      <c r="N1347" s="4" t="s">
        <v>1223</v>
      </c>
    </row>
    <row r="1348" spans="1:51" ht="30" customHeight="1" hidden="1">
      <c r="A1348" s="6" t="s">
        <v>1221</v>
      </c>
      <c r="B1348" s="6" t="s">
        <v>1222</v>
      </c>
      <c r="C1348" s="6" t="s">
        <v>54</v>
      </c>
      <c r="D1348" s="7">
        <v>0.2038</v>
      </c>
      <c r="E1348" s="8">
        <f aca="true" t="shared" si="221" ref="E1348:F1351">TRUNC(G1348+I1348+K1348,1)</f>
        <v>55890</v>
      </c>
      <c r="F1348" s="10">
        <f t="shared" si="221"/>
        <v>11390.3</v>
      </c>
      <c r="G1348" s="8">
        <f>단가대비표!O5</f>
        <v>0</v>
      </c>
      <c r="H1348" s="10">
        <f>TRUNC(G1348*D1348,1)</f>
        <v>0</v>
      </c>
      <c r="I1348" s="8">
        <f>단가대비표!P5</f>
        <v>0</v>
      </c>
      <c r="J1348" s="10">
        <f>TRUNC(I1348*D1348,1)</f>
        <v>0</v>
      </c>
      <c r="K1348" s="8">
        <f>단가대비표!V5</f>
        <v>55890</v>
      </c>
      <c r="L1348" s="10">
        <f>TRUNC(K1348*D1348,1)</f>
        <v>11390.3</v>
      </c>
      <c r="M1348" s="6" t="s">
        <v>3112</v>
      </c>
      <c r="N1348" s="2" t="s">
        <v>1223</v>
      </c>
      <c r="O1348" s="2" t="s">
        <v>3113</v>
      </c>
      <c r="P1348" s="2" t="s">
        <v>48</v>
      </c>
      <c r="Q1348" s="2" t="s">
        <v>48</v>
      </c>
      <c r="R1348" s="2" t="s">
        <v>47</v>
      </c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2" t="s">
        <v>41</v>
      </c>
      <c r="AW1348" s="2" t="s">
        <v>3114</v>
      </c>
      <c r="AX1348" s="2" t="s">
        <v>41</v>
      </c>
      <c r="AY1348" s="2" t="s">
        <v>41</v>
      </c>
    </row>
    <row r="1349" spans="1:51" ht="30" customHeight="1" hidden="1">
      <c r="A1349" s="6" t="s">
        <v>1708</v>
      </c>
      <c r="B1349" s="6" t="s">
        <v>1709</v>
      </c>
      <c r="C1349" s="6" t="s">
        <v>1422</v>
      </c>
      <c r="D1349" s="7">
        <v>5</v>
      </c>
      <c r="E1349" s="8">
        <f t="shared" si="221"/>
        <v>1204.5</v>
      </c>
      <c r="F1349" s="10">
        <f t="shared" si="221"/>
        <v>6022.7</v>
      </c>
      <c r="G1349" s="8">
        <f>단가대비표!O65</f>
        <v>1204.54</v>
      </c>
      <c r="H1349" s="10">
        <f>TRUNC(G1349*D1349,1)</f>
        <v>6022.7</v>
      </c>
      <c r="I1349" s="8">
        <f>단가대비표!P65</f>
        <v>0</v>
      </c>
      <c r="J1349" s="10">
        <f>TRUNC(I1349*D1349,1)</f>
        <v>0</v>
      </c>
      <c r="K1349" s="8">
        <f>단가대비표!V65</f>
        <v>0</v>
      </c>
      <c r="L1349" s="10">
        <f>TRUNC(K1349*D1349,1)</f>
        <v>0</v>
      </c>
      <c r="M1349" s="6" t="s">
        <v>1710</v>
      </c>
      <c r="N1349" s="2" t="s">
        <v>1223</v>
      </c>
      <c r="O1349" s="2" t="s">
        <v>1711</v>
      </c>
      <c r="P1349" s="2" t="s">
        <v>48</v>
      </c>
      <c r="Q1349" s="2" t="s">
        <v>48</v>
      </c>
      <c r="R1349" s="2" t="s">
        <v>47</v>
      </c>
      <c r="S1349" s="3"/>
      <c r="T1349" s="3"/>
      <c r="U1349" s="3"/>
      <c r="V1349" s="3">
        <v>1</v>
      </c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2" t="s">
        <v>41</v>
      </c>
      <c r="AW1349" s="2" t="s">
        <v>3115</v>
      </c>
      <c r="AX1349" s="2" t="s">
        <v>41</v>
      </c>
      <c r="AY1349" s="2" t="s">
        <v>41</v>
      </c>
    </row>
    <row r="1350" spans="1:51" ht="30" customHeight="1" hidden="1">
      <c r="A1350" s="6" t="s">
        <v>1305</v>
      </c>
      <c r="B1350" s="6" t="s">
        <v>3116</v>
      </c>
      <c r="C1350" s="6" t="s">
        <v>1028</v>
      </c>
      <c r="D1350" s="7">
        <v>1</v>
      </c>
      <c r="E1350" s="8">
        <f t="shared" si="221"/>
        <v>1264.7</v>
      </c>
      <c r="F1350" s="10">
        <f t="shared" si="221"/>
        <v>1264.7</v>
      </c>
      <c r="G1350" s="8">
        <f>TRUNC(SUMIF(V1348:V1351,RIGHTB(O1350,1),H1348:H1351)*U1350,2)</f>
        <v>1264.76</v>
      </c>
      <c r="H1350" s="10">
        <f>TRUNC(G1350*D1350,1)</f>
        <v>1264.7</v>
      </c>
      <c r="I1350" s="8">
        <v>0</v>
      </c>
      <c r="J1350" s="10">
        <f>TRUNC(I1350*D1350,1)</f>
        <v>0</v>
      </c>
      <c r="K1350" s="8">
        <v>0</v>
      </c>
      <c r="L1350" s="10">
        <f>TRUNC(K1350*D1350,1)</f>
        <v>0</v>
      </c>
      <c r="M1350" s="6" t="s">
        <v>41</v>
      </c>
      <c r="N1350" s="2" t="s">
        <v>1223</v>
      </c>
      <c r="O1350" s="2" t="s">
        <v>1104</v>
      </c>
      <c r="P1350" s="2" t="s">
        <v>48</v>
      </c>
      <c r="Q1350" s="2" t="s">
        <v>48</v>
      </c>
      <c r="R1350" s="2" t="s">
        <v>48</v>
      </c>
      <c r="S1350" s="3">
        <v>0</v>
      </c>
      <c r="T1350" s="3">
        <v>0</v>
      </c>
      <c r="U1350" s="3">
        <v>0.21</v>
      </c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2" t="s">
        <v>41</v>
      </c>
      <c r="AW1350" s="2" t="s">
        <v>3117</v>
      </c>
      <c r="AX1350" s="2" t="s">
        <v>41</v>
      </c>
      <c r="AY1350" s="2" t="s">
        <v>41</v>
      </c>
    </row>
    <row r="1351" spans="1:51" ht="30" customHeight="1" hidden="1">
      <c r="A1351" s="6" t="s">
        <v>1715</v>
      </c>
      <c r="B1351" s="6" t="s">
        <v>1211</v>
      </c>
      <c r="C1351" s="6" t="s">
        <v>1212</v>
      </c>
      <c r="D1351" s="7">
        <v>1</v>
      </c>
      <c r="E1351" s="8">
        <f t="shared" si="221"/>
        <v>29916.8</v>
      </c>
      <c r="F1351" s="10">
        <f t="shared" si="221"/>
        <v>29916.8</v>
      </c>
      <c r="G1351" s="8">
        <f>TRUNC(단가대비표!O395*1/8*16/12*25/20,1)</f>
        <v>0</v>
      </c>
      <c r="H1351" s="10">
        <f>TRUNC(G1351*D1351,1)</f>
        <v>0</v>
      </c>
      <c r="I1351" s="8">
        <f>TRUNC(단가대비표!P395*1/8*16/12*25/20,1)</f>
        <v>29916.8</v>
      </c>
      <c r="J1351" s="10">
        <f>TRUNC(I1351*D1351,1)</f>
        <v>29916.8</v>
      </c>
      <c r="K1351" s="8">
        <f>TRUNC(단가대비표!V395*1/8*16/12*25/20,1)</f>
        <v>0</v>
      </c>
      <c r="L1351" s="10">
        <f>TRUNC(K1351*D1351,1)</f>
        <v>0</v>
      </c>
      <c r="M1351" s="6" t="s">
        <v>1716</v>
      </c>
      <c r="N1351" s="2" t="s">
        <v>1223</v>
      </c>
      <c r="O1351" s="2" t="s">
        <v>1717</v>
      </c>
      <c r="P1351" s="2" t="s">
        <v>48</v>
      </c>
      <c r="Q1351" s="2" t="s">
        <v>48</v>
      </c>
      <c r="R1351" s="2" t="s">
        <v>47</v>
      </c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2" t="s">
        <v>41</v>
      </c>
      <c r="AW1351" s="2" t="s">
        <v>3118</v>
      </c>
      <c r="AX1351" s="2" t="s">
        <v>47</v>
      </c>
      <c r="AY1351" s="2" t="s">
        <v>41</v>
      </c>
    </row>
    <row r="1352" spans="1:51" ht="30" customHeight="1" hidden="1">
      <c r="A1352" s="6" t="s">
        <v>1173</v>
      </c>
      <c r="B1352" s="6" t="s">
        <v>41</v>
      </c>
      <c r="C1352" s="6" t="s">
        <v>41</v>
      </c>
      <c r="D1352" s="7"/>
      <c r="E1352" s="8"/>
      <c r="F1352" s="10">
        <f>H1352+J1352+L1352</f>
        <v>48593</v>
      </c>
      <c r="G1352" s="8"/>
      <c r="H1352" s="10">
        <f>TRUNC(SUMIF(N1348:N1351,N1347,H1348:H1351),0)</f>
        <v>7287</v>
      </c>
      <c r="I1352" s="8"/>
      <c r="J1352" s="10">
        <f>TRUNC(SUMIF(N1348:N1351,N1347,J1348:J1351),0)</f>
        <v>29916</v>
      </c>
      <c r="K1352" s="8"/>
      <c r="L1352" s="10">
        <f>TRUNC(SUMIF(N1348:N1351,N1347,L1348:L1351),0)</f>
        <v>11390</v>
      </c>
      <c r="M1352" s="6" t="s">
        <v>41</v>
      </c>
      <c r="N1352" s="2" t="s">
        <v>67</v>
      </c>
      <c r="O1352" s="2" t="s">
        <v>67</v>
      </c>
      <c r="P1352" s="2" t="s">
        <v>41</v>
      </c>
      <c r="Q1352" s="2" t="s">
        <v>41</v>
      </c>
      <c r="R1352" s="2" t="s">
        <v>41</v>
      </c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2" t="s">
        <v>41</v>
      </c>
      <c r="AW1352" s="2" t="s">
        <v>41</v>
      </c>
      <c r="AX1352" s="2" t="s">
        <v>41</v>
      </c>
      <c r="AY1352" s="2" t="s">
        <v>41</v>
      </c>
    </row>
    <row r="1353" spans="1:13" ht="30" customHeight="1" hidden="1">
      <c r="A1353" s="7"/>
      <c r="B1353" s="7"/>
      <c r="C1353" s="7"/>
      <c r="D1353" s="7"/>
      <c r="E1353" s="8"/>
      <c r="F1353" s="10"/>
      <c r="G1353" s="8"/>
      <c r="H1353" s="10"/>
      <c r="I1353" s="8"/>
      <c r="J1353" s="10"/>
      <c r="K1353" s="8"/>
      <c r="L1353" s="10"/>
      <c r="M1353" s="7"/>
    </row>
    <row r="1354" spans="1:14" ht="30" customHeight="1" hidden="1">
      <c r="A1354" s="24" t="s">
        <v>3119</v>
      </c>
      <c r="B1354" s="25"/>
      <c r="C1354" s="25"/>
      <c r="D1354" s="25"/>
      <c r="E1354" s="26"/>
      <c r="F1354" s="27"/>
      <c r="G1354" s="26"/>
      <c r="H1354" s="27"/>
      <c r="I1354" s="26"/>
      <c r="J1354" s="27"/>
      <c r="K1354" s="26"/>
      <c r="L1354" s="27"/>
      <c r="M1354" s="28"/>
      <c r="N1354" s="4" t="s">
        <v>1751</v>
      </c>
    </row>
    <row r="1355" spans="1:51" ht="30" customHeight="1" hidden="1">
      <c r="A1355" s="6" t="s">
        <v>3120</v>
      </c>
      <c r="B1355" s="6" t="s">
        <v>1211</v>
      </c>
      <c r="C1355" s="6" t="s">
        <v>1212</v>
      </c>
      <c r="D1355" s="7">
        <v>1.29</v>
      </c>
      <c r="E1355" s="8">
        <f>TRUNC(G1355+I1355+K1355,1)</f>
        <v>157427</v>
      </c>
      <c r="F1355" s="10">
        <f>TRUNC(H1355+J1355+L1355,1)</f>
        <v>203080.8</v>
      </c>
      <c r="G1355" s="8">
        <f>단가대비표!O378</f>
        <v>0</v>
      </c>
      <c r="H1355" s="10">
        <f>TRUNC(G1355*D1355,1)</f>
        <v>0</v>
      </c>
      <c r="I1355" s="8">
        <f>단가대비표!P378</f>
        <v>157427</v>
      </c>
      <c r="J1355" s="10">
        <f>TRUNC(I1355*D1355,1)</f>
        <v>203080.8</v>
      </c>
      <c r="K1355" s="8">
        <f>단가대비표!V378</f>
        <v>0</v>
      </c>
      <c r="L1355" s="10">
        <f>TRUNC(K1355*D1355,1)</f>
        <v>0</v>
      </c>
      <c r="M1355" s="6" t="s">
        <v>3121</v>
      </c>
      <c r="N1355" s="2" t="s">
        <v>1751</v>
      </c>
      <c r="O1355" s="2" t="s">
        <v>3122</v>
      </c>
      <c r="P1355" s="2" t="s">
        <v>48</v>
      </c>
      <c r="Q1355" s="2" t="s">
        <v>48</v>
      </c>
      <c r="R1355" s="2" t="s">
        <v>47</v>
      </c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2" t="s">
        <v>41</v>
      </c>
      <c r="AW1355" s="2" t="s">
        <v>3123</v>
      </c>
      <c r="AX1355" s="2" t="s">
        <v>41</v>
      </c>
      <c r="AY1355" s="2" t="s">
        <v>41</v>
      </c>
    </row>
    <row r="1356" spans="1:51" ht="30" customHeight="1" hidden="1">
      <c r="A1356" s="6" t="s">
        <v>1215</v>
      </c>
      <c r="B1356" s="6" t="s">
        <v>1211</v>
      </c>
      <c r="C1356" s="6" t="s">
        <v>1212</v>
      </c>
      <c r="D1356" s="7">
        <v>1.36</v>
      </c>
      <c r="E1356" s="8">
        <f>TRUNC(G1356+I1356+K1356,1)</f>
        <v>99882</v>
      </c>
      <c r="F1356" s="10">
        <f>TRUNC(H1356+J1356+L1356,1)</f>
        <v>135839.5</v>
      </c>
      <c r="G1356" s="8">
        <f>단가대비표!O367</f>
        <v>0</v>
      </c>
      <c r="H1356" s="10">
        <f>TRUNC(G1356*D1356,1)</f>
        <v>0</v>
      </c>
      <c r="I1356" s="8">
        <f>단가대비표!P367</f>
        <v>99882</v>
      </c>
      <c r="J1356" s="10">
        <f>TRUNC(I1356*D1356,1)</f>
        <v>135839.5</v>
      </c>
      <c r="K1356" s="8">
        <f>단가대비표!V367</f>
        <v>0</v>
      </c>
      <c r="L1356" s="10">
        <f>TRUNC(K1356*D1356,1)</f>
        <v>0</v>
      </c>
      <c r="M1356" s="6" t="s">
        <v>1247</v>
      </c>
      <c r="N1356" s="2" t="s">
        <v>1751</v>
      </c>
      <c r="O1356" s="2" t="s">
        <v>1216</v>
      </c>
      <c r="P1356" s="2" t="s">
        <v>48</v>
      </c>
      <c r="Q1356" s="2" t="s">
        <v>48</v>
      </c>
      <c r="R1356" s="2" t="s">
        <v>47</v>
      </c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2" t="s">
        <v>41</v>
      </c>
      <c r="AW1356" s="2" t="s">
        <v>3124</v>
      </c>
      <c r="AX1356" s="2" t="s">
        <v>41</v>
      </c>
      <c r="AY1356" s="2" t="s">
        <v>41</v>
      </c>
    </row>
    <row r="1357" spans="1:51" ht="30" customHeight="1" hidden="1">
      <c r="A1357" s="6" t="s">
        <v>1173</v>
      </c>
      <c r="B1357" s="6" t="s">
        <v>41</v>
      </c>
      <c r="C1357" s="6" t="s">
        <v>41</v>
      </c>
      <c r="D1357" s="7"/>
      <c r="E1357" s="8"/>
      <c r="F1357" s="10">
        <f>H1357+J1357+L1357</f>
        <v>338920</v>
      </c>
      <c r="G1357" s="8"/>
      <c r="H1357" s="10">
        <f>TRUNC(SUMIF(N1355:N1356,N1354,H1355:H1356),0)</f>
        <v>0</v>
      </c>
      <c r="I1357" s="8"/>
      <c r="J1357" s="10">
        <f>TRUNC(SUMIF(N1355:N1356,N1354,J1355:J1356),0)</f>
        <v>338920</v>
      </c>
      <c r="K1357" s="8"/>
      <c r="L1357" s="10">
        <f>TRUNC(SUMIF(N1355:N1356,N1354,L1355:L1356),0)</f>
        <v>0</v>
      </c>
      <c r="M1357" s="6" t="s">
        <v>41</v>
      </c>
      <c r="N1357" s="2" t="s">
        <v>67</v>
      </c>
      <c r="O1357" s="2" t="s">
        <v>67</v>
      </c>
      <c r="P1357" s="2" t="s">
        <v>41</v>
      </c>
      <c r="Q1357" s="2" t="s">
        <v>41</v>
      </c>
      <c r="R1357" s="2" t="s">
        <v>41</v>
      </c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2" t="s">
        <v>41</v>
      </c>
      <c r="AW1357" s="2" t="s">
        <v>41</v>
      </c>
      <c r="AX1357" s="2" t="s">
        <v>41</v>
      </c>
      <c r="AY1357" s="2" t="s">
        <v>41</v>
      </c>
    </row>
    <row r="1358" spans="1:13" ht="30" customHeight="1" hidden="1">
      <c r="A1358" s="7"/>
      <c r="B1358" s="7"/>
      <c r="C1358" s="7"/>
      <c r="D1358" s="7"/>
      <c r="E1358" s="8"/>
      <c r="F1358" s="10"/>
      <c r="G1358" s="8"/>
      <c r="H1358" s="10"/>
      <c r="I1358" s="8"/>
      <c r="J1358" s="10"/>
      <c r="K1358" s="8"/>
      <c r="L1358" s="10"/>
      <c r="M1358" s="7"/>
    </row>
    <row r="1359" spans="1:14" ht="30" customHeight="1" hidden="1">
      <c r="A1359" s="24" t="s">
        <v>3125</v>
      </c>
      <c r="B1359" s="25"/>
      <c r="C1359" s="25"/>
      <c r="D1359" s="25"/>
      <c r="E1359" s="26"/>
      <c r="F1359" s="27"/>
      <c r="G1359" s="26"/>
      <c r="H1359" s="27"/>
      <c r="I1359" s="26"/>
      <c r="J1359" s="27"/>
      <c r="K1359" s="26"/>
      <c r="L1359" s="27"/>
      <c r="M1359" s="28"/>
      <c r="N1359" s="4" t="s">
        <v>1267</v>
      </c>
    </row>
    <row r="1360" spans="1:51" ht="30" customHeight="1" hidden="1">
      <c r="A1360" s="6" t="s">
        <v>1210</v>
      </c>
      <c r="B1360" s="6" t="s">
        <v>1211</v>
      </c>
      <c r="C1360" s="6" t="s">
        <v>1212</v>
      </c>
      <c r="D1360" s="7">
        <v>0.05</v>
      </c>
      <c r="E1360" s="8">
        <f aca="true" t="shared" si="222" ref="E1360:F1362">TRUNC(G1360+I1360+K1360,1)</f>
        <v>175367</v>
      </c>
      <c r="F1360" s="10">
        <f t="shared" si="222"/>
        <v>8768.3</v>
      </c>
      <c r="G1360" s="8">
        <f>단가대비표!O370</f>
        <v>0</v>
      </c>
      <c r="H1360" s="10">
        <f>TRUNC(G1360*D1360,1)</f>
        <v>0</v>
      </c>
      <c r="I1360" s="8">
        <f>단가대비표!P370</f>
        <v>175367</v>
      </c>
      <c r="J1360" s="10">
        <f>TRUNC(I1360*D1360,1)</f>
        <v>8768.3</v>
      </c>
      <c r="K1360" s="8">
        <f>단가대비표!V370</f>
        <v>0</v>
      </c>
      <c r="L1360" s="10">
        <f>TRUNC(K1360*D1360,1)</f>
        <v>0</v>
      </c>
      <c r="M1360" s="6" t="s">
        <v>3126</v>
      </c>
      <c r="N1360" s="2" t="s">
        <v>1267</v>
      </c>
      <c r="O1360" s="2" t="s">
        <v>1213</v>
      </c>
      <c r="P1360" s="2" t="s">
        <v>48</v>
      </c>
      <c r="Q1360" s="2" t="s">
        <v>48</v>
      </c>
      <c r="R1360" s="2" t="s">
        <v>47</v>
      </c>
      <c r="S1360" s="3"/>
      <c r="T1360" s="3"/>
      <c r="U1360" s="3"/>
      <c r="V1360" s="3">
        <v>1</v>
      </c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2" t="s">
        <v>41</v>
      </c>
      <c r="AW1360" s="2" t="s">
        <v>3127</v>
      </c>
      <c r="AX1360" s="2" t="s">
        <v>41</v>
      </c>
      <c r="AY1360" s="2" t="s">
        <v>41</v>
      </c>
    </row>
    <row r="1361" spans="1:51" ht="30" customHeight="1" hidden="1">
      <c r="A1361" s="6" t="s">
        <v>1215</v>
      </c>
      <c r="B1361" s="6" t="s">
        <v>1211</v>
      </c>
      <c r="C1361" s="6" t="s">
        <v>1212</v>
      </c>
      <c r="D1361" s="7">
        <v>0.02</v>
      </c>
      <c r="E1361" s="8">
        <f t="shared" si="222"/>
        <v>99882</v>
      </c>
      <c r="F1361" s="10">
        <f t="shared" si="222"/>
        <v>1997.6</v>
      </c>
      <c r="G1361" s="8">
        <f>단가대비표!O367</f>
        <v>0</v>
      </c>
      <c r="H1361" s="10">
        <f>TRUNC(G1361*D1361,1)</f>
        <v>0</v>
      </c>
      <c r="I1361" s="8">
        <f>단가대비표!P367</f>
        <v>99882</v>
      </c>
      <c r="J1361" s="10">
        <f>TRUNC(I1361*D1361,1)</f>
        <v>1997.6</v>
      </c>
      <c r="K1361" s="8">
        <f>단가대비표!V367</f>
        <v>0</v>
      </c>
      <c r="L1361" s="10">
        <f>TRUNC(K1361*D1361,1)</f>
        <v>0</v>
      </c>
      <c r="M1361" s="6" t="s">
        <v>1247</v>
      </c>
      <c r="N1361" s="2" t="s">
        <v>1267</v>
      </c>
      <c r="O1361" s="2" t="s">
        <v>1216</v>
      </c>
      <c r="P1361" s="2" t="s">
        <v>48</v>
      </c>
      <c r="Q1361" s="2" t="s">
        <v>48</v>
      </c>
      <c r="R1361" s="2" t="s">
        <v>47</v>
      </c>
      <c r="S1361" s="3"/>
      <c r="T1361" s="3"/>
      <c r="U1361" s="3"/>
      <c r="V1361" s="3">
        <v>1</v>
      </c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2" t="s">
        <v>41</v>
      </c>
      <c r="AW1361" s="2" t="s">
        <v>3128</v>
      </c>
      <c r="AX1361" s="2" t="s">
        <v>41</v>
      </c>
      <c r="AY1361" s="2" t="s">
        <v>41</v>
      </c>
    </row>
    <row r="1362" spans="1:51" ht="30" customHeight="1" hidden="1">
      <c r="A1362" s="6" t="s">
        <v>1218</v>
      </c>
      <c r="B1362" s="6" t="s">
        <v>1673</v>
      </c>
      <c r="C1362" s="6" t="s">
        <v>1028</v>
      </c>
      <c r="D1362" s="7">
        <v>1</v>
      </c>
      <c r="E1362" s="8">
        <f t="shared" si="222"/>
        <v>215.3</v>
      </c>
      <c r="F1362" s="10">
        <f t="shared" si="222"/>
        <v>215.3</v>
      </c>
      <c r="G1362" s="8">
        <v>0</v>
      </c>
      <c r="H1362" s="10">
        <f>TRUNC(G1362*D1362,1)</f>
        <v>0</v>
      </c>
      <c r="I1362" s="8">
        <v>0</v>
      </c>
      <c r="J1362" s="10">
        <f>TRUNC(I1362*D1362,1)</f>
        <v>0</v>
      </c>
      <c r="K1362" s="8">
        <f>TRUNC(SUMIF(V1360:V1362,RIGHTB(O1362,1),J1360:J1362)*U1362,2)</f>
        <v>215.31</v>
      </c>
      <c r="L1362" s="10">
        <f>TRUNC(K1362*D1362,1)</f>
        <v>215.3</v>
      </c>
      <c r="M1362" s="6" t="s">
        <v>41</v>
      </c>
      <c r="N1362" s="2" t="s">
        <v>1267</v>
      </c>
      <c r="O1362" s="2" t="s">
        <v>1104</v>
      </c>
      <c r="P1362" s="2" t="s">
        <v>48</v>
      </c>
      <c r="Q1362" s="2" t="s">
        <v>48</v>
      </c>
      <c r="R1362" s="2" t="s">
        <v>48</v>
      </c>
      <c r="S1362" s="3">
        <v>1</v>
      </c>
      <c r="T1362" s="3">
        <v>2</v>
      </c>
      <c r="U1362" s="3">
        <v>0.02</v>
      </c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2" t="s">
        <v>41</v>
      </c>
      <c r="AW1362" s="2" t="s">
        <v>3129</v>
      </c>
      <c r="AX1362" s="2" t="s">
        <v>41</v>
      </c>
      <c r="AY1362" s="2" t="s">
        <v>41</v>
      </c>
    </row>
    <row r="1363" spans="1:51" ht="30" customHeight="1" hidden="1">
      <c r="A1363" s="6" t="s">
        <v>1173</v>
      </c>
      <c r="B1363" s="6" t="s">
        <v>41</v>
      </c>
      <c r="C1363" s="6" t="s">
        <v>41</v>
      </c>
      <c r="D1363" s="7"/>
      <c r="E1363" s="8"/>
      <c r="F1363" s="10">
        <f>H1363+J1363+L1363</f>
        <v>10980</v>
      </c>
      <c r="G1363" s="8"/>
      <c r="H1363" s="10">
        <f>TRUNC(SUMIF(N1360:N1362,N1359,H1360:H1362),0)</f>
        <v>0</v>
      </c>
      <c r="I1363" s="8"/>
      <c r="J1363" s="10">
        <f>TRUNC(SUMIF(N1360:N1362,N1359,J1360:J1362),0)</f>
        <v>10765</v>
      </c>
      <c r="K1363" s="8"/>
      <c r="L1363" s="10">
        <f>TRUNC(SUMIF(N1360:N1362,N1359,L1360:L1362),0)</f>
        <v>215</v>
      </c>
      <c r="M1363" s="6" t="s">
        <v>41</v>
      </c>
      <c r="N1363" s="2" t="s">
        <v>67</v>
      </c>
      <c r="O1363" s="2" t="s">
        <v>67</v>
      </c>
      <c r="P1363" s="2" t="s">
        <v>41</v>
      </c>
      <c r="Q1363" s="2" t="s">
        <v>41</v>
      </c>
      <c r="R1363" s="2" t="s">
        <v>41</v>
      </c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2" t="s">
        <v>41</v>
      </c>
      <c r="AW1363" s="2" t="s">
        <v>41</v>
      </c>
      <c r="AX1363" s="2" t="s">
        <v>41</v>
      </c>
      <c r="AY1363" s="2" t="s">
        <v>41</v>
      </c>
    </row>
    <row r="1364" spans="1:13" ht="30" customHeight="1" hidden="1">
      <c r="A1364" s="7"/>
      <c r="B1364" s="7"/>
      <c r="C1364" s="7"/>
      <c r="D1364" s="7"/>
      <c r="E1364" s="8"/>
      <c r="F1364" s="10"/>
      <c r="G1364" s="8"/>
      <c r="H1364" s="10"/>
      <c r="I1364" s="8"/>
      <c r="J1364" s="10"/>
      <c r="K1364" s="8"/>
      <c r="L1364" s="10"/>
      <c r="M1364" s="7"/>
    </row>
    <row r="1365" spans="1:14" ht="30" customHeight="1" hidden="1">
      <c r="A1365" s="24" t="s">
        <v>3130</v>
      </c>
      <c r="B1365" s="25"/>
      <c r="C1365" s="25"/>
      <c r="D1365" s="25"/>
      <c r="E1365" s="26"/>
      <c r="F1365" s="27"/>
      <c r="G1365" s="26"/>
      <c r="H1365" s="27"/>
      <c r="I1365" s="26"/>
      <c r="J1365" s="27"/>
      <c r="K1365" s="26"/>
      <c r="L1365" s="27"/>
      <c r="M1365" s="28"/>
      <c r="N1365" s="4" t="s">
        <v>1281</v>
      </c>
    </row>
    <row r="1366" spans="1:51" ht="30" customHeight="1" hidden="1">
      <c r="A1366" s="6" t="s">
        <v>1210</v>
      </c>
      <c r="B1366" s="6" t="s">
        <v>1211</v>
      </c>
      <c r="C1366" s="6" t="s">
        <v>1212</v>
      </c>
      <c r="D1366" s="7">
        <v>0.06</v>
      </c>
      <c r="E1366" s="8">
        <f aca="true" t="shared" si="223" ref="E1366:F1368">TRUNC(G1366+I1366+K1366,1)</f>
        <v>175367</v>
      </c>
      <c r="F1366" s="10">
        <f t="shared" si="223"/>
        <v>10522</v>
      </c>
      <c r="G1366" s="8">
        <f>단가대비표!O370</f>
        <v>0</v>
      </c>
      <c r="H1366" s="10">
        <f>TRUNC(G1366*D1366,1)</f>
        <v>0</v>
      </c>
      <c r="I1366" s="8">
        <f>단가대비표!P370</f>
        <v>175367</v>
      </c>
      <c r="J1366" s="10">
        <f>TRUNC(I1366*D1366,1)</f>
        <v>10522</v>
      </c>
      <c r="K1366" s="8">
        <f>단가대비표!V370</f>
        <v>0</v>
      </c>
      <c r="L1366" s="10">
        <f>TRUNC(K1366*D1366,1)</f>
        <v>0</v>
      </c>
      <c r="M1366" s="6" t="s">
        <v>3126</v>
      </c>
      <c r="N1366" s="2" t="s">
        <v>1281</v>
      </c>
      <c r="O1366" s="2" t="s">
        <v>1213</v>
      </c>
      <c r="P1366" s="2" t="s">
        <v>48</v>
      </c>
      <c r="Q1366" s="2" t="s">
        <v>48</v>
      </c>
      <c r="R1366" s="2" t="s">
        <v>47</v>
      </c>
      <c r="S1366" s="3"/>
      <c r="T1366" s="3"/>
      <c r="U1366" s="3"/>
      <c r="V1366" s="3">
        <v>1</v>
      </c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2" t="s">
        <v>41</v>
      </c>
      <c r="AW1366" s="2" t="s">
        <v>3131</v>
      </c>
      <c r="AX1366" s="2" t="s">
        <v>41</v>
      </c>
      <c r="AY1366" s="2" t="s">
        <v>41</v>
      </c>
    </row>
    <row r="1367" spans="1:51" ht="30" customHeight="1" hidden="1">
      <c r="A1367" s="6" t="s">
        <v>1215</v>
      </c>
      <c r="B1367" s="6" t="s">
        <v>1211</v>
      </c>
      <c r="C1367" s="6" t="s">
        <v>1212</v>
      </c>
      <c r="D1367" s="7">
        <v>0.02</v>
      </c>
      <c r="E1367" s="8">
        <f t="shared" si="223"/>
        <v>99882</v>
      </c>
      <c r="F1367" s="10">
        <f t="shared" si="223"/>
        <v>1997.6</v>
      </c>
      <c r="G1367" s="8">
        <f>단가대비표!O367</f>
        <v>0</v>
      </c>
      <c r="H1367" s="10">
        <f>TRUNC(G1367*D1367,1)</f>
        <v>0</v>
      </c>
      <c r="I1367" s="8">
        <f>단가대비표!P367</f>
        <v>99882</v>
      </c>
      <c r="J1367" s="10">
        <f>TRUNC(I1367*D1367,1)</f>
        <v>1997.6</v>
      </c>
      <c r="K1367" s="8">
        <f>단가대비표!V367</f>
        <v>0</v>
      </c>
      <c r="L1367" s="10">
        <f>TRUNC(K1367*D1367,1)</f>
        <v>0</v>
      </c>
      <c r="M1367" s="6" t="s">
        <v>1247</v>
      </c>
      <c r="N1367" s="2" t="s">
        <v>1281</v>
      </c>
      <c r="O1367" s="2" t="s">
        <v>1216</v>
      </c>
      <c r="P1367" s="2" t="s">
        <v>48</v>
      </c>
      <c r="Q1367" s="2" t="s">
        <v>48</v>
      </c>
      <c r="R1367" s="2" t="s">
        <v>47</v>
      </c>
      <c r="S1367" s="3"/>
      <c r="T1367" s="3"/>
      <c r="U1367" s="3"/>
      <c r="V1367" s="3">
        <v>1</v>
      </c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2" t="s">
        <v>41</v>
      </c>
      <c r="AW1367" s="2" t="s">
        <v>3132</v>
      </c>
      <c r="AX1367" s="2" t="s">
        <v>41</v>
      </c>
      <c r="AY1367" s="2" t="s">
        <v>41</v>
      </c>
    </row>
    <row r="1368" spans="1:51" ht="30" customHeight="1" hidden="1">
      <c r="A1368" s="6" t="s">
        <v>1218</v>
      </c>
      <c r="B1368" s="6" t="s">
        <v>1673</v>
      </c>
      <c r="C1368" s="6" t="s">
        <v>1028</v>
      </c>
      <c r="D1368" s="7">
        <v>1</v>
      </c>
      <c r="E1368" s="8">
        <f t="shared" si="223"/>
        <v>250.3</v>
      </c>
      <c r="F1368" s="10">
        <f t="shared" si="223"/>
        <v>250.3</v>
      </c>
      <c r="G1368" s="8">
        <v>0</v>
      </c>
      <c r="H1368" s="10">
        <f>TRUNC(G1368*D1368,1)</f>
        <v>0</v>
      </c>
      <c r="I1368" s="8">
        <v>0</v>
      </c>
      <c r="J1368" s="10">
        <f>TRUNC(I1368*D1368,1)</f>
        <v>0</v>
      </c>
      <c r="K1368" s="8">
        <f>TRUNC(SUMIF(V1366:V1368,RIGHTB(O1368,1),J1366:J1368)*U1368,2)</f>
        <v>250.39</v>
      </c>
      <c r="L1368" s="10">
        <f>TRUNC(K1368*D1368,1)</f>
        <v>250.3</v>
      </c>
      <c r="M1368" s="6" t="s">
        <v>41</v>
      </c>
      <c r="N1368" s="2" t="s">
        <v>1281</v>
      </c>
      <c r="O1368" s="2" t="s">
        <v>1104</v>
      </c>
      <c r="P1368" s="2" t="s">
        <v>48</v>
      </c>
      <c r="Q1368" s="2" t="s">
        <v>48</v>
      </c>
      <c r="R1368" s="2" t="s">
        <v>48</v>
      </c>
      <c r="S1368" s="3">
        <v>1</v>
      </c>
      <c r="T1368" s="3">
        <v>2</v>
      </c>
      <c r="U1368" s="3">
        <v>0.02</v>
      </c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2" t="s">
        <v>41</v>
      </c>
      <c r="AW1368" s="2" t="s">
        <v>3133</v>
      </c>
      <c r="AX1368" s="2" t="s">
        <v>41</v>
      </c>
      <c r="AY1368" s="2" t="s">
        <v>41</v>
      </c>
    </row>
    <row r="1369" spans="1:51" ht="30" customHeight="1" hidden="1">
      <c r="A1369" s="6" t="s">
        <v>1173</v>
      </c>
      <c r="B1369" s="6" t="s">
        <v>41</v>
      </c>
      <c r="C1369" s="6" t="s">
        <v>41</v>
      </c>
      <c r="D1369" s="7"/>
      <c r="E1369" s="8"/>
      <c r="F1369" s="10">
        <f>H1369+J1369+L1369</f>
        <v>12769</v>
      </c>
      <c r="G1369" s="8"/>
      <c r="H1369" s="10">
        <f>TRUNC(SUMIF(N1366:N1368,N1365,H1366:H1368),0)</f>
        <v>0</v>
      </c>
      <c r="I1369" s="8"/>
      <c r="J1369" s="10">
        <f>TRUNC(SUMIF(N1366:N1368,N1365,J1366:J1368),0)</f>
        <v>12519</v>
      </c>
      <c r="K1369" s="8"/>
      <c r="L1369" s="10">
        <f>TRUNC(SUMIF(N1366:N1368,N1365,L1366:L1368),0)</f>
        <v>250</v>
      </c>
      <c r="M1369" s="6" t="s">
        <v>41</v>
      </c>
      <c r="N1369" s="2" t="s">
        <v>67</v>
      </c>
      <c r="O1369" s="2" t="s">
        <v>67</v>
      </c>
      <c r="P1369" s="2" t="s">
        <v>41</v>
      </c>
      <c r="Q1369" s="2" t="s">
        <v>41</v>
      </c>
      <c r="R1369" s="2" t="s">
        <v>41</v>
      </c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2" t="s">
        <v>41</v>
      </c>
      <c r="AW1369" s="2" t="s">
        <v>41</v>
      </c>
      <c r="AX1369" s="2" t="s">
        <v>41</v>
      </c>
      <c r="AY1369" s="2" t="s">
        <v>41</v>
      </c>
    </row>
    <row r="1370" spans="1:13" ht="30" customHeight="1" hidden="1">
      <c r="A1370" s="7"/>
      <c r="B1370" s="7"/>
      <c r="C1370" s="7"/>
      <c r="D1370" s="7"/>
      <c r="E1370" s="8"/>
      <c r="F1370" s="10"/>
      <c r="G1370" s="8"/>
      <c r="H1370" s="10"/>
      <c r="I1370" s="8"/>
      <c r="J1370" s="10"/>
      <c r="K1370" s="8"/>
      <c r="L1370" s="10"/>
      <c r="M1370" s="7"/>
    </row>
    <row r="1371" spans="1:14" ht="30" customHeight="1" hidden="1">
      <c r="A1371" s="24" t="s">
        <v>3134</v>
      </c>
      <c r="B1371" s="25"/>
      <c r="C1371" s="25"/>
      <c r="D1371" s="25"/>
      <c r="E1371" s="26"/>
      <c r="F1371" s="27"/>
      <c r="G1371" s="26"/>
      <c r="H1371" s="27"/>
      <c r="I1371" s="26"/>
      <c r="J1371" s="27"/>
      <c r="K1371" s="26"/>
      <c r="L1371" s="27"/>
      <c r="M1371" s="28"/>
      <c r="N1371" s="4" t="s">
        <v>1297</v>
      </c>
    </row>
    <row r="1372" spans="1:51" ht="30" customHeight="1" hidden="1">
      <c r="A1372" s="6" t="s">
        <v>1210</v>
      </c>
      <c r="B1372" s="6" t="s">
        <v>1211</v>
      </c>
      <c r="C1372" s="6" t="s">
        <v>1212</v>
      </c>
      <c r="D1372" s="7">
        <v>0.27</v>
      </c>
      <c r="E1372" s="8">
        <f aca="true" t="shared" si="224" ref="E1372:F1374">TRUNC(G1372+I1372+K1372,1)</f>
        <v>175367</v>
      </c>
      <c r="F1372" s="10">
        <f t="shared" si="224"/>
        <v>47349</v>
      </c>
      <c r="G1372" s="8">
        <f>단가대비표!O370</f>
        <v>0</v>
      </c>
      <c r="H1372" s="10">
        <f>TRUNC(G1372*D1372,1)</f>
        <v>0</v>
      </c>
      <c r="I1372" s="8">
        <f>단가대비표!P370</f>
        <v>175367</v>
      </c>
      <c r="J1372" s="10">
        <f>TRUNC(I1372*D1372,1)</f>
        <v>47349</v>
      </c>
      <c r="K1372" s="8">
        <f>단가대비표!V370</f>
        <v>0</v>
      </c>
      <c r="L1372" s="10">
        <f>TRUNC(K1372*D1372,1)</f>
        <v>0</v>
      </c>
      <c r="M1372" s="6" t="s">
        <v>3126</v>
      </c>
      <c r="N1372" s="2" t="s">
        <v>1297</v>
      </c>
      <c r="O1372" s="2" t="s">
        <v>1213</v>
      </c>
      <c r="P1372" s="2" t="s">
        <v>48</v>
      </c>
      <c r="Q1372" s="2" t="s">
        <v>48</v>
      </c>
      <c r="R1372" s="2" t="s">
        <v>47</v>
      </c>
      <c r="S1372" s="3"/>
      <c r="T1372" s="3"/>
      <c r="U1372" s="3"/>
      <c r="V1372" s="3">
        <v>1</v>
      </c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2" t="s">
        <v>41</v>
      </c>
      <c r="AW1372" s="2" t="s">
        <v>3135</v>
      </c>
      <c r="AX1372" s="2" t="s">
        <v>41</v>
      </c>
      <c r="AY1372" s="2" t="s">
        <v>41</v>
      </c>
    </row>
    <row r="1373" spans="1:51" ht="30" customHeight="1" hidden="1">
      <c r="A1373" s="6" t="s">
        <v>1215</v>
      </c>
      <c r="B1373" s="6" t="s">
        <v>1211</v>
      </c>
      <c r="C1373" s="6" t="s">
        <v>1212</v>
      </c>
      <c r="D1373" s="7">
        <v>0.09</v>
      </c>
      <c r="E1373" s="8">
        <f t="shared" si="224"/>
        <v>99882</v>
      </c>
      <c r="F1373" s="10">
        <f t="shared" si="224"/>
        <v>8989.3</v>
      </c>
      <c r="G1373" s="8">
        <f>단가대비표!O367</f>
        <v>0</v>
      </c>
      <c r="H1373" s="10">
        <f>TRUNC(G1373*D1373,1)</f>
        <v>0</v>
      </c>
      <c r="I1373" s="8">
        <f>단가대비표!P367</f>
        <v>99882</v>
      </c>
      <c r="J1373" s="10">
        <f>TRUNC(I1373*D1373,1)</f>
        <v>8989.3</v>
      </c>
      <c r="K1373" s="8">
        <f>단가대비표!V367</f>
        <v>0</v>
      </c>
      <c r="L1373" s="10">
        <f>TRUNC(K1373*D1373,1)</f>
        <v>0</v>
      </c>
      <c r="M1373" s="6" t="s">
        <v>1247</v>
      </c>
      <c r="N1373" s="2" t="s">
        <v>1297</v>
      </c>
      <c r="O1373" s="2" t="s">
        <v>1216</v>
      </c>
      <c r="P1373" s="2" t="s">
        <v>48</v>
      </c>
      <c r="Q1373" s="2" t="s">
        <v>48</v>
      </c>
      <c r="R1373" s="2" t="s">
        <v>47</v>
      </c>
      <c r="S1373" s="3"/>
      <c r="T1373" s="3"/>
      <c r="U1373" s="3"/>
      <c r="V1373" s="3">
        <v>1</v>
      </c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2" t="s">
        <v>41</v>
      </c>
      <c r="AW1373" s="2" t="s">
        <v>3136</v>
      </c>
      <c r="AX1373" s="2" t="s">
        <v>41</v>
      </c>
      <c r="AY1373" s="2" t="s">
        <v>41</v>
      </c>
    </row>
    <row r="1374" spans="1:51" ht="30" customHeight="1" hidden="1">
      <c r="A1374" s="6" t="s">
        <v>1218</v>
      </c>
      <c r="B1374" s="6" t="s">
        <v>1673</v>
      </c>
      <c r="C1374" s="6" t="s">
        <v>1028</v>
      </c>
      <c r="D1374" s="7">
        <v>1</v>
      </c>
      <c r="E1374" s="8">
        <f t="shared" si="224"/>
        <v>1126.7</v>
      </c>
      <c r="F1374" s="10">
        <f t="shared" si="224"/>
        <v>1126.7</v>
      </c>
      <c r="G1374" s="8">
        <v>0</v>
      </c>
      <c r="H1374" s="10">
        <f>TRUNC(G1374*D1374,1)</f>
        <v>0</v>
      </c>
      <c r="I1374" s="8">
        <v>0</v>
      </c>
      <c r="J1374" s="10">
        <f>TRUNC(I1374*D1374,1)</f>
        <v>0</v>
      </c>
      <c r="K1374" s="8">
        <f>TRUNC(SUMIF(V1372:V1374,RIGHTB(O1374,1),J1372:J1374)*U1374,2)</f>
        <v>1126.76</v>
      </c>
      <c r="L1374" s="10">
        <f>TRUNC(K1374*D1374,1)</f>
        <v>1126.7</v>
      </c>
      <c r="M1374" s="6" t="s">
        <v>41</v>
      </c>
      <c r="N1374" s="2" t="s">
        <v>1297</v>
      </c>
      <c r="O1374" s="2" t="s">
        <v>1104</v>
      </c>
      <c r="P1374" s="2" t="s">
        <v>48</v>
      </c>
      <c r="Q1374" s="2" t="s">
        <v>48</v>
      </c>
      <c r="R1374" s="2" t="s">
        <v>48</v>
      </c>
      <c r="S1374" s="3">
        <v>1</v>
      </c>
      <c r="T1374" s="3">
        <v>2</v>
      </c>
      <c r="U1374" s="3">
        <v>0.02</v>
      </c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2" t="s">
        <v>41</v>
      </c>
      <c r="AW1374" s="2" t="s">
        <v>3137</v>
      </c>
      <c r="AX1374" s="2" t="s">
        <v>41</v>
      </c>
      <c r="AY1374" s="2" t="s">
        <v>41</v>
      </c>
    </row>
    <row r="1375" spans="1:51" ht="30" customHeight="1" hidden="1">
      <c r="A1375" s="6" t="s">
        <v>1173</v>
      </c>
      <c r="B1375" s="6" t="s">
        <v>41</v>
      </c>
      <c r="C1375" s="6" t="s">
        <v>41</v>
      </c>
      <c r="D1375" s="7"/>
      <c r="E1375" s="8"/>
      <c r="F1375" s="10">
        <f>H1375+J1375+L1375</f>
        <v>57464</v>
      </c>
      <c r="G1375" s="8"/>
      <c r="H1375" s="10">
        <f>TRUNC(SUMIF(N1372:N1374,N1371,H1372:H1374),0)</f>
        <v>0</v>
      </c>
      <c r="I1375" s="8"/>
      <c r="J1375" s="10">
        <f>TRUNC(SUMIF(N1372:N1374,N1371,J1372:J1374),0)</f>
        <v>56338</v>
      </c>
      <c r="K1375" s="8"/>
      <c r="L1375" s="10">
        <f>TRUNC(SUMIF(N1372:N1374,N1371,L1372:L1374),0)</f>
        <v>1126</v>
      </c>
      <c r="M1375" s="6" t="s">
        <v>41</v>
      </c>
      <c r="N1375" s="2" t="s">
        <v>67</v>
      </c>
      <c r="O1375" s="2" t="s">
        <v>67</v>
      </c>
      <c r="P1375" s="2" t="s">
        <v>41</v>
      </c>
      <c r="Q1375" s="2" t="s">
        <v>41</v>
      </c>
      <c r="R1375" s="2" t="s">
        <v>41</v>
      </c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2" t="s">
        <v>41</v>
      </c>
      <c r="AW1375" s="2" t="s">
        <v>41</v>
      </c>
      <c r="AX1375" s="2" t="s">
        <v>41</v>
      </c>
      <c r="AY1375" s="2" t="s">
        <v>41</v>
      </c>
    </row>
    <row r="1376" spans="1:13" ht="30" customHeight="1" hidden="1">
      <c r="A1376" s="7"/>
      <c r="B1376" s="7"/>
      <c r="C1376" s="7"/>
      <c r="D1376" s="7"/>
      <c r="E1376" s="8"/>
      <c r="F1376" s="10"/>
      <c r="G1376" s="8"/>
      <c r="H1376" s="10"/>
      <c r="I1376" s="8"/>
      <c r="J1376" s="10"/>
      <c r="K1376" s="8"/>
      <c r="L1376" s="10"/>
      <c r="M1376" s="7"/>
    </row>
    <row r="1377" spans="1:14" ht="30" customHeight="1" hidden="1">
      <c r="A1377" s="24" t="s">
        <v>3138</v>
      </c>
      <c r="B1377" s="25"/>
      <c r="C1377" s="25"/>
      <c r="D1377" s="25"/>
      <c r="E1377" s="26"/>
      <c r="F1377" s="27"/>
      <c r="G1377" s="26"/>
      <c r="H1377" s="27"/>
      <c r="I1377" s="26"/>
      <c r="J1377" s="27"/>
      <c r="K1377" s="26"/>
      <c r="L1377" s="27"/>
      <c r="M1377" s="28"/>
      <c r="N1377" s="4" t="s">
        <v>1309</v>
      </c>
    </row>
    <row r="1378" spans="1:51" ht="30" customHeight="1" hidden="1">
      <c r="A1378" s="6" t="s">
        <v>1317</v>
      </c>
      <c r="B1378" s="6" t="s">
        <v>1211</v>
      </c>
      <c r="C1378" s="6" t="s">
        <v>1212</v>
      </c>
      <c r="D1378" s="7">
        <v>0.06</v>
      </c>
      <c r="E1378" s="8">
        <f>TRUNC(G1378+I1378+K1378,1)</f>
        <v>168448</v>
      </c>
      <c r="F1378" s="10">
        <f>TRUNC(H1378+J1378+L1378,1)</f>
        <v>10106.8</v>
      </c>
      <c r="G1378" s="8">
        <f>단가대비표!O372</f>
        <v>0</v>
      </c>
      <c r="H1378" s="10">
        <f>TRUNC(G1378*D1378,1)</f>
        <v>0</v>
      </c>
      <c r="I1378" s="8">
        <f>단가대비표!P372</f>
        <v>168448</v>
      </c>
      <c r="J1378" s="10">
        <f>TRUNC(I1378*D1378,1)</f>
        <v>10106.8</v>
      </c>
      <c r="K1378" s="8">
        <f>단가대비표!V372</f>
        <v>0</v>
      </c>
      <c r="L1378" s="10">
        <f>TRUNC(K1378*D1378,1)</f>
        <v>0</v>
      </c>
      <c r="M1378" s="6" t="s">
        <v>1318</v>
      </c>
      <c r="N1378" s="2" t="s">
        <v>1309</v>
      </c>
      <c r="O1378" s="2" t="s">
        <v>1319</v>
      </c>
      <c r="P1378" s="2" t="s">
        <v>48</v>
      </c>
      <c r="Q1378" s="2" t="s">
        <v>48</v>
      </c>
      <c r="R1378" s="2" t="s">
        <v>47</v>
      </c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2" t="s">
        <v>41</v>
      </c>
      <c r="AW1378" s="2" t="s">
        <v>3139</v>
      </c>
      <c r="AX1378" s="2" t="s">
        <v>41</v>
      </c>
      <c r="AY1378" s="2" t="s">
        <v>41</v>
      </c>
    </row>
    <row r="1379" spans="1:51" ht="30" customHeight="1" hidden="1">
      <c r="A1379" s="6" t="s">
        <v>1215</v>
      </c>
      <c r="B1379" s="6" t="s">
        <v>1211</v>
      </c>
      <c r="C1379" s="6" t="s">
        <v>1212</v>
      </c>
      <c r="D1379" s="7">
        <v>0.01</v>
      </c>
      <c r="E1379" s="8">
        <f>TRUNC(G1379+I1379+K1379,1)</f>
        <v>99882</v>
      </c>
      <c r="F1379" s="10">
        <f>TRUNC(H1379+J1379+L1379,1)</f>
        <v>998.8</v>
      </c>
      <c r="G1379" s="8">
        <f>단가대비표!O367</f>
        <v>0</v>
      </c>
      <c r="H1379" s="10">
        <f>TRUNC(G1379*D1379,1)</f>
        <v>0</v>
      </c>
      <c r="I1379" s="8">
        <f>단가대비표!P367</f>
        <v>99882</v>
      </c>
      <c r="J1379" s="10">
        <f>TRUNC(I1379*D1379,1)</f>
        <v>998.8</v>
      </c>
      <c r="K1379" s="8">
        <f>단가대비표!V367</f>
        <v>0</v>
      </c>
      <c r="L1379" s="10">
        <f>TRUNC(K1379*D1379,1)</f>
        <v>0</v>
      </c>
      <c r="M1379" s="6" t="s">
        <v>1247</v>
      </c>
      <c r="N1379" s="2" t="s">
        <v>1309</v>
      </c>
      <c r="O1379" s="2" t="s">
        <v>1216</v>
      </c>
      <c r="P1379" s="2" t="s">
        <v>48</v>
      </c>
      <c r="Q1379" s="2" t="s">
        <v>48</v>
      </c>
      <c r="R1379" s="2" t="s">
        <v>47</v>
      </c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2" t="s">
        <v>41</v>
      </c>
      <c r="AW1379" s="2" t="s">
        <v>3140</v>
      </c>
      <c r="AX1379" s="2" t="s">
        <v>41</v>
      </c>
      <c r="AY1379" s="2" t="s">
        <v>41</v>
      </c>
    </row>
    <row r="1380" spans="1:51" ht="30" customHeight="1" hidden="1">
      <c r="A1380" s="6" t="s">
        <v>1173</v>
      </c>
      <c r="B1380" s="6" t="s">
        <v>41</v>
      </c>
      <c r="C1380" s="6" t="s">
        <v>41</v>
      </c>
      <c r="D1380" s="7"/>
      <c r="E1380" s="8"/>
      <c r="F1380" s="10">
        <f>H1380+J1380+L1380</f>
        <v>11105</v>
      </c>
      <c r="G1380" s="8"/>
      <c r="H1380" s="10">
        <f>TRUNC(SUMIF(N1378:N1379,N1377,H1378:H1379),0)</f>
        <v>0</v>
      </c>
      <c r="I1380" s="8"/>
      <c r="J1380" s="10">
        <f>TRUNC(SUMIF(N1378:N1379,N1377,J1378:J1379),0)</f>
        <v>11105</v>
      </c>
      <c r="K1380" s="8"/>
      <c r="L1380" s="10">
        <f>TRUNC(SUMIF(N1378:N1379,N1377,L1378:L1379),0)</f>
        <v>0</v>
      </c>
      <c r="M1380" s="6" t="s">
        <v>41</v>
      </c>
      <c r="N1380" s="2" t="s">
        <v>67</v>
      </c>
      <c r="O1380" s="2" t="s">
        <v>67</v>
      </c>
      <c r="P1380" s="2" t="s">
        <v>41</v>
      </c>
      <c r="Q1380" s="2" t="s">
        <v>41</v>
      </c>
      <c r="R1380" s="2" t="s">
        <v>41</v>
      </c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2" t="s">
        <v>41</v>
      </c>
      <c r="AW1380" s="2" t="s">
        <v>41</v>
      </c>
      <c r="AX1380" s="2" t="s">
        <v>41</v>
      </c>
      <c r="AY1380" s="2" t="s">
        <v>41</v>
      </c>
    </row>
    <row r="1381" spans="1:13" ht="30" customHeight="1" hidden="1">
      <c r="A1381" s="7"/>
      <c r="B1381" s="7"/>
      <c r="C1381" s="7"/>
      <c r="D1381" s="7"/>
      <c r="E1381" s="8"/>
      <c r="F1381" s="10"/>
      <c r="G1381" s="8"/>
      <c r="H1381" s="10"/>
      <c r="I1381" s="8"/>
      <c r="J1381" s="10"/>
      <c r="K1381" s="8"/>
      <c r="L1381" s="10"/>
      <c r="M1381" s="7"/>
    </row>
    <row r="1382" spans="1:14" ht="30" customHeight="1" hidden="1">
      <c r="A1382" s="24" t="s">
        <v>3141</v>
      </c>
      <c r="B1382" s="25"/>
      <c r="C1382" s="25"/>
      <c r="D1382" s="25"/>
      <c r="E1382" s="26"/>
      <c r="F1382" s="27"/>
      <c r="G1382" s="26"/>
      <c r="H1382" s="27"/>
      <c r="I1382" s="26"/>
      <c r="J1382" s="27"/>
      <c r="K1382" s="26"/>
      <c r="L1382" s="27"/>
      <c r="M1382" s="28"/>
      <c r="N1382" s="4" t="s">
        <v>1325</v>
      </c>
    </row>
    <row r="1383" spans="1:51" ht="30" customHeight="1" hidden="1">
      <c r="A1383" s="6" t="s">
        <v>1192</v>
      </c>
      <c r="B1383" s="6" t="s">
        <v>1193</v>
      </c>
      <c r="C1383" s="6" t="s">
        <v>59</v>
      </c>
      <c r="D1383" s="7">
        <v>0.1512</v>
      </c>
      <c r="E1383" s="8">
        <f aca="true" t="shared" si="225" ref="E1383:F1386">TRUNC(G1383+I1383+K1383,1)</f>
        <v>2700</v>
      </c>
      <c r="F1383" s="10">
        <f t="shared" si="225"/>
        <v>408.2</v>
      </c>
      <c r="G1383" s="8">
        <f>단가대비표!O210</f>
        <v>2700</v>
      </c>
      <c r="H1383" s="10">
        <f>TRUNC(G1383*D1383,1)</f>
        <v>408.2</v>
      </c>
      <c r="I1383" s="8">
        <f>단가대비표!P210</f>
        <v>0</v>
      </c>
      <c r="J1383" s="10">
        <f>TRUNC(I1383*D1383,1)</f>
        <v>0</v>
      </c>
      <c r="K1383" s="8">
        <f>단가대비표!V210</f>
        <v>0</v>
      </c>
      <c r="L1383" s="10">
        <f>TRUNC(K1383*D1383,1)</f>
        <v>0</v>
      </c>
      <c r="M1383" s="6" t="s">
        <v>1250</v>
      </c>
      <c r="N1383" s="2" t="s">
        <v>1325</v>
      </c>
      <c r="O1383" s="2" t="s">
        <v>1194</v>
      </c>
      <c r="P1383" s="2" t="s">
        <v>48</v>
      </c>
      <c r="Q1383" s="2" t="s">
        <v>48</v>
      </c>
      <c r="R1383" s="2" t="s">
        <v>47</v>
      </c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2" t="s">
        <v>41</v>
      </c>
      <c r="AW1383" s="2" t="s">
        <v>3142</v>
      </c>
      <c r="AX1383" s="2" t="s">
        <v>41</v>
      </c>
      <c r="AY1383" s="2" t="s">
        <v>41</v>
      </c>
    </row>
    <row r="1384" spans="1:51" ht="30" customHeight="1" hidden="1">
      <c r="A1384" s="6" t="s">
        <v>1196</v>
      </c>
      <c r="B1384" s="6" t="s">
        <v>1200</v>
      </c>
      <c r="C1384" s="6" t="s">
        <v>150</v>
      </c>
      <c r="D1384" s="7">
        <v>0.0192</v>
      </c>
      <c r="E1384" s="8">
        <f t="shared" si="225"/>
        <v>900</v>
      </c>
      <c r="F1384" s="10">
        <f t="shared" si="225"/>
        <v>17.2</v>
      </c>
      <c r="G1384" s="8">
        <f>단가대비표!O211</f>
        <v>900</v>
      </c>
      <c r="H1384" s="10">
        <f>TRUNC(G1384*D1384,1)</f>
        <v>17.2</v>
      </c>
      <c r="I1384" s="8">
        <f>단가대비표!P211</f>
        <v>0</v>
      </c>
      <c r="J1384" s="10">
        <f>TRUNC(I1384*D1384,1)</f>
        <v>0</v>
      </c>
      <c r="K1384" s="8">
        <f>단가대비표!V211</f>
        <v>0</v>
      </c>
      <c r="L1384" s="10">
        <f>TRUNC(K1384*D1384,1)</f>
        <v>0</v>
      </c>
      <c r="M1384" s="6" t="s">
        <v>1252</v>
      </c>
      <c r="N1384" s="2" t="s">
        <v>1325</v>
      </c>
      <c r="O1384" s="2" t="s">
        <v>1201</v>
      </c>
      <c r="P1384" s="2" t="s">
        <v>48</v>
      </c>
      <c r="Q1384" s="2" t="s">
        <v>48</v>
      </c>
      <c r="R1384" s="2" t="s">
        <v>47</v>
      </c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2" t="s">
        <v>41</v>
      </c>
      <c r="AW1384" s="2" t="s">
        <v>3143</v>
      </c>
      <c r="AX1384" s="2" t="s">
        <v>41</v>
      </c>
      <c r="AY1384" s="2" t="s">
        <v>41</v>
      </c>
    </row>
    <row r="1385" spans="1:51" ht="30" customHeight="1" hidden="1">
      <c r="A1385" s="6" t="s">
        <v>1196</v>
      </c>
      <c r="B1385" s="6" t="s">
        <v>1254</v>
      </c>
      <c r="C1385" s="6" t="s">
        <v>150</v>
      </c>
      <c r="D1385" s="7">
        <v>0.1608</v>
      </c>
      <c r="E1385" s="8">
        <f t="shared" si="225"/>
        <v>1500</v>
      </c>
      <c r="F1385" s="10">
        <f t="shared" si="225"/>
        <v>241.2</v>
      </c>
      <c r="G1385" s="8">
        <f>단가대비표!O212</f>
        <v>1500</v>
      </c>
      <c r="H1385" s="10">
        <f>TRUNC(G1385*D1385,1)</f>
        <v>241.2</v>
      </c>
      <c r="I1385" s="8">
        <f>단가대비표!P212</f>
        <v>0</v>
      </c>
      <c r="J1385" s="10">
        <f>TRUNC(I1385*D1385,1)</f>
        <v>0</v>
      </c>
      <c r="K1385" s="8">
        <f>단가대비표!V212</f>
        <v>0</v>
      </c>
      <c r="L1385" s="10">
        <f>TRUNC(K1385*D1385,1)</f>
        <v>0</v>
      </c>
      <c r="M1385" s="6" t="s">
        <v>1255</v>
      </c>
      <c r="N1385" s="2" t="s">
        <v>1325</v>
      </c>
      <c r="O1385" s="2" t="s">
        <v>1256</v>
      </c>
      <c r="P1385" s="2" t="s">
        <v>48</v>
      </c>
      <c r="Q1385" s="2" t="s">
        <v>48</v>
      </c>
      <c r="R1385" s="2" t="s">
        <v>47</v>
      </c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2" t="s">
        <v>41</v>
      </c>
      <c r="AW1385" s="2" t="s">
        <v>3144</v>
      </c>
      <c r="AX1385" s="2" t="s">
        <v>41</v>
      </c>
      <c r="AY1385" s="2" t="s">
        <v>41</v>
      </c>
    </row>
    <row r="1386" spans="1:51" ht="30" customHeight="1" hidden="1">
      <c r="A1386" s="6" t="s">
        <v>1317</v>
      </c>
      <c r="B1386" s="6" t="s">
        <v>1211</v>
      </c>
      <c r="C1386" s="6" t="s">
        <v>1212</v>
      </c>
      <c r="D1386" s="7">
        <v>0.03</v>
      </c>
      <c r="E1386" s="8">
        <f t="shared" si="225"/>
        <v>168448</v>
      </c>
      <c r="F1386" s="10">
        <f t="shared" si="225"/>
        <v>5053.4</v>
      </c>
      <c r="G1386" s="8">
        <f>단가대비표!O372</f>
        <v>0</v>
      </c>
      <c r="H1386" s="10">
        <f>TRUNC(G1386*D1386,1)</f>
        <v>0</v>
      </c>
      <c r="I1386" s="8">
        <f>단가대비표!P372</f>
        <v>168448</v>
      </c>
      <c r="J1386" s="10">
        <f>TRUNC(I1386*D1386,1)</f>
        <v>5053.4</v>
      </c>
      <c r="K1386" s="8">
        <f>단가대비표!V372</f>
        <v>0</v>
      </c>
      <c r="L1386" s="10">
        <f>TRUNC(K1386*D1386,1)</f>
        <v>0</v>
      </c>
      <c r="M1386" s="6" t="s">
        <v>1318</v>
      </c>
      <c r="N1386" s="2" t="s">
        <v>1325</v>
      </c>
      <c r="O1386" s="2" t="s">
        <v>1319</v>
      </c>
      <c r="P1386" s="2" t="s">
        <v>48</v>
      </c>
      <c r="Q1386" s="2" t="s">
        <v>48</v>
      </c>
      <c r="R1386" s="2" t="s">
        <v>47</v>
      </c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2" t="s">
        <v>41</v>
      </c>
      <c r="AW1386" s="2" t="s">
        <v>3145</v>
      </c>
      <c r="AX1386" s="2" t="s">
        <v>41</v>
      </c>
      <c r="AY1386" s="2" t="s">
        <v>41</v>
      </c>
    </row>
    <row r="1387" spans="1:51" ht="30" customHeight="1" hidden="1">
      <c r="A1387" s="6" t="s">
        <v>1173</v>
      </c>
      <c r="B1387" s="6" t="s">
        <v>41</v>
      </c>
      <c r="C1387" s="6" t="s">
        <v>41</v>
      </c>
      <c r="D1387" s="7"/>
      <c r="E1387" s="8"/>
      <c r="F1387" s="10">
        <f>H1387+J1387+L1387</f>
        <v>5719</v>
      </c>
      <c r="G1387" s="8"/>
      <c r="H1387" s="10">
        <f>TRUNC(SUMIF(N1383:N1386,N1382,H1383:H1386),0)</f>
        <v>666</v>
      </c>
      <c r="I1387" s="8"/>
      <c r="J1387" s="10">
        <f>TRUNC(SUMIF(N1383:N1386,N1382,J1383:J1386),0)</f>
        <v>5053</v>
      </c>
      <c r="K1387" s="8"/>
      <c r="L1387" s="10">
        <f>TRUNC(SUMIF(N1383:N1386,N1382,L1383:L1386),0)</f>
        <v>0</v>
      </c>
      <c r="M1387" s="6" t="s">
        <v>41</v>
      </c>
      <c r="N1387" s="2" t="s">
        <v>67</v>
      </c>
      <c r="O1387" s="2" t="s">
        <v>67</v>
      </c>
      <c r="P1387" s="2" t="s">
        <v>41</v>
      </c>
      <c r="Q1387" s="2" t="s">
        <v>41</v>
      </c>
      <c r="R1387" s="2" t="s">
        <v>41</v>
      </c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2" t="s">
        <v>41</v>
      </c>
      <c r="AW1387" s="2" t="s">
        <v>41</v>
      </c>
      <c r="AX1387" s="2" t="s">
        <v>41</v>
      </c>
      <c r="AY1387" s="2" t="s">
        <v>41</v>
      </c>
    </row>
    <row r="1388" spans="1:13" ht="30" customHeight="1" hidden="1">
      <c r="A1388" s="7"/>
      <c r="B1388" s="7"/>
      <c r="C1388" s="7"/>
      <c r="D1388" s="7"/>
      <c r="E1388" s="8"/>
      <c r="F1388" s="10"/>
      <c r="G1388" s="8"/>
      <c r="H1388" s="10"/>
      <c r="I1388" s="8"/>
      <c r="J1388" s="10"/>
      <c r="K1388" s="8"/>
      <c r="L1388" s="10"/>
      <c r="M1388" s="7"/>
    </row>
    <row r="1389" spans="1:14" ht="30" customHeight="1" hidden="1">
      <c r="A1389" s="24" t="s">
        <v>3146</v>
      </c>
      <c r="B1389" s="25"/>
      <c r="C1389" s="25"/>
      <c r="D1389" s="25"/>
      <c r="E1389" s="26"/>
      <c r="F1389" s="27"/>
      <c r="G1389" s="26"/>
      <c r="H1389" s="27"/>
      <c r="I1389" s="26"/>
      <c r="J1389" s="27"/>
      <c r="K1389" s="26"/>
      <c r="L1389" s="27"/>
      <c r="M1389" s="28"/>
      <c r="N1389" s="4" t="s">
        <v>1330</v>
      </c>
    </row>
    <row r="1390" spans="1:51" ht="30" customHeight="1" hidden="1">
      <c r="A1390" s="6" t="s">
        <v>1317</v>
      </c>
      <c r="B1390" s="6" t="s">
        <v>1211</v>
      </c>
      <c r="C1390" s="6" t="s">
        <v>1212</v>
      </c>
      <c r="D1390" s="7">
        <v>0.58</v>
      </c>
      <c r="E1390" s="8">
        <f aca="true" t="shared" si="226" ref="E1390:F1392">TRUNC(G1390+I1390+K1390,1)</f>
        <v>168448</v>
      </c>
      <c r="F1390" s="10">
        <f t="shared" si="226"/>
        <v>97699.8</v>
      </c>
      <c r="G1390" s="8">
        <f>단가대비표!O372</f>
        <v>0</v>
      </c>
      <c r="H1390" s="10">
        <f>TRUNC(G1390*D1390,1)</f>
        <v>0</v>
      </c>
      <c r="I1390" s="8">
        <f>단가대비표!P372</f>
        <v>168448</v>
      </c>
      <c r="J1390" s="10">
        <f>TRUNC(I1390*D1390,1)</f>
        <v>97699.8</v>
      </c>
      <c r="K1390" s="8">
        <f>단가대비표!V372</f>
        <v>0</v>
      </c>
      <c r="L1390" s="10">
        <f>TRUNC(K1390*D1390,1)</f>
        <v>0</v>
      </c>
      <c r="M1390" s="6" t="s">
        <v>1318</v>
      </c>
      <c r="N1390" s="2" t="s">
        <v>1330</v>
      </c>
      <c r="O1390" s="2" t="s">
        <v>1319</v>
      </c>
      <c r="P1390" s="2" t="s">
        <v>48</v>
      </c>
      <c r="Q1390" s="2" t="s">
        <v>48</v>
      </c>
      <c r="R1390" s="2" t="s">
        <v>47</v>
      </c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2" t="s">
        <v>41</v>
      </c>
      <c r="AW1390" s="2" t="s">
        <v>3147</v>
      </c>
      <c r="AX1390" s="2" t="s">
        <v>41</v>
      </c>
      <c r="AY1390" s="2" t="s">
        <v>41</v>
      </c>
    </row>
    <row r="1391" spans="1:51" ht="30" customHeight="1" hidden="1">
      <c r="A1391" s="6" t="s">
        <v>1215</v>
      </c>
      <c r="B1391" s="6" t="s">
        <v>1211</v>
      </c>
      <c r="C1391" s="6" t="s">
        <v>1212</v>
      </c>
      <c r="D1391" s="7">
        <v>0.18</v>
      </c>
      <c r="E1391" s="8">
        <f t="shared" si="226"/>
        <v>99882</v>
      </c>
      <c r="F1391" s="10">
        <f t="shared" si="226"/>
        <v>17978.7</v>
      </c>
      <c r="G1391" s="8">
        <f>단가대비표!O367</f>
        <v>0</v>
      </c>
      <c r="H1391" s="10">
        <f>TRUNC(G1391*D1391,1)</f>
        <v>0</v>
      </c>
      <c r="I1391" s="8">
        <f>단가대비표!P367</f>
        <v>99882</v>
      </c>
      <c r="J1391" s="10">
        <f>TRUNC(I1391*D1391,1)</f>
        <v>17978.7</v>
      </c>
      <c r="K1391" s="8">
        <f>단가대비표!V367</f>
        <v>0</v>
      </c>
      <c r="L1391" s="10">
        <f>TRUNC(K1391*D1391,1)</f>
        <v>0</v>
      </c>
      <c r="M1391" s="6" t="s">
        <v>1247</v>
      </c>
      <c r="N1391" s="2" t="s">
        <v>1330</v>
      </c>
      <c r="O1391" s="2" t="s">
        <v>1216</v>
      </c>
      <c r="P1391" s="2" t="s">
        <v>48</v>
      </c>
      <c r="Q1391" s="2" t="s">
        <v>48</v>
      </c>
      <c r="R1391" s="2" t="s">
        <v>47</v>
      </c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2" t="s">
        <v>41</v>
      </c>
      <c r="AW1391" s="2" t="s">
        <v>3148</v>
      </c>
      <c r="AX1391" s="2" t="s">
        <v>41</v>
      </c>
      <c r="AY1391" s="2" t="s">
        <v>41</v>
      </c>
    </row>
    <row r="1392" spans="1:51" ht="30" customHeight="1" hidden="1">
      <c r="A1392" s="6" t="s">
        <v>298</v>
      </c>
      <c r="B1392" s="6" t="s">
        <v>299</v>
      </c>
      <c r="C1392" s="6" t="s">
        <v>300</v>
      </c>
      <c r="D1392" s="7">
        <v>0.17</v>
      </c>
      <c r="E1392" s="8">
        <f t="shared" si="226"/>
        <v>74370</v>
      </c>
      <c r="F1392" s="10">
        <f t="shared" si="226"/>
        <v>12642.8</v>
      </c>
      <c r="G1392" s="8">
        <f>일위대가목록!F51</f>
        <v>7869</v>
      </c>
      <c r="H1392" s="10">
        <f>TRUNC(G1392*D1392,1)</f>
        <v>1337.7</v>
      </c>
      <c r="I1392" s="8">
        <f>일위대가목록!G51</f>
        <v>29916</v>
      </c>
      <c r="J1392" s="10">
        <f>TRUNC(I1392*D1392,1)</f>
        <v>5085.7</v>
      </c>
      <c r="K1392" s="8">
        <f>일위대가목록!H51</f>
        <v>36585</v>
      </c>
      <c r="L1392" s="10">
        <f>TRUNC(K1392*D1392,1)</f>
        <v>6219.4</v>
      </c>
      <c r="M1392" s="6" t="s">
        <v>301</v>
      </c>
      <c r="N1392" s="2" t="s">
        <v>1330</v>
      </c>
      <c r="O1392" s="2" t="s">
        <v>302</v>
      </c>
      <c r="P1392" s="2" t="s">
        <v>47</v>
      </c>
      <c r="Q1392" s="2" t="s">
        <v>48</v>
      </c>
      <c r="R1392" s="2" t="s">
        <v>48</v>
      </c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2" t="s">
        <v>41</v>
      </c>
      <c r="AW1392" s="2" t="s">
        <v>3149</v>
      </c>
      <c r="AX1392" s="2" t="s">
        <v>41</v>
      </c>
      <c r="AY1392" s="2" t="s">
        <v>41</v>
      </c>
    </row>
    <row r="1393" spans="1:51" ht="30" customHeight="1" hidden="1">
      <c r="A1393" s="6" t="s">
        <v>1173</v>
      </c>
      <c r="B1393" s="6" t="s">
        <v>41</v>
      </c>
      <c r="C1393" s="6" t="s">
        <v>41</v>
      </c>
      <c r="D1393" s="7"/>
      <c r="E1393" s="8"/>
      <c r="F1393" s="10">
        <f>H1393+J1393+L1393</f>
        <v>128320</v>
      </c>
      <c r="G1393" s="8"/>
      <c r="H1393" s="10">
        <f>TRUNC(SUMIF(N1390:N1392,N1389,H1390:H1392),0)</f>
        <v>1337</v>
      </c>
      <c r="I1393" s="8"/>
      <c r="J1393" s="10">
        <f>TRUNC(SUMIF(N1390:N1392,N1389,J1390:J1392),0)</f>
        <v>120764</v>
      </c>
      <c r="K1393" s="8"/>
      <c r="L1393" s="10">
        <f>TRUNC(SUMIF(N1390:N1392,N1389,L1390:L1392),0)</f>
        <v>6219</v>
      </c>
      <c r="M1393" s="6" t="s">
        <v>41</v>
      </c>
      <c r="N1393" s="2" t="s">
        <v>67</v>
      </c>
      <c r="O1393" s="2" t="s">
        <v>67</v>
      </c>
      <c r="P1393" s="2" t="s">
        <v>41</v>
      </c>
      <c r="Q1393" s="2" t="s">
        <v>41</v>
      </c>
      <c r="R1393" s="2" t="s">
        <v>41</v>
      </c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2" t="s">
        <v>41</v>
      </c>
      <c r="AW1393" s="2" t="s">
        <v>41</v>
      </c>
      <c r="AX1393" s="2" t="s">
        <v>41</v>
      </c>
      <c r="AY1393" s="2" t="s">
        <v>41</v>
      </c>
    </row>
    <row r="1394" spans="1:13" ht="30" customHeight="1" hidden="1">
      <c r="A1394" s="7"/>
      <c r="B1394" s="7"/>
      <c r="C1394" s="7"/>
      <c r="D1394" s="7"/>
      <c r="E1394" s="8"/>
      <c r="F1394" s="10"/>
      <c r="G1394" s="8"/>
      <c r="H1394" s="10"/>
      <c r="I1394" s="8"/>
      <c r="J1394" s="10"/>
      <c r="K1394" s="8"/>
      <c r="L1394" s="10"/>
      <c r="M1394" s="7"/>
    </row>
    <row r="1395" spans="1:14" ht="30" customHeight="1" hidden="1">
      <c r="A1395" s="24" t="s">
        <v>3150</v>
      </c>
      <c r="B1395" s="25"/>
      <c r="C1395" s="25"/>
      <c r="D1395" s="25"/>
      <c r="E1395" s="26"/>
      <c r="F1395" s="27"/>
      <c r="G1395" s="26"/>
      <c r="H1395" s="27"/>
      <c r="I1395" s="26"/>
      <c r="J1395" s="27"/>
      <c r="K1395" s="26"/>
      <c r="L1395" s="27"/>
      <c r="M1395" s="28"/>
      <c r="N1395" s="4" t="s">
        <v>1334</v>
      </c>
    </row>
    <row r="1396" spans="1:51" ht="30" customHeight="1" hidden="1">
      <c r="A1396" s="6" t="s">
        <v>1342</v>
      </c>
      <c r="B1396" s="6" t="s">
        <v>1343</v>
      </c>
      <c r="C1396" s="6" t="s">
        <v>150</v>
      </c>
      <c r="D1396" s="7">
        <v>0.054</v>
      </c>
      <c r="E1396" s="8">
        <f aca="true" t="shared" si="227" ref="E1396:F1400">TRUNC(G1396+I1396+K1396,1)</f>
        <v>20830</v>
      </c>
      <c r="F1396" s="10">
        <f t="shared" si="227"/>
        <v>1124.8</v>
      </c>
      <c r="G1396" s="8">
        <f>단가대비표!O218</f>
        <v>20830</v>
      </c>
      <c r="H1396" s="10">
        <f>TRUNC(G1396*D1396,1)</f>
        <v>1124.8</v>
      </c>
      <c r="I1396" s="8">
        <f>단가대비표!P218</f>
        <v>0</v>
      </c>
      <c r="J1396" s="10">
        <f>TRUNC(I1396*D1396,1)</f>
        <v>0</v>
      </c>
      <c r="K1396" s="8">
        <f>단가대비표!V218</f>
        <v>0</v>
      </c>
      <c r="L1396" s="10">
        <f>TRUNC(K1396*D1396,1)</f>
        <v>0</v>
      </c>
      <c r="M1396" s="6" t="s">
        <v>1344</v>
      </c>
      <c r="N1396" s="2" t="s">
        <v>1334</v>
      </c>
      <c r="O1396" s="2" t="s">
        <v>1345</v>
      </c>
      <c r="P1396" s="2" t="s">
        <v>48</v>
      </c>
      <c r="Q1396" s="2" t="s">
        <v>48</v>
      </c>
      <c r="R1396" s="2" t="s">
        <v>47</v>
      </c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2" t="s">
        <v>41</v>
      </c>
      <c r="AW1396" s="2" t="s">
        <v>3151</v>
      </c>
      <c r="AX1396" s="2" t="s">
        <v>41</v>
      </c>
      <c r="AY1396" s="2" t="s">
        <v>41</v>
      </c>
    </row>
    <row r="1397" spans="1:51" ht="30" customHeight="1" hidden="1">
      <c r="A1397" s="6" t="s">
        <v>1342</v>
      </c>
      <c r="B1397" s="6" t="s">
        <v>3152</v>
      </c>
      <c r="C1397" s="6" t="s">
        <v>150</v>
      </c>
      <c r="D1397" s="7">
        <v>0.3</v>
      </c>
      <c r="E1397" s="8">
        <f t="shared" si="227"/>
        <v>7800</v>
      </c>
      <c r="F1397" s="10">
        <f t="shared" si="227"/>
        <v>2340</v>
      </c>
      <c r="G1397" s="8">
        <f>단가대비표!O227</f>
        <v>7800</v>
      </c>
      <c r="H1397" s="10">
        <f>TRUNC(G1397*D1397,1)</f>
        <v>2340</v>
      </c>
      <c r="I1397" s="8">
        <f>단가대비표!P227</f>
        <v>0</v>
      </c>
      <c r="J1397" s="10">
        <f>TRUNC(I1397*D1397,1)</f>
        <v>0</v>
      </c>
      <c r="K1397" s="8">
        <f>단가대비표!V227</f>
        <v>0</v>
      </c>
      <c r="L1397" s="10">
        <f>TRUNC(K1397*D1397,1)</f>
        <v>0</v>
      </c>
      <c r="M1397" s="6" t="s">
        <v>3153</v>
      </c>
      <c r="N1397" s="2" t="s">
        <v>1334</v>
      </c>
      <c r="O1397" s="2" t="s">
        <v>3154</v>
      </c>
      <c r="P1397" s="2" t="s">
        <v>48</v>
      </c>
      <c r="Q1397" s="2" t="s">
        <v>48</v>
      </c>
      <c r="R1397" s="2" t="s">
        <v>47</v>
      </c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2" t="s">
        <v>41</v>
      </c>
      <c r="AW1397" s="2" t="s">
        <v>3155</v>
      </c>
      <c r="AX1397" s="2" t="s">
        <v>41</v>
      </c>
      <c r="AY1397" s="2" t="s">
        <v>41</v>
      </c>
    </row>
    <row r="1398" spans="1:51" ht="30" customHeight="1" hidden="1">
      <c r="A1398" s="6" t="s">
        <v>1342</v>
      </c>
      <c r="B1398" s="6" t="s">
        <v>3156</v>
      </c>
      <c r="C1398" s="6" t="s">
        <v>59</v>
      </c>
      <c r="D1398" s="7">
        <v>0.054</v>
      </c>
      <c r="E1398" s="8">
        <f t="shared" si="227"/>
        <v>1478</v>
      </c>
      <c r="F1398" s="10">
        <f t="shared" si="227"/>
        <v>79.8</v>
      </c>
      <c r="G1398" s="8">
        <f>단가대비표!O228</f>
        <v>1478</v>
      </c>
      <c r="H1398" s="10">
        <f>TRUNC(G1398*D1398,1)</f>
        <v>79.8</v>
      </c>
      <c r="I1398" s="8">
        <f>단가대비표!P228</f>
        <v>0</v>
      </c>
      <c r="J1398" s="10">
        <f>TRUNC(I1398*D1398,1)</f>
        <v>0</v>
      </c>
      <c r="K1398" s="8">
        <f>단가대비표!V228</f>
        <v>0</v>
      </c>
      <c r="L1398" s="10">
        <f>TRUNC(K1398*D1398,1)</f>
        <v>0</v>
      </c>
      <c r="M1398" s="6" t="s">
        <v>3157</v>
      </c>
      <c r="N1398" s="2" t="s">
        <v>1334</v>
      </c>
      <c r="O1398" s="2" t="s">
        <v>3158</v>
      </c>
      <c r="P1398" s="2" t="s">
        <v>48</v>
      </c>
      <c r="Q1398" s="2" t="s">
        <v>48</v>
      </c>
      <c r="R1398" s="2" t="s">
        <v>47</v>
      </c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2" t="s">
        <v>41</v>
      </c>
      <c r="AW1398" s="2" t="s">
        <v>3159</v>
      </c>
      <c r="AX1398" s="2" t="s">
        <v>41</v>
      </c>
      <c r="AY1398" s="2" t="s">
        <v>41</v>
      </c>
    </row>
    <row r="1399" spans="1:51" ht="30" customHeight="1" hidden="1">
      <c r="A1399" s="6" t="s">
        <v>1342</v>
      </c>
      <c r="B1399" s="6" t="s">
        <v>3160</v>
      </c>
      <c r="C1399" s="6" t="s">
        <v>150</v>
      </c>
      <c r="D1399" s="7">
        <v>0.054</v>
      </c>
      <c r="E1399" s="8">
        <f t="shared" si="227"/>
        <v>5525</v>
      </c>
      <c r="F1399" s="10">
        <f t="shared" si="227"/>
        <v>298.3</v>
      </c>
      <c r="G1399" s="8">
        <f>단가대비표!O226</f>
        <v>5525</v>
      </c>
      <c r="H1399" s="10">
        <f>TRUNC(G1399*D1399,1)</f>
        <v>298.3</v>
      </c>
      <c r="I1399" s="8">
        <f>단가대비표!P226</f>
        <v>0</v>
      </c>
      <c r="J1399" s="10">
        <f>TRUNC(I1399*D1399,1)</f>
        <v>0</v>
      </c>
      <c r="K1399" s="8">
        <f>단가대비표!V226</f>
        <v>0</v>
      </c>
      <c r="L1399" s="10">
        <f>TRUNC(K1399*D1399,1)</f>
        <v>0</v>
      </c>
      <c r="M1399" s="6" t="s">
        <v>3161</v>
      </c>
      <c r="N1399" s="2" t="s">
        <v>1334</v>
      </c>
      <c r="O1399" s="2" t="s">
        <v>3162</v>
      </c>
      <c r="P1399" s="2" t="s">
        <v>48</v>
      </c>
      <c r="Q1399" s="2" t="s">
        <v>48</v>
      </c>
      <c r="R1399" s="2" t="s">
        <v>47</v>
      </c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2" t="s">
        <v>41</v>
      </c>
      <c r="AW1399" s="2" t="s">
        <v>3163</v>
      </c>
      <c r="AX1399" s="2" t="s">
        <v>41</v>
      </c>
      <c r="AY1399" s="2" t="s">
        <v>41</v>
      </c>
    </row>
    <row r="1400" spans="1:51" ht="30" customHeight="1" hidden="1">
      <c r="A1400" s="6" t="s">
        <v>1342</v>
      </c>
      <c r="B1400" s="6" t="s">
        <v>3164</v>
      </c>
      <c r="C1400" s="6" t="s">
        <v>150</v>
      </c>
      <c r="D1400" s="7">
        <v>0.054</v>
      </c>
      <c r="E1400" s="8">
        <f t="shared" si="227"/>
        <v>21000</v>
      </c>
      <c r="F1400" s="10">
        <f t="shared" si="227"/>
        <v>1134</v>
      </c>
      <c r="G1400" s="8">
        <f>단가대비표!O229</f>
        <v>21000</v>
      </c>
      <c r="H1400" s="10">
        <f>TRUNC(G1400*D1400,1)</f>
        <v>1134</v>
      </c>
      <c r="I1400" s="8">
        <f>단가대비표!P229</f>
        <v>0</v>
      </c>
      <c r="J1400" s="10">
        <f>TRUNC(I1400*D1400,1)</f>
        <v>0</v>
      </c>
      <c r="K1400" s="8">
        <f>단가대비표!V229</f>
        <v>0</v>
      </c>
      <c r="L1400" s="10">
        <f>TRUNC(K1400*D1400,1)</f>
        <v>0</v>
      </c>
      <c r="M1400" s="6" t="s">
        <v>3165</v>
      </c>
      <c r="N1400" s="2" t="s">
        <v>1334</v>
      </c>
      <c r="O1400" s="2" t="s">
        <v>3166</v>
      </c>
      <c r="P1400" s="2" t="s">
        <v>48</v>
      </c>
      <c r="Q1400" s="2" t="s">
        <v>48</v>
      </c>
      <c r="R1400" s="2" t="s">
        <v>47</v>
      </c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2" t="s">
        <v>41</v>
      </c>
      <c r="AW1400" s="2" t="s">
        <v>3167</v>
      </c>
      <c r="AX1400" s="2" t="s">
        <v>41</v>
      </c>
      <c r="AY1400" s="2" t="s">
        <v>41</v>
      </c>
    </row>
    <row r="1401" spans="1:51" ht="30" customHeight="1" hidden="1">
      <c r="A1401" s="6" t="s">
        <v>1173</v>
      </c>
      <c r="B1401" s="6" t="s">
        <v>41</v>
      </c>
      <c r="C1401" s="6" t="s">
        <v>41</v>
      </c>
      <c r="D1401" s="7"/>
      <c r="E1401" s="8"/>
      <c r="F1401" s="10">
        <f>H1401+J1401+L1401</f>
        <v>4976</v>
      </c>
      <c r="G1401" s="8"/>
      <c r="H1401" s="10">
        <f>TRUNC(SUMIF(N1396:N1400,N1395,H1396:H1400),0)</f>
        <v>4976</v>
      </c>
      <c r="I1401" s="8"/>
      <c r="J1401" s="10">
        <f>TRUNC(SUMIF(N1396:N1400,N1395,J1396:J1400),0)</f>
        <v>0</v>
      </c>
      <c r="K1401" s="8"/>
      <c r="L1401" s="10">
        <f>TRUNC(SUMIF(N1396:N1400,N1395,L1396:L1400),0)</f>
        <v>0</v>
      </c>
      <c r="M1401" s="6" t="s">
        <v>41</v>
      </c>
      <c r="N1401" s="2" t="s">
        <v>67</v>
      </c>
      <c r="O1401" s="2" t="s">
        <v>67</v>
      </c>
      <c r="P1401" s="2" t="s">
        <v>41</v>
      </c>
      <c r="Q1401" s="2" t="s">
        <v>41</v>
      </c>
      <c r="R1401" s="2" t="s">
        <v>41</v>
      </c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2" t="s">
        <v>41</v>
      </c>
      <c r="AW1401" s="2" t="s">
        <v>41</v>
      </c>
      <c r="AX1401" s="2" t="s">
        <v>41</v>
      </c>
      <c r="AY1401" s="2" t="s">
        <v>41</v>
      </c>
    </row>
    <row r="1402" spans="1:13" ht="30" customHeight="1" hidden="1">
      <c r="A1402" s="7"/>
      <c r="B1402" s="7"/>
      <c r="C1402" s="7"/>
      <c r="D1402" s="7"/>
      <c r="E1402" s="8"/>
      <c r="F1402" s="10"/>
      <c r="G1402" s="8"/>
      <c r="H1402" s="10"/>
      <c r="I1402" s="8"/>
      <c r="J1402" s="10"/>
      <c r="K1402" s="8"/>
      <c r="L1402" s="10"/>
      <c r="M1402" s="7"/>
    </row>
    <row r="1403" spans="1:14" ht="30" customHeight="1" hidden="1">
      <c r="A1403" s="24" t="s">
        <v>3168</v>
      </c>
      <c r="B1403" s="25"/>
      <c r="C1403" s="25"/>
      <c r="D1403" s="25"/>
      <c r="E1403" s="26"/>
      <c r="F1403" s="27"/>
      <c r="G1403" s="26"/>
      <c r="H1403" s="27"/>
      <c r="I1403" s="26"/>
      <c r="J1403" s="27"/>
      <c r="K1403" s="26"/>
      <c r="L1403" s="27"/>
      <c r="M1403" s="28"/>
      <c r="N1403" s="4" t="s">
        <v>1338</v>
      </c>
    </row>
    <row r="1404" spans="1:51" ht="30" customHeight="1" hidden="1">
      <c r="A1404" s="6" t="s">
        <v>1317</v>
      </c>
      <c r="B1404" s="6" t="s">
        <v>1211</v>
      </c>
      <c r="C1404" s="6" t="s">
        <v>1212</v>
      </c>
      <c r="D1404" s="7">
        <v>0.68</v>
      </c>
      <c r="E1404" s="8">
        <f aca="true" t="shared" si="228" ref="E1404:F1406">TRUNC(G1404+I1404+K1404,1)</f>
        <v>168448</v>
      </c>
      <c r="F1404" s="10">
        <f t="shared" si="228"/>
        <v>114544.6</v>
      </c>
      <c r="G1404" s="8">
        <f>단가대비표!O372</f>
        <v>0</v>
      </c>
      <c r="H1404" s="10">
        <f>TRUNC(G1404*D1404,1)</f>
        <v>0</v>
      </c>
      <c r="I1404" s="8">
        <f>단가대비표!P372</f>
        <v>168448</v>
      </c>
      <c r="J1404" s="10">
        <f>TRUNC(I1404*D1404,1)</f>
        <v>114544.6</v>
      </c>
      <c r="K1404" s="8">
        <f>단가대비표!V372</f>
        <v>0</v>
      </c>
      <c r="L1404" s="10">
        <f>TRUNC(K1404*D1404,1)</f>
        <v>0</v>
      </c>
      <c r="M1404" s="6" t="s">
        <v>1318</v>
      </c>
      <c r="N1404" s="2" t="s">
        <v>1338</v>
      </c>
      <c r="O1404" s="2" t="s">
        <v>1319</v>
      </c>
      <c r="P1404" s="2" t="s">
        <v>48</v>
      </c>
      <c r="Q1404" s="2" t="s">
        <v>48</v>
      </c>
      <c r="R1404" s="2" t="s">
        <v>47</v>
      </c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2" t="s">
        <v>41</v>
      </c>
      <c r="AW1404" s="2" t="s">
        <v>3169</v>
      </c>
      <c r="AX1404" s="2" t="s">
        <v>41</v>
      </c>
      <c r="AY1404" s="2" t="s">
        <v>41</v>
      </c>
    </row>
    <row r="1405" spans="1:51" ht="30" customHeight="1" hidden="1">
      <c r="A1405" s="6" t="s">
        <v>1215</v>
      </c>
      <c r="B1405" s="6" t="s">
        <v>1211</v>
      </c>
      <c r="C1405" s="6" t="s">
        <v>1212</v>
      </c>
      <c r="D1405" s="7">
        <v>0.21</v>
      </c>
      <c r="E1405" s="8">
        <f t="shared" si="228"/>
        <v>99882</v>
      </c>
      <c r="F1405" s="10">
        <f t="shared" si="228"/>
        <v>20975.2</v>
      </c>
      <c r="G1405" s="8">
        <f>단가대비표!O367</f>
        <v>0</v>
      </c>
      <c r="H1405" s="10">
        <f>TRUNC(G1405*D1405,1)</f>
        <v>0</v>
      </c>
      <c r="I1405" s="8">
        <f>단가대비표!P367</f>
        <v>99882</v>
      </c>
      <c r="J1405" s="10">
        <f>TRUNC(I1405*D1405,1)</f>
        <v>20975.2</v>
      </c>
      <c r="K1405" s="8">
        <f>단가대비표!V367</f>
        <v>0</v>
      </c>
      <c r="L1405" s="10">
        <f>TRUNC(K1405*D1405,1)</f>
        <v>0</v>
      </c>
      <c r="M1405" s="6" t="s">
        <v>1247</v>
      </c>
      <c r="N1405" s="2" t="s">
        <v>1338</v>
      </c>
      <c r="O1405" s="2" t="s">
        <v>1216</v>
      </c>
      <c r="P1405" s="2" t="s">
        <v>48</v>
      </c>
      <c r="Q1405" s="2" t="s">
        <v>48</v>
      </c>
      <c r="R1405" s="2" t="s">
        <v>47</v>
      </c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2" t="s">
        <v>41</v>
      </c>
      <c r="AW1405" s="2" t="s">
        <v>3170</v>
      </c>
      <c r="AX1405" s="2" t="s">
        <v>41</v>
      </c>
      <c r="AY1405" s="2" t="s">
        <v>41</v>
      </c>
    </row>
    <row r="1406" spans="1:51" ht="30" customHeight="1" hidden="1">
      <c r="A1406" s="6" t="s">
        <v>298</v>
      </c>
      <c r="B1406" s="6" t="s">
        <v>299</v>
      </c>
      <c r="C1406" s="6" t="s">
        <v>300</v>
      </c>
      <c r="D1406" s="7">
        <v>0.25</v>
      </c>
      <c r="E1406" s="8">
        <f t="shared" si="228"/>
        <v>74370</v>
      </c>
      <c r="F1406" s="10">
        <f t="shared" si="228"/>
        <v>18592.4</v>
      </c>
      <c r="G1406" s="8">
        <f>일위대가목록!F51</f>
        <v>7869</v>
      </c>
      <c r="H1406" s="10">
        <f>TRUNC(G1406*D1406,1)</f>
        <v>1967.2</v>
      </c>
      <c r="I1406" s="8">
        <f>일위대가목록!G51</f>
        <v>29916</v>
      </c>
      <c r="J1406" s="10">
        <f>TRUNC(I1406*D1406,1)</f>
        <v>7479</v>
      </c>
      <c r="K1406" s="8">
        <f>일위대가목록!H51</f>
        <v>36585</v>
      </c>
      <c r="L1406" s="10">
        <f>TRUNC(K1406*D1406,1)</f>
        <v>9146.2</v>
      </c>
      <c r="M1406" s="6" t="s">
        <v>301</v>
      </c>
      <c r="N1406" s="2" t="s">
        <v>1338</v>
      </c>
      <c r="O1406" s="2" t="s">
        <v>302</v>
      </c>
      <c r="P1406" s="2" t="s">
        <v>47</v>
      </c>
      <c r="Q1406" s="2" t="s">
        <v>48</v>
      </c>
      <c r="R1406" s="2" t="s">
        <v>48</v>
      </c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2" t="s">
        <v>41</v>
      </c>
      <c r="AW1406" s="2" t="s">
        <v>3171</v>
      </c>
      <c r="AX1406" s="2" t="s">
        <v>41</v>
      </c>
      <c r="AY1406" s="2" t="s">
        <v>41</v>
      </c>
    </row>
    <row r="1407" spans="1:51" ht="30" customHeight="1" hidden="1">
      <c r="A1407" s="6" t="s">
        <v>1173</v>
      </c>
      <c r="B1407" s="6" t="s">
        <v>41</v>
      </c>
      <c r="C1407" s="6" t="s">
        <v>41</v>
      </c>
      <c r="D1407" s="7"/>
      <c r="E1407" s="8"/>
      <c r="F1407" s="10">
        <f>H1407+J1407+L1407</f>
        <v>154111</v>
      </c>
      <c r="G1407" s="8"/>
      <c r="H1407" s="10">
        <f>TRUNC(SUMIF(N1404:N1406,N1403,H1404:H1406),0)</f>
        <v>1967</v>
      </c>
      <c r="I1407" s="8"/>
      <c r="J1407" s="10">
        <f>TRUNC(SUMIF(N1404:N1406,N1403,J1404:J1406),0)</f>
        <v>142998</v>
      </c>
      <c r="K1407" s="8"/>
      <c r="L1407" s="10">
        <f>TRUNC(SUMIF(N1404:N1406,N1403,L1404:L1406),0)</f>
        <v>9146</v>
      </c>
      <c r="M1407" s="6" t="s">
        <v>41</v>
      </c>
      <c r="N1407" s="2" t="s">
        <v>67</v>
      </c>
      <c r="O1407" s="2" t="s">
        <v>67</v>
      </c>
      <c r="P1407" s="2" t="s">
        <v>41</v>
      </c>
      <c r="Q1407" s="2" t="s">
        <v>41</v>
      </c>
      <c r="R1407" s="2" t="s">
        <v>41</v>
      </c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2" t="s">
        <v>41</v>
      </c>
      <c r="AW1407" s="2" t="s">
        <v>41</v>
      </c>
      <c r="AX1407" s="2" t="s">
        <v>41</v>
      </c>
      <c r="AY1407" s="2" t="s">
        <v>41</v>
      </c>
    </row>
    <row r="1408" spans="1:13" ht="30" customHeight="1" hidden="1">
      <c r="A1408" s="7"/>
      <c r="B1408" s="7"/>
      <c r="C1408" s="7"/>
      <c r="D1408" s="7"/>
      <c r="E1408" s="8"/>
      <c r="F1408" s="10"/>
      <c r="G1408" s="8"/>
      <c r="H1408" s="10"/>
      <c r="I1408" s="8"/>
      <c r="J1408" s="10"/>
      <c r="K1408" s="8"/>
      <c r="L1408" s="10"/>
      <c r="M1408" s="7"/>
    </row>
    <row r="1409" spans="1:14" ht="30" customHeight="1" hidden="1">
      <c r="A1409" s="24" t="s">
        <v>3172</v>
      </c>
      <c r="B1409" s="25"/>
      <c r="C1409" s="25"/>
      <c r="D1409" s="25"/>
      <c r="E1409" s="26"/>
      <c r="F1409" s="27"/>
      <c r="G1409" s="26"/>
      <c r="H1409" s="27"/>
      <c r="I1409" s="26"/>
      <c r="J1409" s="27"/>
      <c r="K1409" s="26"/>
      <c r="L1409" s="27"/>
      <c r="M1409" s="28"/>
      <c r="N1409" s="4" t="s">
        <v>1383</v>
      </c>
    </row>
    <row r="1410" spans="1:51" ht="30" customHeight="1" hidden="1">
      <c r="A1410" s="6" t="s">
        <v>1210</v>
      </c>
      <c r="B1410" s="6" t="s">
        <v>1211</v>
      </c>
      <c r="C1410" s="6" t="s">
        <v>1212</v>
      </c>
      <c r="D1410" s="7">
        <v>0.25</v>
      </c>
      <c r="E1410" s="8">
        <f>TRUNC(G1410+I1410+K1410,1)</f>
        <v>175367</v>
      </c>
      <c r="F1410" s="10">
        <f>TRUNC(H1410+J1410+L1410,1)</f>
        <v>43841.7</v>
      </c>
      <c r="G1410" s="8">
        <f>단가대비표!O370</f>
        <v>0</v>
      </c>
      <c r="H1410" s="10">
        <f>TRUNC(G1410*D1410,1)</f>
        <v>0</v>
      </c>
      <c r="I1410" s="8">
        <f>단가대비표!P370</f>
        <v>175367</v>
      </c>
      <c r="J1410" s="10">
        <f>TRUNC(I1410*D1410,1)</f>
        <v>43841.7</v>
      </c>
      <c r="K1410" s="8">
        <f>단가대비표!V370</f>
        <v>0</v>
      </c>
      <c r="L1410" s="10">
        <f>TRUNC(K1410*D1410,1)</f>
        <v>0</v>
      </c>
      <c r="M1410" s="6" t="s">
        <v>3126</v>
      </c>
      <c r="N1410" s="2" t="s">
        <v>1383</v>
      </c>
      <c r="O1410" s="2" t="s">
        <v>1213</v>
      </c>
      <c r="P1410" s="2" t="s">
        <v>48</v>
      </c>
      <c r="Q1410" s="2" t="s">
        <v>48</v>
      </c>
      <c r="R1410" s="2" t="s">
        <v>47</v>
      </c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2" t="s">
        <v>41</v>
      </c>
      <c r="AW1410" s="2" t="s">
        <v>3173</v>
      </c>
      <c r="AX1410" s="2" t="s">
        <v>41</v>
      </c>
      <c r="AY1410" s="2" t="s">
        <v>41</v>
      </c>
    </row>
    <row r="1411" spans="1:51" ht="30" customHeight="1" hidden="1">
      <c r="A1411" s="6" t="s">
        <v>1215</v>
      </c>
      <c r="B1411" s="6" t="s">
        <v>1211</v>
      </c>
      <c r="C1411" s="6" t="s">
        <v>1212</v>
      </c>
      <c r="D1411" s="7">
        <v>0.14</v>
      </c>
      <c r="E1411" s="8">
        <f>TRUNC(G1411+I1411+K1411,1)</f>
        <v>99882</v>
      </c>
      <c r="F1411" s="10">
        <f>TRUNC(H1411+J1411+L1411,1)</f>
        <v>13983.4</v>
      </c>
      <c r="G1411" s="8">
        <f>단가대비표!O367</f>
        <v>0</v>
      </c>
      <c r="H1411" s="10">
        <f>TRUNC(G1411*D1411,1)</f>
        <v>0</v>
      </c>
      <c r="I1411" s="8">
        <f>단가대비표!P367</f>
        <v>99882</v>
      </c>
      <c r="J1411" s="10">
        <f>TRUNC(I1411*D1411,1)</f>
        <v>13983.4</v>
      </c>
      <c r="K1411" s="8">
        <f>단가대비표!V367</f>
        <v>0</v>
      </c>
      <c r="L1411" s="10">
        <f>TRUNC(K1411*D1411,1)</f>
        <v>0</v>
      </c>
      <c r="M1411" s="6" t="s">
        <v>1247</v>
      </c>
      <c r="N1411" s="2" t="s">
        <v>1383</v>
      </c>
      <c r="O1411" s="2" t="s">
        <v>1216</v>
      </c>
      <c r="P1411" s="2" t="s">
        <v>48</v>
      </c>
      <c r="Q1411" s="2" t="s">
        <v>48</v>
      </c>
      <c r="R1411" s="2" t="s">
        <v>47</v>
      </c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2" t="s">
        <v>41</v>
      </c>
      <c r="AW1411" s="2" t="s">
        <v>3174</v>
      </c>
      <c r="AX1411" s="2" t="s">
        <v>41</v>
      </c>
      <c r="AY1411" s="2" t="s">
        <v>41</v>
      </c>
    </row>
    <row r="1412" spans="1:51" ht="30" customHeight="1" hidden="1">
      <c r="A1412" s="6" t="s">
        <v>1173</v>
      </c>
      <c r="B1412" s="6" t="s">
        <v>41</v>
      </c>
      <c r="C1412" s="6" t="s">
        <v>41</v>
      </c>
      <c r="D1412" s="7"/>
      <c r="E1412" s="8"/>
      <c r="F1412" s="10">
        <f>H1412+J1412+L1412</f>
        <v>57825</v>
      </c>
      <c r="G1412" s="8"/>
      <c r="H1412" s="10">
        <f>TRUNC(SUMIF(N1410:N1411,N1409,H1410:H1411),0)</f>
        <v>0</v>
      </c>
      <c r="I1412" s="8"/>
      <c r="J1412" s="10">
        <f>TRUNC(SUMIF(N1410:N1411,N1409,J1410:J1411),0)</f>
        <v>57825</v>
      </c>
      <c r="K1412" s="8"/>
      <c r="L1412" s="10">
        <f>TRUNC(SUMIF(N1410:N1411,N1409,L1410:L1411),0)</f>
        <v>0</v>
      </c>
      <c r="M1412" s="6" t="s">
        <v>41</v>
      </c>
      <c r="N1412" s="2" t="s">
        <v>67</v>
      </c>
      <c r="O1412" s="2" t="s">
        <v>67</v>
      </c>
      <c r="P1412" s="2" t="s">
        <v>41</v>
      </c>
      <c r="Q1412" s="2" t="s">
        <v>41</v>
      </c>
      <c r="R1412" s="2" t="s">
        <v>41</v>
      </c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2" t="s">
        <v>41</v>
      </c>
      <c r="AW1412" s="2" t="s">
        <v>41</v>
      </c>
      <c r="AX1412" s="2" t="s">
        <v>41</v>
      </c>
      <c r="AY1412" s="2" t="s">
        <v>41</v>
      </c>
    </row>
    <row r="1413" spans="1:13" ht="30" customHeight="1" hidden="1">
      <c r="A1413" s="7"/>
      <c r="B1413" s="7"/>
      <c r="C1413" s="7"/>
      <c r="D1413" s="7"/>
      <c r="E1413" s="8"/>
      <c r="F1413" s="10"/>
      <c r="G1413" s="8"/>
      <c r="H1413" s="10"/>
      <c r="I1413" s="8"/>
      <c r="J1413" s="10"/>
      <c r="K1413" s="8"/>
      <c r="L1413" s="10"/>
      <c r="M1413" s="7"/>
    </row>
    <row r="1414" spans="1:14" ht="30" customHeight="1" hidden="1">
      <c r="A1414" s="24" t="s">
        <v>3175</v>
      </c>
      <c r="B1414" s="25"/>
      <c r="C1414" s="25"/>
      <c r="D1414" s="25"/>
      <c r="E1414" s="26"/>
      <c r="F1414" s="27"/>
      <c r="G1414" s="26"/>
      <c r="H1414" s="27"/>
      <c r="I1414" s="26"/>
      <c r="J1414" s="27"/>
      <c r="K1414" s="26"/>
      <c r="L1414" s="27"/>
      <c r="M1414" s="28"/>
      <c r="N1414" s="4" t="s">
        <v>1401</v>
      </c>
    </row>
    <row r="1415" spans="1:51" ht="30" customHeight="1" hidden="1">
      <c r="A1415" s="6" t="s">
        <v>1210</v>
      </c>
      <c r="B1415" s="6" t="s">
        <v>1211</v>
      </c>
      <c r="C1415" s="6" t="s">
        <v>1212</v>
      </c>
      <c r="D1415" s="7">
        <v>0.41</v>
      </c>
      <c r="E1415" s="8">
        <f>TRUNC(G1415+I1415+K1415,1)</f>
        <v>175367</v>
      </c>
      <c r="F1415" s="10">
        <f>TRUNC(H1415+J1415+L1415,1)</f>
        <v>71900.4</v>
      </c>
      <c r="G1415" s="8">
        <f>단가대비표!O370</f>
        <v>0</v>
      </c>
      <c r="H1415" s="10">
        <f>TRUNC(G1415*D1415,1)</f>
        <v>0</v>
      </c>
      <c r="I1415" s="8">
        <f>단가대비표!P370</f>
        <v>175367</v>
      </c>
      <c r="J1415" s="10">
        <f>TRUNC(I1415*D1415,1)</f>
        <v>71900.4</v>
      </c>
      <c r="K1415" s="8">
        <f>단가대비표!V370</f>
        <v>0</v>
      </c>
      <c r="L1415" s="10">
        <f>TRUNC(K1415*D1415,1)</f>
        <v>0</v>
      </c>
      <c r="M1415" s="6" t="s">
        <v>3126</v>
      </c>
      <c r="N1415" s="2" t="s">
        <v>1401</v>
      </c>
      <c r="O1415" s="2" t="s">
        <v>1213</v>
      </c>
      <c r="P1415" s="2" t="s">
        <v>48</v>
      </c>
      <c r="Q1415" s="2" t="s">
        <v>48</v>
      </c>
      <c r="R1415" s="2" t="s">
        <v>47</v>
      </c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2" t="s">
        <v>41</v>
      </c>
      <c r="AW1415" s="2" t="s">
        <v>3176</v>
      </c>
      <c r="AX1415" s="2" t="s">
        <v>41</v>
      </c>
      <c r="AY1415" s="2" t="s">
        <v>41</v>
      </c>
    </row>
    <row r="1416" spans="1:51" ht="30" customHeight="1" hidden="1">
      <c r="A1416" s="6" t="s">
        <v>1215</v>
      </c>
      <c r="B1416" s="6" t="s">
        <v>1211</v>
      </c>
      <c r="C1416" s="6" t="s">
        <v>1212</v>
      </c>
      <c r="D1416" s="7">
        <v>0.24</v>
      </c>
      <c r="E1416" s="8">
        <f>TRUNC(G1416+I1416+K1416,1)</f>
        <v>99882</v>
      </c>
      <c r="F1416" s="10">
        <f>TRUNC(H1416+J1416+L1416,1)</f>
        <v>23971.6</v>
      </c>
      <c r="G1416" s="8">
        <f>단가대비표!O367</f>
        <v>0</v>
      </c>
      <c r="H1416" s="10">
        <f>TRUNC(G1416*D1416,1)</f>
        <v>0</v>
      </c>
      <c r="I1416" s="8">
        <f>단가대비표!P367</f>
        <v>99882</v>
      </c>
      <c r="J1416" s="10">
        <f>TRUNC(I1416*D1416,1)</f>
        <v>23971.6</v>
      </c>
      <c r="K1416" s="8">
        <f>단가대비표!V367</f>
        <v>0</v>
      </c>
      <c r="L1416" s="10">
        <f>TRUNC(K1416*D1416,1)</f>
        <v>0</v>
      </c>
      <c r="M1416" s="6" t="s">
        <v>1247</v>
      </c>
      <c r="N1416" s="2" t="s">
        <v>1401</v>
      </c>
      <c r="O1416" s="2" t="s">
        <v>1216</v>
      </c>
      <c r="P1416" s="2" t="s">
        <v>48</v>
      </c>
      <c r="Q1416" s="2" t="s">
        <v>48</v>
      </c>
      <c r="R1416" s="2" t="s">
        <v>47</v>
      </c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2" t="s">
        <v>41</v>
      </c>
      <c r="AW1416" s="2" t="s">
        <v>3177</v>
      </c>
      <c r="AX1416" s="2" t="s">
        <v>41</v>
      </c>
      <c r="AY1416" s="2" t="s">
        <v>41</v>
      </c>
    </row>
    <row r="1417" spans="1:51" ht="30" customHeight="1" hidden="1">
      <c r="A1417" s="6" t="s">
        <v>1173</v>
      </c>
      <c r="B1417" s="6" t="s">
        <v>41</v>
      </c>
      <c r="C1417" s="6" t="s">
        <v>41</v>
      </c>
      <c r="D1417" s="7"/>
      <c r="E1417" s="8"/>
      <c r="F1417" s="10">
        <f>H1417+J1417+L1417</f>
        <v>95872</v>
      </c>
      <c r="G1417" s="8"/>
      <c r="H1417" s="10">
        <f>TRUNC(SUMIF(N1415:N1416,N1414,H1415:H1416),0)</f>
        <v>0</v>
      </c>
      <c r="I1417" s="8"/>
      <c r="J1417" s="10">
        <f>TRUNC(SUMIF(N1415:N1416,N1414,J1415:J1416),0)</f>
        <v>95872</v>
      </c>
      <c r="K1417" s="8"/>
      <c r="L1417" s="10">
        <f>TRUNC(SUMIF(N1415:N1416,N1414,L1415:L1416),0)</f>
        <v>0</v>
      </c>
      <c r="M1417" s="6" t="s">
        <v>41</v>
      </c>
      <c r="N1417" s="2" t="s">
        <v>67</v>
      </c>
      <c r="O1417" s="2" t="s">
        <v>67</v>
      </c>
      <c r="P1417" s="2" t="s">
        <v>41</v>
      </c>
      <c r="Q1417" s="2" t="s">
        <v>41</v>
      </c>
      <c r="R1417" s="2" t="s">
        <v>41</v>
      </c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2" t="s">
        <v>41</v>
      </c>
      <c r="AW1417" s="2" t="s">
        <v>41</v>
      </c>
      <c r="AX1417" s="2" t="s">
        <v>41</v>
      </c>
      <c r="AY1417" s="2" t="s">
        <v>41</v>
      </c>
    </row>
    <row r="1418" spans="1:13" ht="30" customHeight="1" hidden="1">
      <c r="A1418" s="7"/>
      <c r="B1418" s="7"/>
      <c r="C1418" s="7"/>
      <c r="D1418" s="7"/>
      <c r="E1418" s="8"/>
      <c r="F1418" s="10"/>
      <c r="G1418" s="8"/>
      <c r="H1418" s="10"/>
      <c r="I1418" s="8"/>
      <c r="J1418" s="10"/>
      <c r="K1418" s="8"/>
      <c r="L1418" s="10"/>
      <c r="M1418" s="7"/>
    </row>
    <row r="1419" spans="1:14" ht="30" customHeight="1" hidden="1">
      <c r="A1419" s="24" t="s">
        <v>3178</v>
      </c>
      <c r="B1419" s="25"/>
      <c r="C1419" s="25"/>
      <c r="D1419" s="25"/>
      <c r="E1419" s="26"/>
      <c r="F1419" s="27"/>
      <c r="G1419" s="26"/>
      <c r="H1419" s="27"/>
      <c r="I1419" s="26"/>
      <c r="J1419" s="27"/>
      <c r="K1419" s="26"/>
      <c r="L1419" s="27"/>
      <c r="M1419" s="28"/>
      <c r="N1419" s="4" t="s">
        <v>2919</v>
      </c>
    </row>
    <row r="1420" spans="1:51" ht="30" customHeight="1" hidden="1">
      <c r="A1420" s="6" t="s">
        <v>1221</v>
      </c>
      <c r="B1420" s="6" t="s">
        <v>2917</v>
      </c>
      <c r="C1420" s="6" t="s">
        <v>54</v>
      </c>
      <c r="D1420" s="7">
        <v>0.2038</v>
      </c>
      <c r="E1420" s="8">
        <f aca="true" t="shared" si="229" ref="E1420:F1423">TRUNC(G1420+I1420+K1420,1)</f>
        <v>100000</v>
      </c>
      <c r="F1420" s="10">
        <f t="shared" si="229"/>
        <v>20380</v>
      </c>
      <c r="G1420" s="8">
        <f>단가대비표!O6</f>
        <v>0</v>
      </c>
      <c r="H1420" s="10">
        <f>TRUNC(G1420*D1420,1)</f>
        <v>0</v>
      </c>
      <c r="I1420" s="8">
        <f>단가대비표!P6</f>
        <v>0</v>
      </c>
      <c r="J1420" s="10">
        <f>TRUNC(I1420*D1420,1)</f>
        <v>0</v>
      </c>
      <c r="K1420" s="8">
        <f>단가대비표!V6</f>
        <v>100000</v>
      </c>
      <c r="L1420" s="10">
        <f>TRUNC(K1420*D1420,1)</f>
        <v>20380</v>
      </c>
      <c r="M1420" s="6" t="s">
        <v>3179</v>
      </c>
      <c r="N1420" s="2" t="s">
        <v>2919</v>
      </c>
      <c r="O1420" s="2" t="s">
        <v>3180</v>
      </c>
      <c r="P1420" s="2" t="s">
        <v>48</v>
      </c>
      <c r="Q1420" s="2" t="s">
        <v>48</v>
      </c>
      <c r="R1420" s="2" t="s">
        <v>47</v>
      </c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2" t="s">
        <v>41</v>
      </c>
      <c r="AW1420" s="2" t="s">
        <v>3181</v>
      </c>
      <c r="AX1420" s="2" t="s">
        <v>41</v>
      </c>
      <c r="AY1420" s="2" t="s">
        <v>41</v>
      </c>
    </row>
    <row r="1421" spans="1:51" ht="30" customHeight="1" hidden="1">
      <c r="A1421" s="6" t="s">
        <v>1708</v>
      </c>
      <c r="B1421" s="6" t="s">
        <v>1709</v>
      </c>
      <c r="C1421" s="6" t="s">
        <v>1422</v>
      </c>
      <c r="D1421" s="7">
        <v>11.6</v>
      </c>
      <c r="E1421" s="8">
        <f t="shared" si="229"/>
        <v>1204.5</v>
      </c>
      <c r="F1421" s="10">
        <f t="shared" si="229"/>
        <v>13972.6</v>
      </c>
      <c r="G1421" s="8">
        <f>단가대비표!O65</f>
        <v>1204.54</v>
      </c>
      <c r="H1421" s="10">
        <f>TRUNC(G1421*D1421,1)</f>
        <v>13972.6</v>
      </c>
      <c r="I1421" s="8">
        <f>단가대비표!P65</f>
        <v>0</v>
      </c>
      <c r="J1421" s="10">
        <f>TRUNC(I1421*D1421,1)</f>
        <v>0</v>
      </c>
      <c r="K1421" s="8">
        <f>단가대비표!V65</f>
        <v>0</v>
      </c>
      <c r="L1421" s="10">
        <f>TRUNC(K1421*D1421,1)</f>
        <v>0</v>
      </c>
      <c r="M1421" s="6" t="s">
        <v>1710</v>
      </c>
      <c r="N1421" s="2" t="s">
        <v>2919</v>
      </c>
      <c r="O1421" s="2" t="s">
        <v>1711</v>
      </c>
      <c r="P1421" s="2" t="s">
        <v>48</v>
      </c>
      <c r="Q1421" s="2" t="s">
        <v>48</v>
      </c>
      <c r="R1421" s="2" t="s">
        <v>47</v>
      </c>
      <c r="S1421" s="3"/>
      <c r="T1421" s="3"/>
      <c r="U1421" s="3"/>
      <c r="V1421" s="3">
        <v>1</v>
      </c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2" t="s">
        <v>41</v>
      </c>
      <c r="AW1421" s="2" t="s">
        <v>3182</v>
      </c>
      <c r="AX1421" s="2" t="s">
        <v>41</v>
      </c>
      <c r="AY1421" s="2" t="s">
        <v>41</v>
      </c>
    </row>
    <row r="1422" spans="1:51" ht="30" customHeight="1" hidden="1">
      <c r="A1422" s="6" t="s">
        <v>1305</v>
      </c>
      <c r="B1422" s="6" t="s">
        <v>3183</v>
      </c>
      <c r="C1422" s="6" t="s">
        <v>1028</v>
      </c>
      <c r="D1422" s="7">
        <v>1</v>
      </c>
      <c r="E1422" s="8">
        <f t="shared" si="229"/>
        <v>3073.9</v>
      </c>
      <c r="F1422" s="10">
        <f t="shared" si="229"/>
        <v>3073.9</v>
      </c>
      <c r="G1422" s="8">
        <f>TRUNC(SUMIF(V1420:V1423,RIGHTB(O1422,1),H1420:H1423)*U1422,2)</f>
        <v>3073.97</v>
      </c>
      <c r="H1422" s="10">
        <f>TRUNC(G1422*D1422,1)</f>
        <v>3073.9</v>
      </c>
      <c r="I1422" s="8">
        <v>0</v>
      </c>
      <c r="J1422" s="10">
        <f>TRUNC(I1422*D1422,1)</f>
        <v>0</v>
      </c>
      <c r="K1422" s="8">
        <v>0</v>
      </c>
      <c r="L1422" s="10">
        <f>TRUNC(K1422*D1422,1)</f>
        <v>0</v>
      </c>
      <c r="M1422" s="6" t="s">
        <v>41</v>
      </c>
      <c r="N1422" s="2" t="s">
        <v>2919</v>
      </c>
      <c r="O1422" s="2" t="s">
        <v>1104</v>
      </c>
      <c r="P1422" s="2" t="s">
        <v>48</v>
      </c>
      <c r="Q1422" s="2" t="s">
        <v>48</v>
      </c>
      <c r="R1422" s="2" t="s">
        <v>48</v>
      </c>
      <c r="S1422" s="3">
        <v>0</v>
      </c>
      <c r="T1422" s="3">
        <v>0</v>
      </c>
      <c r="U1422" s="3">
        <v>0.22</v>
      </c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2" t="s">
        <v>41</v>
      </c>
      <c r="AW1422" s="2" t="s">
        <v>3184</v>
      </c>
      <c r="AX1422" s="2" t="s">
        <v>41</v>
      </c>
      <c r="AY1422" s="2" t="s">
        <v>41</v>
      </c>
    </row>
    <row r="1423" spans="1:51" ht="30" customHeight="1" hidden="1">
      <c r="A1423" s="6" t="s">
        <v>1715</v>
      </c>
      <c r="B1423" s="6" t="s">
        <v>1211</v>
      </c>
      <c r="C1423" s="6" t="s">
        <v>1212</v>
      </c>
      <c r="D1423" s="7">
        <v>1</v>
      </c>
      <c r="E1423" s="8">
        <f t="shared" si="229"/>
        <v>29916.8</v>
      </c>
      <c r="F1423" s="10">
        <f t="shared" si="229"/>
        <v>29916.8</v>
      </c>
      <c r="G1423" s="8">
        <f>TRUNC(단가대비표!O395*1/8*16/12*25/20,1)</f>
        <v>0</v>
      </c>
      <c r="H1423" s="10">
        <f>TRUNC(G1423*D1423,1)</f>
        <v>0</v>
      </c>
      <c r="I1423" s="8">
        <f>TRUNC(단가대비표!P395*1/8*16/12*25/20,1)</f>
        <v>29916.8</v>
      </c>
      <c r="J1423" s="10">
        <f>TRUNC(I1423*D1423,1)</f>
        <v>29916.8</v>
      </c>
      <c r="K1423" s="8">
        <f>TRUNC(단가대비표!V395*1/8*16/12*25/20,1)</f>
        <v>0</v>
      </c>
      <c r="L1423" s="10">
        <f>TRUNC(K1423*D1423,1)</f>
        <v>0</v>
      </c>
      <c r="M1423" s="6" t="s">
        <v>1716</v>
      </c>
      <c r="N1423" s="2" t="s">
        <v>2919</v>
      </c>
      <c r="O1423" s="2" t="s">
        <v>1717</v>
      </c>
      <c r="P1423" s="2" t="s">
        <v>48</v>
      </c>
      <c r="Q1423" s="2" t="s">
        <v>48</v>
      </c>
      <c r="R1423" s="2" t="s">
        <v>47</v>
      </c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2" t="s">
        <v>41</v>
      </c>
      <c r="AW1423" s="2" t="s">
        <v>3185</v>
      </c>
      <c r="AX1423" s="2" t="s">
        <v>47</v>
      </c>
      <c r="AY1423" s="2" t="s">
        <v>41</v>
      </c>
    </row>
    <row r="1424" spans="1:51" ht="30" customHeight="1" hidden="1">
      <c r="A1424" s="6" t="s">
        <v>1173</v>
      </c>
      <c r="B1424" s="6" t="s">
        <v>41</v>
      </c>
      <c r="C1424" s="6" t="s">
        <v>41</v>
      </c>
      <c r="D1424" s="7"/>
      <c r="E1424" s="8"/>
      <c r="F1424" s="10">
        <f>H1424+J1424+L1424</f>
        <v>67342</v>
      </c>
      <c r="G1424" s="8"/>
      <c r="H1424" s="10">
        <f>TRUNC(SUMIF(N1420:N1423,N1419,H1420:H1423),0)</f>
        <v>17046</v>
      </c>
      <c r="I1424" s="8"/>
      <c r="J1424" s="10">
        <f>TRUNC(SUMIF(N1420:N1423,N1419,J1420:J1423),0)</f>
        <v>29916</v>
      </c>
      <c r="K1424" s="8"/>
      <c r="L1424" s="10">
        <f>TRUNC(SUMIF(N1420:N1423,N1419,L1420:L1423),0)</f>
        <v>20380</v>
      </c>
      <c r="M1424" s="6" t="s">
        <v>41</v>
      </c>
      <c r="N1424" s="2" t="s">
        <v>67</v>
      </c>
      <c r="O1424" s="2" t="s">
        <v>67</v>
      </c>
      <c r="P1424" s="2" t="s">
        <v>41</v>
      </c>
      <c r="Q1424" s="2" t="s">
        <v>41</v>
      </c>
      <c r="R1424" s="2" t="s">
        <v>41</v>
      </c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2" t="s">
        <v>41</v>
      </c>
      <c r="AW1424" s="2" t="s">
        <v>41</v>
      </c>
      <c r="AX1424" s="2" t="s">
        <v>41</v>
      </c>
      <c r="AY1424" s="2" t="s">
        <v>41</v>
      </c>
    </row>
    <row r="1425" spans="1:13" ht="30" customHeight="1" hidden="1">
      <c r="A1425" s="7"/>
      <c r="B1425" s="7"/>
      <c r="C1425" s="7"/>
      <c r="D1425" s="7"/>
      <c r="E1425" s="8"/>
      <c r="F1425" s="10"/>
      <c r="G1425" s="8"/>
      <c r="H1425" s="10"/>
      <c r="I1425" s="8"/>
      <c r="J1425" s="10"/>
      <c r="K1425" s="8"/>
      <c r="L1425" s="10"/>
      <c r="M1425" s="7"/>
    </row>
    <row r="1426" spans="1:14" ht="30" customHeight="1" hidden="1">
      <c r="A1426" s="24" t="s">
        <v>3186</v>
      </c>
      <c r="B1426" s="25"/>
      <c r="C1426" s="25"/>
      <c r="D1426" s="25"/>
      <c r="E1426" s="26"/>
      <c r="F1426" s="27"/>
      <c r="G1426" s="26"/>
      <c r="H1426" s="27"/>
      <c r="I1426" s="26"/>
      <c r="J1426" s="27"/>
      <c r="K1426" s="26"/>
      <c r="L1426" s="27"/>
      <c r="M1426" s="28"/>
      <c r="N1426" s="4" t="s">
        <v>3187</v>
      </c>
    </row>
    <row r="1427" spans="1:51" ht="30" customHeight="1" hidden="1">
      <c r="A1427" s="6" t="s">
        <v>3188</v>
      </c>
      <c r="B1427" s="6" t="s">
        <v>3189</v>
      </c>
      <c r="C1427" s="6" t="s">
        <v>54</v>
      </c>
      <c r="D1427" s="7">
        <v>0.364</v>
      </c>
      <c r="E1427" s="8">
        <f aca="true" t="shared" si="230" ref="E1427:F1430">TRUNC(G1427+I1427+K1427,1)</f>
        <v>1134</v>
      </c>
      <c r="F1427" s="10">
        <f t="shared" si="230"/>
        <v>412.7</v>
      </c>
      <c r="G1427" s="8">
        <f>단가대비표!O16</f>
        <v>0</v>
      </c>
      <c r="H1427" s="10">
        <f>TRUNC(G1427*D1427,1)</f>
        <v>0</v>
      </c>
      <c r="I1427" s="8">
        <f>단가대비표!P16</f>
        <v>0</v>
      </c>
      <c r="J1427" s="10">
        <f>TRUNC(I1427*D1427,1)</f>
        <v>0</v>
      </c>
      <c r="K1427" s="8">
        <f>단가대비표!V16</f>
        <v>1134</v>
      </c>
      <c r="L1427" s="10">
        <f>TRUNC(K1427*D1427,1)</f>
        <v>412.7</v>
      </c>
      <c r="M1427" s="6" t="s">
        <v>3191</v>
      </c>
      <c r="N1427" s="2" t="s">
        <v>3187</v>
      </c>
      <c r="O1427" s="2" t="s">
        <v>3192</v>
      </c>
      <c r="P1427" s="2" t="s">
        <v>48</v>
      </c>
      <c r="Q1427" s="2" t="s">
        <v>48</v>
      </c>
      <c r="R1427" s="2" t="s">
        <v>47</v>
      </c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2" t="s">
        <v>41</v>
      </c>
      <c r="AW1427" s="2" t="s">
        <v>3193</v>
      </c>
      <c r="AX1427" s="2" t="s">
        <v>41</v>
      </c>
      <c r="AY1427" s="2" t="s">
        <v>41</v>
      </c>
    </row>
    <row r="1428" spans="1:51" ht="30" customHeight="1" hidden="1">
      <c r="A1428" s="6" t="s">
        <v>3194</v>
      </c>
      <c r="B1428" s="6" t="s">
        <v>3195</v>
      </c>
      <c r="C1428" s="6" t="s">
        <v>1422</v>
      </c>
      <c r="D1428" s="7">
        <v>0.7</v>
      </c>
      <c r="E1428" s="8">
        <f t="shared" si="230"/>
        <v>1347.2</v>
      </c>
      <c r="F1428" s="10">
        <f t="shared" si="230"/>
        <v>943</v>
      </c>
      <c r="G1428" s="8">
        <f>단가대비표!O67</f>
        <v>1347.27</v>
      </c>
      <c r="H1428" s="10">
        <f>TRUNC(G1428*D1428,1)</f>
        <v>943</v>
      </c>
      <c r="I1428" s="8">
        <f>단가대비표!P67</f>
        <v>0</v>
      </c>
      <c r="J1428" s="10">
        <f>TRUNC(I1428*D1428,1)</f>
        <v>0</v>
      </c>
      <c r="K1428" s="8">
        <f>단가대비표!V67</f>
        <v>0</v>
      </c>
      <c r="L1428" s="10">
        <f>TRUNC(K1428*D1428,1)</f>
        <v>0</v>
      </c>
      <c r="M1428" s="6" t="s">
        <v>3196</v>
      </c>
      <c r="N1428" s="2" t="s">
        <v>3187</v>
      </c>
      <c r="O1428" s="2" t="s">
        <v>3197</v>
      </c>
      <c r="P1428" s="2" t="s">
        <v>48</v>
      </c>
      <c r="Q1428" s="2" t="s">
        <v>48</v>
      </c>
      <c r="R1428" s="2" t="s">
        <v>47</v>
      </c>
      <c r="S1428" s="3"/>
      <c r="T1428" s="3"/>
      <c r="U1428" s="3"/>
      <c r="V1428" s="3">
        <v>1</v>
      </c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2" t="s">
        <v>41</v>
      </c>
      <c r="AW1428" s="2" t="s">
        <v>3198</v>
      </c>
      <c r="AX1428" s="2" t="s">
        <v>41</v>
      </c>
      <c r="AY1428" s="2" t="s">
        <v>41</v>
      </c>
    </row>
    <row r="1429" spans="1:51" ht="30" customHeight="1" hidden="1">
      <c r="A1429" s="6" t="s">
        <v>1305</v>
      </c>
      <c r="B1429" s="6" t="s">
        <v>3199</v>
      </c>
      <c r="C1429" s="6" t="s">
        <v>1028</v>
      </c>
      <c r="D1429" s="7">
        <v>1</v>
      </c>
      <c r="E1429" s="8">
        <f t="shared" si="230"/>
        <v>94.3</v>
      </c>
      <c r="F1429" s="10">
        <f t="shared" si="230"/>
        <v>94.3</v>
      </c>
      <c r="G1429" s="8">
        <f>TRUNC(SUMIF(V1427:V1430,RIGHTB(O1429,1),H1427:H1430)*U1429,2)</f>
        <v>94.3</v>
      </c>
      <c r="H1429" s="10">
        <f>TRUNC(G1429*D1429,1)</f>
        <v>94.3</v>
      </c>
      <c r="I1429" s="8">
        <v>0</v>
      </c>
      <c r="J1429" s="10">
        <f>TRUNC(I1429*D1429,1)</f>
        <v>0</v>
      </c>
      <c r="K1429" s="8">
        <v>0</v>
      </c>
      <c r="L1429" s="10">
        <f>TRUNC(K1429*D1429,1)</f>
        <v>0</v>
      </c>
      <c r="M1429" s="6" t="s">
        <v>41</v>
      </c>
      <c r="N1429" s="2" t="s">
        <v>3187</v>
      </c>
      <c r="O1429" s="2" t="s">
        <v>1104</v>
      </c>
      <c r="P1429" s="2" t="s">
        <v>48</v>
      </c>
      <c r="Q1429" s="2" t="s">
        <v>48</v>
      </c>
      <c r="R1429" s="2" t="s">
        <v>48</v>
      </c>
      <c r="S1429" s="3">
        <v>0</v>
      </c>
      <c r="T1429" s="3">
        <v>0</v>
      </c>
      <c r="U1429" s="3">
        <v>0.1</v>
      </c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2" t="s">
        <v>41</v>
      </c>
      <c r="AW1429" s="2" t="s">
        <v>3200</v>
      </c>
      <c r="AX1429" s="2" t="s">
        <v>41</v>
      </c>
      <c r="AY1429" s="2" t="s">
        <v>41</v>
      </c>
    </row>
    <row r="1430" spans="1:51" ht="30" customHeight="1" hidden="1">
      <c r="A1430" s="6" t="s">
        <v>3201</v>
      </c>
      <c r="B1430" s="6" t="s">
        <v>1211</v>
      </c>
      <c r="C1430" s="6" t="s">
        <v>1212</v>
      </c>
      <c r="D1430" s="7">
        <v>1</v>
      </c>
      <c r="E1430" s="8">
        <f t="shared" si="230"/>
        <v>21217.5</v>
      </c>
      <c r="F1430" s="10">
        <f t="shared" si="230"/>
        <v>21217.5</v>
      </c>
      <c r="G1430" s="8">
        <f>TRUNC(단가대비표!O398*1/8*16/12*25/20,1)</f>
        <v>0</v>
      </c>
      <c r="H1430" s="10">
        <f>TRUNC(G1430*D1430,1)</f>
        <v>0</v>
      </c>
      <c r="I1430" s="8">
        <f>TRUNC(단가대비표!P398*1/8*16/12*25/20,1)</f>
        <v>21217.5</v>
      </c>
      <c r="J1430" s="10">
        <f>TRUNC(I1430*D1430,1)</f>
        <v>21217.5</v>
      </c>
      <c r="K1430" s="8">
        <f>TRUNC(단가대비표!V398*1/8*16/12*25/20,1)</f>
        <v>0</v>
      </c>
      <c r="L1430" s="10">
        <f>TRUNC(K1430*D1430,1)</f>
        <v>0</v>
      </c>
      <c r="M1430" s="6" t="s">
        <v>3202</v>
      </c>
      <c r="N1430" s="2" t="s">
        <v>3187</v>
      </c>
      <c r="O1430" s="2" t="s">
        <v>3203</v>
      </c>
      <c r="P1430" s="2" t="s">
        <v>48</v>
      </c>
      <c r="Q1430" s="2" t="s">
        <v>48</v>
      </c>
      <c r="R1430" s="2" t="s">
        <v>47</v>
      </c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2" t="s">
        <v>41</v>
      </c>
      <c r="AW1430" s="2" t="s">
        <v>3204</v>
      </c>
      <c r="AX1430" s="2" t="s">
        <v>47</v>
      </c>
      <c r="AY1430" s="2" t="s">
        <v>41</v>
      </c>
    </row>
    <row r="1431" spans="1:51" ht="30" customHeight="1" hidden="1">
      <c r="A1431" s="6" t="s">
        <v>1173</v>
      </c>
      <c r="B1431" s="6" t="s">
        <v>41</v>
      </c>
      <c r="C1431" s="6" t="s">
        <v>41</v>
      </c>
      <c r="D1431" s="7"/>
      <c r="E1431" s="8"/>
      <c r="F1431" s="10">
        <f>H1431+J1431+L1431</f>
        <v>22666</v>
      </c>
      <c r="G1431" s="8"/>
      <c r="H1431" s="10">
        <f>TRUNC(SUMIF(N1427:N1430,N1426,H1427:H1430),0)</f>
        <v>1037</v>
      </c>
      <c r="I1431" s="8"/>
      <c r="J1431" s="10">
        <f>TRUNC(SUMIF(N1427:N1430,N1426,J1427:J1430),0)</f>
        <v>21217</v>
      </c>
      <c r="K1431" s="8"/>
      <c r="L1431" s="10">
        <f>TRUNC(SUMIF(N1427:N1430,N1426,L1427:L1430),0)</f>
        <v>412</v>
      </c>
      <c r="M1431" s="6" t="s">
        <v>41</v>
      </c>
      <c r="N1431" s="2" t="s">
        <v>67</v>
      </c>
      <c r="O1431" s="2" t="s">
        <v>67</v>
      </c>
      <c r="P1431" s="2" t="s">
        <v>41</v>
      </c>
      <c r="Q1431" s="2" t="s">
        <v>41</v>
      </c>
      <c r="R1431" s="2" t="s">
        <v>41</v>
      </c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2" t="s">
        <v>41</v>
      </c>
      <c r="AW1431" s="2" t="s">
        <v>41</v>
      </c>
      <c r="AX1431" s="2" t="s">
        <v>41</v>
      </c>
      <c r="AY1431" s="2" t="s">
        <v>41</v>
      </c>
    </row>
    <row r="1432" spans="1:13" ht="30" customHeight="1" hidden="1">
      <c r="A1432" s="7"/>
      <c r="B1432" s="7"/>
      <c r="C1432" s="7"/>
      <c r="D1432" s="7"/>
      <c r="E1432" s="8"/>
      <c r="F1432" s="10"/>
      <c r="G1432" s="8"/>
      <c r="H1432" s="10"/>
      <c r="I1432" s="8"/>
      <c r="J1432" s="10"/>
      <c r="K1432" s="8"/>
      <c r="L1432" s="10"/>
      <c r="M1432" s="7"/>
    </row>
    <row r="1433" spans="1:14" ht="30" customHeight="1" hidden="1">
      <c r="A1433" s="24" t="s">
        <v>3205</v>
      </c>
      <c r="B1433" s="25"/>
      <c r="C1433" s="25"/>
      <c r="D1433" s="25"/>
      <c r="E1433" s="26"/>
      <c r="F1433" s="27"/>
      <c r="G1433" s="26"/>
      <c r="H1433" s="27"/>
      <c r="I1433" s="26"/>
      <c r="J1433" s="27"/>
      <c r="K1433" s="26"/>
      <c r="L1433" s="27"/>
      <c r="M1433" s="28"/>
      <c r="N1433" s="4" t="s">
        <v>3206</v>
      </c>
    </row>
    <row r="1434" spans="1:51" ht="30" customHeight="1" hidden="1">
      <c r="A1434" s="6" t="s">
        <v>3207</v>
      </c>
      <c r="B1434" s="6" t="s">
        <v>3208</v>
      </c>
      <c r="C1434" s="6" t="s">
        <v>54</v>
      </c>
      <c r="D1434" s="7">
        <v>0.2213</v>
      </c>
      <c r="E1434" s="8">
        <f aca="true" t="shared" si="231" ref="E1434:F1437">TRUNC(G1434+I1434+K1434,1)</f>
        <v>126783</v>
      </c>
      <c r="F1434" s="10">
        <f t="shared" si="231"/>
        <v>28057</v>
      </c>
      <c r="G1434" s="8">
        <f>단가대비표!O13</f>
        <v>0</v>
      </c>
      <c r="H1434" s="10">
        <f>TRUNC(G1434*D1434,1)</f>
        <v>0</v>
      </c>
      <c r="I1434" s="8">
        <f>단가대비표!P13</f>
        <v>0</v>
      </c>
      <c r="J1434" s="10">
        <f>TRUNC(I1434*D1434,1)</f>
        <v>0</v>
      </c>
      <c r="K1434" s="8">
        <f>단가대비표!V13</f>
        <v>126783</v>
      </c>
      <c r="L1434" s="10">
        <f>TRUNC(K1434*D1434,1)</f>
        <v>28057</v>
      </c>
      <c r="M1434" s="6" t="s">
        <v>3210</v>
      </c>
      <c r="N1434" s="2" t="s">
        <v>3206</v>
      </c>
      <c r="O1434" s="2" t="s">
        <v>3211</v>
      </c>
      <c r="P1434" s="2" t="s">
        <v>48</v>
      </c>
      <c r="Q1434" s="2" t="s">
        <v>48</v>
      </c>
      <c r="R1434" s="2" t="s">
        <v>47</v>
      </c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2" t="s">
        <v>41</v>
      </c>
      <c r="AW1434" s="2" t="s">
        <v>3212</v>
      </c>
      <c r="AX1434" s="2" t="s">
        <v>41</v>
      </c>
      <c r="AY1434" s="2" t="s">
        <v>41</v>
      </c>
    </row>
    <row r="1435" spans="1:51" ht="30" customHeight="1" hidden="1">
      <c r="A1435" s="6" t="s">
        <v>1708</v>
      </c>
      <c r="B1435" s="6" t="s">
        <v>1709</v>
      </c>
      <c r="C1435" s="6" t="s">
        <v>1422</v>
      </c>
      <c r="D1435" s="7">
        <v>23</v>
      </c>
      <c r="E1435" s="8">
        <f t="shared" si="231"/>
        <v>1204.5</v>
      </c>
      <c r="F1435" s="10">
        <f t="shared" si="231"/>
        <v>27704.4</v>
      </c>
      <c r="G1435" s="8">
        <f>단가대비표!O65</f>
        <v>1204.54</v>
      </c>
      <c r="H1435" s="10">
        <f>TRUNC(G1435*D1435,1)</f>
        <v>27704.4</v>
      </c>
      <c r="I1435" s="8">
        <f>단가대비표!P65</f>
        <v>0</v>
      </c>
      <c r="J1435" s="10">
        <f>TRUNC(I1435*D1435,1)</f>
        <v>0</v>
      </c>
      <c r="K1435" s="8">
        <f>단가대비표!V65</f>
        <v>0</v>
      </c>
      <c r="L1435" s="10">
        <f>TRUNC(K1435*D1435,1)</f>
        <v>0</v>
      </c>
      <c r="M1435" s="6" t="s">
        <v>1710</v>
      </c>
      <c r="N1435" s="2" t="s">
        <v>3206</v>
      </c>
      <c r="O1435" s="2" t="s">
        <v>1711</v>
      </c>
      <c r="P1435" s="2" t="s">
        <v>48</v>
      </c>
      <c r="Q1435" s="2" t="s">
        <v>48</v>
      </c>
      <c r="R1435" s="2" t="s">
        <v>47</v>
      </c>
      <c r="S1435" s="3"/>
      <c r="T1435" s="3"/>
      <c r="U1435" s="3"/>
      <c r="V1435" s="3">
        <v>1</v>
      </c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2" t="s">
        <v>41</v>
      </c>
      <c r="AW1435" s="2" t="s">
        <v>3213</v>
      </c>
      <c r="AX1435" s="2" t="s">
        <v>41</v>
      </c>
      <c r="AY1435" s="2" t="s">
        <v>41</v>
      </c>
    </row>
    <row r="1436" spans="1:51" ht="30" customHeight="1" hidden="1">
      <c r="A1436" s="6" t="s">
        <v>1305</v>
      </c>
      <c r="B1436" s="6" t="s">
        <v>3214</v>
      </c>
      <c r="C1436" s="6" t="s">
        <v>1028</v>
      </c>
      <c r="D1436" s="7">
        <v>1</v>
      </c>
      <c r="E1436" s="8">
        <f t="shared" si="231"/>
        <v>10527.6</v>
      </c>
      <c r="F1436" s="10">
        <f t="shared" si="231"/>
        <v>10527.6</v>
      </c>
      <c r="G1436" s="8">
        <f>TRUNC(SUMIF(V1434:V1437,RIGHTB(O1436,1),H1434:H1437)*U1436,2)</f>
        <v>10527.67</v>
      </c>
      <c r="H1436" s="10">
        <f>TRUNC(G1436*D1436,1)</f>
        <v>10527.6</v>
      </c>
      <c r="I1436" s="8">
        <v>0</v>
      </c>
      <c r="J1436" s="10">
        <f>TRUNC(I1436*D1436,1)</f>
        <v>0</v>
      </c>
      <c r="K1436" s="8">
        <v>0</v>
      </c>
      <c r="L1436" s="10">
        <f>TRUNC(K1436*D1436,1)</f>
        <v>0</v>
      </c>
      <c r="M1436" s="6" t="s">
        <v>41</v>
      </c>
      <c r="N1436" s="2" t="s">
        <v>3206</v>
      </c>
      <c r="O1436" s="2" t="s">
        <v>1104</v>
      </c>
      <c r="P1436" s="2" t="s">
        <v>48</v>
      </c>
      <c r="Q1436" s="2" t="s">
        <v>48</v>
      </c>
      <c r="R1436" s="2" t="s">
        <v>48</v>
      </c>
      <c r="S1436" s="3">
        <v>0</v>
      </c>
      <c r="T1436" s="3">
        <v>0</v>
      </c>
      <c r="U1436" s="3">
        <v>0.38</v>
      </c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2" t="s">
        <v>41</v>
      </c>
      <c r="AW1436" s="2" t="s">
        <v>3215</v>
      </c>
      <c r="AX1436" s="2" t="s">
        <v>41</v>
      </c>
      <c r="AY1436" s="2" t="s">
        <v>41</v>
      </c>
    </row>
    <row r="1437" spans="1:51" ht="30" customHeight="1" hidden="1">
      <c r="A1437" s="6" t="s">
        <v>1715</v>
      </c>
      <c r="B1437" s="6" t="s">
        <v>1211</v>
      </c>
      <c r="C1437" s="6" t="s">
        <v>1212</v>
      </c>
      <c r="D1437" s="7">
        <v>1</v>
      </c>
      <c r="E1437" s="8">
        <f t="shared" si="231"/>
        <v>29916.8</v>
      </c>
      <c r="F1437" s="10">
        <f t="shared" si="231"/>
        <v>29916.8</v>
      </c>
      <c r="G1437" s="8">
        <f>TRUNC(단가대비표!O395*1/8*16/12*25/20,1)</f>
        <v>0</v>
      </c>
      <c r="H1437" s="10">
        <f>TRUNC(G1437*D1437,1)</f>
        <v>0</v>
      </c>
      <c r="I1437" s="8">
        <f>TRUNC(단가대비표!P395*1/8*16/12*25/20,1)</f>
        <v>29916.8</v>
      </c>
      <c r="J1437" s="10">
        <f>TRUNC(I1437*D1437,1)</f>
        <v>29916.8</v>
      </c>
      <c r="K1437" s="8">
        <f>TRUNC(단가대비표!V395*1/8*16/12*25/20,1)</f>
        <v>0</v>
      </c>
      <c r="L1437" s="10">
        <f>TRUNC(K1437*D1437,1)</f>
        <v>0</v>
      </c>
      <c r="M1437" s="6" t="s">
        <v>1716</v>
      </c>
      <c r="N1437" s="2" t="s">
        <v>3206</v>
      </c>
      <c r="O1437" s="2" t="s">
        <v>1717</v>
      </c>
      <c r="P1437" s="2" t="s">
        <v>48</v>
      </c>
      <c r="Q1437" s="2" t="s">
        <v>48</v>
      </c>
      <c r="R1437" s="2" t="s">
        <v>47</v>
      </c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2" t="s">
        <v>41</v>
      </c>
      <c r="AW1437" s="2" t="s">
        <v>3216</v>
      </c>
      <c r="AX1437" s="2" t="s">
        <v>47</v>
      </c>
      <c r="AY1437" s="2" t="s">
        <v>41</v>
      </c>
    </row>
    <row r="1438" spans="1:51" ht="30" customHeight="1" hidden="1">
      <c r="A1438" s="6" t="s">
        <v>1173</v>
      </c>
      <c r="B1438" s="6" t="s">
        <v>41</v>
      </c>
      <c r="C1438" s="6" t="s">
        <v>41</v>
      </c>
      <c r="D1438" s="7"/>
      <c r="E1438" s="8"/>
      <c r="F1438" s="10">
        <f>H1438+J1438+L1438</f>
        <v>96205</v>
      </c>
      <c r="G1438" s="8"/>
      <c r="H1438" s="10">
        <f>TRUNC(SUMIF(N1434:N1437,N1433,H1434:H1437),0)</f>
        <v>38232</v>
      </c>
      <c r="I1438" s="8"/>
      <c r="J1438" s="10">
        <f>TRUNC(SUMIF(N1434:N1437,N1433,J1434:J1437),0)</f>
        <v>29916</v>
      </c>
      <c r="K1438" s="8"/>
      <c r="L1438" s="10">
        <f>TRUNC(SUMIF(N1434:N1437,N1433,L1434:L1437),0)</f>
        <v>28057</v>
      </c>
      <c r="M1438" s="6" t="s">
        <v>41</v>
      </c>
      <c r="N1438" s="2" t="s">
        <v>67</v>
      </c>
      <c r="O1438" s="2" t="s">
        <v>67</v>
      </c>
      <c r="P1438" s="2" t="s">
        <v>41</v>
      </c>
      <c r="Q1438" s="2" t="s">
        <v>41</v>
      </c>
      <c r="R1438" s="2" t="s">
        <v>41</v>
      </c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2" t="s">
        <v>41</v>
      </c>
      <c r="AW1438" s="2" t="s">
        <v>41</v>
      </c>
      <c r="AX1438" s="2" t="s">
        <v>41</v>
      </c>
      <c r="AY1438" s="2" t="s">
        <v>41</v>
      </c>
    </row>
    <row r="1439" spans="1:13" ht="30" customHeight="1" hidden="1">
      <c r="A1439" s="7"/>
      <c r="B1439" s="7"/>
      <c r="C1439" s="7"/>
      <c r="D1439" s="7"/>
      <c r="E1439" s="8"/>
      <c r="F1439" s="10"/>
      <c r="G1439" s="8"/>
      <c r="H1439" s="10"/>
      <c r="I1439" s="8"/>
      <c r="J1439" s="10"/>
      <c r="K1439" s="8"/>
      <c r="L1439" s="10"/>
      <c r="M1439" s="7"/>
    </row>
    <row r="1440" spans="1:14" ht="30" customHeight="1" hidden="1">
      <c r="A1440" s="24" t="s">
        <v>3217</v>
      </c>
      <c r="B1440" s="25"/>
      <c r="C1440" s="25"/>
      <c r="D1440" s="25"/>
      <c r="E1440" s="26"/>
      <c r="F1440" s="27"/>
      <c r="G1440" s="26"/>
      <c r="H1440" s="27"/>
      <c r="I1440" s="26"/>
      <c r="J1440" s="27"/>
      <c r="K1440" s="26"/>
      <c r="L1440" s="27"/>
      <c r="M1440" s="28"/>
      <c r="N1440" s="4" t="s">
        <v>3218</v>
      </c>
    </row>
    <row r="1441" spans="1:51" ht="30" customHeight="1" hidden="1">
      <c r="A1441" s="6" t="s">
        <v>3219</v>
      </c>
      <c r="B1441" s="6" t="s">
        <v>3208</v>
      </c>
      <c r="C1441" s="6" t="s">
        <v>54</v>
      </c>
      <c r="D1441" s="7">
        <v>0.2637</v>
      </c>
      <c r="E1441" s="8">
        <f>TRUNC(G1441+I1441+K1441,1)</f>
        <v>1650</v>
      </c>
      <c r="F1441" s="10">
        <f>TRUNC(H1441+J1441+L1441,1)</f>
        <v>435.1</v>
      </c>
      <c r="G1441" s="8">
        <f>단가대비표!O15</f>
        <v>0</v>
      </c>
      <c r="H1441" s="10">
        <f>TRUNC(G1441*D1441,1)</f>
        <v>0</v>
      </c>
      <c r="I1441" s="8">
        <f>단가대비표!P15</f>
        <v>0</v>
      </c>
      <c r="J1441" s="10">
        <f>TRUNC(I1441*D1441,1)</f>
        <v>0</v>
      </c>
      <c r="K1441" s="8">
        <f>단가대비표!V15</f>
        <v>1650</v>
      </c>
      <c r="L1441" s="10">
        <f>TRUNC(K1441*D1441,1)</f>
        <v>435.1</v>
      </c>
      <c r="M1441" s="6" t="s">
        <v>3221</v>
      </c>
      <c r="N1441" s="2" t="s">
        <v>3218</v>
      </c>
      <c r="O1441" s="2" t="s">
        <v>3222</v>
      </c>
      <c r="P1441" s="2" t="s">
        <v>48</v>
      </c>
      <c r="Q1441" s="2" t="s">
        <v>48</v>
      </c>
      <c r="R1441" s="2" t="s">
        <v>47</v>
      </c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2" t="s">
        <v>41</v>
      </c>
      <c r="AW1441" s="2" t="s">
        <v>3223</v>
      </c>
      <c r="AX1441" s="2" t="s">
        <v>41</v>
      </c>
      <c r="AY1441" s="2" t="s">
        <v>41</v>
      </c>
    </row>
    <row r="1442" spans="1:51" ht="30" customHeight="1" hidden="1">
      <c r="A1442" s="6" t="s">
        <v>1173</v>
      </c>
      <c r="B1442" s="6" t="s">
        <v>41</v>
      </c>
      <c r="C1442" s="6" t="s">
        <v>41</v>
      </c>
      <c r="D1442" s="7"/>
      <c r="E1442" s="8"/>
      <c r="F1442" s="10">
        <f>H1442+J1442+L1442</f>
        <v>435</v>
      </c>
      <c r="G1442" s="8"/>
      <c r="H1442" s="10">
        <f>TRUNC(SUMIF(N1441:N1441,N1440,H1441:H1441),0)</f>
        <v>0</v>
      </c>
      <c r="I1442" s="8"/>
      <c r="J1442" s="10">
        <f>TRUNC(SUMIF(N1441:N1441,N1440,J1441:J1441),0)</f>
        <v>0</v>
      </c>
      <c r="K1442" s="8"/>
      <c r="L1442" s="10">
        <f>TRUNC(SUMIF(N1441:N1441,N1440,L1441:L1441),0)</f>
        <v>435</v>
      </c>
      <c r="M1442" s="6" t="s">
        <v>41</v>
      </c>
      <c r="N1442" s="2" t="s">
        <v>67</v>
      </c>
      <c r="O1442" s="2" t="s">
        <v>67</v>
      </c>
      <c r="P1442" s="2" t="s">
        <v>41</v>
      </c>
      <c r="Q1442" s="2" t="s">
        <v>41</v>
      </c>
      <c r="R1442" s="2" t="s">
        <v>41</v>
      </c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2" t="s">
        <v>41</v>
      </c>
      <c r="AW1442" s="2" t="s">
        <v>41</v>
      </c>
      <c r="AX1442" s="2" t="s">
        <v>41</v>
      </c>
      <c r="AY1442" s="2" t="s">
        <v>41</v>
      </c>
    </row>
    <row r="1443" spans="1:13" ht="30" customHeight="1" hidden="1">
      <c r="A1443" s="7"/>
      <c r="B1443" s="7"/>
      <c r="C1443" s="7"/>
      <c r="D1443" s="7"/>
      <c r="E1443" s="8"/>
      <c r="F1443" s="10"/>
      <c r="G1443" s="8"/>
      <c r="H1443" s="10"/>
      <c r="I1443" s="8"/>
      <c r="J1443" s="10"/>
      <c r="K1443" s="8"/>
      <c r="L1443" s="10"/>
      <c r="M1443" s="7"/>
    </row>
    <row r="1444" spans="1:14" ht="30" customHeight="1" hidden="1">
      <c r="A1444" s="24" t="s">
        <v>3224</v>
      </c>
      <c r="B1444" s="25"/>
      <c r="C1444" s="25"/>
      <c r="D1444" s="25"/>
      <c r="E1444" s="26"/>
      <c r="F1444" s="27"/>
      <c r="G1444" s="26"/>
      <c r="H1444" s="27"/>
      <c r="I1444" s="26"/>
      <c r="J1444" s="27"/>
      <c r="K1444" s="26"/>
      <c r="L1444" s="27"/>
      <c r="M1444" s="28"/>
      <c r="N1444" s="4" t="s">
        <v>1449</v>
      </c>
    </row>
    <row r="1445" spans="1:51" ht="30" customHeight="1" hidden="1">
      <c r="A1445" s="6" t="s">
        <v>3225</v>
      </c>
      <c r="B1445" s="6" t="s">
        <v>1211</v>
      </c>
      <c r="C1445" s="6" t="s">
        <v>1212</v>
      </c>
      <c r="D1445" s="7">
        <v>0.005</v>
      </c>
      <c r="E1445" s="8">
        <f>TRUNC(G1445+I1445+K1445,1)</f>
        <v>150050</v>
      </c>
      <c r="F1445" s="10">
        <f>TRUNC(H1445+J1445+L1445,1)</f>
        <v>750.2</v>
      </c>
      <c r="G1445" s="8">
        <f>단가대비표!O390</f>
        <v>0</v>
      </c>
      <c r="H1445" s="10">
        <f>TRUNC(G1445*D1445,1)</f>
        <v>0</v>
      </c>
      <c r="I1445" s="8">
        <f>단가대비표!P390</f>
        <v>150050</v>
      </c>
      <c r="J1445" s="10">
        <f>TRUNC(I1445*D1445,1)</f>
        <v>750.2</v>
      </c>
      <c r="K1445" s="8">
        <f>단가대비표!V390</f>
        <v>0</v>
      </c>
      <c r="L1445" s="10">
        <f>TRUNC(K1445*D1445,1)</f>
        <v>0</v>
      </c>
      <c r="M1445" s="6" t="s">
        <v>3226</v>
      </c>
      <c r="N1445" s="2" t="s">
        <v>1449</v>
      </c>
      <c r="O1445" s="2" t="s">
        <v>3227</v>
      </c>
      <c r="P1445" s="2" t="s">
        <v>48</v>
      </c>
      <c r="Q1445" s="2" t="s">
        <v>48</v>
      </c>
      <c r="R1445" s="2" t="s">
        <v>47</v>
      </c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2" t="s">
        <v>41</v>
      </c>
      <c r="AW1445" s="2" t="s">
        <v>3228</v>
      </c>
      <c r="AX1445" s="2" t="s">
        <v>41</v>
      </c>
      <c r="AY1445" s="2" t="s">
        <v>41</v>
      </c>
    </row>
    <row r="1446" spans="1:51" ht="30" customHeight="1" hidden="1">
      <c r="A1446" s="6" t="s">
        <v>1215</v>
      </c>
      <c r="B1446" s="6" t="s">
        <v>1211</v>
      </c>
      <c r="C1446" s="6" t="s">
        <v>1212</v>
      </c>
      <c r="D1446" s="7">
        <v>0.001</v>
      </c>
      <c r="E1446" s="8">
        <f>TRUNC(G1446+I1446+K1446,1)</f>
        <v>99882</v>
      </c>
      <c r="F1446" s="10">
        <f>TRUNC(H1446+J1446+L1446,1)</f>
        <v>99.8</v>
      </c>
      <c r="G1446" s="8">
        <f>단가대비표!O367</f>
        <v>0</v>
      </c>
      <c r="H1446" s="10">
        <f>TRUNC(G1446*D1446,1)</f>
        <v>0</v>
      </c>
      <c r="I1446" s="8">
        <f>단가대비표!P367</f>
        <v>99882</v>
      </c>
      <c r="J1446" s="10">
        <f>TRUNC(I1446*D1446,1)</f>
        <v>99.8</v>
      </c>
      <c r="K1446" s="8">
        <f>단가대비표!V367</f>
        <v>0</v>
      </c>
      <c r="L1446" s="10">
        <f>TRUNC(K1446*D1446,1)</f>
        <v>0</v>
      </c>
      <c r="M1446" s="6" t="s">
        <v>1247</v>
      </c>
      <c r="N1446" s="2" t="s">
        <v>1449</v>
      </c>
      <c r="O1446" s="2" t="s">
        <v>1216</v>
      </c>
      <c r="P1446" s="2" t="s">
        <v>48</v>
      </c>
      <c r="Q1446" s="2" t="s">
        <v>48</v>
      </c>
      <c r="R1446" s="2" t="s">
        <v>47</v>
      </c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2" t="s">
        <v>41</v>
      </c>
      <c r="AW1446" s="2" t="s">
        <v>3229</v>
      </c>
      <c r="AX1446" s="2" t="s">
        <v>41</v>
      </c>
      <c r="AY1446" s="2" t="s">
        <v>41</v>
      </c>
    </row>
    <row r="1447" spans="1:51" ht="30" customHeight="1" hidden="1">
      <c r="A1447" s="6" t="s">
        <v>1173</v>
      </c>
      <c r="B1447" s="6" t="s">
        <v>41</v>
      </c>
      <c r="C1447" s="6" t="s">
        <v>41</v>
      </c>
      <c r="D1447" s="7"/>
      <c r="E1447" s="8"/>
      <c r="F1447" s="10">
        <f>H1447+J1447+L1447</f>
        <v>850</v>
      </c>
      <c r="G1447" s="8"/>
      <c r="H1447" s="10">
        <f>TRUNC(SUMIF(N1445:N1446,N1444,H1445:H1446),0)</f>
        <v>0</v>
      </c>
      <c r="I1447" s="8"/>
      <c r="J1447" s="10">
        <f>TRUNC(SUMIF(N1445:N1446,N1444,J1445:J1446),0)</f>
        <v>850</v>
      </c>
      <c r="K1447" s="8"/>
      <c r="L1447" s="10">
        <f>TRUNC(SUMIF(N1445:N1446,N1444,L1445:L1446),0)</f>
        <v>0</v>
      </c>
      <c r="M1447" s="6" t="s">
        <v>41</v>
      </c>
      <c r="N1447" s="2" t="s">
        <v>67</v>
      </c>
      <c r="O1447" s="2" t="s">
        <v>67</v>
      </c>
      <c r="P1447" s="2" t="s">
        <v>41</v>
      </c>
      <c r="Q1447" s="2" t="s">
        <v>41</v>
      </c>
      <c r="R1447" s="2" t="s">
        <v>41</v>
      </c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2" t="s">
        <v>41</v>
      </c>
      <c r="AW1447" s="2" t="s">
        <v>41</v>
      </c>
      <c r="AX1447" s="2" t="s">
        <v>41</v>
      </c>
      <c r="AY1447" s="2" t="s">
        <v>41</v>
      </c>
    </row>
    <row r="1448" spans="1:13" ht="30" customHeight="1" hidden="1">
      <c r="A1448" s="7"/>
      <c r="B1448" s="7"/>
      <c r="C1448" s="7"/>
      <c r="D1448" s="7"/>
      <c r="E1448" s="8"/>
      <c r="F1448" s="10"/>
      <c r="G1448" s="8"/>
      <c r="H1448" s="10"/>
      <c r="I1448" s="8"/>
      <c r="J1448" s="10"/>
      <c r="K1448" s="8"/>
      <c r="L1448" s="10"/>
      <c r="M1448" s="7"/>
    </row>
    <row r="1449" spans="1:14" ht="30" customHeight="1" hidden="1">
      <c r="A1449" s="24" t="s">
        <v>3230</v>
      </c>
      <c r="B1449" s="25"/>
      <c r="C1449" s="25"/>
      <c r="D1449" s="25"/>
      <c r="E1449" s="26"/>
      <c r="F1449" s="27"/>
      <c r="G1449" s="26"/>
      <c r="H1449" s="27"/>
      <c r="I1449" s="26"/>
      <c r="J1449" s="27"/>
      <c r="K1449" s="26"/>
      <c r="L1449" s="27"/>
      <c r="M1449" s="28"/>
      <c r="N1449" s="4" t="s">
        <v>3231</v>
      </c>
    </row>
    <row r="1450" spans="1:51" ht="30" customHeight="1" hidden="1">
      <c r="A1450" s="6" t="s">
        <v>3232</v>
      </c>
      <c r="B1450" s="6" t="s">
        <v>3233</v>
      </c>
      <c r="C1450" s="6" t="s">
        <v>54</v>
      </c>
      <c r="D1450" s="7">
        <v>0.1568</v>
      </c>
      <c r="E1450" s="8">
        <f aca="true" t="shared" si="232" ref="E1450:F1453">TRUNC(G1450+I1450+K1450,1)</f>
        <v>316847</v>
      </c>
      <c r="F1450" s="10">
        <f t="shared" si="232"/>
        <v>49681.6</v>
      </c>
      <c r="G1450" s="8">
        <f>단가대비표!O31</f>
        <v>0</v>
      </c>
      <c r="H1450" s="10">
        <f>TRUNC(G1450*D1450,1)</f>
        <v>0</v>
      </c>
      <c r="I1450" s="8">
        <f>단가대비표!P31</f>
        <v>0</v>
      </c>
      <c r="J1450" s="10">
        <f>TRUNC(I1450*D1450,1)</f>
        <v>0</v>
      </c>
      <c r="K1450" s="8">
        <f>단가대비표!V31</f>
        <v>316847</v>
      </c>
      <c r="L1450" s="10">
        <f>TRUNC(K1450*D1450,1)</f>
        <v>49681.6</v>
      </c>
      <c r="M1450" s="6" t="s">
        <v>3235</v>
      </c>
      <c r="N1450" s="2" t="s">
        <v>3231</v>
      </c>
      <c r="O1450" s="2" t="s">
        <v>3236</v>
      </c>
      <c r="P1450" s="2" t="s">
        <v>48</v>
      </c>
      <c r="Q1450" s="2" t="s">
        <v>48</v>
      </c>
      <c r="R1450" s="2" t="s">
        <v>47</v>
      </c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2" t="s">
        <v>41</v>
      </c>
      <c r="AW1450" s="2" t="s">
        <v>3237</v>
      </c>
      <c r="AX1450" s="2" t="s">
        <v>41</v>
      </c>
      <c r="AY1450" s="2" t="s">
        <v>41</v>
      </c>
    </row>
    <row r="1451" spans="1:51" ht="30" customHeight="1" hidden="1">
      <c r="A1451" s="6" t="s">
        <v>1708</v>
      </c>
      <c r="B1451" s="6" t="s">
        <v>1709</v>
      </c>
      <c r="C1451" s="6" t="s">
        <v>1422</v>
      </c>
      <c r="D1451" s="7">
        <v>18.69</v>
      </c>
      <c r="E1451" s="8">
        <f t="shared" si="232"/>
        <v>1204.5</v>
      </c>
      <c r="F1451" s="10">
        <f t="shared" si="232"/>
        <v>22512.8</v>
      </c>
      <c r="G1451" s="8">
        <f>단가대비표!O65</f>
        <v>1204.54</v>
      </c>
      <c r="H1451" s="10">
        <f>TRUNC(G1451*D1451,1)</f>
        <v>22512.8</v>
      </c>
      <c r="I1451" s="8">
        <f>단가대비표!P65</f>
        <v>0</v>
      </c>
      <c r="J1451" s="10">
        <f>TRUNC(I1451*D1451,1)</f>
        <v>0</v>
      </c>
      <c r="K1451" s="8">
        <f>단가대비표!V65</f>
        <v>0</v>
      </c>
      <c r="L1451" s="10">
        <f>TRUNC(K1451*D1451,1)</f>
        <v>0</v>
      </c>
      <c r="M1451" s="6" t="s">
        <v>1710</v>
      </c>
      <c r="N1451" s="2" t="s">
        <v>3231</v>
      </c>
      <c r="O1451" s="2" t="s">
        <v>1711</v>
      </c>
      <c r="P1451" s="2" t="s">
        <v>48</v>
      </c>
      <c r="Q1451" s="2" t="s">
        <v>48</v>
      </c>
      <c r="R1451" s="2" t="s">
        <v>47</v>
      </c>
      <c r="S1451" s="3"/>
      <c r="T1451" s="3"/>
      <c r="U1451" s="3"/>
      <c r="V1451" s="3">
        <v>1</v>
      </c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2" t="s">
        <v>41</v>
      </c>
      <c r="AW1451" s="2" t="s">
        <v>3238</v>
      </c>
      <c r="AX1451" s="2" t="s">
        <v>41</v>
      </c>
      <c r="AY1451" s="2" t="s">
        <v>41</v>
      </c>
    </row>
    <row r="1452" spans="1:51" ht="30" customHeight="1" hidden="1">
      <c r="A1452" s="6" t="s">
        <v>1305</v>
      </c>
      <c r="B1452" s="6" t="s">
        <v>3239</v>
      </c>
      <c r="C1452" s="6" t="s">
        <v>1028</v>
      </c>
      <c r="D1452" s="7">
        <v>1</v>
      </c>
      <c r="E1452" s="8">
        <f t="shared" si="232"/>
        <v>4502.5</v>
      </c>
      <c r="F1452" s="10">
        <f t="shared" si="232"/>
        <v>4502.5</v>
      </c>
      <c r="G1452" s="8">
        <f>TRUNC(SUMIF(V1450:V1453,RIGHTB(O1452,1),H1450:H1453)*U1452,2)</f>
        <v>4502.56</v>
      </c>
      <c r="H1452" s="10">
        <f>TRUNC(G1452*D1452,1)</f>
        <v>4502.5</v>
      </c>
      <c r="I1452" s="8">
        <v>0</v>
      </c>
      <c r="J1452" s="10">
        <f>TRUNC(I1452*D1452,1)</f>
        <v>0</v>
      </c>
      <c r="K1452" s="8">
        <v>0</v>
      </c>
      <c r="L1452" s="10">
        <f>TRUNC(K1452*D1452,1)</f>
        <v>0</v>
      </c>
      <c r="M1452" s="6" t="s">
        <v>41</v>
      </c>
      <c r="N1452" s="2" t="s">
        <v>3231</v>
      </c>
      <c r="O1452" s="2" t="s">
        <v>1104</v>
      </c>
      <c r="P1452" s="2" t="s">
        <v>48</v>
      </c>
      <c r="Q1452" s="2" t="s">
        <v>48</v>
      </c>
      <c r="R1452" s="2" t="s">
        <v>48</v>
      </c>
      <c r="S1452" s="3">
        <v>0</v>
      </c>
      <c r="T1452" s="3">
        <v>0</v>
      </c>
      <c r="U1452" s="3">
        <v>0.2</v>
      </c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2" t="s">
        <v>41</v>
      </c>
      <c r="AW1452" s="2" t="s">
        <v>3240</v>
      </c>
      <c r="AX1452" s="2" t="s">
        <v>41</v>
      </c>
      <c r="AY1452" s="2" t="s">
        <v>41</v>
      </c>
    </row>
    <row r="1453" spans="1:51" ht="30" customHeight="1" hidden="1">
      <c r="A1453" s="6" t="s">
        <v>1715</v>
      </c>
      <c r="B1453" s="6" t="s">
        <v>1211</v>
      </c>
      <c r="C1453" s="6" t="s">
        <v>1212</v>
      </c>
      <c r="D1453" s="7">
        <v>1</v>
      </c>
      <c r="E1453" s="8">
        <f t="shared" si="232"/>
        <v>29916.8</v>
      </c>
      <c r="F1453" s="10">
        <f t="shared" si="232"/>
        <v>29916.8</v>
      </c>
      <c r="G1453" s="8">
        <f>TRUNC(단가대비표!O395*1/8*16/12*25/20,1)</f>
        <v>0</v>
      </c>
      <c r="H1453" s="10">
        <f>TRUNC(G1453*D1453,1)</f>
        <v>0</v>
      </c>
      <c r="I1453" s="8">
        <f>TRUNC(단가대비표!P395*1/8*16/12*25/20,1)</f>
        <v>29916.8</v>
      </c>
      <c r="J1453" s="10">
        <f>TRUNC(I1453*D1453,1)</f>
        <v>29916.8</v>
      </c>
      <c r="K1453" s="8">
        <f>TRUNC(단가대비표!V395*1/8*16/12*25/20,1)</f>
        <v>0</v>
      </c>
      <c r="L1453" s="10">
        <f>TRUNC(K1453*D1453,1)</f>
        <v>0</v>
      </c>
      <c r="M1453" s="6" t="s">
        <v>1716</v>
      </c>
      <c r="N1453" s="2" t="s">
        <v>3231</v>
      </c>
      <c r="O1453" s="2" t="s">
        <v>1717</v>
      </c>
      <c r="P1453" s="2" t="s">
        <v>48</v>
      </c>
      <c r="Q1453" s="2" t="s">
        <v>48</v>
      </c>
      <c r="R1453" s="2" t="s">
        <v>47</v>
      </c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2" t="s">
        <v>41</v>
      </c>
      <c r="AW1453" s="2" t="s">
        <v>3241</v>
      </c>
      <c r="AX1453" s="2" t="s">
        <v>47</v>
      </c>
      <c r="AY1453" s="2" t="s">
        <v>41</v>
      </c>
    </row>
    <row r="1454" spans="1:51" ht="30" customHeight="1" hidden="1">
      <c r="A1454" s="6" t="s">
        <v>1173</v>
      </c>
      <c r="B1454" s="6" t="s">
        <v>41</v>
      </c>
      <c r="C1454" s="6" t="s">
        <v>41</v>
      </c>
      <c r="D1454" s="7"/>
      <c r="E1454" s="8"/>
      <c r="F1454" s="10">
        <f>H1454+J1454+L1454</f>
        <v>106612</v>
      </c>
      <c r="G1454" s="8"/>
      <c r="H1454" s="10">
        <f>TRUNC(SUMIF(N1450:N1453,N1449,H1450:H1453),0)</f>
        <v>27015</v>
      </c>
      <c r="I1454" s="8"/>
      <c r="J1454" s="10">
        <f>TRUNC(SUMIF(N1450:N1453,N1449,J1450:J1453),0)</f>
        <v>29916</v>
      </c>
      <c r="K1454" s="8"/>
      <c r="L1454" s="10">
        <f>TRUNC(SUMIF(N1450:N1453,N1449,L1450:L1453),0)</f>
        <v>49681</v>
      </c>
      <c r="M1454" s="6" t="s">
        <v>41</v>
      </c>
      <c r="N1454" s="2" t="s">
        <v>67</v>
      </c>
      <c r="O1454" s="2" t="s">
        <v>67</v>
      </c>
      <c r="P1454" s="2" t="s">
        <v>41</v>
      </c>
      <c r="Q1454" s="2" t="s">
        <v>41</v>
      </c>
      <c r="R1454" s="2" t="s">
        <v>41</v>
      </c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2" t="s">
        <v>41</v>
      </c>
      <c r="AW1454" s="2" t="s">
        <v>41</v>
      </c>
      <c r="AX1454" s="2" t="s">
        <v>41</v>
      </c>
      <c r="AY1454" s="2" t="s">
        <v>41</v>
      </c>
    </row>
    <row r="1455" spans="1:13" ht="30" customHeight="1" hidden="1">
      <c r="A1455" s="7"/>
      <c r="B1455" s="7"/>
      <c r="C1455" s="7"/>
      <c r="D1455" s="7"/>
      <c r="E1455" s="8"/>
      <c r="F1455" s="10"/>
      <c r="G1455" s="8"/>
      <c r="H1455" s="10"/>
      <c r="I1455" s="8"/>
      <c r="J1455" s="10"/>
      <c r="K1455" s="8"/>
      <c r="L1455" s="10"/>
      <c r="M1455" s="7"/>
    </row>
    <row r="1456" spans="1:14" ht="30" customHeight="1" hidden="1">
      <c r="A1456" s="24" t="s">
        <v>3242</v>
      </c>
      <c r="B1456" s="25"/>
      <c r="C1456" s="25"/>
      <c r="D1456" s="25"/>
      <c r="E1456" s="26"/>
      <c r="F1456" s="27"/>
      <c r="G1456" s="26"/>
      <c r="H1456" s="27"/>
      <c r="I1456" s="26"/>
      <c r="J1456" s="27"/>
      <c r="K1456" s="26"/>
      <c r="L1456" s="27"/>
      <c r="M1456" s="28"/>
      <c r="N1456" s="4" t="s">
        <v>3243</v>
      </c>
    </row>
    <row r="1457" spans="1:51" ht="30" customHeight="1" hidden="1">
      <c r="A1457" s="6" t="s">
        <v>3244</v>
      </c>
      <c r="B1457" s="6" t="s">
        <v>3245</v>
      </c>
      <c r="C1457" s="6" t="s">
        <v>54</v>
      </c>
      <c r="D1457" s="7">
        <v>0.3223</v>
      </c>
      <c r="E1457" s="8">
        <f>TRUNC(G1457+I1457+K1457,1)</f>
        <v>74511</v>
      </c>
      <c r="F1457" s="10">
        <f>TRUNC(H1457+J1457+L1457,1)</f>
        <v>24014.8</v>
      </c>
      <c r="G1457" s="8">
        <f>단가대비표!O30</f>
        <v>0</v>
      </c>
      <c r="H1457" s="10">
        <f>TRUNC(G1457*D1457,1)</f>
        <v>0</v>
      </c>
      <c r="I1457" s="8">
        <f>단가대비표!P30</f>
        <v>0</v>
      </c>
      <c r="J1457" s="10">
        <f>TRUNC(I1457*D1457,1)</f>
        <v>0</v>
      </c>
      <c r="K1457" s="8">
        <f>단가대비표!V30</f>
        <v>74511</v>
      </c>
      <c r="L1457" s="10">
        <f>TRUNC(K1457*D1457,1)</f>
        <v>24014.8</v>
      </c>
      <c r="M1457" s="6" t="s">
        <v>3247</v>
      </c>
      <c r="N1457" s="2" t="s">
        <v>3243</v>
      </c>
      <c r="O1457" s="2" t="s">
        <v>3248</v>
      </c>
      <c r="P1457" s="2" t="s">
        <v>48</v>
      </c>
      <c r="Q1457" s="2" t="s">
        <v>48</v>
      </c>
      <c r="R1457" s="2" t="s">
        <v>47</v>
      </c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2" t="s">
        <v>41</v>
      </c>
      <c r="AW1457" s="2" t="s">
        <v>3249</v>
      </c>
      <c r="AX1457" s="2" t="s">
        <v>41</v>
      </c>
      <c r="AY1457" s="2" t="s">
        <v>41</v>
      </c>
    </row>
    <row r="1458" spans="1:51" ht="30" customHeight="1" hidden="1">
      <c r="A1458" s="6" t="s">
        <v>1173</v>
      </c>
      <c r="B1458" s="6" t="s">
        <v>41</v>
      </c>
      <c r="C1458" s="6" t="s">
        <v>41</v>
      </c>
      <c r="D1458" s="7"/>
      <c r="E1458" s="8"/>
      <c r="F1458" s="10">
        <f>H1458+J1458+L1458</f>
        <v>24014</v>
      </c>
      <c r="G1458" s="8"/>
      <c r="H1458" s="10">
        <f>TRUNC(SUMIF(N1457:N1457,N1456,H1457:H1457),0)</f>
        <v>0</v>
      </c>
      <c r="I1458" s="8"/>
      <c r="J1458" s="10">
        <f>TRUNC(SUMIF(N1457:N1457,N1456,J1457:J1457),0)</f>
        <v>0</v>
      </c>
      <c r="K1458" s="8"/>
      <c r="L1458" s="10">
        <f>TRUNC(SUMIF(N1457:N1457,N1456,L1457:L1457),0)</f>
        <v>24014</v>
      </c>
      <c r="M1458" s="6" t="s">
        <v>41</v>
      </c>
      <c r="N1458" s="2" t="s">
        <v>67</v>
      </c>
      <c r="O1458" s="2" t="s">
        <v>67</v>
      </c>
      <c r="P1458" s="2" t="s">
        <v>41</v>
      </c>
      <c r="Q1458" s="2" t="s">
        <v>41</v>
      </c>
      <c r="R1458" s="2" t="s">
        <v>41</v>
      </c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2" t="s">
        <v>41</v>
      </c>
      <c r="AW1458" s="2" t="s">
        <v>41</v>
      </c>
      <c r="AX1458" s="2" t="s">
        <v>41</v>
      </c>
      <c r="AY1458" s="2" t="s">
        <v>41</v>
      </c>
    </row>
    <row r="1459" spans="1:13" ht="30" customHeight="1" hidden="1">
      <c r="A1459" s="7"/>
      <c r="B1459" s="7"/>
      <c r="C1459" s="7"/>
      <c r="D1459" s="7"/>
      <c r="E1459" s="8"/>
      <c r="F1459" s="10"/>
      <c r="G1459" s="8"/>
      <c r="H1459" s="10"/>
      <c r="I1459" s="8"/>
      <c r="J1459" s="10"/>
      <c r="K1459" s="8"/>
      <c r="L1459" s="10"/>
      <c r="M1459" s="7"/>
    </row>
    <row r="1460" spans="1:14" ht="30" customHeight="1" hidden="1">
      <c r="A1460" s="24" t="s">
        <v>3250</v>
      </c>
      <c r="B1460" s="25"/>
      <c r="C1460" s="25"/>
      <c r="D1460" s="25"/>
      <c r="E1460" s="26"/>
      <c r="F1460" s="27"/>
      <c r="G1460" s="26"/>
      <c r="H1460" s="27"/>
      <c r="I1460" s="26"/>
      <c r="J1460" s="27"/>
      <c r="K1460" s="26"/>
      <c r="L1460" s="27"/>
      <c r="M1460" s="28"/>
      <c r="N1460" s="4" t="s">
        <v>3251</v>
      </c>
    </row>
    <row r="1461" spans="1:51" ht="30" customHeight="1" hidden="1">
      <c r="A1461" s="6" t="s">
        <v>3252</v>
      </c>
      <c r="B1461" s="6" t="s">
        <v>3253</v>
      </c>
      <c r="C1461" s="6" t="s">
        <v>54</v>
      </c>
      <c r="D1461" s="7">
        <v>0.2294</v>
      </c>
      <c r="E1461" s="8">
        <f aca="true" t="shared" si="233" ref="E1461:F1464">TRUNC(G1461+I1461+K1461,1)</f>
        <v>76673</v>
      </c>
      <c r="F1461" s="10">
        <f t="shared" si="233"/>
        <v>17588.7</v>
      </c>
      <c r="G1461" s="8">
        <f>단가대비표!O33</f>
        <v>0</v>
      </c>
      <c r="H1461" s="10">
        <f>TRUNC(G1461*D1461,1)</f>
        <v>0</v>
      </c>
      <c r="I1461" s="8">
        <f>단가대비표!P33</f>
        <v>0</v>
      </c>
      <c r="J1461" s="10">
        <f>TRUNC(I1461*D1461,1)</f>
        <v>0</v>
      </c>
      <c r="K1461" s="8">
        <f>단가대비표!V33</f>
        <v>76673</v>
      </c>
      <c r="L1461" s="10">
        <f>TRUNC(K1461*D1461,1)</f>
        <v>17588.7</v>
      </c>
      <c r="M1461" s="6" t="s">
        <v>3255</v>
      </c>
      <c r="N1461" s="2" t="s">
        <v>3251</v>
      </c>
      <c r="O1461" s="2" t="s">
        <v>3256</v>
      </c>
      <c r="P1461" s="2" t="s">
        <v>48</v>
      </c>
      <c r="Q1461" s="2" t="s">
        <v>48</v>
      </c>
      <c r="R1461" s="2" t="s">
        <v>47</v>
      </c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2" t="s">
        <v>41</v>
      </c>
      <c r="AW1461" s="2" t="s">
        <v>3257</v>
      </c>
      <c r="AX1461" s="2" t="s">
        <v>41</v>
      </c>
      <c r="AY1461" s="2" t="s">
        <v>41</v>
      </c>
    </row>
    <row r="1462" spans="1:51" ht="30" customHeight="1" hidden="1">
      <c r="A1462" s="6" t="s">
        <v>1708</v>
      </c>
      <c r="B1462" s="6" t="s">
        <v>1709</v>
      </c>
      <c r="C1462" s="6" t="s">
        <v>1422</v>
      </c>
      <c r="D1462" s="7">
        <v>68.9</v>
      </c>
      <c r="E1462" s="8">
        <f t="shared" si="233"/>
        <v>1204.5</v>
      </c>
      <c r="F1462" s="10">
        <f t="shared" si="233"/>
        <v>82992.8</v>
      </c>
      <c r="G1462" s="8">
        <f>단가대비표!O65</f>
        <v>1204.54</v>
      </c>
      <c r="H1462" s="10">
        <f>TRUNC(G1462*D1462,1)</f>
        <v>82992.8</v>
      </c>
      <c r="I1462" s="8">
        <f>단가대비표!P65</f>
        <v>0</v>
      </c>
      <c r="J1462" s="10">
        <f>TRUNC(I1462*D1462,1)</f>
        <v>0</v>
      </c>
      <c r="K1462" s="8">
        <f>단가대비표!V65</f>
        <v>0</v>
      </c>
      <c r="L1462" s="10">
        <f>TRUNC(K1462*D1462,1)</f>
        <v>0</v>
      </c>
      <c r="M1462" s="6" t="s">
        <v>1710</v>
      </c>
      <c r="N1462" s="2" t="s">
        <v>3251</v>
      </c>
      <c r="O1462" s="2" t="s">
        <v>1711</v>
      </c>
      <c r="P1462" s="2" t="s">
        <v>48</v>
      </c>
      <c r="Q1462" s="2" t="s">
        <v>48</v>
      </c>
      <c r="R1462" s="2" t="s">
        <v>47</v>
      </c>
      <c r="S1462" s="3"/>
      <c r="T1462" s="3"/>
      <c r="U1462" s="3"/>
      <c r="V1462" s="3">
        <v>1</v>
      </c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2" t="s">
        <v>41</v>
      </c>
      <c r="AW1462" s="2" t="s">
        <v>3258</v>
      </c>
      <c r="AX1462" s="2" t="s">
        <v>41</v>
      </c>
      <c r="AY1462" s="2" t="s">
        <v>41</v>
      </c>
    </row>
    <row r="1463" spans="1:51" ht="30" customHeight="1" hidden="1">
      <c r="A1463" s="6" t="s">
        <v>1305</v>
      </c>
      <c r="B1463" s="6" t="s">
        <v>3259</v>
      </c>
      <c r="C1463" s="6" t="s">
        <v>1028</v>
      </c>
      <c r="D1463" s="7">
        <v>1</v>
      </c>
      <c r="E1463" s="8">
        <f t="shared" si="233"/>
        <v>19918.2</v>
      </c>
      <c r="F1463" s="10">
        <f t="shared" si="233"/>
        <v>19918.2</v>
      </c>
      <c r="G1463" s="8">
        <f>TRUNC(SUMIF(V1461:V1464,RIGHTB(O1463,1),H1461:H1464)*U1463,2)</f>
        <v>19918.27</v>
      </c>
      <c r="H1463" s="10">
        <f>TRUNC(G1463*D1463,1)</f>
        <v>19918.2</v>
      </c>
      <c r="I1463" s="8">
        <v>0</v>
      </c>
      <c r="J1463" s="10">
        <f>TRUNC(I1463*D1463,1)</f>
        <v>0</v>
      </c>
      <c r="K1463" s="8">
        <v>0</v>
      </c>
      <c r="L1463" s="10">
        <f>TRUNC(K1463*D1463,1)</f>
        <v>0</v>
      </c>
      <c r="M1463" s="6" t="s">
        <v>41</v>
      </c>
      <c r="N1463" s="2" t="s">
        <v>3251</v>
      </c>
      <c r="O1463" s="2" t="s">
        <v>1104</v>
      </c>
      <c r="P1463" s="2" t="s">
        <v>48</v>
      </c>
      <c r="Q1463" s="2" t="s">
        <v>48</v>
      </c>
      <c r="R1463" s="2" t="s">
        <v>48</v>
      </c>
      <c r="S1463" s="3">
        <v>0</v>
      </c>
      <c r="T1463" s="3">
        <v>0</v>
      </c>
      <c r="U1463" s="3">
        <v>0.24</v>
      </c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2" t="s">
        <v>41</v>
      </c>
      <c r="AW1463" s="2" t="s">
        <v>3260</v>
      </c>
      <c r="AX1463" s="2" t="s">
        <v>41</v>
      </c>
      <c r="AY1463" s="2" t="s">
        <v>41</v>
      </c>
    </row>
    <row r="1464" spans="1:51" ht="30" customHeight="1" hidden="1">
      <c r="A1464" s="6" t="s">
        <v>3201</v>
      </c>
      <c r="B1464" s="6" t="s">
        <v>1211</v>
      </c>
      <c r="C1464" s="6" t="s">
        <v>1212</v>
      </c>
      <c r="D1464" s="7">
        <v>1</v>
      </c>
      <c r="E1464" s="8">
        <f t="shared" si="233"/>
        <v>21217.5</v>
      </c>
      <c r="F1464" s="10">
        <f t="shared" si="233"/>
        <v>21217.5</v>
      </c>
      <c r="G1464" s="8">
        <f>TRUNC(단가대비표!O398*1/8*16/12*25/20,1)</f>
        <v>0</v>
      </c>
      <c r="H1464" s="10">
        <f>TRUNC(G1464*D1464,1)</f>
        <v>0</v>
      </c>
      <c r="I1464" s="8">
        <f>TRUNC(단가대비표!P398*1/8*16/12*25/20,1)</f>
        <v>21217.5</v>
      </c>
      <c r="J1464" s="10">
        <f>TRUNC(I1464*D1464,1)</f>
        <v>21217.5</v>
      </c>
      <c r="K1464" s="8">
        <f>TRUNC(단가대비표!V398*1/8*16/12*25/20,1)</f>
        <v>0</v>
      </c>
      <c r="L1464" s="10">
        <f>TRUNC(K1464*D1464,1)</f>
        <v>0</v>
      </c>
      <c r="M1464" s="6" t="s">
        <v>3202</v>
      </c>
      <c r="N1464" s="2" t="s">
        <v>3251</v>
      </c>
      <c r="O1464" s="2" t="s">
        <v>3203</v>
      </c>
      <c r="P1464" s="2" t="s">
        <v>48</v>
      </c>
      <c r="Q1464" s="2" t="s">
        <v>48</v>
      </c>
      <c r="R1464" s="2" t="s">
        <v>47</v>
      </c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2" t="s">
        <v>41</v>
      </c>
      <c r="AW1464" s="2" t="s">
        <v>3261</v>
      </c>
      <c r="AX1464" s="2" t="s">
        <v>47</v>
      </c>
      <c r="AY1464" s="2" t="s">
        <v>41</v>
      </c>
    </row>
    <row r="1465" spans="1:51" ht="30" customHeight="1" hidden="1">
      <c r="A1465" s="6" t="s">
        <v>1173</v>
      </c>
      <c r="B1465" s="6" t="s">
        <v>41</v>
      </c>
      <c r="C1465" s="6" t="s">
        <v>41</v>
      </c>
      <c r="D1465" s="7"/>
      <c r="E1465" s="8"/>
      <c r="F1465" s="10">
        <f>H1465+J1465+L1465</f>
        <v>141716</v>
      </c>
      <c r="G1465" s="8"/>
      <c r="H1465" s="10">
        <f>TRUNC(SUMIF(N1461:N1464,N1460,H1461:H1464),0)</f>
        <v>102911</v>
      </c>
      <c r="I1465" s="8"/>
      <c r="J1465" s="10">
        <f>TRUNC(SUMIF(N1461:N1464,N1460,J1461:J1464),0)</f>
        <v>21217</v>
      </c>
      <c r="K1465" s="8"/>
      <c r="L1465" s="10">
        <f>TRUNC(SUMIF(N1461:N1464,N1460,L1461:L1464),0)</f>
        <v>17588</v>
      </c>
      <c r="M1465" s="6" t="s">
        <v>41</v>
      </c>
      <c r="N1465" s="2" t="s">
        <v>67</v>
      </c>
      <c r="O1465" s="2" t="s">
        <v>67</v>
      </c>
      <c r="P1465" s="2" t="s">
        <v>41</v>
      </c>
      <c r="Q1465" s="2" t="s">
        <v>41</v>
      </c>
      <c r="R1465" s="2" t="s">
        <v>41</v>
      </c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2" t="s">
        <v>41</v>
      </c>
      <c r="AW1465" s="2" t="s">
        <v>41</v>
      </c>
      <c r="AX1465" s="2" t="s">
        <v>41</v>
      </c>
      <c r="AY1465" s="2" t="s">
        <v>41</v>
      </c>
    </row>
    <row r="1466" spans="1:13" ht="30" customHeight="1" hidden="1">
      <c r="A1466" s="7"/>
      <c r="B1466" s="7"/>
      <c r="C1466" s="7"/>
      <c r="D1466" s="7"/>
      <c r="E1466" s="8"/>
      <c r="F1466" s="10"/>
      <c r="G1466" s="8"/>
      <c r="H1466" s="10"/>
      <c r="I1466" s="8"/>
      <c r="J1466" s="10"/>
      <c r="K1466" s="8"/>
      <c r="L1466" s="10"/>
      <c r="M1466" s="7"/>
    </row>
    <row r="1467" spans="1:14" ht="30" customHeight="1" hidden="1">
      <c r="A1467" s="24" t="s">
        <v>3262</v>
      </c>
      <c r="B1467" s="25"/>
      <c r="C1467" s="25"/>
      <c r="D1467" s="25"/>
      <c r="E1467" s="26"/>
      <c r="F1467" s="27"/>
      <c r="G1467" s="26"/>
      <c r="H1467" s="27"/>
      <c r="I1467" s="26"/>
      <c r="J1467" s="27"/>
      <c r="K1467" s="26"/>
      <c r="L1467" s="27"/>
      <c r="M1467" s="28"/>
      <c r="N1467" s="4" t="s">
        <v>3263</v>
      </c>
    </row>
    <row r="1468" spans="1:51" ht="30" customHeight="1" hidden="1">
      <c r="A1468" s="6" t="s">
        <v>3252</v>
      </c>
      <c r="B1468" s="6" t="s">
        <v>3264</v>
      </c>
      <c r="C1468" s="6" t="s">
        <v>54</v>
      </c>
      <c r="D1468" s="7">
        <v>0.2294</v>
      </c>
      <c r="E1468" s="8">
        <f aca="true" t="shared" si="234" ref="E1468:F1471">TRUNC(G1468+I1468+K1468,1)</f>
        <v>19764</v>
      </c>
      <c r="F1468" s="10">
        <f t="shared" si="234"/>
        <v>4533.8</v>
      </c>
      <c r="G1468" s="8">
        <f>단가대비표!O32</f>
        <v>0</v>
      </c>
      <c r="H1468" s="10">
        <f>TRUNC(G1468*D1468,1)</f>
        <v>0</v>
      </c>
      <c r="I1468" s="8">
        <f>단가대비표!P32</f>
        <v>0</v>
      </c>
      <c r="J1468" s="10">
        <f>TRUNC(I1468*D1468,1)</f>
        <v>0</v>
      </c>
      <c r="K1468" s="8">
        <f>단가대비표!V32</f>
        <v>19764</v>
      </c>
      <c r="L1468" s="10">
        <f>TRUNC(K1468*D1468,1)</f>
        <v>4533.8</v>
      </c>
      <c r="M1468" s="6" t="s">
        <v>3266</v>
      </c>
      <c r="N1468" s="2" t="s">
        <v>3263</v>
      </c>
      <c r="O1468" s="2" t="s">
        <v>3267</v>
      </c>
      <c r="P1468" s="2" t="s">
        <v>48</v>
      </c>
      <c r="Q1468" s="2" t="s">
        <v>48</v>
      </c>
      <c r="R1468" s="2" t="s">
        <v>47</v>
      </c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2" t="s">
        <v>41</v>
      </c>
      <c r="AW1468" s="2" t="s">
        <v>3268</v>
      </c>
      <c r="AX1468" s="2" t="s">
        <v>41</v>
      </c>
      <c r="AY1468" s="2" t="s">
        <v>41</v>
      </c>
    </row>
    <row r="1469" spans="1:51" ht="30" customHeight="1" hidden="1">
      <c r="A1469" s="6" t="s">
        <v>1708</v>
      </c>
      <c r="B1469" s="6" t="s">
        <v>1709</v>
      </c>
      <c r="C1469" s="6" t="s">
        <v>1422</v>
      </c>
      <c r="D1469" s="7">
        <v>17.4</v>
      </c>
      <c r="E1469" s="8">
        <f t="shared" si="234"/>
        <v>1204.5</v>
      </c>
      <c r="F1469" s="10">
        <f t="shared" si="234"/>
        <v>20958.9</v>
      </c>
      <c r="G1469" s="8">
        <f>단가대비표!O65</f>
        <v>1204.54</v>
      </c>
      <c r="H1469" s="10">
        <f>TRUNC(G1469*D1469,1)</f>
        <v>20958.9</v>
      </c>
      <c r="I1469" s="8">
        <f>단가대비표!P65</f>
        <v>0</v>
      </c>
      <c r="J1469" s="10">
        <f>TRUNC(I1469*D1469,1)</f>
        <v>0</v>
      </c>
      <c r="K1469" s="8">
        <f>단가대비표!V65</f>
        <v>0</v>
      </c>
      <c r="L1469" s="10">
        <f>TRUNC(K1469*D1469,1)</f>
        <v>0</v>
      </c>
      <c r="M1469" s="6" t="s">
        <v>1710</v>
      </c>
      <c r="N1469" s="2" t="s">
        <v>3263</v>
      </c>
      <c r="O1469" s="2" t="s">
        <v>1711</v>
      </c>
      <c r="P1469" s="2" t="s">
        <v>48</v>
      </c>
      <c r="Q1469" s="2" t="s">
        <v>48</v>
      </c>
      <c r="R1469" s="2" t="s">
        <v>47</v>
      </c>
      <c r="S1469" s="3"/>
      <c r="T1469" s="3"/>
      <c r="U1469" s="3"/>
      <c r="V1469" s="3">
        <v>1</v>
      </c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2" t="s">
        <v>41</v>
      </c>
      <c r="AW1469" s="2" t="s">
        <v>3269</v>
      </c>
      <c r="AX1469" s="2" t="s">
        <v>41</v>
      </c>
      <c r="AY1469" s="2" t="s">
        <v>41</v>
      </c>
    </row>
    <row r="1470" spans="1:51" ht="30" customHeight="1" hidden="1">
      <c r="A1470" s="6" t="s">
        <v>1305</v>
      </c>
      <c r="B1470" s="6" t="s">
        <v>3259</v>
      </c>
      <c r="C1470" s="6" t="s">
        <v>1028</v>
      </c>
      <c r="D1470" s="7">
        <v>1</v>
      </c>
      <c r="E1470" s="8">
        <f t="shared" si="234"/>
        <v>5030.1</v>
      </c>
      <c r="F1470" s="10">
        <f t="shared" si="234"/>
        <v>5030.1</v>
      </c>
      <c r="G1470" s="8">
        <f>TRUNC(SUMIF(V1468:V1471,RIGHTB(O1470,1),H1468:H1471)*U1470,2)</f>
        <v>5030.13</v>
      </c>
      <c r="H1470" s="10">
        <f>TRUNC(G1470*D1470,1)</f>
        <v>5030.1</v>
      </c>
      <c r="I1470" s="8">
        <v>0</v>
      </c>
      <c r="J1470" s="10">
        <f>TRUNC(I1470*D1470,1)</f>
        <v>0</v>
      </c>
      <c r="K1470" s="8">
        <v>0</v>
      </c>
      <c r="L1470" s="10">
        <f>TRUNC(K1470*D1470,1)</f>
        <v>0</v>
      </c>
      <c r="M1470" s="6" t="s">
        <v>41</v>
      </c>
      <c r="N1470" s="2" t="s">
        <v>3263</v>
      </c>
      <c r="O1470" s="2" t="s">
        <v>1104</v>
      </c>
      <c r="P1470" s="2" t="s">
        <v>48</v>
      </c>
      <c r="Q1470" s="2" t="s">
        <v>48</v>
      </c>
      <c r="R1470" s="2" t="s">
        <v>48</v>
      </c>
      <c r="S1470" s="3">
        <v>0</v>
      </c>
      <c r="T1470" s="3">
        <v>0</v>
      </c>
      <c r="U1470" s="3">
        <v>0.24</v>
      </c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2" t="s">
        <v>41</v>
      </c>
      <c r="AW1470" s="2" t="s">
        <v>3270</v>
      </c>
      <c r="AX1470" s="2" t="s">
        <v>41</v>
      </c>
      <c r="AY1470" s="2" t="s">
        <v>41</v>
      </c>
    </row>
    <row r="1471" spans="1:51" ht="30" customHeight="1" hidden="1">
      <c r="A1471" s="6" t="s">
        <v>3201</v>
      </c>
      <c r="B1471" s="6" t="s">
        <v>1211</v>
      </c>
      <c r="C1471" s="6" t="s">
        <v>1212</v>
      </c>
      <c r="D1471" s="7">
        <v>1</v>
      </c>
      <c r="E1471" s="8">
        <f t="shared" si="234"/>
        <v>21217.5</v>
      </c>
      <c r="F1471" s="10">
        <f t="shared" si="234"/>
        <v>21217.5</v>
      </c>
      <c r="G1471" s="8">
        <f>TRUNC(단가대비표!O398*1/8*16/12*25/20,1)</f>
        <v>0</v>
      </c>
      <c r="H1471" s="10">
        <f>TRUNC(G1471*D1471,1)</f>
        <v>0</v>
      </c>
      <c r="I1471" s="8">
        <f>TRUNC(단가대비표!P398*1/8*16/12*25/20,1)</f>
        <v>21217.5</v>
      </c>
      <c r="J1471" s="10">
        <f>TRUNC(I1471*D1471,1)</f>
        <v>21217.5</v>
      </c>
      <c r="K1471" s="8">
        <f>TRUNC(단가대비표!V398*1/8*16/12*25/20,1)</f>
        <v>0</v>
      </c>
      <c r="L1471" s="10">
        <f>TRUNC(K1471*D1471,1)</f>
        <v>0</v>
      </c>
      <c r="M1471" s="6" t="s">
        <v>3202</v>
      </c>
      <c r="N1471" s="2" t="s">
        <v>3263</v>
      </c>
      <c r="O1471" s="2" t="s">
        <v>3203</v>
      </c>
      <c r="P1471" s="2" t="s">
        <v>48</v>
      </c>
      <c r="Q1471" s="2" t="s">
        <v>48</v>
      </c>
      <c r="R1471" s="2" t="s">
        <v>47</v>
      </c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2" t="s">
        <v>41</v>
      </c>
      <c r="AW1471" s="2" t="s">
        <v>3271</v>
      </c>
      <c r="AX1471" s="2" t="s">
        <v>47</v>
      </c>
      <c r="AY1471" s="2" t="s">
        <v>41</v>
      </c>
    </row>
    <row r="1472" spans="1:51" ht="30" customHeight="1" hidden="1">
      <c r="A1472" s="6" t="s">
        <v>1173</v>
      </c>
      <c r="B1472" s="6" t="s">
        <v>41</v>
      </c>
      <c r="C1472" s="6" t="s">
        <v>41</v>
      </c>
      <c r="D1472" s="7"/>
      <c r="E1472" s="8"/>
      <c r="F1472" s="10">
        <f>H1472+J1472+L1472</f>
        <v>51739</v>
      </c>
      <c r="G1472" s="8"/>
      <c r="H1472" s="10">
        <f>TRUNC(SUMIF(N1468:N1471,N1467,H1468:H1471),0)</f>
        <v>25989</v>
      </c>
      <c r="I1472" s="8"/>
      <c r="J1472" s="10">
        <f>TRUNC(SUMIF(N1468:N1471,N1467,J1468:J1471),0)</f>
        <v>21217</v>
      </c>
      <c r="K1472" s="8"/>
      <c r="L1472" s="10">
        <f>TRUNC(SUMIF(N1468:N1471,N1467,L1468:L1471),0)</f>
        <v>4533</v>
      </c>
      <c r="M1472" s="6" t="s">
        <v>41</v>
      </c>
      <c r="N1472" s="2" t="s">
        <v>67</v>
      </c>
      <c r="O1472" s="2" t="s">
        <v>67</v>
      </c>
      <c r="P1472" s="2" t="s">
        <v>41</v>
      </c>
      <c r="Q1472" s="2" t="s">
        <v>41</v>
      </c>
      <c r="R1472" s="2" t="s">
        <v>41</v>
      </c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2" t="s">
        <v>41</v>
      </c>
      <c r="AW1472" s="2" t="s">
        <v>41</v>
      </c>
      <c r="AX1472" s="2" t="s">
        <v>41</v>
      </c>
      <c r="AY1472" s="2" t="s">
        <v>41</v>
      </c>
    </row>
    <row r="1473" spans="1:13" ht="30" customHeight="1" hidden="1">
      <c r="A1473" s="7"/>
      <c r="B1473" s="7"/>
      <c r="C1473" s="7"/>
      <c r="D1473" s="7"/>
      <c r="E1473" s="8"/>
      <c r="F1473" s="10"/>
      <c r="G1473" s="8"/>
      <c r="H1473" s="10"/>
      <c r="I1473" s="8"/>
      <c r="J1473" s="10"/>
      <c r="K1473" s="8"/>
      <c r="L1473" s="10"/>
      <c r="M1473" s="7"/>
    </row>
    <row r="1474" spans="1:14" ht="30" customHeight="1" hidden="1">
      <c r="A1474" s="24" t="s">
        <v>3272</v>
      </c>
      <c r="B1474" s="25"/>
      <c r="C1474" s="25"/>
      <c r="D1474" s="25"/>
      <c r="E1474" s="26"/>
      <c r="F1474" s="27"/>
      <c r="G1474" s="26"/>
      <c r="H1474" s="27"/>
      <c r="I1474" s="26"/>
      <c r="J1474" s="27"/>
      <c r="K1474" s="26"/>
      <c r="L1474" s="27"/>
      <c r="M1474" s="28"/>
      <c r="N1474" s="4" t="s">
        <v>3273</v>
      </c>
    </row>
    <row r="1475" spans="1:51" ht="30" customHeight="1" hidden="1">
      <c r="A1475" s="6" t="s">
        <v>1659</v>
      </c>
      <c r="B1475" s="6" t="s">
        <v>3274</v>
      </c>
      <c r="C1475" s="6" t="s">
        <v>54</v>
      </c>
      <c r="D1475" s="7">
        <v>0.1663</v>
      </c>
      <c r="E1475" s="8">
        <f aca="true" t="shared" si="235" ref="E1475:F1478">TRUNC(G1475+I1475+K1475,1)</f>
        <v>40488</v>
      </c>
      <c r="F1475" s="10">
        <f t="shared" si="235"/>
        <v>6733.1</v>
      </c>
      <c r="G1475" s="8">
        <f>단가대비표!O29</f>
        <v>0</v>
      </c>
      <c r="H1475" s="10">
        <f>TRUNC(G1475*D1475,1)</f>
        <v>0</v>
      </c>
      <c r="I1475" s="8">
        <f>단가대비표!P29</f>
        <v>0</v>
      </c>
      <c r="J1475" s="10">
        <f>TRUNC(I1475*D1475,1)</f>
        <v>0</v>
      </c>
      <c r="K1475" s="8">
        <f>단가대비표!V29</f>
        <v>40488</v>
      </c>
      <c r="L1475" s="10">
        <f>TRUNC(K1475*D1475,1)</f>
        <v>6733.1</v>
      </c>
      <c r="M1475" s="6" t="s">
        <v>3276</v>
      </c>
      <c r="N1475" s="2" t="s">
        <v>3273</v>
      </c>
      <c r="O1475" s="2" t="s">
        <v>3277</v>
      </c>
      <c r="P1475" s="2" t="s">
        <v>48</v>
      </c>
      <c r="Q1475" s="2" t="s">
        <v>48</v>
      </c>
      <c r="R1475" s="2" t="s">
        <v>47</v>
      </c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2" t="s">
        <v>41</v>
      </c>
      <c r="AW1475" s="2" t="s">
        <v>3278</v>
      </c>
      <c r="AX1475" s="2" t="s">
        <v>41</v>
      </c>
      <c r="AY1475" s="2" t="s">
        <v>41</v>
      </c>
    </row>
    <row r="1476" spans="1:51" ht="30" customHeight="1" hidden="1">
      <c r="A1476" s="6" t="s">
        <v>1708</v>
      </c>
      <c r="B1476" s="6" t="s">
        <v>1709</v>
      </c>
      <c r="C1476" s="6" t="s">
        <v>1422</v>
      </c>
      <c r="D1476" s="7">
        <v>27.6</v>
      </c>
      <c r="E1476" s="8">
        <f t="shared" si="235"/>
        <v>1204.5</v>
      </c>
      <c r="F1476" s="10">
        <f t="shared" si="235"/>
        <v>33245.3</v>
      </c>
      <c r="G1476" s="8">
        <f>단가대비표!O65</f>
        <v>1204.54</v>
      </c>
      <c r="H1476" s="10">
        <f>TRUNC(G1476*D1476,1)</f>
        <v>33245.3</v>
      </c>
      <c r="I1476" s="8">
        <f>단가대비표!P65</f>
        <v>0</v>
      </c>
      <c r="J1476" s="10">
        <f>TRUNC(I1476*D1476,1)</f>
        <v>0</v>
      </c>
      <c r="K1476" s="8">
        <f>단가대비표!V65</f>
        <v>0</v>
      </c>
      <c r="L1476" s="10">
        <f>TRUNC(K1476*D1476,1)</f>
        <v>0</v>
      </c>
      <c r="M1476" s="6" t="s">
        <v>1710</v>
      </c>
      <c r="N1476" s="2" t="s">
        <v>3273</v>
      </c>
      <c r="O1476" s="2" t="s">
        <v>1711</v>
      </c>
      <c r="P1476" s="2" t="s">
        <v>48</v>
      </c>
      <c r="Q1476" s="2" t="s">
        <v>48</v>
      </c>
      <c r="R1476" s="2" t="s">
        <v>47</v>
      </c>
      <c r="S1476" s="3"/>
      <c r="T1476" s="3"/>
      <c r="U1476" s="3"/>
      <c r="V1476" s="3">
        <v>1</v>
      </c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2" t="s">
        <v>41</v>
      </c>
      <c r="AW1476" s="2" t="s">
        <v>3279</v>
      </c>
      <c r="AX1476" s="2" t="s">
        <v>41</v>
      </c>
      <c r="AY1476" s="2" t="s">
        <v>41</v>
      </c>
    </row>
    <row r="1477" spans="1:51" ht="30" customHeight="1" hidden="1">
      <c r="A1477" s="6" t="s">
        <v>1305</v>
      </c>
      <c r="B1477" s="6" t="s">
        <v>3280</v>
      </c>
      <c r="C1477" s="6" t="s">
        <v>1028</v>
      </c>
      <c r="D1477" s="7">
        <v>1</v>
      </c>
      <c r="E1477" s="8">
        <f t="shared" si="235"/>
        <v>5319.2</v>
      </c>
      <c r="F1477" s="10">
        <f t="shared" si="235"/>
        <v>5319.2</v>
      </c>
      <c r="G1477" s="8">
        <f>TRUNC(SUMIF(V1475:V1478,RIGHTB(O1477,1),H1475:H1478)*U1477,2)</f>
        <v>5319.24</v>
      </c>
      <c r="H1477" s="10">
        <f>TRUNC(G1477*D1477,1)</f>
        <v>5319.2</v>
      </c>
      <c r="I1477" s="8">
        <v>0</v>
      </c>
      <c r="J1477" s="10">
        <f>TRUNC(I1477*D1477,1)</f>
        <v>0</v>
      </c>
      <c r="K1477" s="8">
        <v>0</v>
      </c>
      <c r="L1477" s="10">
        <f>TRUNC(K1477*D1477,1)</f>
        <v>0</v>
      </c>
      <c r="M1477" s="6" t="s">
        <v>41</v>
      </c>
      <c r="N1477" s="2" t="s">
        <v>3273</v>
      </c>
      <c r="O1477" s="2" t="s">
        <v>1104</v>
      </c>
      <c r="P1477" s="2" t="s">
        <v>48</v>
      </c>
      <c r="Q1477" s="2" t="s">
        <v>48</v>
      </c>
      <c r="R1477" s="2" t="s">
        <v>48</v>
      </c>
      <c r="S1477" s="3">
        <v>0</v>
      </c>
      <c r="T1477" s="3">
        <v>0</v>
      </c>
      <c r="U1477" s="3">
        <v>0.16</v>
      </c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2" t="s">
        <v>41</v>
      </c>
      <c r="AW1477" s="2" t="s">
        <v>3281</v>
      </c>
      <c r="AX1477" s="2" t="s">
        <v>41</v>
      </c>
      <c r="AY1477" s="2" t="s">
        <v>41</v>
      </c>
    </row>
    <row r="1478" spans="1:51" ht="30" customHeight="1" hidden="1">
      <c r="A1478" s="6" t="s">
        <v>1715</v>
      </c>
      <c r="B1478" s="6" t="s">
        <v>1211</v>
      </c>
      <c r="C1478" s="6" t="s">
        <v>1212</v>
      </c>
      <c r="D1478" s="7">
        <v>1</v>
      </c>
      <c r="E1478" s="8">
        <f t="shared" si="235"/>
        <v>29916.8</v>
      </c>
      <c r="F1478" s="10">
        <f t="shared" si="235"/>
        <v>29916.8</v>
      </c>
      <c r="G1478" s="8">
        <f>TRUNC(단가대비표!O395*1/8*16/12*25/20,1)</f>
        <v>0</v>
      </c>
      <c r="H1478" s="10">
        <f>TRUNC(G1478*D1478,1)</f>
        <v>0</v>
      </c>
      <c r="I1478" s="8">
        <f>TRUNC(단가대비표!P395*1/8*16/12*25/20,1)</f>
        <v>29916.8</v>
      </c>
      <c r="J1478" s="10">
        <f>TRUNC(I1478*D1478,1)</f>
        <v>29916.8</v>
      </c>
      <c r="K1478" s="8">
        <f>TRUNC(단가대비표!V395*1/8*16/12*25/20,1)</f>
        <v>0</v>
      </c>
      <c r="L1478" s="10">
        <f>TRUNC(K1478*D1478,1)</f>
        <v>0</v>
      </c>
      <c r="M1478" s="6" t="s">
        <v>1716</v>
      </c>
      <c r="N1478" s="2" t="s">
        <v>3273</v>
      </c>
      <c r="O1478" s="2" t="s">
        <v>1717</v>
      </c>
      <c r="P1478" s="2" t="s">
        <v>48</v>
      </c>
      <c r="Q1478" s="2" t="s">
        <v>48</v>
      </c>
      <c r="R1478" s="2" t="s">
        <v>47</v>
      </c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2" t="s">
        <v>41</v>
      </c>
      <c r="AW1478" s="2" t="s">
        <v>3282</v>
      </c>
      <c r="AX1478" s="2" t="s">
        <v>47</v>
      </c>
      <c r="AY1478" s="2" t="s">
        <v>41</v>
      </c>
    </row>
    <row r="1479" spans="1:51" ht="30" customHeight="1" hidden="1">
      <c r="A1479" s="6" t="s">
        <v>1173</v>
      </c>
      <c r="B1479" s="6" t="s">
        <v>41</v>
      </c>
      <c r="C1479" s="6" t="s">
        <v>41</v>
      </c>
      <c r="D1479" s="7"/>
      <c r="E1479" s="8"/>
      <c r="F1479" s="10">
        <f>H1479+J1479+L1479</f>
        <v>75213</v>
      </c>
      <c r="G1479" s="8"/>
      <c r="H1479" s="10">
        <f>TRUNC(SUMIF(N1475:N1478,N1474,H1475:H1478),0)</f>
        <v>38564</v>
      </c>
      <c r="I1479" s="8"/>
      <c r="J1479" s="10">
        <f>TRUNC(SUMIF(N1475:N1478,N1474,J1475:J1478),0)</f>
        <v>29916</v>
      </c>
      <c r="K1479" s="8"/>
      <c r="L1479" s="10">
        <f>TRUNC(SUMIF(N1475:N1478,N1474,L1475:L1478),0)</f>
        <v>6733</v>
      </c>
      <c r="M1479" s="6" t="s">
        <v>41</v>
      </c>
      <c r="N1479" s="2" t="s">
        <v>67</v>
      </c>
      <c r="O1479" s="2" t="s">
        <v>67</v>
      </c>
      <c r="P1479" s="2" t="s">
        <v>41</v>
      </c>
      <c r="Q1479" s="2" t="s">
        <v>41</v>
      </c>
      <c r="R1479" s="2" t="s">
        <v>41</v>
      </c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2" t="s">
        <v>41</v>
      </c>
      <c r="AW1479" s="2" t="s">
        <v>41</v>
      </c>
      <c r="AX1479" s="2" t="s">
        <v>41</v>
      </c>
      <c r="AY1479" s="2" t="s">
        <v>41</v>
      </c>
    </row>
    <row r="1480" spans="1:13" ht="30" customHeight="1" hidden="1">
      <c r="A1480" s="7"/>
      <c r="B1480" s="7"/>
      <c r="C1480" s="7"/>
      <c r="D1480" s="7"/>
      <c r="E1480" s="8"/>
      <c r="F1480" s="10"/>
      <c r="G1480" s="8"/>
      <c r="H1480" s="10"/>
      <c r="I1480" s="8"/>
      <c r="J1480" s="10"/>
      <c r="K1480" s="8"/>
      <c r="L1480" s="10"/>
      <c r="M1480" s="7"/>
    </row>
    <row r="1481" spans="1:14" ht="30" customHeight="1" hidden="1">
      <c r="A1481" s="24" t="s">
        <v>3283</v>
      </c>
      <c r="B1481" s="25"/>
      <c r="C1481" s="25"/>
      <c r="D1481" s="25"/>
      <c r="E1481" s="26"/>
      <c r="F1481" s="27"/>
      <c r="G1481" s="26"/>
      <c r="H1481" s="27"/>
      <c r="I1481" s="26"/>
      <c r="J1481" s="27"/>
      <c r="K1481" s="26"/>
      <c r="L1481" s="27"/>
      <c r="M1481" s="28"/>
      <c r="N1481" s="4" t="s">
        <v>1521</v>
      </c>
    </row>
    <row r="1482" spans="1:51" ht="30" customHeight="1" hidden="1">
      <c r="A1482" s="6" t="s">
        <v>1518</v>
      </c>
      <c r="B1482" s="6" t="s">
        <v>1519</v>
      </c>
      <c r="C1482" s="6" t="s">
        <v>54</v>
      </c>
      <c r="D1482" s="7">
        <v>0.1457</v>
      </c>
      <c r="E1482" s="8">
        <f aca="true" t="shared" si="236" ref="E1482:F1485">TRUNC(G1482+I1482+K1482,1)</f>
        <v>40024</v>
      </c>
      <c r="F1482" s="10">
        <f t="shared" si="236"/>
        <v>5831.4</v>
      </c>
      <c r="G1482" s="8">
        <f>단가대비표!O23</f>
        <v>0</v>
      </c>
      <c r="H1482" s="10">
        <f>TRUNC(G1482*D1482,1)</f>
        <v>0</v>
      </c>
      <c r="I1482" s="8">
        <f>단가대비표!P23</f>
        <v>0</v>
      </c>
      <c r="J1482" s="10">
        <f>TRUNC(I1482*D1482,1)</f>
        <v>0</v>
      </c>
      <c r="K1482" s="8">
        <f>단가대비표!V23</f>
        <v>40024</v>
      </c>
      <c r="L1482" s="10">
        <f>TRUNC(K1482*D1482,1)</f>
        <v>5831.4</v>
      </c>
      <c r="M1482" s="6" t="s">
        <v>3284</v>
      </c>
      <c r="N1482" s="2" t="s">
        <v>1521</v>
      </c>
      <c r="O1482" s="2" t="s">
        <v>3285</v>
      </c>
      <c r="P1482" s="2" t="s">
        <v>48</v>
      </c>
      <c r="Q1482" s="2" t="s">
        <v>48</v>
      </c>
      <c r="R1482" s="2" t="s">
        <v>47</v>
      </c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2" t="s">
        <v>41</v>
      </c>
      <c r="AW1482" s="2" t="s">
        <v>3286</v>
      </c>
      <c r="AX1482" s="2" t="s">
        <v>41</v>
      </c>
      <c r="AY1482" s="2" t="s">
        <v>41</v>
      </c>
    </row>
    <row r="1483" spans="1:51" ht="30" customHeight="1" hidden="1">
      <c r="A1483" s="6" t="s">
        <v>1708</v>
      </c>
      <c r="B1483" s="6" t="s">
        <v>1709</v>
      </c>
      <c r="C1483" s="6" t="s">
        <v>1422</v>
      </c>
      <c r="D1483" s="7">
        <v>5.7</v>
      </c>
      <c r="E1483" s="8">
        <f t="shared" si="236"/>
        <v>1204.5</v>
      </c>
      <c r="F1483" s="10">
        <f t="shared" si="236"/>
        <v>6865.8</v>
      </c>
      <c r="G1483" s="8">
        <f>단가대비표!O65</f>
        <v>1204.54</v>
      </c>
      <c r="H1483" s="10">
        <f>TRUNC(G1483*D1483,1)</f>
        <v>6865.8</v>
      </c>
      <c r="I1483" s="8">
        <f>단가대비표!P65</f>
        <v>0</v>
      </c>
      <c r="J1483" s="10">
        <f>TRUNC(I1483*D1483,1)</f>
        <v>0</v>
      </c>
      <c r="K1483" s="8">
        <f>단가대비표!V65</f>
        <v>0</v>
      </c>
      <c r="L1483" s="10">
        <f>TRUNC(K1483*D1483,1)</f>
        <v>0</v>
      </c>
      <c r="M1483" s="6" t="s">
        <v>1710</v>
      </c>
      <c r="N1483" s="2" t="s">
        <v>1521</v>
      </c>
      <c r="O1483" s="2" t="s">
        <v>1711</v>
      </c>
      <c r="P1483" s="2" t="s">
        <v>48</v>
      </c>
      <c r="Q1483" s="2" t="s">
        <v>48</v>
      </c>
      <c r="R1483" s="2" t="s">
        <v>47</v>
      </c>
      <c r="S1483" s="3"/>
      <c r="T1483" s="3"/>
      <c r="U1483" s="3"/>
      <c r="V1483" s="3">
        <v>1</v>
      </c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2" t="s">
        <v>41</v>
      </c>
      <c r="AW1483" s="2" t="s">
        <v>3287</v>
      </c>
      <c r="AX1483" s="2" t="s">
        <v>41</v>
      </c>
      <c r="AY1483" s="2" t="s">
        <v>41</v>
      </c>
    </row>
    <row r="1484" spans="1:51" ht="30" customHeight="1" hidden="1">
      <c r="A1484" s="6" t="s">
        <v>1305</v>
      </c>
      <c r="B1484" s="6" t="s">
        <v>3288</v>
      </c>
      <c r="C1484" s="6" t="s">
        <v>1028</v>
      </c>
      <c r="D1484" s="7">
        <v>1</v>
      </c>
      <c r="E1484" s="8">
        <f t="shared" si="236"/>
        <v>2540.3</v>
      </c>
      <c r="F1484" s="10">
        <f t="shared" si="236"/>
        <v>2540.3</v>
      </c>
      <c r="G1484" s="8">
        <f>TRUNC(SUMIF(V1482:V1485,RIGHTB(O1484,1),H1482:H1485)*U1484,2)</f>
        <v>2540.34</v>
      </c>
      <c r="H1484" s="10">
        <f>TRUNC(G1484*D1484,1)</f>
        <v>2540.3</v>
      </c>
      <c r="I1484" s="8">
        <v>0</v>
      </c>
      <c r="J1484" s="10">
        <f>TRUNC(I1484*D1484,1)</f>
        <v>0</v>
      </c>
      <c r="K1484" s="8">
        <v>0</v>
      </c>
      <c r="L1484" s="10">
        <f>TRUNC(K1484*D1484,1)</f>
        <v>0</v>
      </c>
      <c r="M1484" s="6" t="s">
        <v>41</v>
      </c>
      <c r="N1484" s="2" t="s">
        <v>1521</v>
      </c>
      <c r="O1484" s="2" t="s">
        <v>1104</v>
      </c>
      <c r="P1484" s="2" t="s">
        <v>48</v>
      </c>
      <c r="Q1484" s="2" t="s">
        <v>48</v>
      </c>
      <c r="R1484" s="2" t="s">
        <v>48</v>
      </c>
      <c r="S1484" s="3">
        <v>0</v>
      </c>
      <c r="T1484" s="3">
        <v>0</v>
      </c>
      <c r="U1484" s="3">
        <v>0.37</v>
      </c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2" t="s">
        <v>41</v>
      </c>
      <c r="AW1484" s="2" t="s">
        <v>3289</v>
      </c>
      <c r="AX1484" s="2" t="s">
        <v>41</v>
      </c>
      <c r="AY1484" s="2" t="s">
        <v>41</v>
      </c>
    </row>
    <row r="1485" spans="1:51" ht="30" customHeight="1" hidden="1">
      <c r="A1485" s="6" t="s">
        <v>1715</v>
      </c>
      <c r="B1485" s="6" t="s">
        <v>1211</v>
      </c>
      <c r="C1485" s="6" t="s">
        <v>1212</v>
      </c>
      <c r="D1485" s="7">
        <v>1</v>
      </c>
      <c r="E1485" s="8">
        <f t="shared" si="236"/>
        <v>29916.8</v>
      </c>
      <c r="F1485" s="10">
        <f t="shared" si="236"/>
        <v>29916.8</v>
      </c>
      <c r="G1485" s="8">
        <f>TRUNC(단가대비표!O395*1/8*16/12*25/20,1)</f>
        <v>0</v>
      </c>
      <c r="H1485" s="10">
        <f>TRUNC(G1485*D1485,1)</f>
        <v>0</v>
      </c>
      <c r="I1485" s="8">
        <f>TRUNC(단가대비표!P395*1/8*16/12*25/20,1)</f>
        <v>29916.8</v>
      </c>
      <c r="J1485" s="10">
        <f>TRUNC(I1485*D1485,1)</f>
        <v>29916.8</v>
      </c>
      <c r="K1485" s="8">
        <f>TRUNC(단가대비표!V395*1/8*16/12*25/20,1)</f>
        <v>0</v>
      </c>
      <c r="L1485" s="10">
        <f>TRUNC(K1485*D1485,1)</f>
        <v>0</v>
      </c>
      <c r="M1485" s="6" t="s">
        <v>1716</v>
      </c>
      <c r="N1485" s="2" t="s">
        <v>1521</v>
      </c>
      <c r="O1485" s="2" t="s">
        <v>1717</v>
      </c>
      <c r="P1485" s="2" t="s">
        <v>48</v>
      </c>
      <c r="Q1485" s="2" t="s">
        <v>48</v>
      </c>
      <c r="R1485" s="2" t="s">
        <v>47</v>
      </c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2" t="s">
        <v>41</v>
      </c>
      <c r="AW1485" s="2" t="s">
        <v>3290</v>
      </c>
      <c r="AX1485" s="2" t="s">
        <v>47</v>
      </c>
      <c r="AY1485" s="2" t="s">
        <v>41</v>
      </c>
    </row>
    <row r="1486" spans="1:51" ht="30" customHeight="1" hidden="1">
      <c r="A1486" s="6" t="s">
        <v>1173</v>
      </c>
      <c r="B1486" s="6" t="s">
        <v>41</v>
      </c>
      <c r="C1486" s="6" t="s">
        <v>41</v>
      </c>
      <c r="D1486" s="7"/>
      <c r="E1486" s="8"/>
      <c r="F1486" s="10">
        <f>H1486+J1486+L1486</f>
        <v>45153</v>
      </c>
      <c r="G1486" s="8"/>
      <c r="H1486" s="10">
        <f>TRUNC(SUMIF(N1482:N1485,N1481,H1482:H1485),0)</f>
        <v>9406</v>
      </c>
      <c r="I1486" s="8"/>
      <c r="J1486" s="10">
        <f>TRUNC(SUMIF(N1482:N1485,N1481,J1482:J1485),0)</f>
        <v>29916</v>
      </c>
      <c r="K1486" s="8"/>
      <c r="L1486" s="10">
        <f>TRUNC(SUMIF(N1482:N1485,N1481,L1482:L1485),0)</f>
        <v>5831</v>
      </c>
      <c r="M1486" s="6" t="s">
        <v>41</v>
      </c>
      <c r="N1486" s="2" t="s">
        <v>67</v>
      </c>
      <c r="O1486" s="2" t="s">
        <v>67</v>
      </c>
      <c r="P1486" s="2" t="s">
        <v>41</v>
      </c>
      <c r="Q1486" s="2" t="s">
        <v>41</v>
      </c>
      <c r="R1486" s="2" t="s">
        <v>41</v>
      </c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2" t="s">
        <v>41</v>
      </c>
      <c r="AW1486" s="2" t="s">
        <v>41</v>
      </c>
      <c r="AX1486" s="2" t="s">
        <v>41</v>
      </c>
      <c r="AY1486" s="2" t="s">
        <v>41</v>
      </c>
    </row>
    <row r="1487" spans="1:13" ht="30" customHeight="1" hidden="1">
      <c r="A1487" s="7"/>
      <c r="B1487" s="7"/>
      <c r="C1487" s="7"/>
      <c r="D1487" s="7"/>
      <c r="E1487" s="8"/>
      <c r="F1487" s="10"/>
      <c r="G1487" s="8"/>
      <c r="H1487" s="10"/>
      <c r="I1487" s="8"/>
      <c r="J1487" s="10"/>
      <c r="K1487" s="8"/>
      <c r="L1487" s="10"/>
      <c r="M1487" s="7"/>
    </row>
    <row r="1488" spans="1:14" ht="30" customHeight="1" hidden="1">
      <c r="A1488" s="24" t="s">
        <v>3291</v>
      </c>
      <c r="B1488" s="25"/>
      <c r="C1488" s="25"/>
      <c r="D1488" s="25"/>
      <c r="E1488" s="26"/>
      <c r="F1488" s="27"/>
      <c r="G1488" s="26"/>
      <c r="H1488" s="27"/>
      <c r="I1488" s="26"/>
      <c r="J1488" s="27"/>
      <c r="K1488" s="26"/>
      <c r="L1488" s="27"/>
      <c r="M1488" s="28"/>
      <c r="N1488" s="4" t="s">
        <v>3292</v>
      </c>
    </row>
    <row r="1489" spans="1:51" ht="30" customHeight="1" hidden="1">
      <c r="A1489" s="6" t="s">
        <v>3293</v>
      </c>
      <c r="B1489" s="6" t="s">
        <v>3294</v>
      </c>
      <c r="C1489" s="6" t="s">
        <v>54</v>
      </c>
      <c r="D1489" s="7">
        <v>0.1604</v>
      </c>
      <c r="E1489" s="8">
        <f aca="true" t="shared" si="237" ref="E1489:F1492">TRUNC(G1489+I1489+K1489,1)</f>
        <v>384303</v>
      </c>
      <c r="F1489" s="10">
        <f t="shared" si="237"/>
        <v>61642.2</v>
      </c>
      <c r="G1489" s="8">
        <f>단가대비표!O18</f>
        <v>0</v>
      </c>
      <c r="H1489" s="10">
        <f>TRUNC(G1489*D1489,1)</f>
        <v>0</v>
      </c>
      <c r="I1489" s="8">
        <f>단가대비표!P18</f>
        <v>0</v>
      </c>
      <c r="J1489" s="10">
        <f>TRUNC(I1489*D1489,1)</f>
        <v>0</v>
      </c>
      <c r="K1489" s="8">
        <f>단가대비표!V18</f>
        <v>384303</v>
      </c>
      <c r="L1489" s="10">
        <f>TRUNC(K1489*D1489,1)</f>
        <v>61642.2</v>
      </c>
      <c r="M1489" s="6" t="s">
        <v>3296</v>
      </c>
      <c r="N1489" s="2" t="s">
        <v>3292</v>
      </c>
      <c r="O1489" s="2" t="s">
        <v>3297</v>
      </c>
      <c r="P1489" s="2" t="s">
        <v>48</v>
      </c>
      <c r="Q1489" s="2" t="s">
        <v>48</v>
      </c>
      <c r="R1489" s="2" t="s">
        <v>47</v>
      </c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2" t="s">
        <v>41</v>
      </c>
      <c r="AW1489" s="2" t="s">
        <v>3298</v>
      </c>
      <c r="AX1489" s="2" t="s">
        <v>41</v>
      </c>
      <c r="AY1489" s="2" t="s">
        <v>41</v>
      </c>
    </row>
    <row r="1490" spans="1:51" ht="30" customHeight="1" hidden="1">
      <c r="A1490" s="6" t="s">
        <v>1708</v>
      </c>
      <c r="B1490" s="6" t="s">
        <v>1709</v>
      </c>
      <c r="C1490" s="6" t="s">
        <v>1422</v>
      </c>
      <c r="D1490" s="7">
        <v>12</v>
      </c>
      <c r="E1490" s="8">
        <f t="shared" si="237"/>
        <v>1204.5</v>
      </c>
      <c r="F1490" s="10">
        <f t="shared" si="237"/>
        <v>14454.4</v>
      </c>
      <c r="G1490" s="8">
        <f>단가대비표!O65</f>
        <v>1204.54</v>
      </c>
      <c r="H1490" s="10">
        <f>TRUNC(G1490*D1490,1)</f>
        <v>14454.4</v>
      </c>
      <c r="I1490" s="8">
        <f>단가대비표!P65</f>
        <v>0</v>
      </c>
      <c r="J1490" s="10">
        <f>TRUNC(I1490*D1490,1)</f>
        <v>0</v>
      </c>
      <c r="K1490" s="8">
        <f>단가대비표!V65</f>
        <v>0</v>
      </c>
      <c r="L1490" s="10">
        <f>TRUNC(K1490*D1490,1)</f>
        <v>0</v>
      </c>
      <c r="M1490" s="6" t="s">
        <v>1710</v>
      </c>
      <c r="N1490" s="2" t="s">
        <v>3292</v>
      </c>
      <c r="O1490" s="2" t="s">
        <v>1711</v>
      </c>
      <c r="P1490" s="2" t="s">
        <v>48</v>
      </c>
      <c r="Q1490" s="2" t="s">
        <v>48</v>
      </c>
      <c r="R1490" s="2" t="s">
        <v>47</v>
      </c>
      <c r="S1490" s="3"/>
      <c r="T1490" s="3"/>
      <c r="U1490" s="3"/>
      <c r="V1490" s="3">
        <v>1</v>
      </c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2" t="s">
        <v>41</v>
      </c>
      <c r="AW1490" s="2" t="s">
        <v>3299</v>
      </c>
      <c r="AX1490" s="2" t="s">
        <v>41</v>
      </c>
      <c r="AY1490" s="2" t="s">
        <v>41</v>
      </c>
    </row>
    <row r="1491" spans="1:51" ht="30" customHeight="1" hidden="1">
      <c r="A1491" s="6" t="s">
        <v>1305</v>
      </c>
      <c r="B1491" s="6" t="s">
        <v>3300</v>
      </c>
      <c r="C1491" s="6" t="s">
        <v>1028</v>
      </c>
      <c r="D1491" s="7">
        <v>1</v>
      </c>
      <c r="E1491" s="8">
        <f t="shared" si="237"/>
        <v>2890.8</v>
      </c>
      <c r="F1491" s="10">
        <f t="shared" si="237"/>
        <v>2890.8</v>
      </c>
      <c r="G1491" s="8">
        <f>TRUNC(SUMIF(V1489:V1492,RIGHTB(O1491,1),H1489:H1492)*U1491,2)</f>
        <v>2890.88</v>
      </c>
      <c r="H1491" s="10">
        <f>TRUNC(G1491*D1491,1)</f>
        <v>2890.8</v>
      </c>
      <c r="I1491" s="8">
        <v>0</v>
      </c>
      <c r="J1491" s="10">
        <f>TRUNC(I1491*D1491,1)</f>
        <v>0</v>
      </c>
      <c r="K1491" s="8">
        <v>0</v>
      </c>
      <c r="L1491" s="10">
        <f>TRUNC(K1491*D1491,1)</f>
        <v>0</v>
      </c>
      <c r="M1491" s="6" t="s">
        <v>41</v>
      </c>
      <c r="N1491" s="2" t="s">
        <v>3292</v>
      </c>
      <c r="O1491" s="2" t="s">
        <v>1104</v>
      </c>
      <c r="P1491" s="2" t="s">
        <v>48</v>
      </c>
      <c r="Q1491" s="2" t="s">
        <v>48</v>
      </c>
      <c r="R1491" s="2" t="s">
        <v>48</v>
      </c>
      <c r="S1491" s="3">
        <v>0</v>
      </c>
      <c r="T1491" s="3">
        <v>0</v>
      </c>
      <c r="U1491" s="3">
        <v>0.2</v>
      </c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2" t="s">
        <v>41</v>
      </c>
      <c r="AW1491" s="2" t="s">
        <v>3301</v>
      </c>
      <c r="AX1491" s="2" t="s">
        <v>41</v>
      </c>
      <c r="AY1491" s="2" t="s">
        <v>41</v>
      </c>
    </row>
    <row r="1492" spans="1:51" ht="30" customHeight="1" hidden="1">
      <c r="A1492" s="6" t="s">
        <v>1715</v>
      </c>
      <c r="B1492" s="6" t="s">
        <v>1211</v>
      </c>
      <c r="C1492" s="6" t="s">
        <v>1212</v>
      </c>
      <c r="D1492" s="7">
        <v>1</v>
      </c>
      <c r="E1492" s="8">
        <f t="shared" si="237"/>
        <v>29916.8</v>
      </c>
      <c r="F1492" s="10">
        <f t="shared" si="237"/>
        <v>29916.8</v>
      </c>
      <c r="G1492" s="8">
        <f>TRUNC(단가대비표!O395*1/8*16/12*25/20,1)</f>
        <v>0</v>
      </c>
      <c r="H1492" s="10">
        <f>TRUNC(G1492*D1492,1)</f>
        <v>0</v>
      </c>
      <c r="I1492" s="8">
        <f>TRUNC(단가대비표!P395*1/8*16/12*25/20,1)</f>
        <v>29916.8</v>
      </c>
      <c r="J1492" s="10">
        <f>TRUNC(I1492*D1492,1)</f>
        <v>29916.8</v>
      </c>
      <c r="K1492" s="8">
        <f>TRUNC(단가대비표!V395*1/8*16/12*25/20,1)</f>
        <v>0</v>
      </c>
      <c r="L1492" s="10">
        <f>TRUNC(K1492*D1492,1)</f>
        <v>0</v>
      </c>
      <c r="M1492" s="6" t="s">
        <v>1716</v>
      </c>
      <c r="N1492" s="2" t="s">
        <v>3292</v>
      </c>
      <c r="O1492" s="2" t="s">
        <v>1717</v>
      </c>
      <c r="P1492" s="2" t="s">
        <v>48</v>
      </c>
      <c r="Q1492" s="2" t="s">
        <v>48</v>
      </c>
      <c r="R1492" s="2" t="s">
        <v>47</v>
      </c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2" t="s">
        <v>41</v>
      </c>
      <c r="AW1492" s="2" t="s">
        <v>3302</v>
      </c>
      <c r="AX1492" s="2" t="s">
        <v>47</v>
      </c>
      <c r="AY1492" s="2" t="s">
        <v>41</v>
      </c>
    </row>
    <row r="1493" spans="1:51" ht="30" customHeight="1" hidden="1">
      <c r="A1493" s="6" t="s">
        <v>1173</v>
      </c>
      <c r="B1493" s="6" t="s">
        <v>41</v>
      </c>
      <c r="C1493" s="6" t="s">
        <v>41</v>
      </c>
      <c r="D1493" s="7"/>
      <c r="E1493" s="8"/>
      <c r="F1493" s="10">
        <f>H1493+J1493+L1493</f>
        <v>108903</v>
      </c>
      <c r="G1493" s="8"/>
      <c r="H1493" s="10">
        <f>TRUNC(SUMIF(N1489:N1492,N1488,H1489:H1492),0)</f>
        <v>17345</v>
      </c>
      <c r="I1493" s="8"/>
      <c r="J1493" s="10">
        <f>TRUNC(SUMIF(N1489:N1492,N1488,J1489:J1492),0)</f>
        <v>29916</v>
      </c>
      <c r="K1493" s="8"/>
      <c r="L1493" s="10">
        <f>TRUNC(SUMIF(N1489:N1492,N1488,L1489:L1492),0)</f>
        <v>61642</v>
      </c>
      <c r="M1493" s="6" t="s">
        <v>41</v>
      </c>
      <c r="N1493" s="2" t="s">
        <v>67</v>
      </c>
      <c r="O1493" s="2" t="s">
        <v>67</v>
      </c>
      <c r="P1493" s="2" t="s">
        <v>41</v>
      </c>
      <c r="Q1493" s="2" t="s">
        <v>41</v>
      </c>
      <c r="R1493" s="2" t="s">
        <v>41</v>
      </c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2" t="s">
        <v>41</v>
      </c>
      <c r="AW1493" s="2" t="s">
        <v>41</v>
      </c>
      <c r="AX1493" s="2" t="s">
        <v>41</v>
      </c>
      <c r="AY1493" s="2" t="s">
        <v>41</v>
      </c>
    </row>
    <row r="1494" spans="1:13" ht="30" customHeight="1" hidden="1">
      <c r="A1494" s="7"/>
      <c r="B1494" s="7"/>
      <c r="C1494" s="7"/>
      <c r="D1494" s="7"/>
      <c r="E1494" s="8"/>
      <c r="F1494" s="10"/>
      <c r="G1494" s="8"/>
      <c r="H1494" s="10"/>
      <c r="I1494" s="8"/>
      <c r="J1494" s="10"/>
      <c r="K1494" s="8"/>
      <c r="L1494" s="10"/>
      <c r="M1494" s="7"/>
    </row>
    <row r="1495" spans="1:14" ht="30" customHeight="1" hidden="1">
      <c r="A1495" s="24" t="s">
        <v>3303</v>
      </c>
      <c r="B1495" s="25"/>
      <c r="C1495" s="25"/>
      <c r="D1495" s="25"/>
      <c r="E1495" s="26"/>
      <c r="F1495" s="27"/>
      <c r="G1495" s="26"/>
      <c r="H1495" s="27"/>
      <c r="I1495" s="26"/>
      <c r="J1495" s="27"/>
      <c r="K1495" s="26"/>
      <c r="L1495" s="27"/>
      <c r="M1495" s="28"/>
      <c r="N1495" s="4" t="s">
        <v>1490</v>
      </c>
    </row>
    <row r="1496" spans="1:51" ht="30" customHeight="1" hidden="1">
      <c r="A1496" s="6" t="s">
        <v>3120</v>
      </c>
      <c r="B1496" s="6" t="s">
        <v>1211</v>
      </c>
      <c r="C1496" s="6" t="s">
        <v>1212</v>
      </c>
      <c r="D1496" s="7">
        <v>0.14</v>
      </c>
      <c r="E1496" s="8">
        <f>TRUNC(G1496+I1496+K1496,1)</f>
        <v>157427</v>
      </c>
      <c r="F1496" s="10">
        <f>TRUNC(H1496+J1496+L1496,1)</f>
        <v>22039.7</v>
      </c>
      <c r="G1496" s="8">
        <f>단가대비표!O378</f>
        <v>0</v>
      </c>
      <c r="H1496" s="10">
        <f>TRUNC(G1496*D1496,1)</f>
        <v>0</v>
      </c>
      <c r="I1496" s="8">
        <f>단가대비표!P378</f>
        <v>157427</v>
      </c>
      <c r="J1496" s="10">
        <f>TRUNC(I1496*D1496,1)</f>
        <v>22039.7</v>
      </c>
      <c r="K1496" s="8">
        <f>단가대비표!V378</f>
        <v>0</v>
      </c>
      <c r="L1496" s="10">
        <f>TRUNC(K1496*D1496,1)</f>
        <v>0</v>
      </c>
      <c r="M1496" s="6" t="s">
        <v>3121</v>
      </c>
      <c r="N1496" s="2" t="s">
        <v>1490</v>
      </c>
      <c r="O1496" s="2" t="s">
        <v>3122</v>
      </c>
      <c r="P1496" s="2" t="s">
        <v>48</v>
      </c>
      <c r="Q1496" s="2" t="s">
        <v>48</v>
      </c>
      <c r="R1496" s="2" t="s">
        <v>47</v>
      </c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2" t="s">
        <v>41</v>
      </c>
      <c r="AW1496" s="2" t="s">
        <v>3304</v>
      </c>
      <c r="AX1496" s="2" t="s">
        <v>41</v>
      </c>
      <c r="AY1496" s="2" t="s">
        <v>41</v>
      </c>
    </row>
    <row r="1497" spans="1:51" ht="30" customHeight="1" hidden="1">
      <c r="A1497" s="6" t="s">
        <v>1215</v>
      </c>
      <c r="B1497" s="6" t="s">
        <v>1211</v>
      </c>
      <c r="C1497" s="6" t="s">
        <v>1212</v>
      </c>
      <c r="D1497" s="7">
        <v>0.16</v>
      </c>
      <c r="E1497" s="8">
        <f>TRUNC(G1497+I1497+K1497,1)</f>
        <v>99882</v>
      </c>
      <c r="F1497" s="10">
        <f>TRUNC(H1497+J1497+L1497,1)</f>
        <v>15981.1</v>
      </c>
      <c r="G1497" s="8">
        <f>단가대비표!O367</f>
        <v>0</v>
      </c>
      <c r="H1497" s="10">
        <f>TRUNC(G1497*D1497,1)</f>
        <v>0</v>
      </c>
      <c r="I1497" s="8">
        <f>단가대비표!P367</f>
        <v>99882</v>
      </c>
      <c r="J1497" s="10">
        <f>TRUNC(I1497*D1497,1)</f>
        <v>15981.1</v>
      </c>
      <c r="K1497" s="8">
        <f>단가대비표!V367</f>
        <v>0</v>
      </c>
      <c r="L1497" s="10">
        <f>TRUNC(K1497*D1497,1)</f>
        <v>0</v>
      </c>
      <c r="M1497" s="6" t="s">
        <v>1247</v>
      </c>
      <c r="N1497" s="2" t="s">
        <v>1490</v>
      </c>
      <c r="O1497" s="2" t="s">
        <v>1216</v>
      </c>
      <c r="P1497" s="2" t="s">
        <v>48</v>
      </c>
      <c r="Q1497" s="2" t="s">
        <v>48</v>
      </c>
      <c r="R1497" s="2" t="s">
        <v>47</v>
      </c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2" t="s">
        <v>41</v>
      </c>
      <c r="AW1497" s="2" t="s">
        <v>3305</v>
      </c>
      <c r="AX1497" s="2" t="s">
        <v>41</v>
      </c>
      <c r="AY1497" s="2" t="s">
        <v>41</v>
      </c>
    </row>
    <row r="1498" spans="1:51" ht="30" customHeight="1" hidden="1">
      <c r="A1498" s="6" t="s">
        <v>1173</v>
      </c>
      <c r="B1498" s="6" t="s">
        <v>41</v>
      </c>
      <c r="C1498" s="6" t="s">
        <v>41</v>
      </c>
      <c r="D1498" s="7"/>
      <c r="E1498" s="8"/>
      <c r="F1498" s="10">
        <f>H1498+J1498+L1498</f>
        <v>38020</v>
      </c>
      <c r="G1498" s="8"/>
      <c r="H1498" s="10">
        <f>TRUNC(SUMIF(N1496:N1497,N1495,H1496:H1497),0)</f>
        <v>0</v>
      </c>
      <c r="I1498" s="8"/>
      <c r="J1498" s="10">
        <f>TRUNC(SUMIF(N1496:N1497,N1495,J1496:J1497),0)</f>
        <v>38020</v>
      </c>
      <c r="K1498" s="8"/>
      <c r="L1498" s="10">
        <f>TRUNC(SUMIF(N1496:N1497,N1495,L1496:L1497),0)</f>
        <v>0</v>
      </c>
      <c r="M1498" s="6" t="s">
        <v>41</v>
      </c>
      <c r="N1498" s="2" t="s">
        <v>67</v>
      </c>
      <c r="O1498" s="2" t="s">
        <v>67</v>
      </c>
      <c r="P1498" s="2" t="s">
        <v>41</v>
      </c>
      <c r="Q1498" s="2" t="s">
        <v>41</v>
      </c>
      <c r="R1498" s="2" t="s">
        <v>41</v>
      </c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2" t="s">
        <v>41</v>
      </c>
      <c r="AW1498" s="2" t="s">
        <v>41</v>
      </c>
      <c r="AX1498" s="2" t="s">
        <v>41</v>
      </c>
      <c r="AY1498" s="2" t="s">
        <v>41</v>
      </c>
    </row>
    <row r="1499" spans="1:13" ht="30" customHeight="1" hidden="1">
      <c r="A1499" s="7"/>
      <c r="B1499" s="7"/>
      <c r="C1499" s="7"/>
      <c r="D1499" s="7"/>
      <c r="E1499" s="8"/>
      <c r="F1499" s="10"/>
      <c r="G1499" s="8"/>
      <c r="H1499" s="10"/>
      <c r="I1499" s="8"/>
      <c r="J1499" s="10"/>
      <c r="K1499" s="8"/>
      <c r="L1499" s="10"/>
      <c r="M1499" s="7"/>
    </row>
    <row r="1500" spans="1:14" ht="30" customHeight="1" hidden="1">
      <c r="A1500" s="24" t="s">
        <v>3306</v>
      </c>
      <c r="B1500" s="25"/>
      <c r="C1500" s="25"/>
      <c r="D1500" s="25"/>
      <c r="E1500" s="26"/>
      <c r="F1500" s="27"/>
      <c r="G1500" s="26"/>
      <c r="H1500" s="27"/>
      <c r="I1500" s="26"/>
      <c r="J1500" s="27"/>
      <c r="K1500" s="26"/>
      <c r="L1500" s="27"/>
      <c r="M1500" s="28"/>
      <c r="N1500" s="4" t="s">
        <v>1504</v>
      </c>
    </row>
    <row r="1501" spans="1:51" ht="30" customHeight="1" hidden="1">
      <c r="A1501" s="6" t="s">
        <v>3307</v>
      </c>
      <c r="B1501" s="6" t="s">
        <v>1502</v>
      </c>
      <c r="C1501" s="6" t="s">
        <v>699</v>
      </c>
      <c r="D1501" s="7">
        <v>1</v>
      </c>
      <c r="E1501" s="8">
        <f>TRUNC(G1501+I1501+K1501,1)</f>
        <v>3964</v>
      </c>
      <c r="F1501" s="10">
        <f>TRUNC(H1501+J1501+L1501,1)</f>
        <v>3964</v>
      </c>
      <c r="G1501" s="8">
        <f>일위대가목록!F259</f>
        <v>186</v>
      </c>
      <c r="H1501" s="10">
        <f>TRUNC(G1501*D1501,1)</f>
        <v>186</v>
      </c>
      <c r="I1501" s="8">
        <f>일위대가목록!G259</f>
        <v>3775</v>
      </c>
      <c r="J1501" s="10">
        <f>TRUNC(I1501*D1501,1)</f>
        <v>3775</v>
      </c>
      <c r="K1501" s="8">
        <f>일위대가목록!H259</f>
        <v>3</v>
      </c>
      <c r="L1501" s="10">
        <f>TRUNC(K1501*D1501,1)</f>
        <v>3</v>
      </c>
      <c r="M1501" s="6" t="s">
        <v>3308</v>
      </c>
      <c r="N1501" s="2" t="s">
        <v>1504</v>
      </c>
      <c r="O1501" s="2" t="s">
        <v>3309</v>
      </c>
      <c r="P1501" s="2" t="s">
        <v>47</v>
      </c>
      <c r="Q1501" s="2" t="s">
        <v>48</v>
      </c>
      <c r="R1501" s="2" t="s">
        <v>48</v>
      </c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2" t="s">
        <v>41</v>
      </c>
      <c r="AW1501" s="2" t="s">
        <v>3310</v>
      </c>
      <c r="AX1501" s="2" t="s">
        <v>41</v>
      </c>
      <c r="AY1501" s="2" t="s">
        <v>41</v>
      </c>
    </row>
    <row r="1502" spans="1:51" ht="30" customHeight="1" hidden="1">
      <c r="A1502" s="6" t="s">
        <v>3311</v>
      </c>
      <c r="B1502" s="6" t="s">
        <v>1502</v>
      </c>
      <c r="C1502" s="6" t="s">
        <v>699</v>
      </c>
      <c r="D1502" s="7">
        <v>1</v>
      </c>
      <c r="E1502" s="8">
        <f>TRUNC(G1502+I1502+K1502,1)</f>
        <v>1011</v>
      </c>
      <c r="F1502" s="10">
        <f>TRUNC(H1502+J1502+L1502,1)</f>
        <v>1011</v>
      </c>
      <c r="G1502" s="8">
        <f>일위대가목록!F260</f>
        <v>41</v>
      </c>
      <c r="H1502" s="10">
        <f>TRUNC(G1502*D1502,1)</f>
        <v>41</v>
      </c>
      <c r="I1502" s="8">
        <f>일위대가목록!G260</f>
        <v>969</v>
      </c>
      <c r="J1502" s="10">
        <f>TRUNC(I1502*D1502,1)</f>
        <v>969</v>
      </c>
      <c r="K1502" s="8">
        <f>일위대가목록!H260</f>
        <v>1</v>
      </c>
      <c r="L1502" s="10">
        <f>TRUNC(K1502*D1502,1)</f>
        <v>1</v>
      </c>
      <c r="M1502" s="6" t="s">
        <v>3312</v>
      </c>
      <c r="N1502" s="2" t="s">
        <v>1504</v>
      </c>
      <c r="O1502" s="2" t="s">
        <v>3313</v>
      </c>
      <c r="P1502" s="2" t="s">
        <v>47</v>
      </c>
      <c r="Q1502" s="2" t="s">
        <v>48</v>
      </c>
      <c r="R1502" s="2" t="s">
        <v>48</v>
      </c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2" t="s">
        <v>41</v>
      </c>
      <c r="AW1502" s="2" t="s">
        <v>3314</v>
      </c>
      <c r="AX1502" s="2" t="s">
        <v>41</v>
      </c>
      <c r="AY1502" s="2" t="s">
        <v>41</v>
      </c>
    </row>
    <row r="1503" spans="1:51" ht="30" customHeight="1" hidden="1">
      <c r="A1503" s="6" t="s">
        <v>1173</v>
      </c>
      <c r="B1503" s="6" t="s">
        <v>41</v>
      </c>
      <c r="C1503" s="6" t="s">
        <v>41</v>
      </c>
      <c r="D1503" s="7"/>
      <c r="E1503" s="8"/>
      <c r="F1503" s="10">
        <f>H1503+J1503+L1503</f>
        <v>4975</v>
      </c>
      <c r="G1503" s="8"/>
      <c r="H1503" s="10">
        <f>TRUNC(SUMIF(N1501:N1502,N1500,H1501:H1502),0)</f>
        <v>227</v>
      </c>
      <c r="I1503" s="8"/>
      <c r="J1503" s="10">
        <f>TRUNC(SUMIF(N1501:N1502,N1500,J1501:J1502),0)</f>
        <v>4744</v>
      </c>
      <c r="K1503" s="8"/>
      <c r="L1503" s="10">
        <f>TRUNC(SUMIF(N1501:N1502,N1500,L1501:L1502),0)</f>
        <v>4</v>
      </c>
      <c r="M1503" s="6" t="s">
        <v>41</v>
      </c>
      <c r="N1503" s="2" t="s">
        <v>67</v>
      </c>
      <c r="O1503" s="2" t="s">
        <v>67</v>
      </c>
      <c r="P1503" s="2" t="s">
        <v>41</v>
      </c>
      <c r="Q1503" s="2" t="s">
        <v>41</v>
      </c>
      <c r="R1503" s="2" t="s">
        <v>41</v>
      </c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2" t="s">
        <v>41</v>
      </c>
      <c r="AW1503" s="2" t="s">
        <v>41</v>
      </c>
      <c r="AX1503" s="2" t="s">
        <v>41</v>
      </c>
      <c r="AY1503" s="2" t="s">
        <v>41</v>
      </c>
    </row>
    <row r="1504" spans="1:13" ht="30" customHeight="1" hidden="1">
      <c r="A1504" s="7"/>
      <c r="B1504" s="7"/>
      <c r="C1504" s="7"/>
      <c r="D1504" s="7"/>
      <c r="E1504" s="8"/>
      <c r="F1504" s="10"/>
      <c r="G1504" s="8"/>
      <c r="H1504" s="10"/>
      <c r="I1504" s="8"/>
      <c r="J1504" s="10"/>
      <c r="K1504" s="8"/>
      <c r="L1504" s="10"/>
      <c r="M1504" s="7"/>
    </row>
    <row r="1505" spans="1:14" ht="30" customHeight="1" hidden="1">
      <c r="A1505" s="24" t="s">
        <v>3315</v>
      </c>
      <c r="B1505" s="25"/>
      <c r="C1505" s="25"/>
      <c r="D1505" s="25"/>
      <c r="E1505" s="26"/>
      <c r="F1505" s="27"/>
      <c r="G1505" s="26"/>
      <c r="H1505" s="27"/>
      <c r="I1505" s="26"/>
      <c r="J1505" s="27"/>
      <c r="K1505" s="26"/>
      <c r="L1505" s="27"/>
      <c r="M1505" s="28"/>
      <c r="N1505" s="4" t="s">
        <v>1573</v>
      </c>
    </row>
    <row r="1506" spans="1:51" ht="30" customHeight="1" hidden="1">
      <c r="A1506" s="6" t="s">
        <v>3316</v>
      </c>
      <c r="B1506" s="6" t="s">
        <v>1211</v>
      </c>
      <c r="C1506" s="6" t="s">
        <v>1212</v>
      </c>
      <c r="D1506" s="7">
        <v>0.18</v>
      </c>
      <c r="E1506" s="8">
        <f aca="true" t="shared" si="238" ref="E1506:F1508">TRUNC(G1506+I1506+K1506,1)</f>
        <v>164864</v>
      </c>
      <c r="F1506" s="10">
        <f t="shared" si="238"/>
        <v>29675.5</v>
      </c>
      <c r="G1506" s="8">
        <f>단가대비표!O373</f>
        <v>0</v>
      </c>
      <c r="H1506" s="10">
        <f>TRUNC(G1506*D1506,1)</f>
        <v>0</v>
      </c>
      <c r="I1506" s="8">
        <f>단가대비표!P373</f>
        <v>164864</v>
      </c>
      <c r="J1506" s="10">
        <f>TRUNC(I1506*D1506,1)</f>
        <v>29675.5</v>
      </c>
      <c r="K1506" s="8">
        <f>단가대비표!V373</f>
        <v>0</v>
      </c>
      <c r="L1506" s="10">
        <f>TRUNC(K1506*D1506,1)</f>
        <v>0</v>
      </c>
      <c r="M1506" s="6" t="s">
        <v>3317</v>
      </c>
      <c r="N1506" s="2" t="s">
        <v>1573</v>
      </c>
      <c r="O1506" s="2" t="s">
        <v>3318</v>
      </c>
      <c r="P1506" s="2" t="s">
        <v>48</v>
      </c>
      <c r="Q1506" s="2" t="s">
        <v>48</v>
      </c>
      <c r="R1506" s="2" t="s">
        <v>47</v>
      </c>
      <c r="S1506" s="3"/>
      <c r="T1506" s="3"/>
      <c r="U1506" s="3"/>
      <c r="V1506" s="3">
        <v>1</v>
      </c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2" t="s">
        <v>41</v>
      </c>
      <c r="AW1506" s="2" t="s">
        <v>3319</v>
      </c>
      <c r="AX1506" s="2" t="s">
        <v>41</v>
      </c>
      <c r="AY1506" s="2" t="s">
        <v>41</v>
      </c>
    </row>
    <row r="1507" spans="1:51" ht="30" customHeight="1" hidden="1">
      <c r="A1507" s="6" t="s">
        <v>1215</v>
      </c>
      <c r="B1507" s="6" t="s">
        <v>1211</v>
      </c>
      <c r="C1507" s="6" t="s">
        <v>1212</v>
      </c>
      <c r="D1507" s="7">
        <v>0.03</v>
      </c>
      <c r="E1507" s="8">
        <f t="shared" si="238"/>
        <v>99882</v>
      </c>
      <c r="F1507" s="10">
        <f t="shared" si="238"/>
        <v>2996.4</v>
      </c>
      <c r="G1507" s="8">
        <f>단가대비표!O367</f>
        <v>0</v>
      </c>
      <c r="H1507" s="10">
        <f>TRUNC(G1507*D1507,1)</f>
        <v>0</v>
      </c>
      <c r="I1507" s="8">
        <f>단가대비표!P367</f>
        <v>99882</v>
      </c>
      <c r="J1507" s="10">
        <f>TRUNC(I1507*D1507,1)</f>
        <v>2996.4</v>
      </c>
      <c r="K1507" s="8">
        <f>단가대비표!V367</f>
        <v>0</v>
      </c>
      <c r="L1507" s="10">
        <f>TRUNC(K1507*D1507,1)</f>
        <v>0</v>
      </c>
      <c r="M1507" s="6" t="s">
        <v>1247</v>
      </c>
      <c r="N1507" s="2" t="s">
        <v>1573</v>
      </c>
      <c r="O1507" s="2" t="s">
        <v>1216</v>
      </c>
      <c r="P1507" s="2" t="s">
        <v>48</v>
      </c>
      <c r="Q1507" s="2" t="s">
        <v>48</v>
      </c>
      <c r="R1507" s="2" t="s">
        <v>47</v>
      </c>
      <c r="S1507" s="3"/>
      <c r="T1507" s="3"/>
      <c r="U1507" s="3"/>
      <c r="V1507" s="3">
        <v>1</v>
      </c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2" t="s">
        <v>41</v>
      </c>
      <c r="AW1507" s="2" t="s">
        <v>3320</v>
      </c>
      <c r="AX1507" s="2" t="s">
        <v>41</v>
      </c>
      <c r="AY1507" s="2" t="s">
        <v>41</v>
      </c>
    </row>
    <row r="1508" spans="1:51" ht="30" customHeight="1" hidden="1">
      <c r="A1508" s="6" t="s">
        <v>3321</v>
      </c>
      <c r="B1508" s="6" t="s">
        <v>1673</v>
      </c>
      <c r="C1508" s="6" t="s">
        <v>1028</v>
      </c>
      <c r="D1508" s="7">
        <v>1</v>
      </c>
      <c r="E1508" s="8">
        <f t="shared" si="238"/>
        <v>653.4</v>
      </c>
      <c r="F1508" s="10">
        <f t="shared" si="238"/>
        <v>653.4</v>
      </c>
      <c r="G1508" s="8">
        <f>TRUNC(SUMIF(V1506:V1508,RIGHTB(O1508,1),J1506:J1508)*U1508,2)</f>
        <v>653.43</v>
      </c>
      <c r="H1508" s="10">
        <f>TRUNC(G1508*D1508,1)</f>
        <v>653.4</v>
      </c>
      <c r="I1508" s="8">
        <v>0</v>
      </c>
      <c r="J1508" s="10">
        <f>TRUNC(I1508*D1508,1)</f>
        <v>0</v>
      </c>
      <c r="K1508" s="8">
        <v>0</v>
      </c>
      <c r="L1508" s="10">
        <f>TRUNC(K1508*D1508,1)</f>
        <v>0</v>
      </c>
      <c r="M1508" s="6" t="s">
        <v>41</v>
      </c>
      <c r="N1508" s="2" t="s">
        <v>1573</v>
      </c>
      <c r="O1508" s="2" t="s">
        <v>1104</v>
      </c>
      <c r="P1508" s="2" t="s">
        <v>48</v>
      </c>
      <c r="Q1508" s="2" t="s">
        <v>48</v>
      </c>
      <c r="R1508" s="2" t="s">
        <v>48</v>
      </c>
      <c r="S1508" s="3">
        <v>1</v>
      </c>
      <c r="T1508" s="3">
        <v>0</v>
      </c>
      <c r="U1508" s="3">
        <v>0.02</v>
      </c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2" t="s">
        <v>41</v>
      </c>
      <c r="AW1508" s="2" t="s">
        <v>3322</v>
      </c>
      <c r="AX1508" s="2" t="s">
        <v>41</v>
      </c>
      <c r="AY1508" s="2" t="s">
        <v>41</v>
      </c>
    </row>
    <row r="1509" spans="1:51" ht="30" customHeight="1" hidden="1">
      <c r="A1509" s="6" t="s">
        <v>1173</v>
      </c>
      <c r="B1509" s="6" t="s">
        <v>41</v>
      </c>
      <c r="C1509" s="6" t="s">
        <v>41</v>
      </c>
      <c r="D1509" s="7"/>
      <c r="E1509" s="8"/>
      <c r="F1509" s="10">
        <f>H1509+J1509+L1509</f>
        <v>33324</v>
      </c>
      <c r="G1509" s="8"/>
      <c r="H1509" s="10">
        <f>TRUNC(SUMIF(N1506:N1508,N1505,H1506:H1508),0)</f>
        <v>653</v>
      </c>
      <c r="I1509" s="8"/>
      <c r="J1509" s="10">
        <f>TRUNC(SUMIF(N1506:N1508,N1505,J1506:J1508),0)</f>
        <v>32671</v>
      </c>
      <c r="K1509" s="8"/>
      <c r="L1509" s="10">
        <f>TRUNC(SUMIF(N1506:N1508,N1505,L1506:L1508),0)</f>
        <v>0</v>
      </c>
      <c r="M1509" s="6" t="s">
        <v>41</v>
      </c>
      <c r="N1509" s="2" t="s">
        <v>67</v>
      </c>
      <c r="O1509" s="2" t="s">
        <v>67</v>
      </c>
      <c r="P1509" s="2" t="s">
        <v>41</v>
      </c>
      <c r="Q1509" s="2" t="s">
        <v>41</v>
      </c>
      <c r="R1509" s="2" t="s">
        <v>41</v>
      </c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2" t="s">
        <v>41</v>
      </c>
      <c r="AW1509" s="2" t="s">
        <v>41</v>
      </c>
      <c r="AX1509" s="2" t="s">
        <v>41</v>
      </c>
      <c r="AY1509" s="2" t="s">
        <v>41</v>
      </c>
    </row>
    <row r="1510" spans="1:13" ht="30" customHeight="1" hidden="1">
      <c r="A1510" s="7"/>
      <c r="B1510" s="7"/>
      <c r="C1510" s="7"/>
      <c r="D1510" s="7"/>
      <c r="E1510" s="8"/>
      <c r="F1510" s="10"/>
      <c r="G1510" s="8"/>
      <c r="H1510" s="10"/>
      <c r="I1510" s="8"/>
      <c r="J1510" s="10"/>
      <c r="K1510" s="8"/>
      <c r="L1510" s="10"/>
      <c r="M1510" s="7"/>
    </row>
    <row r="1511" spans="1:14" ht="30" customHeight="1" hidden="1">
      <c r="A1511" s="24" t="s">
        <v>3323</v>
      </c>
      <c r="B1511" s="25"/>
      <c r="C1511" s="25"/>
      <c r="D1511" s="25"/>
      <c r="E1511" s="26"/>
      <c r="F1511" s="27"/>
      <c r="G1511" s="26"/>
      <c r="H1511" s="27"/>
      <c r="I1511" s="26"/>
      <c r="J1511" s="27"/>
      <c r="K1511" s="26"/>
      <c r="L1511" s="27"/>
      <c r="M1511" s="28"/>
      <c r="N1511" s="4" t="s">
        <v>1580</v>
      </c>
    </row>
    <row r="1512" spans="1:51" ht="30" customHeight="1" hidden="1">
      <c r="A1512" s="6" t="s">
        <v>3316</v>
      </c>
      <c r="B1512" s="6" t="s">
        <v>1211</v>
      </c>
      <c r="C1512" s="6" t="s">
        <v>1212</v>
      </c>
      <c r="D1512" s="7">
        <v>1.69</v>
      </c>
      <c r="E1512" s="8">
        <f>TRUNC(G1512+I1512+K1512,1)</f>
        <v>164864</v>
      </c>
      <c r="F1512" s="10">
        <f>TRUNC(H1512+J1512+L1512,1)</f>
        <v>278620.1</v>
      </c>
      <c r="G1512" s="8">
        <f>단가대비표!O373</f>
        <v>0</v>
      </c>
      <c r="H1512" s="10">
        <f>TRUNC(G1512*D1512,1)</f>
        <v>0</v>
      </c>
      <c r="I1512" s="8">
        <f>단가대비표!P373</f>
        <v>164864</v>
      </c>
      <c r="J1512" s="10">
        <f>TRUNC(I1512*D1512,1)</f>
        <v>278620.1</v>
      </c>
      <c r="K1512" s="8">
        <f>단가대비표!V373</f>
        <v>0</v>
      </c>
      <c r="L1512" s="10">
        <f>TRUNC(K1512*D1512,1)</f>
        <v>0</v>
      </c>
      <c r="M1512" s="6" t="s">
        <v>3317</v>
      </c>
      <c r="N1512" s="2" t="s">
        <v>1580</v>
      </c>
      <c r="O1512" s="2" t="s">
        <v>3318</v>
      </c>
      <c r="P1512" s="2" t="s">
        <v>48</v>
      </c>
      <c r="Q1512" s="2" t="s">
        <v>48</v>
      </c>
      <c r="R1512" s="2" t="s">
        <v>47</v>
      </c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2" t="s">
        <v>41</v>
      </c>
      <c r="AW1512" s="2" t="s">
        <v>3324</v>
      </c>
      <c r="AX1512" s="2" t="s">
        <v>41</v>
      </c>
      <c r="AY1512" s="2" t="s">
        <v>41</v>
      </c>
    </row>
    <row r="1513" spans="1:51" ht="30" customHeight="1" hidden="1">
      <c r="A1513" s="6" t="s">
        <v>1215</v>
      </c>
      <c r="B1513" s="6" t="s">
        <v>1211</v>
      </c>
      <c r="C1513" s="6" t="s">
        <v>1212</v>
      </c>
      <c r="D1513" s="7">
        <v>0.69</v>
      </c>
      <c r="E1513" s="8">
        <f>TRUNC(G1513+I1513+K1513,1)</f>
        <v>99882</v>
      </c>
      <c r="F1513" s="10">
        <f>TRUNC(H1513+J1513+L1513,1)</f>
        <v>68918.5</v>
      </c>
      <c r="G1513" s="8">
        <f>단가대비표!O367</f>
        <v>0</v>
      </c>
      <c r="H1513" s="10">
        <f>TRUNC(G1513*D1513,1)</f>
        <v>0</v>
      </c>
      <c r="I1513" s="8">
        <f>단가대비표!P367</f>
        <v>99882</v>
      </c>
      <c r="J1513" s="10">
        <f>TRUNC(I1513*D1513,1)</f>
        <v>68918.5</v>
      </c>
      <c r="K1513" s="8">
        <f>단가대비표!V367</f>
        <v>0</v>
      </c>
      <c r="L1513" s="10">
        <f>TRUNC(K1513*D1513,1)</f>
        <v>0</v>
      </c>
      <c r="M1513" s="6" t="s">
        <v>1247</v>
      </c>
      <c r="N1513" s="2" t="s">
        <v>1580</v>
      </c>
      <c r="O1513" s="2" t="s">
        <v>1216</v>
      </c>
      <c r="P1513" s="2" t="s">
        <v>48</v>
      </c>
      <c r="Q1513" s="2" t="s">
        <v>48</v>
      </c>
      <c r="R1513" s="2" t="s">
        <v>47</v>
      </c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2" t="s">
        <v>41</v>
      </c>
      <c r="AW1513" s="2" t="s">
        <v>3325</v>
      </c>
      <c r="AX1513" s="2" t="s">
        <v>41</v>
      </c>
      <c r="AY1513" s="2" t="s">
        <v>41</v>
      </c>
    </row>
    <row r="1514" spans="1:51" ht="30" customHeight="1" hidden="1">
      <c r="A1514" s="6" t="s">
        <v>1173</v>
      </c>
      <c r="B1514" s="6" t="s">
        <v>41</v>
      </c>
      <c r="C1514" s="6" t="s">
        <v>41</v>
      </c>
      <c r="D1514" s="7"/>
      <c r="E1514" s="8"/>
      <c r="F1514" s="10">
        <f>H1514+J1514+L1514</f>
        <v>347538</v>
      </c>
      <c r="G1514" s="8"/>
      <c r="H1514" s="10">
        <f>TRUNC(SUMIF(N1512:N1513,N1511,H1512:H1513),0)</f>
        <v>0</v>
      </c>
      <c r="I1514" s="8"/>
      <c r="J1514" s="10">
        <f>TRUNC(SUMIF(N1512:N1513,N1511,J1512:J1513),0)</f>
        <v>347538</v>
      </c>
      <c r="K1514" s="8"/>
      <c r="L1514" s="10">
        <f>TRUNC(SUMIF(N1512:N1513,N1511,L1512:L1513),0)</f>
        <v>0</v>
      </c>
      <c r="M1514" s="6" t="s">
        <v>41</v>
      </c>
      <c r="N1514" s="2" t="s">
        <v>67</v>
      </c>
      <c r="O1514" s="2" t="s">
        <v>67</v>
      </c>
      <c r="P1514" s="2" t="s">
        <v>41</v>
      </c>
      <c r="Q1514" s="2" t="s">
        <v>41</v>
      </c>
      <c r="R1514" s="2" t="s">
        <v>41</v>
      </c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2" t="s">
        <v>41</v>
      </c>
      <c r="AW1514" s="2" t="s">
        <v>41</v>
      </c>
      <c r="AX1514" s="2" t="s">
        <v>41</v>
      </c>
      <c r="AY1514" s="2" t="s">
        <v>41</v>
      </c>
    </row>
    <row r="1515" spans="1:13" ht="30" customHeight="1" hidden="1">
      <c r="A1515" s="7"/>
      <c r="B1515" s="7"/>
      <c r="C1515" s="7"/>
      <c r="D1515" s="7"/>
      <c r="E1515" s="8"/>
      <c r="F1515" s="10"/>
      <c r="G1515" s="8"/>
      <c r="H1515" s="10"/>
      <c r="I1515" s="8"/>
      <c r="J1515" s="10"/>
      <c r="K1515" s="8"/>
      <c r="L1515" s="10"/>
      <c r="M1515" s="7"/>
    </row>
    <row r="1516" spans="1:14" ht="30" customHeight="1" hidden="1">
      <c r="A1516" s="24" t="s">
        <v>3326</v>
      </c>
      <c r="B1516" s="25"/>
      <c r="C1516" s="25"/>
      <c r="D1516" s="25"/>
      <c r="E1516" s="26"/>
      <c r="F1516" s="27"/>
      <c r="G1516" s="26"/>
      <c r="H1516" s="27"/>
      <c r="I1516" s="26"/>
      <c r="J1516" s="27"/>
      <c r="K1516" s="26"/>
      <c r="L1516" s="27"/>
      <c r="M1516" s="28"/>
      <c r="N1516" s="4" t="s">
        <v>3309</v>
      </c>
    </row>
    <row r="1517" spans="1:51" ht="30" customHeight="1" hidden="1">
      <c r="A1517" s="6" t="s">
        <v>3327</v>
      </c>
      <c r="B1517" s="6" t="s">
        <v>3328</v>
      </c>
      <c r="C1517" s="6" t="s">
        <v>699</v>
      </c>
      <c r="D1517" s="7">
        <v>0.01571</v>
      </c>
      <c r="E1517" s="8">
        <f aca="true" t="shared" si="239" ref="E1517:E1526">TRUNC(G1517+I1517+K1517,1)</f>
        <v>2380</v>
      </c>
      <c r="F1517" s="10">
        <f aca="true" t="shared" si="240" ref="F1517:F1526">TRUNC(H1517+J1517+L1517,1)</f>
        <v>37.3</v>
      </c>
      <c r="G1517" s="8">
        <f>단가대비표!O69</f>
        <v>2380</v>
      </c>
      <c r="H1517" s="10">
        <f aca="true" t="shared" si="241" ref="H1517:H1526">TRUNC(G1517*D1517,1)</f>
        <v>37.3</v>
      </c>
      <c r="I1517" s="8">
        <f>단가대비표!P69</f>
        <v>0</v>
      </c>
      <c r="J1517" s="10">
        <f aca="true" t="shared" si="242" ref="J1517:J1526">TRUNC(I1517*D1517,1)</f>
        <v>0</v>
      </c>
      <c r="K1517" s="8">
        <f>단가대비표!V69</f>
        <v>0</v>
      </c>
      <c r="L1517" s="10">
        <f aca="true" t="shared" si="243" ref="L1517:L1526">TRUNC(K1517*D1517,1)</f>
        <v>0</v>
      </c>
      <c r="M1517" s="6" t="s">
        <v>3329</v>
      </c>
      <c r="N1517" s="2" t="s">
        <v>3309</v>
      </c>
      <c r="O1517" s="2" t="s">
        <v>3330</v>
      </c>
      <c r="P1517" s="2" t="s">
        <v>48</v>
      </c>
      <c r="Q1517" s="2" t="s">
        <v>48</v>
      </c>
      <c r="R1517" s="2" t="s">
        <v>47</v>
      </c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2" t="s">
        <v>41</v>
      </c>
      <c r="AW1517" s="2" t="s">
        <v>3331</v>
      </c>
      <c r="AX1517" s="2" t="s">
        <v>41</v>
      </c>
      <c r="AY1517" s="2" t="s">
        <v>41</v>
      </c>
    </row>
    <row r="1518" spans="1:51" ht="30" customHeight="1" hidden="1">
      <c r="A1518" s="6" t="s">
        <v>3332</v>
      </c>
      <c r="B1518" s="6" t="s">
        <v>3333</v>
      </c>
      <c r="C1518" s="6" t="s">
        <v>1422</v>
      </c>
      <c r="D1518" s="7">
        <v>5.355</v>
      </c>
      <c r="E1518" s="8">
        <f t="shared" si="239"/>
        <v>2</v>
      </c>
      <c r="F1518" s="10">
        <f t="shared" si="240"/>
        <v>10.7</v>
      </c>
      <c r="G1518" s="8">
        <f>단가대비표!O54</f>
        <v>2</v>
      </c>
      <c r="H1518" s="10">
        <f t="shared" si="241"/>
        <v>10.7</v>
      </c>
      <c r="I1518" s="8">
        <f>단가대비표!P54</f>
        <v>0</v>
      </c>
      <c r="J1518" s="10">
        <f t="shared" si="242"/>
        <v>0</v>
      </c>
      <c r="K1518" s="8">
        <f>단가대비표!V54</f>
        <v>0</v>
      </c>
      <c r="L1518" s="10">
        <f t="shared" si="243"/>
        <v>0</v>
      </c>
      <c r="M1518" s="6" t="s">
        <v>3334</v>
      </c>
      <c r="N1518" s="2" t="s">
        <v>3309</v>
      </c>
      <c r="O1518" s="2" t="s">
        <v>3335</v>
      </c>
      <c r="P1518" s="2" t="s">
        <v>48</v>
      </c>
      <c r="Q1518" s="2" t="s">
        <v>48</v>
      </c>
      <c r="R1518" s="2" t="s">
        <v>47</v>
      </c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2" t="s">
        <v>41</v>
      </c>
      <c r="AW1518" s="2" t="s">
        <v>3336</v>
      </c>
      <c r="AX1518" s="2" t="s">
        <v>41</v>
      </c>
      <c r="AY1518" s="2" t="s">
        <v>41</v>
      </c>
    </row>
    <row r="1519" spans="1:51" ht="30" customHeight="1" hidden="1">
      <c r="A1519" s="6" t="s">
        <v>3337</v>
      </c>
      <c r="B1519" s="6" t="s">
        <v>3338</v>
      </c>
      <c r="C1519" s="6" t="s">
        <v>699</v>
      </c>
      <c r="D1519" s="7">
        <v>0.0024</v>
      </c>
      <c r="E1519" s="8">
        <f t="shared" si="239"/>
        <v>10450</v>
      </c>
      <c r="F1519" s="10">
        <f t="shared" si="240"/>
        <v>25</v>
      </c>
      <c r="G1519" s="8">
        <f>단가대비표!O68</f>
        <v>10450</v>
      </c>
      <c r="H1519" s="10">
        <f t="shared" si="241"/>
        <v>25</v>
      </c>
      <c r="I1519" s="8">
        <f>단가대비표!P68</f>
        <v>0</v>
      </c>
      <c r="J1519" s="10">
        <f t="shared" si="242"/>
        <v>0</v>
      </c>
      <c r="K1519" s="8">
        <f>단가대비표!V68</f>
        <v>0</v>
      </c>
      <c r="L1519" s="10">
        <f t="shared" si="243"/>
        <v>0</v>
      </c>
      <c r="M1519" s="6" t="s">
        <v>3339</v>
      </c>
      <c r="N1519" s="2" t="s">
        <v>3309</v>
      </c>
      <c r="O1519" s="2" t="s">
        <v>3340</v>
      </c>
      <c r="P1519" s="2" t="s">
        <v>48</v>
      </c>
      <c r="Q1519" s="2" t="s">
        <v>48</v>
      </c>
      <c r="R1519" s="2" t="s">
        <v>47</v>
      </c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2" t="s">
        <v>41</v>
      </c>
      <c r="AW1519" s="2" t="s">
        <v>3341</v>
      </c>
      <c r="AX1519" s="2" t="s">
        <v>41</v>
      </c>
      <c r="AY1519" s="2" t="s">
        <v>41</v>
      </c>
    </row>
    <row r="1520" spans="1:51" ht="30" customHeight="1" hidden="1">
      <c r="A1520" s="6" t="s">
        <v>3342</v>
      </c>
      <c r="B1520" s="6" t="s">
        <v>3343</v>
      </c>
      <c r="C1520" s="6" t="s">
        <v>300</v>
      </c>
      <c r="D1520" s="7">
        <v>0.01771</v>
      </c>
      <c r="E1520" s="8">
        <f t="shared" si="239"/>
        <v>124</v>
      </c>
      <c r="F1520" s="10">
        <f t="shared" si="240"/>
        <v>2.1</v>
      </c>
      <c r="G1520" s="8">
        <f>일위대가목록!F261</f>
        <v>0</v>
      </c>
      <c r="H1520" s="10">
        <f t="shared" si="241"/>
        <v>0</v>
      </c>
      <c r="I1520" s="8">
        <f>일위대가목록!G261</f>
        <v>0</v>
      </c>
      <c r="J1520" s="10">
        <f t="shared" si="242"/>
        <v>0</v>
      </c>
      <c r="K1520" s="8">
        <f>일위대가목록!H261</f>
        <v>124</v>
      </c>
      <c r="L1520" s="10">
        <f t="shared" si="243"/>
        <v>2.1</v>
      </c>
      <c r="M1520" s="6" t="s">
        <v>3344</v>
      </c>
      <c r="N1520" s="2" t="s">
        <v>3309</v>
      </c>
      <c r="O1520" s="2" t="s">
        <v>3345</v>
      </c>
      <c r="P1520" s="2" t="s">
        <v>47</v>
      </c>
      <c r="Q1520" s="2" t="s">
        <v>48</v>
      </c>
      <c r="R1520" s="2" t="s">
        <v>48</v>
      </c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2" t="s">
        <v>41</v>
      </c>
      <c r="AW1520" s="2" t="s">
        <v>3346</v>
      </c>
      <c r="AX1520" s="2" t="s">
        <v>41</v>
      </c>
      <c r="AY1520" s="2" t="s">
        <v>41</v>
      </c>
    </row>
    <row r="1521" spans="1:51" ht="30" customHeight="1" hidden="1">
      <c r="A1521" s="6" t="s">
        <v>1410</v>
      </c>
      <c r="B1521" s="6" t="s">
        <v>3347</v>
      </c>
      <c r="C1521" s="6" t="s">
        <v>3348</v>
      </c>
      <c r="D1521" s="7">
        <v>0.01071</v>
      </c>
      <c r="E1521" s="8">
        <f t="shared" si="239"/>
        <v>87</v>
      </c>
      <c r="F1521" s="10">
        <f t="shared" si="240"/>
        <v>0.9</v>
      </c>
      <c r="G1521" s="8">
        <f>단가대비표!O364</f>
        <v>0</v>
      </c>
      <c r="H1521" s="10">
        <f t="shared" si="241"/>
        <v>0</v>
      </c>
      <c r="I1521" s="8">
        <f>단가대비표!P364</f>
        <v>0</v>
      </c>
      <c r="J1521" s="10">
        <f t="shared" si="242"/>
        <v>0</v>
      </c>
      <c r="K1521" s="8">
        <f>단가대비표!V364</f>
        <v>87</v>
      </c>
      <c r="L1521" s="10">
        <f t="shared" si="243"/>
        <v>0.9</v>
      </c>
      <c r="M1521" s="6" t="s">
        <v>3349</v>
      </c>
      <c r="N1521" s="2" t="s">
        <v>3309</v>
      </c>
      <c r="O1521" s="2" t="s">
        <v>3350</v>
      </c>
      <c r="P1521" s="2" t="s">
        <v>48</v>
      </c>
      <c r="Q1521" s="2" t="s">
        <v>48</v>
      </c>
      <c r="R1521" s="2" t="s">
        <v>47</v>
      </c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2" t="s">
        <v>41</v>
      </c>
      <c r="AW1521" s="2" t="s">
        <v>3351</v>
      </c>
      <c r="AX1521" s="2" t="s">
        <v>41</v>
      </c>
      <c r="AY1521" s="2" t="s">
        <v>41</v>
      </c>
    </row>
    <row r="1522" spans="1:51" ht="30" customHeight="1" hidden="1">
      <c r="A1522" s="6" t="s">
        <v>3352</v>
      </c>
      <c r="B1522" s="6" t="s">
        <v>1211</v>
      </c>
      <c r="C1522" s="6" t="s">
        <v>1212</v>
      </c>
      <c r="D1522" s="7">
        <v>0.0218</v>
      </c>
      <c r="E1522" s="8">
        <f t="shared" si="239"/>
        <v>151564</v>
      </c>
      <c r="F1522" s="10">
        <f t="shared" si="240"/>
        <v>3304</v>
      </c>
      <c r="G1522" s="8">
        <f>단가대비표!O374</f>
        <v>0</v>
      </c>
      <c r="H1522" s="10">
        <f t="shared" si="241"/>
        <v>0</v>
      </c>
      <c r="I1522" s="8">
        <f>단가대비표!P374</f>
        <v>151564</v>
      </c>
      <c r="J1522" s="10">
        <f t="shared" si="242"/>
        <v>3304</v>
      </c>
      <c r="K1522" s="8">
        <f>단가대비표!V374</f>
        <v>0</v>
      </c>
      <c r="L1522" s="10">
        <f t="shared" si="243"/>
        <v>0</v>
      </c>
      <c r="M1522" s="6" t="s">
        <v>3353</v>
      </c>
      <c r="N1522" s="2" t="s">
        <v>3309</v>
      </c>
      <c r="O1522" s="2" t="s">
        <v>3354</v>
      </c>
      <c r="P1522" s="2" t="s">
        <v>48</v>
      </c>
      <c r="Q1522" s="2" t="s">
        <v>48</v>
      </c>
      <c r="R1522" s="2" t="s">
        <v>47</v>
      </c>
      <c r="S1522" s="3"/>
      <c r="T1522" s="3"/>
      <c r="U1522" s="3"/>
      <c r="V1522" s="3">
        <v>1</v>
      </c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2" t="s">
        <v>41</v>
      </c>
      <c r="AW1522" s="2" t="s">
        <v>3355</v>
      </c>
      <c r="AX1522" s="2" t="s">
        <v>41</v>
      </c>
      <c r="AY1522" s="2" t="s">
        <v>41</v>
      </c>
    </row>
    <row r="1523" spans="1:51" ht="30" customHeight="1" hidden="1">
      <c r="A1523" s="6" t="s">
        <v>1215</v>
      </c>
      <c r="B1523" s="6" t="s">
        <v>1211</v>
      </c>
      <c r="C1523" s="6" t="s">
        <v>1212</v>
      </c>
      <c r="D1523" s="7">
        <v>0.00056</v>
      </c>
      <c r="E1523" s="8">
        <f t="shared" si="239"/>
        <v>99882</v>
      </c>
      <c r="F1523" s="10">
        <f t="shared" si="240"/>
        <v>55.9</v>
      </c>
      <c r="G1523" s="8">
        <f>단가대비표!O367</f>
        <v>0</v>
      </c>
      <c r="H1523" s="10">
        <f t="shared" si="241"/>
        <v>0</v>
      </c>
      <c r="I1523" s="8">
        <f>단가대비표!P367</f>
        <v>99882</v>
      </c>
      <c r="J1523" s="10">
        <f t="shared" si="242"/>
        <v>55.9</v>
      </c>
      <c r="K1523" s="8">
        <f>단가대비표!V367</f>
        <v>0</v>
      </c>
      <c r="L1523" s="10">
        <f t="shared" si="243"/>
        <v>0</v>
      </c>
      <c r="M1523" s="6" t="s">
        <v>1247</v>
      </c>
      <c r="N1523" s="2" t="s">
        <v>3309</v>
      </c>
      <c r="O1523" s="2" t="s">
        <v>1216</v>
      </c>
      <c r="P1523" s="2" t="s">
        <v>48</v>
      </c>
      <c r="Q1523" s="2" t="s">
        <v>48</v>
      </c>
      <c r="R1523" s="2" t="s">
        <v>47</v>
      </c>
      <c r="S1523" s="3"/>
      <c r="T1523" s="3"/>
      <c r="U1523" s="3"/>
      <c r="V1523" s="3">
        <v>1</v>
      </c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2" t="s">
        <v>41</v>
      </c>
      <c r="AW1523" s="2" t="s">
        <v>3356</v>
      </c>
      <c r="AX1523" s="2" t="s">
        <v>41</v>
      </c>
      <c r="AY1523" s="2" t="s">
        <v>41</v>
      </c>
    </row>
    <row r="1524" spans="1:51" ht="30" customHeight="1" hidden="1">
      <c r="A1524" s="6" t="s">
        <v>3357</v>
      </c>
      <c r="B1524" s="6" t="s">
        <v>1211</v>
      </c>
      <c r="C1524" s="6" t="s">
        <v>1212</v>
      </c>
      <c r="D1524" s="7">
        <v>0.00221</v>
      </c>
      <c r="E1524" s="8">
        <f t="shared" si="239"/>
        <v>153849</v>
      </c>
      <c r="F1524" s="10">
        <f t="shared" si="240"/>
        <v>340</v>
      </c>
      <c r="G1524" s="8">
        <f>단가대비표!O377</f>
        <v>0</v>
      </c>
      <c r="H1524" s="10">
        <f t="shared" si="241"/>
        <v>0</v>
      </c>
      <c r="I1524" s="8">
        <f>단가대비표!P377</f>
        <v>153849</v>
      </c>
      <c r="J1524" s="10">
        <f t="shared" si="242"/>
        <v>340</v>
      </c>
      <c r="K1524" s="8">
        <f>단가대비표!V377</f>
        <v>0</v>
      </c>
      <c r="L1524" s="10">
        <f t="shared" si="243"/>
        <v>0</v>
      </c>
      <c r="M1524" s="6" t="s">
        <v>3358</v>
      </c>
      <c r="N1524" s="2" t="s">
        <v>3309</v>
      </c>
      <c r="O1524" s="2" t="s">
        <v>3359</v>
      </c>
      <c r="P1524" s="2" t="s">
        <v>48</v>
      </c>
      <c r="Q1524" s="2" t="s">
        <v>48</v>
      </c>
      <c r="R1524" s="2" t="s">
        <v>47</v>
      </c>
      <c r="S1524" s="3"/>
      <c r="T1524" s="3"/>
      <c r="U1524" s="3"/>
      <c r="V1524" s="3">
        <v>1</v>
      </c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2" t="s">
        <v>41</v>
      </c>
      <c r="AW1524" s="2" t="s">
        <v>3360</v>
      </c>
      <c r="AX1524" s="2" t="s">
        <v>41</v>
      </c>
      <c r="AY1524" s="2" t="s">
        <v>41</v>
      </c>
    </row>
    <row r="1525" spans="1:51" ht="30" customHeight="1" hidden="1">
      <c r="A1525" s="6" t="s">
        <v>1976</v>
      </c>
      <c r="B1525" s="6" t="s">
        <v>1211</v>
      </c>
      <c r="C1525" s="6" t="s">
        <v>1212</v>
      </c>
      <c r="D1525" s="7">
        <v>0.00063</v>
      </c>
      <c r="E1525" s="8">
        <f t="shared" si="239"/>
        <v>120716</v>
      </c>
      <c r="F1525" s="10">
        <f t="shared" si="240"/>
        <v>76</v>
      </c>
      <c r="G1525" s="8">
        <f>단가대비표!O368</f>
        <v>0</v>
      </c>
      <c r="H1525" s="10">
        <f t="shared" si="241"/>
        <v>0</v>
      </c>
      <c r="I1525" s="8">
        <f>단가대비표!P368</f>
        <v>120716</v>
      </c>
      <c r="J1525" s="10">
        <f t="shared" si="242"/>
        <v>76</v>
      </c>
      <c r="K1525" s="8">
        <f>단가대비표!V368</f>
        <v>0</v>
      </c>
      <c r="L1525" s="10">
        <f t="shared" si="243"/>
        <v>0</v>
      </c>
      <c r="M1525" s="6" t="s">
        <v>1977</v>
      </c>
      <c r="N1525" s="2" t="s">
        <v>3309</v>
      </c>
      <c r="O1525" s="2" t="s">
        <v>1978</v>
      </c>
      <c r="P1525" s="2" t="s">
        <v>48</v>
      </c>
      <c r="Q1525" s="2" t="s">
        <v>48</v>
      </c>
      <c r="R1525" s="2" t="s">
        <v>47</v>
      </c>
      <c r="S1525" s="3"/>
      <c r="T1525" s="3"/>
      <c r="U1525" s="3"/>
      <c r="V1525" s="3">
        <v>1</v>
      </c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2" t="s">
        <v>41</v>
      </c>
      <c r="AW1525" s="2" t="s">
        <v>3361</v>
      </c>
      <c r="AX1525" s="2" t="s">
        <v>41</v>
      </c>
      <c r="AY1525" s="2" t="s">
        <v>41</v>
      </c>
    </row>
    <row r="1526" spans="1:51" ht="30" customHeight="1" hidden="1">
      <c r="A1526" s="6" t="s">
        <v>1218</v>
      </c>
      <c r="B1526" s="6" t="s">
        <v>1472</v>
      </c>
      <c r="C1526" s="6" t="s">
        <v>1028</v>
      </c>
      <c r="D1526" s="7">
        <v>1</v>
      </c>
      <c r="E1526" s="8">
        <f t="shared" si="239"/>
        <v>113.2</v>
      </c>
      <c r="F1526" s="10">
        <f t="shared" si="240"/>
        <v>113.2</v>
      </c>
      <c r="G1526" s="8">
        <f>TRUNC(SUMIF(V1517:V1526,RIGHTB(O1526,1),J1517:J1526)*U1526,2)</f>
        <v>113.27</v>
      </c>
      <c r="H1526" s="10">
        <f t="shared" si="241"/>
        <v>113.2</v>
      </c>
      <c r="I1526" s="8">
        <v>0</v>
      </c>
      <c r="J1526" s="10">
        <f t="shared" si="242"/>
        <v>0</v>
      </c>
      <c r="K1526" s="8">
        <v>0</v>
      </c>
      <c r="L1526" s="10">
        <f t="shared" si="243"/>
        <v>0</v>
      </c>
      <c r="M1526" s="6" t="s">
        <v>41</v>
      </c>
      <c r="N1526" s="2" t="s">
        <v>3309</v>
      </c>
      <c r="O1526" s="2" t="s">
        <v>1104</v>
      </c>
      <c r="P1526" s="2" t="s">
        <v>48</v>
      </c>
      <c r="Q1526" s="2" t="s">
        <v>48</v>
      </c>
      <c r="R1526" s="2" t="s">
        <v>48</v>
      </c>
      <c r="S1526" s="3">
        <v>1</v>
      </c>
      <c r="T1526" s="3">
        <v>0</v>
      </c>
      <c r="U1526" s="3">
        <v>0.03</v>
      </c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2" t="s">
        <v>41</v>
      </c>
      <c r="AW1526" s="2" t="s">
        <v>3362</v>
      </c>
      <c r="AX1526" s="2" t="s">
        <v>41</v>
      </c>
      <c r="AY1526" s="2" t="s">
        <v>41</v>
      </c>
    </row>
    <row r="1527" spans="1:51" ht="30" customHeight="1" hidden="1">
      <c r="A1527" s="6" t="s">
        <v>1173</v>
      </c>
      <c r="B1527" s="6" t="s">
        <v>41</v>
      </c>
      <c r="C1527" s="6" t="s">
        <v>41</v>
      </c>
      <c r="D1527" s="7"/>
      <c r="E1527" s="8"/>
      <c r="F1527" s="10">
        <f>H1527+J1527+L1527</f>
        <v>3964</v>
      </c>
      <c r="G1527" s="8"/>
      <c r="H1527" s="10">
        <f>TRUNC(SUMIF(N1517:N1526,N1516,H1517:H1526),0)</f>
        <v>186</v>
      </c>
      <c r="I1527" s="8"/>
      <c r="J1527" s="10">
        <f>TRUNC(SUMIF(N1517:N1526,N1516,J1517:J1526),0)</f>
        <v>3775</v>
      </c>
      <c r="K1527" s="8"/>
      <c r="L1527" s="10">
        <f>TRUNC(SUMIF(N1517:N1526,N1516,L1517:L1526),0)</f>
        <v>3</v>
      </c>
      <c r="M1527" s="6" t="s">
        <v>41</v>
      </c>
      <c r="N1527" s="2" t="s">
        <v>67</v>
      </c>
      <c r="O1527" s="2" t="s">
        <v>67</v>
      </c>
      <c r="P1527" s="2" t="s">
        <v>41</v>
      </c>
      <c r="Q1527" s="2" t="s">
        <v>41</v>
      </c>
      <c r="R1527" s="2" t="s">
        <v>41</v>
      </c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2" t="s">
        <v>41</v>
      </c>
      <c r="AW1527" s="2" t="s">
        <v>41</v>
      </c>
      <c r="AX1527" s="2" t="s">
        <v>41</v>
      </c>
      <c r="AY1527" s="2" t="s">
        <v>41</v>
      </c>
    </row>
    <row r="1528" spans="1:13" ht="30" customHeight="1" hidden="1">
      <c r="A1528" s="7"/>
      <c r="B1528" s="7"/>
      <c r="C1528" s="7"/>
      <c r="D1528" s="7"/>
      <c r="E1528" s="8"/>
      <c r="F1528" s="10"/>
      <c r="G1528" s="8"/>
      <c r="H1528" s="10"/>
      <c r="I1528" s="8"/>
      <c r="J1528" s="10"/>
      <c r="K1528" s="8"/>
      <c r="L1528" s="10"/>
      <c r="M1528" s="7"/>
    </row>
    <row r="1529" spans="1:14" ht="30" customHeight="1" hidden="1">
      <c r="A1529" s="24" t="s">
        <v>3363</v>
      </c>
      <c r="B1529" s="25"/>
      <c r="C1529" s="25"/>
      <c r="D1529" s="25"/>
      <c r="E1529" s="26"/>
      <c r="F1529" s="27"/>
      <c r="G1529" s="26"/>
      <c r="H1529" s="27"/>
      <c r="I1529" s="26"/>
      <c r="J1529" s="27"/>
      <c r="K1529" s="26"/>
      <c r="L1529" s="27"/>
      <c r="M1529" s="28"/>
      <c r="N1529" s="4" t="s">
        <v>3313</v>
      </c>
    </row>
    <row r="1530" spans="1:51" ht="30" customHeight="1" hidden="1">
      <c r="A1530" s="6" t="s">
        <v>3327</v>
      </c>
      <c r="B1530" s="6" t="s">
        <v>3328</v>
      </c>
      <c r="C1530" s="6" t="s">
        <v>699</v>
      </c>
      <c r="D1530" s="7">
        <v>0.00277</v>
      </c>
      <c r="E1530" s="8">
        <f aca="true" t="shared" si="244" ref="E1530:E1539">TRUNC(G1530+I1530+K1530,1)</f>
        <v>2380</v>
      </c>
      <c r="F1530" s="10">
        <f aca="true" t="shared" si="245" ref="F1530:F1539">TRUNC(H1530+J1530+L1530,1)</f>
        <v>6.5</v>
      </c>
      <c r="G1530" s="8">
        <f>단가대비표!O69</f>
        <v>2380</v>
      </c>
      <c r="H1530" s="10">
        <f aca="true" t="shared" si="246" ref="H1530:H1539">TRUNC(G1530*D1530,1)</f>
        <v>6.5</v>
      </c>
      <c r="I1530" s="8">
        <f>단가대비표!P69</f>
        <v>0</v>
      </c>
      <c r="J1530" s="10">
        <f aca="true" t="shared" si="247" ref="J1530:J1539">TRUNC(I1530*D1530,1)</f>
        <v>0</v>
      </c>
      <c r="K1530" s="8">
        <f>단가대비표!V69</f>
        <v>0</v>
      </c>
      <c r="L1530" s="10">
        <f aca="true" t="shared" si="248" ref="L1530:L1539">TRUNC(K1530*D1530,1)</f>
        <v>0</v>
      </c>
      <c r="M1530" s="6" t="s">
        <v>3329</v>
      </c>
      <c r="N1530" s="2" t="s">
        <v>3313</v>
      </c>
      <c r="O1530" s="2" t="s">
        <v>3330</v>
      </c>
      <c r="P1530" s="2" t="s">
        <v>48</v>
      </c>
      <c r="Q1530" s="2" t="s">
        <v>48</v>
      </c>
      <c r="R1530" s="2" t="s">
        <v>47</v>
      </c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2" t="s">
        <v>41</v>
      </c>
      <c r="AW1530" s="2" t="s">
        <v>3364</v>
      </c>
      <c r="AX1530" s="2" t="s">
        <v>41</v>
      </c>
      <c r="AY1530" s="2" t="s">
        <v>41</v>
      </c>
    </row>
    <row r="1531" spans="1:51" ht="30" customHeight="1" hidden="1">
      <c r="A1531" s="6" t="s">
        <v>3332</v>
      </c>
      <c r="B1531" s="6" t="s">
        <v>3333</v>
      </c>
      <c r="C1531" s="6" t="s">
        <v>1422</v>
      </c>
      <c r="D1531" s="7">
        <v>0.945</v>
      </c>
      <c r="E1531" s="8">
        <f t="shared" si="244"/>
        <v>2</v>
      </c>
      <c r="F1531" s="10">
        <f t="shared" si="245"/>
        <v>1.8</v>
      </c>
      <c r="G1531" s="8">
        <f>단가대비표!O54</f>
        <v>2</v>
      </c>
      <c r="H1531" s="10">
        <f t="shared" si="246"/>
        <v>1.8</v>
      </c>
      <c r="I1531" s="8">
        <f>단가대비표!P54</f>
        <v>0</v>
      </c>
      <c r="J1531" s="10">
        <f t="shared" si="247"/>
        <v>0</v>
      </c>
      <c r="K1531" s="8">
        <f>단가대비표!V54</f>
        <v>0</v>
      </c>
      <c r="L1531" s="10">
        <f t="shared" si="248"/>
        <v>0</v>
      </c>
      <c r="M1531" s="6" t="s">
        <v>3334</v>
      </c>
      <c r="N1531" s="2" t="s">
        <v>3313</v>
      </c>
      <c r="O1531" s="2" t="s">
        <v>3335</v>
      </c>
      <c r="P1531" s="2" t="s">
        <v>48</v>
      </c>
      <c r="Q1531" s="2" t="s">
        <v>48</v>
      </c>
      <c r="R1531" s="2" t="s">
        <v>47</v>
      </c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2" t="s">
        <v>41</v>
      </c>
      <c r="AW1531" s="2" t="s">
        <v>3365</v>
      </c>
      <c r="AX1531" s="2" t="s">
        <v>41</v>
      </c>
      <c r="AY1531" s="2" t="s">
        <v>41</v>
      </c>
    </row>
    <row r="1532" spans="1:51" ht="30" customHeight="1" hidden="1">
      <c r="A1532" s="6" t="s">
        <v>3337</v>
      </c>
      <c r="B1532" s="6" t="s">
        <v>3338</v>
      </c>
      <c r="C1532" s="6" t="s">
        <v>699</v>
      </c>
      <c r="D1532" s="7">
        <v>0.0004</v>
      </c>
      <c r="E1532" s="8">
        <f t="shared" si="244"/>
        <v>10450</v>
      </c>
      <c r="F1532" s="10">
        <f t="shared" si="245"/>
        <v>4.1</v>
      </c>
      <c r="G1532" s="8">
        <f>단가대비표!O68</f>
        <v>10450</v>
      </c>
      <c r="H1532" s="10">
        <f t="shared" si="246"/>
        <v>4.1</v>
      </c>
      <c r="I1532" s="8">
        <f>단가대비표!P68</f>
        <v>0</v>
      </c>
      <c r="J1532" s="10">
        <f t="shared" si="247"/>
        <v>0</v>
      </c>
      <c r="K1532" s="8">
        <f>단가대비표!V68</f>
        <v>0</v>
      </c>
      <c r="L1532" s="10">
        <f t="shared" si="248"/>
        <v>0</v>
      </c>
      <c r="M1532" s="6" t="s">
        <v>3339</v>
      </c>
      <c r="N1532" s="2" t="s">
        <v>3313</v>
      </c>
      <c r="O1532" s="2" t="s">
        <v>3340</v>
      </c>
      <c r="P1532" s="2" t="s">
        <v>48</v>
      </c>
      <c r="Q1532" s="2" t="s">
        <v>48</v>
      </c>
      <c r="R1532" s="2" t="s">
        <v>47</v>
      </c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2" t="s">
        <v>41</v>
      </c>
      <c r="AW1532" s="2" t="s">
        <v>3366</v>
      </c>
      <c r="AX1532" s="2" t="s">
        <v>41</v>
      </c>
      <c r="AY1532" s="2" t="s">
        <v>41</v>
      </c>
    </row>
    <row r="1533" spans="1:51" ht="30" customHeight="1" hidden="1">
      <c r="A1533" s="6" t="s">
        <v>3342</v>
      </c>
      <c r="B1533" s="6" t="s">
        <v>3343</v>
      </c>
      <c r="C1533" s="6" t="s">
        <v>300</v>
      </c>
      <c r="D1533" s="7">
        <v>0.00312</v>
      </c>
      <c r="E1533" s="8">
        <f t="shared" si="244"/>
        <v>124</v>
      </c>
      <c r="F1533" s="10">
        <f t="shared" si="245"/>
        <v>0.3</v>
      </c>
      <c r="G1533" s="8">
        <f>일위대가목록!F261</f>
        <v>0</v>
      </c>
      <c r="H1533" s="10">
        <f t="shared" si="246"/>
        <v>0</v>
      </c>
      <c r="I1533" s="8">
        <f>일위대가목록!G261</f>
        <v>0</v>
      </c>
      <c r="J1533" s="10">
        <f t="shared" si="247"/>
        <v>0</v>
      </c>
      <c r="K1533" s="8">
        <f>일위대가목록!H261</f>
        <v>124</v>
      </c>
      <c r="L1533" s="10">
        <f t="shared" si="248"/>
        <v>0.3</v>
      </c>
      <c r="M1533" s="6" t="s">
        <v>3344</v>
      </c>
      <c r="N1533" s="2" t="s">
        <v>3313</v>
      </c>
      <c r="O1533" s="2" t="s">
        <v>3345</v>
      </c>
      <c r="P1533" s="2" t="s">
        <v>47</v>
      </c>
      <c r="Q1533" s="2" t="s">
        <v>48</v>
      </c>
      <c r="R1533" s="2" t="s">
        <v>48</v>
      </c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2" t="s">
        <v>41</v>
      </c>
      <c r="AW1533" s="2" t="s">
        <v>3367</v>
      </c>
      <c r="AX1533" s="2" t="s">
        <v>41</v>
      </c>
      <c r="AY1533" s="2" t="s">
        <v>41</v>
      </c>
    </row>
    <row r="1534" spans="1:51" ht="30" customHeight="1" hidden="1">
      <c r="A1534" s="6" t="s">
        <v>1410</v>
      </c>
      <c r="B1534" s="6" t="s">
        <v>3347</v>
      </c>
      <c r="C1534" s="6" t="s">
        <v>3348</v>
      </c>
      <c r="D1534" s="7">
        <v>0.0189</v>
      </c>
      <c r="E1534" s="8">
        <f t="shared" si="244"/>
        <v>87</v>
      </c>
      <c r="F1534" s="10">
        <f t="shared" si="245"/>
        <v>1.6</v>
      </c>
      <c r="G1534" s="8">
        <f>단가대비표!O364</f>
        <v>0</v>
      </c>
      <c r="H1534" s="10">
        <f t="shared" si="246"/>
        <v>0</v>
      </c>
      <c r="I1534" s="8">
        <f>단가대비표!P364</f>
        <v>0</v>
      </c>
      <c r="J1534" s="10">
        <f t="shared" si="247"/>
        <v>0</v>
      </c>
      <c r="K1534" s="8">
        <f>단가대비표!V364</f>
        <v>87</v>
      </c>
      <c r="L1534" s="10">
        <f t="shared" si="248"/>
        <v>1.6</v>
      </c>
      <c r="M1534" s="6" t="s">
        <v>3349</v>
      </c>
      <c r="N1534" s="2" t="s">
        <v>3313</v>
      </c>
      <c r="O1534" s="2" t="s">
        <v>3350</v>
      </c>
      <c r="P1534" s="2" t="s">
        <v>48</v>
      </c>
      <c r="Q1534" s="2" t="s">
        <v>48</v>
      </c>
      <c r="R1534" s="2" t="s">
        <v>47</v>
      </c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2" t="s">
        <v>41</v>
      </c>
      <c r="AW1534" s="2" t="s">
        <v>3368</v>
      </c>
      <c r="AX1534" s="2" t="s">
        <v>41</v>
      </c>
      <c r="AY1534" s="2" t="s">
        <v>41</v>
      </c>
    </row>
    <row r="1535" spans="1:51" ht="30" customHeight="1" hidden="1">
      <c r="A1535" s="6" t="s">
        <v>3352</v>
      </c>
      <c r="B1535" s="6" t="s">
        <v>1211</v>
      </c>
      <c r="C1535" s="6" t="s">
        <v>1212</v>
      </c>
      <c r="D1535" s="7">
        <v>0.00585</v>
      </c>
      <c r="E1535" s="8">
        <f t="shared" si="244"/>
        <v>151564</v>
      </c>
      <c r="F1535" s="10">
        <f t="shared" si="245"/>
        <v>886.6</v>
      </c>
      <c r="G1535" s="8">
        <f>단가대비표!O374</f>
        <v>0</v>
      </c>
      <c r="H1535" s="10">
        <f t="shared" si="246"/>
        <v>0</v>
      </c>
      <c r="I1535" s="8">
        <f>단가대비표!P374</f>
        <v>151564</v>
      </c>
      <c r="J1535" s="10">
        <f t="shared" si="247"/>
        <v>886.6</v>
      </c>
      <c r="K1535" s="8">
        <f>단가대비표!V374</f>
        <v>0</v>
      </c>
      <c r="L1535" s="10">
        <f t="shared" si="248"/>
        <v>0</v>
      </c>
      <c r="M1535" s="6" t="s">
        <v>3353</v>
      </c>
      <c r="N1535" s="2" t="s">
        <v>3313</v>
      </c>
      <c r="O1535" s="2" t="s">
        <v>3354</v>
      </c>
      <c r="P1535" s="2" t="s">
        <v>48</v>
      </c>
      <c r="Q1535" s="2" t="s">
        <v>48</v>
      </c>
      <c r="R1535" s="2" t="s">
        <v>47</v>
      </c>
      <c r="S1535" s="3"/>
      <c r="T1535" s="3"/>
      <c r="U1535" s="3"/>
      <c r="V1535" s="3">
        <v>1</v>
      </c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2" t="s">
        <v>41</v>
      </c>
      <c r="AW1535" s="2" t="s">
        <v>3369</v>
      </c>
      <c r="AX1535" s="2" t="s">
        <v>41</v>
      </c>
      <c r="AY1535" s="2" t="s">
        <v>41</v>
      </c>
    </row>
    <row r="1536" spans="1:51" ht="30" customHeight="1" hidden="1">
      <c r="A1536" s="6" t="s">
        <v>1215</v>
      </c>
      <c r="B1536" s="6" t="s">
        <v>1211</v>
      </c>
      <c r="C1536" s="6" t="s">
        <v>1212</v>
      </c>
      <c r="D1536" s="7">
        <v>0.0001</v>
      </c>
      <c r="E1536" s="8">
        <f t="shared" si="244"/>
        <v>99882</v>
      </c>
      <c r="F1536" s="10">
        <f t="shared" si="245"/>
        <v>9.9</v>
      </c>
      <c r="G1536" s="8">
        <f>단가대비표!O367</f>
        <v>0</v>
      </c>
      <c r="H1536" s="10">
        <f t="shared" si="246"/>
        <v>0</v>
      </c>
      <c r="I1536" s="8">
        <f>단가대비표!P367</f>
        <v>99882</v>
      </c>
      <c r="J1536" s="10">
        <f t="shared" si="247"/>
        <v>9.9</v>
      </c>
      <c r="K1536" s="8">
        <f>단가대비표!V367</f>
        <v>0</v>
      </c>
      <c r="L1536" s="10">
        <f t="shared" si="248"/>
        <v>0</v>
      </c>
      <c r="M1536" s="6" t="s">
        <v>1247</v>
      </c>
      <c r="N1536" s="2" t="s">
        <v>3313</v>
      </c>
      <c r="O1536" s="2" t="s">
        <v>1216</v>
      </c>
      <c r="P1536" s="2" t="s">
        <v>48</v>
      </c>
      <c r="Q1536" s="2" t="s">
        <v>48</v>
      </c>
      <c r="R1536" s="2" t="s">
        <v>47</v>
      </c>
      <c r="S1536" s="3"/>
      <c r="T1536" s="3"/>
      <c r="U1536" s="3"/>
      <c r="V1536" s="3">
        <v>1</v>
      </c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2" t="s">
        <v>41</v>
      </c>
      <c r="AW1536" s="2" t="s">
        <v>3370</v>
      </c>
      <c r="AX1536" s="2" t="s">
        <v>41</v>
      </c>
      <c r="AY1536" s="2" t="s">
        <v>41</v>
      </c>
    </row>
    <row r="1537" spans="1:51" ht="30" customHeight="1" hidden="1">
      <c r="A1537" s="6" t="s">
        <v>3357</v>
      </c>
      <c r="B1537" s="6" t="s">
        <v>1211</v>
      </c>
      <c r="C1537" s="6" t="s">
        <v>1212</v>
      </c>
      <c r="D1537" s="7">
        <v>0.00039</v>
      </c>
      <c r="E1537" s="8">
        <f t="shared" si="244"/>
        <v>153849</v>
      </c>
      <c r="F1537" s="10">
        <f t="shared" si="245"/>
        <v>60</v>
      </c>
      <c r="G1537" s="8">
        <f>단가대비표!O377</f>
        <v>0</v>
      </c>
      <c r="H1537" s="10">
        <f t="shared" si="246"/>
        <v>0</v>
      </c>
      <c r="I1537" s="8">
        <f>단가대비표!P377</f>
        <v>153849</v>
      </c>
      <c r="J1537" s="10">
        <f t="shared" si="247"/>
        <v>60</v>
      </c>
      <c r="K1537" s="8">
        <f>단가대비표!V377</f>
        <v>0</v>
      </c>
      <c r="L1537" s="10">
        <f t="shared" si="248"/>
        <v>0</v>
      </c>
      <c r="M1537" s="6" t="s">
        <v>3358</v>
      </c>
      <c r="N1537" s="2" t="s">
        <v>3313</v>
      </c>
      <c r="O1537" s="2" t="s">
        <v>3359</v>
      </c>
      <c r="P1537" s="2" t="s">
        <v>48</v>
      </c>
      <c r="Q1537" s="2" t="s">
        <v>48</v>
      </c>
      <c r="R1537" s="2" t="s">
        <v>47</v>
      </c>
      <c r="S1537" s="3"/>
      <c r="T1537" s="3"/>
      <c r="U1537" s="3"/>
      <c r="V1537" s="3">
        <v>1</v>
      </c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2" t="s">
        <v>41</v>
      </c>
      <c r="AW1537" s="2" t="s">
        <v>3371</v>
      </c>
      <c r="AX1537" s="2" t="s">
        <v>41</v>
      </c>
      <c r="AY1537" s="2" t="s">
        <v>41</v>
      </c>
    </row>
    <row r="1538" spans="1:51" ht="30" customHeight="1" hidden="1">
      <c r="A1538" s="6" t="s">
        <v>1976</v>
      </c>
      <c r="B1538" s="6" t="s">
        <v>1211</v>
      </c>
      <c r="C1538" s="6" t="s">
        <v>1212</v>
      </c>
      <c r="D1538" s="7">
        <v>0.00011</v>
      </c>
      <c r="E1538" s="8">
        <f t="shared" si="244"/>
        <v>120716</v>
      </c>
      <c r="F1538" s="10">
        <f t="shared" si="245"/>
        <v>13.2</v>
      </c>
      <c r="G1538" s="8">
        <f>단가대비표!O368</f>
        <v>0</v>
      </c>
      <c r="H1538" s="10">
        <f t="shared" si="246"/>
        <v>0</v>
      </c>
      <c r="I1538" s="8">
        <f>단가대비표!P368</f>
        <v>120716</v>
      </c>
      <c r="J1538" s="10">
        <f t="shared" si="247"/>
        <v>13.2</v>
      </c>
      <c r="K1538" s="8">
        <f>단가대비표!V368</f>
        <v>0</v>
      </c>
      <c r="L1538" s="10">
        <f t="shared" si="248"/>
        <v>0</v>
      </c>
      <c r="M1538" s="6" t="s">
        <v>1977</v>
      </c>
      <c r="N1538" s="2" t="s">
        <v>3313</v>
      </c>
      <c r="O1538" s="2" t="s">
        <v>1978</v>
      </c>
      <c r="P1538" s="2" t="s">
        <v>48</v>
      </c>
      <c r="Q1538" s="2" t="s">
        <v>48</v>
      </c>
      <c r="R1538" s="2" t="s">
        <v>47</v>
      </c>
      <c r="S1538" s="3"/>
      <c r="T1538" s="3"/>
      <c r="U1538" s="3"/>
      <c r="V1538" s="3">
        <v>1</v>
      </c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2" t="s">
        <v>41</v>
      </c>
      <c r="AW1538" s="2" t="s">
        <v>3372</v>
      </c>
      <c r="AX1538" s="2" t="s">
        <v>41</v>
      </c>
      <c r="AY1538" s="2" t="s">
        <v>41</v>
      </c>
    </row>
    <row r="1539" spans="1:51" ht="30" customHeight="1" hidden="1">
      <c r="A1539" s="6" t="s">
        <v>1218</v>
      </c>
      <c r="B1539" s="6" t="s">
        <v>1472</v>
      </c>
      <c r="C1539" s="6" t="s">
        <v>1028</v>
      </c>
      <c r="D1539" s="7">
        <v>1</v>
      </c>
      <c r="E1539" s="8">
        <f t="shared" si="244"/>
        <v>29</v>
      </c>
      <c r="F1539" s="10">
        <f t="shared" si="245"/>
        <v>29</v>
      </c>
      <c r="G1539" s="8">
        <f>TRUNC(SUMIF(V1530:V1539,RIGHTB(O1539,1),J1530:J1539)*U1539,2)</f>
        <v>29.09</v>
      </c>
      <c r="H1539" s="10">
        <f t="shared" si="246"/>
        <v>29</v>
      </c>
      <c r="I1539" s="8">
        <v>0</v>
      </c>
      <c r="J1539" s="10">
        <f t="shared" si="247"/>
        <v>0</v>
      </c>
      <c r="K1539" s="8">
        <v>0</v>
      </c>
      <c r="L1539" s="10">
        <f t="shared" si="248"/>
        <v>0</v>
      </c>
      <c r="M1539" s="6" t="s">
        <v>41</v>
      </c>
      <c r="N1539" s="2" t="s">
        <v>3313</v>
      </c>
      <c r="O1539" s="2" t="s">
        <v>1104</v>
      </c>
      <c r="P1539" s="2" t="s">
        <v>48</v>
      </c>
      <c r="Q1539" s="2" t="s">
        <v>48</v>
      </c>
      <c r="R1539" s="2" t="s">
        <v>48</v>
      </c>
      <c r="S1539" s="3">
        <v>1</v>
      </c>
      <c r="T1539" s="3">
        <v>0</v>
      </c>
      <c r="U1539" s="3">
        <v>0.03</v>
      </c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2" t="s">
        <v>41</v>
      </c>
      <c r="AW1539" s="2" t="s">
        <v>3373</v>
      </c>
      <c r="AX1539" s="2" t="s">
        <v>41</v>
      </c>
      <c r="AY1539" s="2" t="s">
        <v>41</v>
      </c>
    </row>
    <row r="1540" spans="1:51" ht="30" customHeight="1" hidden="1">
      <c r="A1540" s="6" t="s">
        <v>1173</v>
      </c>
      <c r="B1540" s="6" t="s">
        <v>41</v>
      </c>
      <c r="C1540" s="6" t="s">
        <v>41</v>
      </c>
      <c r="D1540" s="7"/>
      <c r="E1540" s="8"/>
      <c r="F1540" s="10">
        <f>H1540+J1540+L1540</f>
        <v>1011</v>
      </c>
      <c r="G1540" s="8"/>
      <c r="H1540" s="10">
        <f>TRUNC(SUMIF(N1530:N1539,N1529,H1530:H1539),0)</f>
        <v>41</v>
      </c>
      <c r="I1540" s="8"/>
      <c r="J1540" s="10">
        <f>TRUNC(SUMIF(N1530:N1539,N1529,J1530:J1539),0)</f>
        <v>969</v>
      </c>
      <c r="K1540" s="8"/>
      <c r="L1540" s="10">
        <f>TRUNC(SUMIF(N1530:N1539,N1529,L1530:L1539),0)</f>
        <v>1</v>
      </c>
      <c r="M1540" s="6" t="s">
        <v>41</v>
      </c>
      <c r="N1540" s="2" t="s">
        <v>67</v>
      </c>
      <c r="O1540" s="2" t="s">
        <v>67</v>
      </c>
      <c r="P1540" s="2" t="s">
        <v>41</v>
      </c>
      <c r="Q1540" s="2" t="s">
        <v>41</v>
      </c>
      <c r="R1540" s="2" t="s">
        <v>41</v>
      </c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2" t="s">
        <v>41</v>
      </c>
      <c r="AW1540" s="2" t="s">
        <v>41</v>
      </c>
      <c r="AX1540" s="2" t="s">
        <v>41</v>
      </c>
      <c r="AY1540" s="2" t="s">
        <v>41</v>
      </c>
    </row>
    <row r="1541" spans="1:13" ht="30" customHeight="1" hidden="1">
      <c r="A1541" s="7"/>
      <c r="B1541" s="7"/>
      <c r="C1541" s="7"/>
      <c r="D1541" s="7"/>
      <c r="E1541" s="8"/>
      <c r="F1541" s="10"/>
      <c r="G1541" s="8"/>
      <c r="H1541" s="10"/>
      <c r="I1541" s="8"/>
      <c r="J1541" s="10"/>
      <c r="K1541" s="8"/>
      <c r="L1541" s="10"/>
      <c r="M1541" s="7"/>
    </row>
    <row r="1542" spans="1:14" ht="30" customHeight="1" hidden="1">
      <c r="A1542" s="24" t="s">
        <v>3374</v>
      </c>
      <c r="B1542" s="25"/>
      <c r="C1542" s="25"/>
      <c r="D1542" s="25"/>
      <c r="E1542" s="26"/>
      <c r="F1542" s="27"/>
      <c r="G1542" s="26"/>
      <c r="H1542" s="27"/>
      <c r="I1542" s="26"/>
      <c r="J1542" s="27"/>
      <c r="K1542" s="26"/>
      <c r="L1542" s="27"/>
      <c r="M1542" s="28"/>
      <c r="N1542" s="4" t="s">
        <v>3345</v>
      </c>
    </row>
    <row r="1543" spans="1:51" ht="30" customHeight="1" hidden="1">
      <c r="A1543" s="6" t="s">
        <v>3342</v>
      </c>
      <c r="B1543" s="6" t="s">
        <v>3343</v>
      </c>
      <c r="C1543" s="6" t="s">
        <v>54</v>
      </c>
      <c r="D1543" s="7">
        <v>0.2294</v>
      </c>
      <c r="E1543" s="8">
        <f>TRUNC(G1543+I1543+K1543,1)</f>
        <v>544</v>
      </c>
      <c r="F1543" s="10">
        <f>TRUNC(H1543+J1543+L1543,1)</f>
        <v>124.7</v>
      </c>
      <c r="G1543" s="8">
        <f>단가대비표!O34</f>
        <v>0</v>
      </c>
      <c r="H1543" s="10">
        <f>TRUNC(G1543*D1543,1)</f>
        <v>0</v>
      </c>
      <c r="I1543" s="8">
        <f>단가대비표!P34</f>
        <v>0</v>
      </c>
      <c r="J1543" s="10">
        <f>TRUNC(I1543*D1543,1)</f>
        <v>0</v>
      </c>
      <c r="K1543" s="8">
        <f>단가대비표!V34</f>
        <v>544</v>
      </c>
      <c r="L1543" s="10">
        <f>TRUNC(K1543*D1543,1)</f>
        <v>124.7</v>
      </c>
      <c r="M1543" s="6" t="s">
        <v>3375</v>
      </c>
      <c r="N1543" s="2" t="s">
        <v>3345</v>
      </c>
      <c r="O1543" s="2" t="s">
        <v>3376</v>
      </c>
      <c r="P1543" s="2" t="s">
        <v>48</v>
      </c>
      <c r="Q1543" s="2" t="s">
        <v>48</v>
      </c>
      <c r="R1543" s="2" t="s">
        <v>47</v>
      </c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2" t="s">
        <v>41</v>
      </c>
      <c r="AW1543" s="2" t="s">
        <v>3377</v>
      </c>
      <c r="AX1543" s="2" t="s">
        <v>41</v>
      </c>
      <c r="AY1543" s="2" t="s">
        <v>41</v>
      </c>
    </row>
    <row r="1544" spans="1:51" ht="30" customHeight="1" hidden="1">
      <c r="A1544" s="6" t="s">
        <v>1173</v>
      </c>
      <c r="B1544" s="6" t="s">
        <v>41</v>
      </c>
      <c r="C1544" s="6" t="s">
        <v>41</v>
      </c>
      <c r="D1544" s="7"/>
      <c r="E1544" s="8"/>
      <c r="F1544" s="10">
        <f>H1544+J1544+L1544</f>
        <v>124</v>
      </c>
      <c r="G1544" s="8"/>
      <c r="H1544" s="10">
        <f>TRUNC(SUMIF(N1543:N1543,N1542,H1543:H1543),0)</f>
        <v>0</v>
      </c>
      <c r="I1544" s="8"/>
      <c r="J1544" s="10">
        <f>TRUNC(SUMIF(N1543:N1543,N1542,J1543:J1543),0)</f>
        <v>0</v>
      </c>
      <c r="K1544" s="8"/>
      <c r="L1544" s="10">
        <f>TRUNC(SUMIF(N1543:N1543,N1542,L1543:L1543),0)</f>
        <v>124</v>
      </c>
      <c r="M1544" s="6" t="s">
        <v>41</v>
      </c>
      <c r="N1544" s="2" t="s">
        <v>67</v>
      </c>
      <c r="O1544" s="2" t="s">
        <v>67</v>
      </c>
      <c r="P1544" s="2" t="s">
        <v>41</v>
      </c>
      <c r="Q1544" s="2" t="s">
        <v>41</v>
      </c>
      <c r="R1544" s="2" t="s">
        <v>41</v>
      </c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2" t="s">
        <v>41</v>
      </c>
      <c r="AW1544" s="2" t="s">
        <v>41</v>
      </c>
      <c r="AX1544" s="2" t="s">
        <v>41</v>
      </c>
      <c r="AY1544" s="2" t="s">
        <v>41</v>
      </c>
    </row>
    <row r="1545" spans="1:13" ht="30" customHeight="1" hidden="1">
      <c r="A1545" s="7"/>
      <c r="B1545" s="7"/>
      <c r="C1545" s="7"/>
      <c r="D1545" s="7"/>
      <c r="E1545" s="8"/>
      <c r="F1545" s="10"/>
      <c r="G1545" s="8"/>
      <c r="H1545" s="10"/>
      <c r="I1545" s="8"/>
      <c r="J1545" s="10"/>
      <c r="K1545" s="8"/>
      <c r="L1545" s="10"/>
      <c r="M1545" s="7"/>
    </row>
    <row r="1546" spans="1:14" ht="30" customHeight="1" hidden="1">
      <c r="A1546" s="24" t="s">
        <v>3378</v>
      </c>
      <c r="B1546" s="25"/>
      <c r="C1546" s="25"/>
      <c r="D1546" s="25"/>
      <c r="E1546" s="26"/>
      <c r="F1546" s="27"/>
      <c r="G1546" s="26"/>
      <c r="H1546" s="27"/>
      <c r="I1546" s="26"/>
      <c r="J1546" s="27"/>
      <c r="K1546" s="26"/>
      <c r="L1546" s="27"/>
      <c r="M1546" s="28"/>
      <c r="N1546" s="4" t="s">
        <v>1511</v>
      </c>
    </row>
    <row r="1547" spans="1:51" ht="30" customHeight="1" hidden="1">
      <c r="A1547" s="6" t="s">
        <v>3379</v>
      </c>
      <c r="B1547" s="6" t="s">
        <v>1211</v>
      </c>
      <c r="C1547" s="6" t="s">
        <v>1212</v>
      </c>
      <c r="D1547" s="7">
        <v>2</v>
      </c>
      <c r="E1547" s="8">
        <f aca="true" t="shared" si="249" ref="E1547:F1550">TRUNC(G1547+I1547+K1547,1)</f>
        <v>131319</v>
      </c>
      <c r="F1547" s="10">
        <f t="shared" si="249"/>
        <v>262638</v>
      </c>
      <c r="G1547" s="8">
        <f>단가대비표!O399</f>
        <v>0</v>
      </c>
      <c r="H1547" s="10">
        <f>TRUNC(G1547*D1547,1)</f>
        <v>0</v>
      </c>
      <c r="I1547" s="8">
        <f>단가대비표!P399</f>
        <v>131319</v>
      </c>
      <c r="J1547" s="10">
        <f>TRUNC(I1547*D1547,1)</f>
        <v>262638</v>
      </c>
      <c r="K1547" s="8">
        <f>단가대비표!V399</f>
        <v>0</v>
      </c>
      <c r="L1547" s="10">
        <f>TRUNC(K1547*D1547,1)</f>
        <v>0</v>
      </c>
      <c r="M1547" s="6" t="s">
        <v>3380</v>
      </c>
      <c r="N1547" s="2" t="s">
        <v>1511</v>
      </c>
      <c r="O1547" s="2" t="s">
        <v>3381</v>
      </c>
      <c r="P1547" s="2" t="s">
        <v>48</v>
      </c>
      <c r="Q1547" s="2" t="s">
        <v>48</v>
      </c>
      <c r="R1547" s="2" t="s">
        <v>47</v>
      </c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2" t="s">
        <v>41</v>
      </c>
      <c r="AW1547" s="2" t="s">
        <v>3382</v>
      </c>
      <c r="AX1547" s="2" t="s">
        <v>41</v>
      </c>
      <c r="AY1547" s="2" t="s">
        <v>41</v>
      </c>
    </row>
    <row r="1548" spans="1:51" ht="30" customHeight="1" hidden="1">
      <c r="A1548" s="6" t="s">
        <v>1976</v>
      </c>
      <c r="B1548" s="6" t="s">
        <v>1211</v>
      </c>
      <c r="C1548" s="6" t="s">
        <v>1212</v>
      </c>
      <c r="D1548" s="7">
        <v>4</v>
      </c>
      <c r="E1548" s="8">
        <f t="shared" si="249"/>
        <v>120716</v>
      </c>
      <c r="F1548" s="10">
        <f t="shared" si="249"/>
        <v>482864</v>
      </c>
      <c r="G1548" s="8">
        <f>단가대비표!O368</f>
        <v>0</v>
      </c>
      <c r="H1548" s="10">
        <f>TRUNC(G1548*D1548,1)</f>
        <v>0</v>
      </c>
      <c r="I1548" s="8">
        <f>단가대비표!P368</f>
        <v>120716</v>
      </c>
      <c r="J1548" s="10">
        <f>TRUNC(I1548*D1548,1)</f>
        <v>482864</v>
      </c>
      <c r="K1548" s="8">
        <f>단가대비표!V368</f>
        <v>0</v>
      </c>
      <c r="L1548" s="10">
        <f>TRUNC(K1548*D1548,1)</f>
        <v>0</v>
      </c>
      <c r="M1548" s="6" t="s">
        <v>1977</v>
      </c>
      <c r="N1548" s="2" t="s">
        <v>1511</v>
      </c>
      <c r="O1548" s="2" t="s">
        <v>1978</v>
      </c>
      <c r="P1548" s="2" t="s">
        <v>48</v>
      </c>
      <c r="Q1548" s="2" t="s">
        <v>48</v>
      </c>
      <c r="R1548" s="2" t="s">
        <v>47</v>
      </c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2" t="s">
        <v>41</v>
      </c>
      <c r="AW1548" s="2" t="s">
        <v>3383</v>
      </c>
      <c r="AX1548" s="2" t="s">
        <v>41</v>
      </c>
      <c r="AY1548" s="2" t="s">
        <v>41</v>
      </c>
    </row>
    <row r="1549" spans="1:51" ht="30" customHeight="1" hidden="1">
      <c r="A1549" s="6" t="s">
        <v>3357</v>
      </c>
      <c r="B1549" s="6" t="s">
        <v>1211</v>
      </c>
      <c r="C1549" s="6" t="s">
        <v>1212</v>
      </c>
      <c r="D1549" s="7">
        <v>2</v>
      </c>
      <c r="E1549" s="8">
        <f t="shared" si="249"/>
        <v>153849</v>
      </c>
      <c r="F1549" s="10">
        <f t="shared" si="249"/>
        <v>307698</v>
      </c>
      <c r="G1549" s="8">
        <f>단가대비표!O377</f>
        <v>0</v>
      </c>
      <c r="H1549" s="10">
        <f>TRUNC(G1549*D1549,1)</f>
        <v>0</v>
      </c>
      <c r="I1549" s="8">
        <f>단가대비표!P377</f>
        <v>153849</v>
      </c>
      <c r="J1549" s="10">
        <f>TRUNC(I1549*D1549,1)</f>
        <v>307698</v>
      </c>
      <c r="K1549" s="8">
        <f>단가대비표!V377</f>
        <v>0</v>
      </c>
      <c r="L1549" s="10">
        <f>TRUNC(K1549*D1549,1)</f>
        <v>0</v>
      </c>
      <c r="M1549" s="6" t="s">
        <v>3358</v>
      </c>
      <c r="N1549" s="2" t="s">
        <v>1511</v>
      </c>
      <c r="O1549" s="2" t="s">
        <v>3359</v>
      </c>
      <c r="P1549" s="2" t="s">
        <v>48</v>
      </c>
      <c r="Q1549" s="2" t="s">
        <v>48</v>
      </c>
      <c r="R1549" s="2" t="s">
        <v>47</v>
      </c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2" t="s">
        <v>41</v>
      </c>
      <c r="AW1549" s="2" t="s">
        <v>3384</v>
      </c>
      <c r="AX1549" s="2" t="s">
        <v>41</v>
      </c>
      <c r="AY1549" s="2" t="s">
        <v>41</v>
      </c>
    </row>
    <row r="1550" spans="1:51" ht="30" customHeight="1" hidden="1">
      <c r="A1550" s="6" t="s">
        <v>3293</v>
      </c>
      <c r="B1550" s="6" t="s">
        <v>3385</v>
      </c>
      <c r="C1550" s="6" t="s">
        <v>300</v>
      </c>
      <c r="D1550" s="7">
        <v>16</v>
      </c>
      <c r="E1550" s="8">
        <f t="shared" si="249"/>
        <v>72713</v>
      </c>
      <c r="F1550" s="10">
        <f t="shared" si="249"/>
        <v>1163408</v>
      </c>
      <c r="G1550" s="8">
        <f>일위대가목록!F264</f>
        <v>13876</v>
      </c>
      <c r="H1550" s="10">
        <f>TRUNC(G1550*D1550,1)</f>
        <v>222016</v>
      </c>
      <c r="I1550" s="8">
        <f>일위대가목록!G264</f>
        <v>29916</v>
      </c>
      <c r="J1550" s="10">
        <f>TRUNC(I1550*D1550,1)</f>
        <v>478656</v>
      </c>
      <c r="K1550" s="8">
        <f>일위대가목록!H264</f>
        <v>28921</v>
      </c>
      <c r="L1550" s="10">
        <f>TRUNC(K1550*D1550,1)</f>
        <v>462736</v>
      </c>
      <c r="M1550" s="6" t="s">
        <v>3386</v>
      </c>
      <c r="N1550" s="2" t="s">
        <v>1511</v>
      </c>
      <c r="O1550" s="2" t="s">
        <v>3387</v>
      </c>
      <c r="P1550" s="2" t="s">
        <v>47</v>
      </c>
      <c r="Q1550" s="2" t="s">
        <v>48</v>
      </c>
      <c r="R1550" s="2" t="s">
        <v>48</v>
      </c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2" t="s">
        <v>41</v>
      </c>
      <c r="AW1550" s="2" t="s">
        <v>3388</v>
      </c>
      <c r="AX1550" s="2" t="s">
        <v>41</v>
      </c>
      <c r="AY1550" s="2" t="s">
        <v>41</v>
      </c>
    </row>
    <row r="1551" spans="1:51" ht="30" customHeight="1" hidden="1">
      <c r="A1551" s="6" t="s">
        <v>1173</v>
      </c>
      <c r="B1551" s="6" t="s">
        <v>41</v>
      </c>
      <c r="C1551" s="6" t="s">
        <v>41</v>
      </c>
      <c r="D1551" s="7"/>
      <c r="E1551" s="8"/>
      <c r="F1551" s="10">
        <f>H1551+J1551+L1551</f>
        <v>2216608</v>
      </c>
      <c r="G1551" s="8"/>
      <c r="H1551" s="10">
        <f>TRUNC(SUMIF(N1547:N1550,N1546,H1547:H1550),0)</f>
        <v>222016</v>
      </c>
      <c r="I1551" s="8"/>
      <c r="J1551" s="10">
        <f>TRUNC(SUMIF(N1547:N1550,N1546,J1547:J1550),0)</f>
        <v>1531856</v>
      </c>
      <c r="K1551" s="8"/>
      <c r="L1551" s="10">
        <f>TRUNC(SUMIF(N1547:N1550,N1546,L1547:L1550),0)</f>
        <v>462736</v>
      </c>
      <c r="M1551" s="6" t="s">
        <v>41</v>
      </c>
      <c r="N1551" s="2" t="s">
        <v>67</v>
      </c>
      <c r="O1551" s="2" t="s">
        <v>67</v>
      </c>
      <c r="P1551" s="2" t="s">
        <v>41</v>
      </c>
      <c r="Q1551" s="2" t="s">
        <v>41</v>
      </c>
      <c r="R1551" s="2" t="s">
        <v>41</v>
      </c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2" t="s">
        <v>41</v>
      </c>
      <c r="AW1551" s="2" t="s">
        <v>41</v>
      </c>
      <c r="AX1551" s="2" t="s">
        <v>41</v>
      </c>
      <c r="AY1551" s="2" t="s">
        <v>41</v>
      </c>
    </row>
    <row r="1552" spans="1:13" ht="30" customHeight="1" hidden="1">
      <c r="A1552" s="7"/>
      <c r="B1552" s="7"/>
      <c r="C1552" s="7"/>
      <c r="D1552" s="7"/>
      <c r="E1552" s="8"/>
      <c r="F1552" s="10"/>
      <c r="G1552" s="8"/>
      <c r="H1552" s="10"/>
      <c r="I1552" s="8"/>
      <c r="J1552" s="10"/>
      <c r="K1552" s="8"/>
      <c r="L1552" s="10"/>
      <c r="M1552" s="7"/>
    </row>
    <row r="1553" spans="1:14" ht="30" customHeight="1" hidden="1">
      <c r="A1553" s="24" t="s">
        <v>3389</v>
      </c>
      <c r="B1553" s="25"/>
      <c r="C1553" s="25"/>
      <c r="D1553" s="25"/>
      <c r="E1553" s="26"/>
      <c r="F1553" s="27"/>
      <c r="G1553" s="26"/>
      <c r="H1553" s="27"/>
      <c r="I1553" s="26"/>
      <c r="J1553" s="27"/>
      <c r="K1553" s="26"/>
      <c r="L1553" s="27"/>
      <c r="M1553" s="28"/>
      <c r="N1553" s="4" t="s">
        <v>1515</v>
      </c>
    </row>
    <row r="1554" spans="1:51" ht="30" customHeight="1" hidden="1">
      <c r="A1554" s="6" t="s">
        <v>3379</v>
      </c>
      <c r="B1554" s="6" t="s">
        <v>1211</v>
      </c>
      <c r="C1554" s="6" t="s">
        <v>1212</v>
      </c>
      <c r="D1554" s="7">
        <v>1</v>
      </c>
      <c r="E1554" s="8">
        <f aca="true" t="shared" si="250" ref="E1554:F1557">TRUNC(G1554+I1554+K1554,1)</f>
        <v>131319</v>
      </c>
      <c r="F1554" s="10">
        <f t="shared" si="250"/>
        <v>131319</v>
      </c>
      <c r="G1554" s="8">
        <f>단가대비표!O399</f>
        <v>0</v>
      </c>
      <c r="H1554" s="10">
        <f>TRUNC(G1554*D1554,1)</f>
        <v>0</v>
      </c>
      <c r="I1554" s="8">
        <f>단가대비표!P399</f>
        <v>131319</v>
      </c>
      <c r="J1554" s="10">
        <f>TRUNC(I1554*D1554,1)</f>
        <v>131319</v>
      </c>
      <c r="K1554" s="8">
        <f>단가대비표!V399</f>
        <v>0</v>
      </c>
      <c r="L1554" s="10">
        <f>TRUNC(K1554*D1554,1)</f>
        <v>0</v>
      </c>
      <c r="M1554" s="6" t="s">
        <v>3380</v>
      </c>
      <c r="N1554" s="2" t="s">
        <v>1515</v>
      </c>
      <c r="O1554" s="2" t="s">
        <v>3381</v>
      </c>
      <c r="P1554" s="2" t="s">
        <v>48</v>
      </c>
      <c r="Q1554" s="2" t="s">
        <v>48</v>
      </c>
      <c r="R1554" s="2" t="s">
        <v>47</v>
      </c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2" t="s">
        <v>41</v>
      </c>
      <c r="AW1554" s="2" t="s">
        <v>3390</v>
      </c>
      <c r="AX1554" s="2" t="s">
        <v>41</v>
      </c>
      <c r="AY1554" s="2" t="s">
        <v>41</v>
      </c>
    </row>
    <row r="1555" spans="1:51" ht="30" customHeight="1" hidden="1">
      <c r="A1555" s="6" t="s">
        <v>1976</v>
      </c>
      <c r="B1555" s="6" t="s">
        <v>1211</v>
      </c>
      <c r="C1555" s="6" t="s">
        <v>1212</v>
      </c>
      <c r="D1555" s="7">
        <v>2</v>
      </c>
      <c r="E1555" s="8">
        <f t="shared" si="250"/>
        <v>120716</v>
      </c>
      <c r="F1555" s="10">
        <f t="shared" si="250"/>
        <v>241432</v>
      </c>
      <c r="G1555" s="8">
        <f>단가대비표!O368</f>
        <v>0</v>
      </c>
      <c r="H1555" s="10">
        <f>TRUNC(G1555*D1555,1)</f>
        <v>0</v>
      </c>
      <c r="I1555" s="8">
        <f>단가대비표!P368</f>
        <v>120716</v>
      </c>
      <c r="J1555" s="10">
        <f>TRUNC(I1555*D1555,1)</f>
        <v>241432</v>
      </c>
      <c r="K1555" s="8">
        <f>단가대비표!V368</f>
        <v>0</v>
      </c>
      <c r="L1555" s="10">
        <f>TRUNC(K1555*D1555,1)</f>
        <v>0</v>
      </c>
      <c r="M1555" s="6" t="s">
        <v>1977</v>
      </c>
      <c r="N1555" s="2" t="s">
        <v>1515</v>
      </c>
      <c r="O1555" s="2" t="s">
        <v>1978</v>
      </c>
      <c r="P1555" s="2" t="s">
        <v>48</v>
      </c>
      <c r="Q1555" s="2" t="s">
        <v>48</v>
      </c>
      <c r="R1555" s="2" t="s">
        <v>47</v>
      </c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2" t="s">
        <v>41</v>
      </c>
      <c r="AW1555" s="2" t="s">
        <v>3391</v>
      </c>
      <c r="AX1555" s="2" t="s">
        <v>41</v>
      </c>
      <c r="AY1555" s="2" t="s">
        <v>41</v>
      </c>
    </row>
    <row r="1556" spans="1:51" ht="30" customHeight="1" hidden="1">
      <c r="A1556" s="6" t="s">
        <v>3357</v>
      </c>
      <c r="B1556" s="6" t="s">
        <v>1211</v>
      </c>
      <c r="C1556" s="6" t="s">
        <v>1212</v>
      </c>
      <c r="D1556" s="7">
        <v>1</v>
      </c>
      <c r="E1556" s="8">
        <f t="shared" si="250"/>
        <v>153849</v>
      </c>
      <c r="F1556" s="10">
        <f t="shared" si="250"/>
        <v>153849</v>
      </c>
      <c r="G1556" s="8">
        <f>단가대비표!O377</f>
        <v>0</v>
      </c>
      <c r="H1556" s="10">
        <f>TRUNC(G1556*D1556,1)</f>
        <v>0</v>
      </c>
      <c r="I1556" s="8">
        <f>단가대비표!P377</f>
        <v>153849</v>
      </c>
      <c r="J1556" s="10">
        <f>TRUNC(I1556*D1556,1)</f>
        <v>153849</v>
      </c>
      <c r="K1556" s="8">
        <f>단가대비표!V377</f>
        <v>0</v>
      </c>
      <c r="L1556" s="10">
        <f>TRUNC(K1556*D1556,1)</f>
        <v>0</v>
      </c>
      <c r="M1556" s="6" t="s">
        <v>3358</v>
      </c>
      <c r="N1556" s="2" t="s">
        <v>1515</v>
      </c>
      <c r="O1556" s="2" t="s">
        <v>3359</v>
      </c>
      <c r="P1556" s="2" t="s">
        <v>48</v>
      </c>
      <c r="Q1556" s="2" t="s">
        <v>48</v>
      </c>
      <c r="R1556" s="2" t="s">
        <v>47</v>
      </c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2" t="s">
        <v>41</v>
      </c>
      <c r="AW1556" s="2" t="s">
        <v>3392</v>
      </c>
      <c r="AX1556" s="2" t="s">
        <v>41</v>
      </c>
      <c r="AY1556" s="2" t="s">
        <v>41</v>
      </c>
    </row>
    <row r="1557" spans="1:51" ht="30" customHeight="1" hidden="1">
      <c r="A1557" s="6" t="s">
        <v>3293</v>
      </c>
      <c r="B1557" s="6" t="s">
        <v>3385</v>
      </c>
      <c r="C1557" s="6" t="s">
        <v>300</v>
      </c>
      <c r="D1557" s="7">
        <v>8</v>
      </c>
      <c r="E1557" s="8">
        <f t="shared" si="250"/>
        <v>72713</v>
      </c>
      <c r="F1557" s="10">
        <f t="shared" si="250"/>
        <v>581704</v>
      </c>
      <c r="G1557" s="8">
        <f>일위대가목록!F264</f>
        <v>13876</v>
      </c>
      <c r="H1557" s="10">
        <f>TRUNC(G1557*D1557,1)</f>
        <v>111008</v>
      </c>
      <c r="I1557" s="8">
        <f>일위대가목록!G264</f>
        <v>29916</v>
      </c>
      <c r="J1557" s="10">
        <f>TRUNC(I1557*D1557,1)</f>
        <v>239328</v>
      </c>
      <c r="K1557" s="8">
        <f>일위대가목록!H264</f>
        <v>28921</v>
      </c>
      <c r="L1557" s="10">
        <f>TRUNC(K1557*D1557,1)</f>
        <v>231368</v>
      </c>
      <c r="M1557" s="6" t="s">
        <v>3386</v>
      </c>
      <c r="N1557" s="2" t="s">
        <v>1515</v>
      </c>
      <c r="O1557" s="2" t="s">
        <v>3387</v>
      </c>
      <c r="P1557" s="2" t="s">
        <v>47</v>
      </c>
      <c r="Q1557" s="2" t="s">
        <v>48</v>
      </c>
      <c r="R1557" s="2" t="s">
        <v>48</v>
      </c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2" t="s">
        <v>41</v>
      </c>
      <c r="AW1557" s="2" t="s">
        <v>3393</v>
      </c>
      <c r="AX1557" s="2" t="s">
        <v>41</v>
      </c>
      <c r="AY1557" s="2" t="s">
        <v>41</v>
      </c>
    </row>
    <row r="1558" spans="1:51" ht="30" customHeight="1" hidden="1">
      <c r="A1558" s="6" t="s">
        <v>1173</v>
      </c>
      <c r="B1558" s="6" t="s">
        <v>41</v>
      </c>
      <c r="C1558" s="6" t="s">
        <v>41</v>
      </c>
      <c r="D1558" s="7"/>
      <c r="E1558" s="8"/>
      <c r="F1558" s="10">
        <f>H1558+J1558+L1558</f>
        <v>1108304</v>
      </c>
      <c r="G1558" s="8"/>
      <c r="H1558" s="10">
        <f>TRUNC(SUMIF(N1554:N1557,N1553,H1554:H1557),0)</f>
        <v>111008</v>
      </c>
      <c r="I1558" s="8"/>
      <c r="J1558" s="10">
        <f>TRUNC(SUMIF(N1554:N1557,N1553,J1554:J1557),0)</f>
        <v>765928</v>
      </c>
      <c r="K1558" s="8"/>
      <c r="L1558" s="10">
        <f>TRUNC(SUMIF(N1554:N1557,N1553,L1554:L1557),0)</f>
        <v>231368</v>
      </c>
      <c r="M1558" s="6" t="s">
        <v>41</v>
      </c>
      <c r="N1558" s="2" t="s">
        <v>67</v>
      </c>
      <c r="O1558" s="2" t="s">
        <v>67</v>
      </c>
      <c r="P1558" s="2" t="s">
        <v>41</v>
      </c>
      <c r="Q1558" s="2" t="s">
        <v>41</v>
      </c>
      <c r="R1558" s="2" t="s">
        <v>41</v>
      </c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2" t="s">
        <v>41</v>
      </c>
      <c r="AW1558" s="2" t="s">
        <v>41</v>
      </c>
      <c r="AX1558" s="2" t="s">
        <v>41</v>
      </c>
      <c r="AY1558" s="2" t="s">
        <v>41</v>
      </c>
    </row>
    <row r="1559" spans="1:13" ht="30" customHeight="1" hidden="1">
      <c r="A1559" s="7"/>
      <c r="B1559" s="7"/>
      <c r="C1559" s="7"/>
      <c r="D1559" s="7"/>
      <c r="E1559" s="8"/>
      <c r="F1559" s="10"/>
      <c r="G1559" s="8"/>
      <c r="H1559" s="10"/>
      <c r="I1559" s="8"/>
      <c r="J1559" s="10"/>
      <c r="K1559" s="8"/>
      <c r="L1559" s="10"/>
      <c r="M1559" s="7"/>
    </row>
    <row r="1560" spans="1:14" ht="30" customHeight="1" hidden="1">
      <c r="A1560" s="24" t="s">
        <v>3394</v>
      </c>
      <c r="B1560" s="25"/>
      <c r="C1560" s="25"/>
      <c r="D1560" s="25"/>
      <c r="E1560" s="26"/>
      <c r="F1560" s="27"/>
      <c r="G1560" s="26"/>
      <c r="H1560" s="27"/>
      <c r="I1560" s="26"/>
      <c r="J1560" s="27"/>
      <c r="K1560" s="26"/>
      <c r="L1560" s="27"/>
      <c r="M1560" s="28"/>
      <c r="N1560" s="4" t="s">
        <v>3387</v>
      </c>
    </row>
    <row r="1561" spans="1:51" ht="30" customHeight="1" hidden="1">
      <c r="A1561" s="6" t="s">
        <v>3293</v>
      </c>
      <c r="B1561" s="6" t="s">
        <v>3385</v>
      </c>
      <c r="C1561" s="6" t="s">
        <v>54</v>
      </c>
      <c r="D1561" s="7">
        <v>0.159</v>
      </c>
      <c r="E1561" s="8">
        <f aca="true" t="shared" si="251" ref="E1561:F1564">TRUNC(G1561+I1561+K1561,1)</f>
        <v>181895</v>
      </c>
      <c r="F1561" s="10">
        <f t="shared" si="251"/>
        <v>28921.3</v>
      </c>
      <c r="G1561" s="8">
        <f>단가대비표!O17</f>
        <v>0</v>
      </c>
      <c r="H1561" s="10">
        <f>TRUNC(G1561*D1561,1)</f>
        <v>0</v>
      </c>
      <c r="I1561" s="8">
        <f>단가대비표!P17</f>
        <v>0</v>
      </c>
      <c r="J1561" s="10">
        <f>TRUNC(I1561*D1561,1)</f>
        <v>0</v>
      </c>
      <c r="K1561" s="8">
        <f>단가대비표!V17</f>
        <v>181895</v>
      </c>
      <c r="L1561" s="10">
        <f>TRUNC(K1561*D1561,1)</f>
        <v>28921.3</v>
      </c>
      <c r="M1561" s="6" t="s">
        <v>3395</v>
      </c>
      <c r="N1561" s="2" t="s">
        <v>3387</v>
      </c>
      <c r="O1561" s="2" t="s">
        <v>3396</v>
      </c>
      <c r="P1561" s="2" t="s">
        <v>48</v>
      </c>
      <c r="Q1561" s="2" t="s">
        <v>48</v>
      </c>
      <c r="R1561" s="2" t="s">
        <v>47</v>
      </c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2" t="s">
        <v>41</v>
      </c>
      <c r="AW1561" s="2" t="s">
        <v>3397</v>
      </c>
      <c r="AX1561" s="2" t="s">
        <v>41</v>
      </c>
      <c r="AY1561" s="2" t="s">
        <v>41</v>
      </c>
    </row>
    <row r="1562" spans="1:51" ht="30" customHeight="1" hidden="1">
      <c r="A1562" s="6" t="s">
        <v>1708</v>
      </c>
      <c r="B1562" s="6" t="s">
        <v>1709</v>
      </c>
      <c r="C1562" s="6" t="s">
        <v>1422</v>
      </c>
      <c r="D1562" s="7">
        <v>9.6</v>
      </c>
      <c r="E1562" s="8">
        <f t="shared" si="251"/>
        <v>1204.5</v>
      </c>
      <c r="F1562" s="10">
        <f t="shared" si="251"/>
        <v>11563.5</v>
      </c>
      <c r="G1562" s="8">
        <f>단가대비표!O65</f>
        <v>1204.54</v>
      </c>
      <c r="H1562" s="10">
        <f>TRUNC(G1562*D1562,1)</f>
        <v>11563.5</v>
      </c>
      <c r="I1562" s="8">
        <f>단가대비표!P65</f>
        <v>0</v>
      </c>
      <c r="J1562" s="10">
        <f>TRUNC(I1562*D1562,1)</f>
        <v>0</v>
      </c>
      <c r="K1562" s="8">
        <f>단가대비표!V65</f>
        <v>0</v>
      </c>
      <c r="L1562" s="10">
        <f>TRUNC(K1562*D1562,1)</f>
        <v>0</v>
      </c>
      <c r="M1562" s="6" t="s">
        <v>1710</v>
      </c>
      <c r="N1562" s="2" t="s">
        <v>3387</v>
      </c>
      <c r="O1562" s="2" t="s">
        <v>1711</v>
      </c>
      <c r="P1562" s="2" t="s">
        <v>48</v>
      </c>
      <c r="Q1562" s="2" t="s">
        <v>48</v>
      </c>
      <c r="R1562" s="2" t="s">
        <v>47</v>
      </c>
      <c r="S1562" s="3"/>
      <c r="T1562" s="3"/>
      <c r="U1562" s="3"/>
      <c r="V1562" s="3">
        <v>1</v>
      </c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2" t="s">
        <v>41</v>
      </c>
      <c r="AW1562" s="2" t="s">
        <v>3398</v>
      </c>
      <c r="AX1562" s="2" t="s">
        <v>41</v>
      </c>
      <c r="AY1562" s="2" t="s">
        <v>41</v>
      </c>
    </row>
    <row r="1563" spans="1:51" ht="30" customHeight="1" hidden="1">
      <c r="A1563" s="6" t="s">
        <v>1305</v>
      </c>
      <c r="B1563" s="6" t="s">
        <v>3300</v>
      </c>
      <c r="C1563" s="6" t="s">
        <v>1028</v>
      </c>
      <c r="D1563" s="7">
        <v>1</v>
      </c>
      <c r="E1563" s="8">
        <f t="shared" si="251"/>
        <v>2312.7</v>
      </c>
      <c r="F1563" s="10">
        <f t="shared" si="251"/>
        <v>2312.7</v>
      </c>
      <c r="G1563" s="8">
        <f>TRUNC(SUMIF(V1561:V1564,RIGHTB(O1563,1),H1561:H1564)*U1563,2)</f>
        <v>2312.7</v>
      </c>
      <c r="H1563" s="10">
        <f>TRUNC(G1563*D1563,1)</f>
        <v>2312.7</v>
      </c>
      <c r="I1563" s="8">
        <v>0</v>
      </c>
      <c r="J1563" s="10">
        <f>TRUNC(I1563*D1563,1)</f>
        <v>0</v>
      </c>
      <c r="K1563" s="8">
        <v>0</v>
      </c>
      <c r="L1563" s="10">
        <f>TRUNC(K1563*D1563,1)</f>
        <v>0</v>
      </c>
      <c r="M1563" s="6" t="s">
        <v>41</v>
      </c>
      <c r="N1563" s="2" t="s">
        <v>3387</v>
      </c>
      <c r="O1563" s="2" t="s">
        <v>1104</v>
      </c>
      <c r="P1563" s="2" t="s">
        <v>48</v>
      </c>
      <c r="Q1563" s="2" t="s">
        <v>48</v>
      </c>
      <c r="R1563" s="2" t="s">
        <v>48</v>
      </c>
      <c r="S1563" s="3">
        <v>0</v>
      </c>
      <c r="T1563" s="3">
        <v>0</v>
      </c>
      <c r="U1563" s="3">
        <v>0.2</v>
      </c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2" t="s">
        <v>41</v>
      </c>
      <c r="AW1563" s="2" t="s">
        <v>3399</v>
      </c>
      <c r="AX1563" s="2" t="s">
        <v>41</v>
      </c>
      <c r="AY1563" s="2" t="s">
        <v>41</v>
      </c>
    </row>
    <row r="1564" spans="1:51" ht="30" customHeight="1" hidden="1">
      <c r="A1564" s="6" t="s">
        <v>1715</v>
      </c>
      <c r="B1564" s="6" t="s">
        <v>1211</v>
      </c>
      <c r="C1564" s="6" t="s">
        <v>1212</v>
      </c>
      <c r="D1564" s="7">
        <v>1</v>
      </c>
      <c r="E1564" s="8">
        <f t="shared" si="251"/>
        <v>29916.8</v>
      </c>
      <c r="F1564" s="10">
        <f t="shared" si="251"/>
        <v>29916.8</v>
      </c>
      <c r="G1564" s="8">
        <f>TRUNC(단가대비표!O395*1/8*16/12*25/20,1)</f>
        <v>0</v>
      </c>
      <c r="H1564" s="10">
        <f>TRUNC(G1564*D1564,1)</f>
        <v>0</v>
      </c>
      <c r="I1564" s="8">
        <f>TRUNC(단가대비표!P395*1/8*16/12*25/20,1)</f>
        <v>29916.8</v>
      </c>
      <c r="J1564" s="10">
        <f>TRUNC(I1564*D1564,1)</f>
        <v>29916.8</v>
      </c>
      <c r="K1564" s="8">
        <f>TRUNC(단가대비표!V395*1/8*16/12*25/20,1)</f>
        <v>0</v>
      </c>
      <c r="L1564" s="10">
        <f>TRUNC(K1564*D1564,1)</f>
        <v>0</v>
      </c>
      <c r="M1564" s="6" t="s">
        <v>1716</v>
      </c>
      <c r="N1564" s="2" t="s">
        <v>3387</v>
      </c>
      <c r="O1564" s="2" t="s">
        <v>1717</v>
      </c>
      <c r="P1564" s="2" t="s">
        <v>48</v>
      </c>
      <c r="Q1564" s="2" t="s">
        <v>48</v>
      </c>
      <c r="R1564" s="2" t="s">
        <v>47</v>
      </c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2" t="s">
        <v>41</v>
      </c>
      <c r="AW1564" s="2" t="s">
        <v>3400</v>
      </c>
      <c r="AX1564" s="2" t="s">
        <v>47</v>
      </c>
      <c r="AY1564" s="2" t="s">
        <v>41</v>
      </c>
    </row>
    <row r="1565" spans="1:51" ht="30" customHeight="1" hidden="1">
      <c r="A1565" s="6" t="s">
        <v>1173</v>
      </c>
      <c r="B1565" s="6" t="s">
        <v>41</v>
      </c>
      <c r="C1565" s="6" t="s">
        <v>41</v>
      </c>
      <c r="D1565" s="7"/>
      <c r="E1565" s="8"/>
      <c r="F1565" s="10">
        <f>H1565+J1565+L1565</f>
        <v>72713</v>
      </c>
      <c r="G1565" s="8"/>
      <c r="H1565" s="10">
        <f>TRUNC(SUMIF(N1561:N1564,N1560,H1561:H1564),0)</f>
        <v>13876</v>
      </c>
      <c r="I1565" s="8"/>
      <c r="J1565" s="10">
        <f>TRUNC(SUMIF(N1561:N1564,N1560,J1561:J1564),0)</f>
        <v>29916</v>
      </c>
      <c r="K1565" s="8"/>
      <c r="L1565" s="10">
        <f>TRUNC(SUMIF(N1561:N1564,N1560,L1561:L1564),0)</f>
        <v>28921</v>
      </c>
      <c r="M1565" s="6" t="s">
        <v>41</v>
      </c>
      <c r="N1565" s="2" t="s">
        <v>67</v>
      </c>
      <c r="O1565" s="2" t="s">
        <v>67</v>
      </c>
      <c r="P1565" s="2" t="s">
        <v>41</v>
      </c>
      <c r="Q1565" s="2" t="s">
        <v>41</v>
      </c>
      <c r="R1565" s="2" t="s">
        <v>41</v>
      </c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2" t="s">
        <v>41</v>
      </c>
      <c r="AW1565" s="2" t="s">
        <v>41</v>
      </c>
      <c r="AX1565" s="2" t="s">
        <v>41</v>
      </c>
      <c r="AY1565" s="2" t="s">
        <v>41</v>
      </c>
    </row>
    <row r="1566" spans="1:13" ht="30" customHeight="1" hidden="1">
      <c r="A1566" s="7"/>
      <c r="B1566" s="7"/>
      <c r="C1566" s="7"/>
      <c r="D1566" s="7"/>
      <c r="E1566" s="8"/>
      <c r="F1566" s="10"/>
      <c r="G1566" s="8"/>
      <c r="H1566" s="10"/>
      <c r="I1566" s="8"/>
      <c r="J1566" s="10"/>
      <c r="K1566" s="8"/>
      <c r="L1566" s="10"/>
      <c r="M1566" s="7"/>
    </row>
    <row r="1567" spans="1:14" ht="30" customHeight="1" hidden="1">
      <c r="A1567" s="24" t="s">
        <v>3401</v>
      </c>
      <c r="B1567" s="25"/>
      <c r="C1567" s="25"/>
      <c r="D1567" s="25"/>
      <c r="E1567" s="26"/>
      <c r="F1567" s="27"/>
      <c r="G1567" s="26"/>
      <c r="H1567" s="27"/>
      <c r="I1567" s="26"/>
      <c r="J1567" s="27"/>
      <c r="K1567" s="26"/>
      <c r="L1567" s="27"/>
      <c r="M1567" s="28"/>
      <c r="N1567" s="4" t="s">
        <v>3402</v>
      </c>
    </row>
    <row r="1568" spans="1:51" ht="30" customHeight="1" hidden="1">
      <c r="A1568" s="6" t="s">
        <v>3403</v>
      </c>
      <c r="B1568" s="6" t="s">
        <v>3404</v>
      </c>
      <c r="C1568" s="6" t="s">
        <v>54</v>
      </c>
      <c r="D1568" s="7">
        <v>0.2529</v>
      </c>
      <c r="E1568" s="8">
        <f aca="true" t="shared" si="252" ref="E1568:F1571">TRUNC(G1568+I1568+K1568,1)</f>
        <v>103328</v>
      </c>
      <c r="F1568" s="10">
        <f t="shared" si="252"/>
        <v>26131.6</v>
      </c>
      <c r="G1568" s="8">
        <f>단가대비표!O25</f>
        <v>0</v>
      </c>
      <c r="H1568" s="10">
        <f>TRUNC(G1568*D1568,1)</f>
        <v>0</v>
      </c>
      <c r="I1568" s="8">
        <f>단가대비표!P25</f>
        <v>0</v>
      </c>
      <c r="J1568" s="10">
        <f>TRUNC(I1568*D1568,1)</f>
        <v>0</v>
      </c>
      <c r="K1568" s="8">
        <f>단가대비표!V25</f>
        <v>103328</v>
      </c>
      <c r="L1568" s="10">
        <f>TRUNC(K1568*D1568,1)</f>
        <v>26131.6</v>
      </c>
      <c r="M1568" s="6" t="s">
        <v>3406</v>
      </c>
      <c r="N1568" s="2" t="s">
        <v>3402</v>
      </c>
      <c r="O1568" s="2" t="s">
        <v>3407</v>
      </c>
      <c r="P1568" s="2" t="s">
        <v>48</v>
      </c>
      <c r="Q1568" s="2" t="s">
        <v>48</v>
      </c>
      <c r="R1568" s="2" t="s">
        <v>47</v>
      </c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2" t="s">
        <v>41</v>
      </c>
      <c r="AW1568" s="2" t="s">
        <v>3408</v>
      </c>
      <c r="AX1568" s="2" t="s">
        <v>41</v>
      </c>
      <c r="AY1568" s="2" t="s">
        <v>41</v>
      </c>
    </row>
    <row r="1569" spans="1:51" ht="30" customHeight="1" hidden="1">
      <c r="A1569" s="6" t="s">
        <v>1708</v>
      </c>
      <c r="B1569" s="6" t="s">
        <v>1709</v>
      </c>
      <c r="C1569" s="6" t="s">
        <v>1422</v>
      </c>
      <c r="D1569" s="7">
        <v>20.5</v>
      </c>
      <c r="E1569" s="8">
        <f t="shared" si="252"/>
        <v>1204.5</v>
      </c>
      <c r="F1569" s="10">
        <f t="shared" si="252"/>
        <v>24693</v>
      </c>
      <c r="G1569" s="8">
        <f>단가대비표!O65</f>
        <v>1204.54</v>
      </c>
      <c r="H1569" s="10">
        <f>TRUNC(G1569*D1569,1)</f>
        <v>24693</v>
      </c>
      <c r="I1569" s="8">
        <f>단가대비표!P65</f>
        <v>0</v>
      </c>
      <c r="J1569" s="10">
        <f>TRUNC(I1569*D1569,1)</f>
        <v>0</v>
      </c>
      <c r="K1569" s="8">
        <f>단가대비표!V65</f>
        <v>0</v>
      </c>
      <c r="L1569" s="10">
        <f>TRUNC(K1569*D1569,1)</f>
        <v>0</v>
      </c>
      <c r="M1569" s="6" t="s">
        <v>1710</v>
      </c>
      <c r="N1569" s="2" t="s">
        <v>3402</v>
      </c>
      <c r="O1569" s="2" t="s">
        <v>1711</v>
      </c>
      <c r="P1569" s="2" t="s">
        <v>48</v>
      </c>
      <c r="Q1569" s="2" t="s">
        <v>48</v>
      </c>
      <c r="R1569" s="2" t="s">
        <v>47</v>
      </c>
      <c r="S1569" s="3"/>
      <c r="T1569" s="3"/>
      <c r="U1569" s="3"/>
      <c r="V1569" s="3">
        <v>1</v>
      </c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2" t="s">
        <v>41</v>
      </c>
      <c r="AW1569" s="2" t="s">
        <v>3409</v>
      </c>
      <c r="AX1569" s="2" t="s">
        <v>41</v>
      </c>
      <c r="AY1569" s="2" t="s">
        <v>41</v>
      </c>
    </row>
    <row r="1570" spans="1:51" ht="30" customHeight="1" hidden="1">
      <c r="A1570" s="6" t="s">
        <v>1305</v>
      </c>
      <c r="B1570" s="6" t="s">
        <v>1713</v>
      </c>
      <c r="C1570" s="6" t="s">
        <v>1028</v>
      </c>
      <c r="D1570" s="7">
        <v>1</v>
      </c>
      <c r="E1570" s="8">
        <f t="shared" si="252"/>
        <v>9630.2</v>
      </c>
      <c r="F1570" s="10">
        <f t="shared" si="252"/>
        <v>9630.2</v>
      </c>
      <c r="G1570" s="8">
        <f>TRUNC(SUMIF(V1568:V1571,RIGHTB(O1570,1),H1568:H1571)*U1570,2)</f>
        <v>9630.27</v>
      </c>
      <c r="H1570" s="10">
        <f>TRUNC(G1570*D1570,1)</f>
        <v>9630.2</v>
      </c>
      <c r="I1570" s="8">
        <v>0</v>
      </c>
      <c r="J1570" s="10">
        <f>TRUNC(I1570*D1570,1)</f>
        <v>0</v>
      </c>
      <c r="K1570" s="8">
        <v>0</v>
      </c>
      <c r="L1570" s="10">
        <f>TRUNC(K1570*D1570,1)</f>
        <v>0</v>
      </c>
      <c r="M1570" s="6" t="s">
        <v>41</v>
      </c>
      <c r="N1570" s="2" t="s">
        <v>3402</v>
      </c>
      <c r="O1570" s="2" t="s">
        <v>1104</v>
      </c>
      <c r="P1570" s="2" t="s">
        <v>48</v>
      </c>
      <c r="Q1570" s="2" t="s">
        <v>48</v>
      </c>
      <c r="R1570" s="2" t="s">
        <v>48</v>
      </c>
      <c r="S1570" s="3">
        <v>0</v>
      </c>
      <c r="T1570" s="3">
        <v>0</v>
      </c>
      <c r="U1570" s="3">
        <v>0.39</v>
      </c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2" t="s">
        <v>41</v>
      </c>
      <c r="AW1570" s="2" t="s">
        <v>3410</v>
      </c>
      <c r="AX1570" s="2" t="s">
        <v>41</v>
      </c>
      <c r="AY1570" s="2" t="s">
        <v>41</v>
      </c>
    </row>
    <row r="1571" spans="1:51" ht="30" customHeight="1" hidden="1">
      <c r="A1571" s="6" t="s">
        <v>1715</v>
      </c>
      <c r="B1571" s="6" t="s">
        <v>1211</v>
      </c>
      <c r="C1571" s="6" t="s">
        <v>1212</v>
      </c>
      <c r="D1571" s="7">
        <v>1</v>
      </c>
      <c r="E1571" s="8">
        <f t="shared" si="252"/>
        <v>29916.8</v>
      </c>
      <c r="F1571" s="10">
        <f t="shared" si="252"/>
        <v>29916.8</v>
      </c>
      <c r="G1571" s="8">
        <f>TRUNC(단가대비표!O395*1/8*16/12*25/20,1)</f>
        <v>0</v>
      </c>
      <c r="H1571" s="10">
        <f>TRUNC(G1571*D1571,1)</f>
        <v>0</v>
      </c>
      <c r="I1571" s="8">
        <f>TRUNC(단가대비표!P395*1/8*16/12*25/20,1)</f>
        <v>29916.8</v>
      </c>
      <c r="J1571" s="10">
        <f>TRUNC(I1571*D1571,1)</f>
        <v>29916.8</v>
      </c>
      <c r="K1571" s="8">
        <f>TRUNC(단가대비표!V395*1/8*16/12*25/20,1)</f>
        <v>0</v>
      </c>
      <c r="L1571" s="10">
        <f>TRUNC(K1571*D1571,1)</f>
        <v>0</v>
      </c>
      <c r="M1571" s="6" t="s">
        <v>1716</v>
      </c>
      <c r="N1571" s="2" t="s">
        <v>3402</v>
      </c>
      <c r="O1571" s="2" t="s">
        <v>1717</v>
      </c>
      <c r="P1571" s="2" t="s">
        <v>48</v>
      </c>
      <c r="Q1571" s="2" t="s">
        <v>48</v>
      </c>
      <c r="R1571" s="2" t="s">
        <v>47</v>
      </c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2" t="s">
        <v>41</v>
      </c>
      <c r="AW1571" s="2" t="s">
        <v>3411</v>
      </c>
      <c r="AX1571" s="2" t="s">
        <v>47</v>
      </c>
      <c r="AY1571" s="2" t="s">
        <v>41</v>
      </c>
    </row>
    <row r="1572" spans="1:51" ht="30" customHeight="1" hidden="1">
      <c r="A1572" s="6" t="s">
        <v>1173</v>
      </c>
      <c r="B1572" s="6" t="s">
        <v>41</v>
      </c>
      <c r="C1572" s="6" t="s">
        <v>41</v>
      </c>
      <c r="D1572" s="7"/>
      <c r="E1572" s="8"/>
      <c r="F1572" s="10">
        <f>H1572+J1572+L1572</f>
        <v>90370</v>
      </c>
      <c r="G1572" s="8"/>
      <c r="H1572" s="10">
        <f>TRUNC(SUMIF(N1568:N1571,N1567,H1568:H1571),0)</f>
        <v>34323</v>
      </c>
      <c r="I1572" s="8"/>
      <c r="J1572" s="10">
        <f>TRUNC(SUMIF(N1568:N1571,N1567,J1568:J1571),0)</f>
        <v>29916</v>
      </c>
      <c r="K1572" s="8"/>
      <c r="L1572" s="10">
        <f>TRUNC(SUMIF(N1568:N1571,N1567,L1568:L1571),0)</f>
        <v>26131</v>
      </c>
      <c r="M1572" s="6" t="s">
        <v>41</v>
      </c>
      <c r="N1572" s="2" t="s">
        <v>67</v>
      </c>
      <c r="O1572" s="2" t="s">
        <v>67</v>
      </c>
      <c r="P1572" s="2" t="s">
        <v>41</v>
      </c>
      <c r="Q1572" s="2" t="s">
        <v>41</v>
      </c>
      <c r="R1572" s="2" t="s">
        <v>41</v>
      </c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2" t="s">
        <v>41</v>
      </c>
      <c r="AW1572" s="2" t="s">
        <v>41</v>
      </c>
      <c r="AX1572" s="2" t="s">
        <v>41</v>
      </c>
      <c r="AY1572" s="2" t="s">
        <v>41</v>
      </c>
    </row>
    <row r="1573" spans="1:13" ht="30" customHeight="1" hidden="1">
      <c r="A1573" s="7"/>
      <c r="B1573" s="7"/>
      <c r="C1573" s="7"/>
      <c r="D1573" s="7"/>
      <c r="E1573" s="8"/>
      <c r="F1573" s="10"/>
      <c r="G1573" s="8"/>
      <c r="H1573" s="10"/>
      <c r="I1573" s="8"/>
      <c r="J1573" s="10"/>
      <c r="K1573" s="8"/>
      <c r="L1573" s="10"/>
      <c r="M1573" s="7"/>
    </row>
    <row r="1574" spans="1:14" ht="30" customHeight="1" hidden="1">
      <c r="A1574" s="24" t="s">
        <v>3412</v>
      </c>
      <c r="B1574" s="25"/>
      <c r="C1574" s="25"/>
      <c r="D1574" s="25"/>
      <c r="E1574" s="26"/>
      <c r="F1574" s="27"/>
      <c r="G1574" s="26"/>
      <c r="H1574" s="27"/>
      <c r="I1574" s="26"/>
      <c r="J1574" s="27"/>
      <c r="K1574" s="26"/>
      <c r="L1574" s="27"/>
      <c r="M1574" s="28"/>
      <c r="N1574" s="4" t="s">
        <v>1544</v>
      </c>
    </row>
    <row r="1575" spans="1:51" ht="30" customHeight="1" hidden="1">
      <c r="A1575" s="6" t="s">
        <v>3413</v>
      </c>
      <c r="B1575" s="6" t="s">
        <v>1542</v>
      </c>
      <c r="C1575" s="6" t="s">
        <v>54</v>
      </c>
      <c r="D1575" s="7">
        <v>0.2562</v>
      </c>
      <c r="E1575" s="8">
        <f aca="true" t="shared" si="253" ref="E1575:F1578">TRUNC(G1575+I1575+K1575,1)</f>
        <v>142610</v>
      </c>
      <c r="F1575" s="10">
        <f t="shared" si="253"/>
        <v>36536.6</v>
      </c>
      <c r="G1575" s="8">
        <f>단가대비표!O26</f>
        <v>0</v>
      </c>
      <c r="H1575" s="10">
        <f>TRUNC(G1575*D1575,1)</f>
        <v>0</v>
      </c>
      <c r="I1575" s="8">
        <f>단가대비표!P26</f>
        <v>0</v>
      </c>
      <c r="J1575" s="10">
        <f>TRUNC(I1575*D1575,1)</f>
        <v>0</v>
      </c>
      <c r="K1575" s="8">
        <f>단가대비표!V26</f>
        <v>142610</v>
      </c>
      <c r="L1575" s="10">
        <f>TRUNC(K1575*D1575,1)</f>
        <v>36536.6</v>
      </c>
      <c r="M1575" s="6" t="s">
        <v>3414</v>
      </c>
      <c r="N1575" s="2" t="s">
        <v>1544</v>
      </c>
      <c r="O1575" s="2" t="s">
        <v>3415</v>
      </c>
      <c r="P1575" s="2" t="s">
        <v>48</v>
      </c>
      <c r="Q1575" s="2" t="s">
        <v>48</v>
      </c>
      <c r="R1575" s="2" t="s">
        <v>47</v>
      </c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2" t="s">
        <v>41</v>
      </c>
      <c r="AW1575" s="2" t="s">
        <v>3416</v>
      </c>
      <c r="AX1575" s="2" t="s">
        <v>41</v>
      </c>
      <c r="AY1575" s="2" t="s">
        <v>41</v>
      </c>
    </row>
    <row r="1576" spans="1:51" ht="30" customHeight="1" hidden="1">
      <c r="A1576" s="6" t="s">
        <v>1708</v>
      </c>
      <c r="B1576" s="6" t="s">
        <v>1709</v>
      </c>
      <c r="C1576" s="6" t="s">
        <v>1422</v>
      </c>
      <c r="D1576" s="7">
        <v>14.7</v>
      </c>
      <c r="E1576" s="8">
        <f t="shared" si="253"/>
        <v>1204.5</v>
      </c>
      <c r="F1576" s="10">
        <f t="shared" si="253"/>
        <v>17706.7</v>
      </c>
      <c r="G1576" s="8">
        <f>단가대비표!O65</f>
        <v>1204.54</v>
      </c>
      <c r="H1576" s="10">
        <f>TRUNC(G1576*D1576,1)</f>
        <v>17706.7</v>
      </c>
      <c r="I1576" s="8">
        <f>단가대비표!P65</f>
        <v>0</v>
      </c>
      <c r="J1576" s="10">
        <f>TRUNC(I1576*D1576,1)</f>
        <v>0</v>
      </c>
      <c r="K1576" s="8">
        <f>단가대비표!V65</f>
        <v>0</v>
      </c>
      <c r="L1576" s="10">
        <f>TRUNC(K1576*D1576,1)</f>
        <v>0</v>
      </c>
      <c r="M1576" s="6" t="s">
        <v>1710</v>
      </c>
      <c r="N1576" s="2" t="s">
        <v>1544</v>
      </c>
      <c r="O1576" s="2" t="s">
        <v>1711</v>
      </c>
      <c r="P1576" s="2" t="s">
        <v>48</v>
      </c>
      <c r="Q1576" s="2" t="s">
        <v>48</v>
      </c>
      <c r="R1576" s="2" t="s">
        <v>47</v>
      </c>
      <c r="S1576" s="3"/>
      <c r="T1576" s="3"/>
      <c r="U1576" s="3"/>
      <c r="V1576" s="3">
        <v>1</v>
      </c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2" t="s">
        <v>41</v>
      </c>
      <c r="AW1576" s="2" t="s">
        <v>3417</v>
      </c>
      <c r="AX1576" s="2" t="s">
        <v>41</v>
      </c>
      <c r="AY1576" s="2" t="s">
        <v>41</v>
      </c>
    </row>
    <row r="1577" spans="1:51" ht="30" customHeight="1" hidden="1">
      <c r="A1577" s="6" t="s">
        <v>1305</v>
      </c>
      <c r="B1577" s="6" t="s">
        <v>3418</v>
      </c>
      <c r="C1577" s="6" t="s">
        <v>1028</v>
      </c>
      <c r="D1577" s="7">
        <v>1</v>
      </c>
      <c r="E1577" s="8">
        <f t="shared" si="253"/>
        <v>6197.3</v>
      </c>
      <c r="F1577" s="10">
        <f t="shared" si="253"/>
        <v>6197.3</v>
      </c>
      <c r="G1577" s="8">
        <f>TRUNC(SUMIF(V1575:V1578,RIGHTB(O1577,1),H1575:H1578)*U1577,2)</f>
        <v>6197.34</v>
      </c>
      <c r="H1577" s="10">
        <f>TRUNC(G1577*D1577,1)</f>
        <v>6197.3</v>
      </c>
      <c r="I1577" s="8">
        <v>0</v>
      </c>
      <c r="J1577" s="10">
        <f>TRUNC(I1577*D1577,1)</f>
        <v>0</v>
      </c>
      <c r="K1577" s="8">
        <v>0</v>
      </c>
      <c r="L1577" s="10">
        <f>TRUNC(K1577*D1577,1)</f>
        <v>0</v>
      </c>
      <c r="M1577" s="6" t="s">
        <v>41</v>
      </c>
      <c r="N1577" s="2" t="s">
        <v>1544</v>
      </c>
      <c r="O1577" s="2" t="s">
        <v>1104</v>
      </c>
      <c r="P1577" s="2" t="s">
        <v>48</v>
      </c>
      <c r="Q1577" s="2" t="s">
        <v>48</v>
      </c>
      <c r="R1577" s="2" t="s">
        <v>48</v>
      </c>
      <c r="S1577" s="3">
        <v>0</v>
      </c>
      <c r="T1577" s="3">
        <v>0</v>
      </c>
      <c r="U1577" s="3">
        <v>0.35</v>
      </c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2" t="s">
        <v>41</v>
      </c>
      <c r="AW1577" s="2" t="s">
        <v>3419</v>
      </c>
      <c r="AX1577" s="2" t="s">
        <v>41</v>
      </c>
      <c r="AY1577" s="2" t="s">
        <v>41</v>
      </c>
    </row>
    <row r="1578" spans="1:51" ht="30" customHeight="1" hidden="1">
      <c r="A1578" s="6" t="s">
        <v>1715</v>
      </c>
      <c r="B1578" s="6" t="s">
        <v>1211</v>
      </c>
      <c r="C1578" s="6" t="s">
        <v>1212</v>
      </c>
      <c r="D1578" s="7">
        <v>1</v>
      </c>
      <c r="E1578" s="8">
        <f t="shared" si="253"/>
        <v>29916.8</v>
      </c>
      <c r="F1578" s="10">
        <f t="shared" si="253"/>
        <v>29916.8</v>
      </c>
      <c r="G1578" s="8">
        <f>TRUNC(단가대비표!O395*1/8*16/12*25/20,1)</f>
        <v>0</v>
      </c>
      <c r="H1578" s="10">
        <f>TRUNC(G1578*D1578,1)</f>
        <v>0</v>
      </c>
      <c r="I1578" s="8">
        <f>TRUNC(단가대비표!P395*1/8*16/12*25/20,1)</f>
        <v>29916.8</v>
      </c>
      <c r="J1578" s="10">
        <f>TRUNC(I1578*D1578,1)</f>
        <v>29916.8</v>
      </c>
      <c r="K1578" s="8">
        <f>TRUNC(단가대비표!V395*1/8*16/12*25/20,1)</f>
        <v>0</v>
      </c>
      <c r="L1578" s="10">
        <f>TRUNC(K1578*D1578,1)</f>
        <v>0</v>
      </c>
      <c r="M1578" s="6" t="s">
        <v>1716</v>
      </c>
      <c r="N1578" s="2" t="s">
        <v>1544</v>
      </c>
      <c r="O1578" s="2" t="s">
        <v>1717</v>
      </c>
      <c r="P1578" s="2" t="s">
        <v>48</v>
      </c>
      <c r="Q1578" s="2" t="s">
        <v>48</v>
      </c>
      <c r="R1578" s="2" t="s">
        <v>47</v>
      </c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2" t="s">
        <v>41</v>
      </c>
      <c r="AW1578" s="2" t="s">
        <v>3420</v>
      </c>
      <c r="AX1578" s="2" t="s">
        <v>47</v>
      </c>
      <c r="AY1578" s="2" t="s">
        <v>41</v>
      </c>
    </row>
    <row r="1579" spans="1:51" ht="30" customHeight="1" hidden="1">
      <c r="A1579" s="6" t="s">
        <v>1173</v>
      </c>
      <c r="B1579" s="6" t="s">
        <v>41</v>
      </c>
      <c r="C1579" s="6" t="s">
        <v>41</v>
      </c>
      <c r="D1579" s="7"/>
      <c r="E1579" s="8"/>
      <c r="F1579" s="10">
        <f>H1579+J1579+L1579</f>
        <v>90356</v>
      </c>
      <c r="G1579" s="8"/>
      <c r="H1579" s="10">
        <f>TRUNC(SUMIF(N1575:N1578,N1574,H1575:H1578),0)</f>
        <v>23904</v>
      </c>
      <c r="I1579" s="8"/>
      <c r="J1579" s="10">
        <f>TRUNC(SUMIF(N1575:N1578,N1574,J1575:J1578),0)</f>
        <v>29916</v>
      </c>
      <c r="K1579" s="8"/>
      <c r="L1579" s="10">
        <f>TRUNC(SUMIF(N1575:N1578,N1574,L1575:L1578),0)</f>
        <v>36536</v>
      </c>
      <c r="M1579" s="6" t="s">
        <v>41</v>
      </c>
      <c r="N1579" s="2" t="s">
        <v>67</v>
      </c>
      <c r="O1579" s="2" t="s">
        <v>67</v>
      </c>
      <c r="P1579" s="2" t="s">
        <v>41</v>
      </c>
      <c r="Q1579" s="2" t="s">
        <v>41</v>
      </c>
      <c r="R1579" s="2" t="s">
        <v>41</v>
      </c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2" t="s">
        <v>41</v>
      </c>
      <c r="AW1579" s="2" t="s">
        <v>41</v>
      </c>
      <c r="AX1579" s="2" t="s">
        <v>41</v>
      </c>
      <c r="AY1579" s="2" t="s">
        <v>41</v>
      </c>
    </row>
    <row r="1580" spans="1:13" ht="30" customHeight="1" hidden="1">
      <c r="A1580" s="7"/>
      <c r="B1580" s="7"/>
      <c r="C1580" s="7"/>
      <c r="D1580" s="7"/>
      <c r="E1580" s="8"/>
      <c r="F1580" s="10"/>
      <c r="G1580" s="8"/>
      <c r="H1580" s="10"/>
      <c r="I1580" s="8"/>
      <c r="J1580" s="10"/>
      <c r="K1580" s="8"/>
      <c r="L1580" s="10"/>
      <c r="M1580" s="7"/>
    </row>
    <row r="1581" spans="1:14" ht="30" customHeight="1" hidden="1">
      <c r="A1581" s="24" t="s">
        <v>3421</v>
      </c>
      <c r="B1581" s="25"/>
      <c r="C1581" s="25"/>
      <c r="D1581" s="25"/>
      <c r="E1581" s="26"/>
      <c r="F1581" s="27"/>
      <c r="G1581" s="26"/>
      <c r="H1581" s="27"/>
      <c r="I1581" s="26"/>
      <c r="J1581" s="27"/>
      <c r="K1581" s="26"/>
      <c r="L1581" s="27"/>
      <c r="M1581" s="28"/>
      <c r="N1581" s="4" t="s">
        <v>1549</v>
      </c>
    </row>
    <row r="1582" spans="1:51" ht="30" customHeight="1" hidden="1">
      <c r="A1582" s="6" t="s">
        <v>3120</v>
      </c>
      <c r="B1582" s="6" t="s">
        <v>1211</v>
      </c>
      <c r="C1582" s="6" t="s">
        <v>1212</v>
      </c>
      <c r="D1582" s="7">
        <v>0.044</v>
      </c>
      <c r="E1582" s="8">
        <f>TRUNC(G1582+I1582+K1582,1)</f>
        <v>157427</v>
      </c>
      <c r="F1582" s="10">
        <f>TRUNC(H1582+J1582+L1582,1)</f>
        <v>6926.7</v>
      </c>
      <c r="G1582" s="8">
        <f>단가대비표!O378</f>
        <v>0</v>
      </c>
      <c r="H1582" s="10">
        <f>TRUNC(G1582*D1582,1)</f>
        <v>0</v>
      </c>
      <c r="I1582" s="8">
        <f>단가대비표!P378</f>
        <v>157427</v>
      </c>
      <c r="J1582" s="10">
        <f>TRUNC(I1582*D1582,1)</f>
        <v>6926.7</v>
      </c>
      <c r="K1582" s="8">
        <f>단가대비표!V378</f>
        <v>0</v>
      </c>
      <c r="L1582" s="10">
        <f>TRUNC(K1582*D1582,1)</f>
        <v>0</v>
      </c>
      <c r="M1582" s="6" t="s">
        <v>3121</v>
      </c>
      <c r="N1582" s="2" t="s">
        <v>1549</v>
      </c>
      <c r="O1582" s="2" t="s">
        <v>3122</v>
      </c>
      <c r="P1582" s="2" t="s">
        <v>48</v>
      </c>
      <c r="Q1582" s="2" t="s">
        <v>48</v>
      </c>
      <c r="R1582" s="2" t="s">
        <v>47</v>
      </c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2" t="s">
        <v>41</v>
      </c>
      <c r="AW1582" s="2" t="s">
        <v>3422</v>
      </c>
      <c r="AX1582" s="2" t="s">
        <v>41</v>
      </c>
      <c r="AY1582" s="2" t="s">
        <v>41</v>
      </c>
    </row>
    <row r="1583" spans="1:51" ht="30" customHeight="1" hidden="1">
      <c r="A1583" s="6" t="s">
        <v>1215</v>
      </c>
      <c r="B1583" s="6" t="s">
        <v>1211</v>
      </c>
      <c r="C1583" s="6" t="s">
        <v>1212</v>
      </c>
      <c r="D1583" s="7">
        <v>0.021</v>
      </c>
      <c r="E1583" s="8">
        <f>TRUNC(G1583+I1583+K1583,1)</f>
        <v>99882</v>
      </c>
      <c r="F1583" s="10">
        <f>TRUNC(H1583+J1583+L1583,1)</f>
        <v>2097.5</v>
      </c>
      <c r="G1583" s="8">
        <f>단가대비표!O367</f>
        <v>0</v>
      </c>
      <c r="H1583" s="10">
        <f>TRUNC(G1583*D1583,1)</f>
        <v>0</v>
      </c>
      <c r="I1583" s="8">
        <f>단가대비표!P367</f>
        <v>99882</v>
      </c>
      <c r="J1583" s="10">
        <f>TRUNC(I1583*D1583,1)</f>
        <v>2097.5</v>
      </c>
      <c r="K1583" s="8">
        <f>단가대비표!V367</f>
        <v>0</v>
      </c>
      <c r="L1583" s="10">
        <f>TRUNC(K1583*D1583,1)</f>
        <v>0</v>
      </c>
      <c r="M1583" s="6" t="s">
        <v>1247</v>
      </c>
      <c r="N1583" s="2" t="s">
        <v>1549</v>
      </c>
      <c r="O1583" s="2" t="s">
        <v>1216</v>
      </c>
      <c r="P1583" s="2" t="s">
        <v>48</v>
      </c>
      <c r="Q1583" s="2" t="s">
        <v>48</v>
      </c>
      <c r="R1583" s="2" t="s">
        <v>47</v>
      </c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2" t="s">
        <v>41</v>
      </c>
      <c r="AW1583" s="2" t="s">
        <v>3423</v>
      </c>
      <c r="AX1583" s="2" t="s">
        <v>41</v>
      </c>
      <c r="AY1583" s="2" t="s">
        <v>41</v>
      </c>
    </row>
    <row r="1584" spans="1:51" ht="30" customHeight="1" hidden="1">
      <c r="A1584" s="6" t="s">
        <v>1173</v>
      </c>
      <c r="B1584" s="6" t="s">
        <v>41</v>
      </c>
      <c r="C1584" s="6" t="s">
        <v>41</v>
      </c>
      <c r="D1584" s="7"/>
      <c r="E1584" s="8"/>
      <c r="F1584" s="10">
        <f>H1584+J1584+L1584</f>
        <v>9024</v>
      </c>
      <c r="G1584" s="8"/>
      <c r="H1584" s="10">
        <f>TRUNC(SUMIF(N1582:N1583,N1581,H1582:H1583),0)</f>
        <v>0</v>
      </c>
      <c r="I1584" s="8"/>
      <c r="J1584" s="10">
        <f>TRUNC(SUMIF(N1582:N1583,N1581,J1582:J1583),0)</f>
        <v>9024</v>
      </c>
      <c r="K1584" s="8"/>
      <c r="L1584" s="10">
        <f>TRUNC(SUMIF(N1582:N1583,N1581,L1582:L1583),0)</f>
        <v>0</v>
      </c>
      <c r="M1584" s="6" t="s">
        <v>41</v>
      </c>
      <c r="N1584" s="2" t="s">
        <v>67</v>
      </c>
      <c r="O1584" s="2" t="s">
        <v>67</v>
      </c>
      <c r="P1584" s="2" t="s">
        <v>41</v>
      </c>
      <c r="Q1584" s="2" t="s">
        <v>41</v>
      </c>
      <c r="R1584" s="2" t="s">
        <v>41</v>
      </c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2" t="s">
        <v>41</v>
      </c>
      <c r="AW1584" s="2" t="s">
        <v>41</v>
      </c>
      <c r="AX1584" s="2" t="s">
        <v>41</v>
      </c>
      <c r="AY1584" s="2" t="s">
        <v>41</v>
      </c>
    </row>
    <row r="1585" spans="1:13" ht="30" customHeight="1" hidden="1">
      <c r="A1585" s="7"/>
      <c r="B1585" s="7"/>
      <c r="C1585" s="7"/>
      <c r="D1585" s="7"/>
      <c r="E1585" s="8"/>
      <c r="F1585" s="10"/>
      <c r="G1585" s="8"/>
      <c r="H1585" s="10"/>
      <c r="I1585" s="8"/>
      <c r="J1585" s="10"/>
      <c r="K1585" s="8"/>
      <c r="L1585" s="10"/>
      <c r="M1585" s="7"/>
    </row>
    <row r="1586" spans="1:14" ht="30" customHeight="1" hidden="1">
      <c r="A1586" s="24" t="s">
        <v>3424</v>
      </c>
      <c r="B1586" s="25"/>
      <c r="C1586" s="25"/>
      <c r="D1586" s="25"/>
      <c r="E1586" s="26"/>
      <c r="F1586" s="27"/>
      <c r="G1586" s="26"/>
      <c r="H1586" s="27"/>
      <c r="I1586" s="26"/>
      <c r="J1586" s="27"/>
      <c r="K1586" s="26"/>
      <c r="L1586" s="27"/>
      <c r="M1586" s="28"/>
      <c r="N1586" s="4" t="s">
        <v>1558</v>
      </c>
    </row>
    <row r="1587" spans="1:51" ht="30" customHeight="1" hidden="1">
      <c r="A1587" s="6" t="s">
        <v>3120</v>
      </c>
      <c r="B1587" s="6" t="s">
        <v>1211</v>
      </c>
      <c r="C1587" s="6" t="s">
        <v>1212</v>
      </c>
      <c r="D1587" s="7">
        <v>0.049</v>
      </c>
      <c r="E1587" s="8">
        <f>TRUNC(G1587+I1587+K1587,1)</f>
        <v>157427</v>
      </c>
      <c r="F1587" s="10">
        <f>TRUNC(H1587+J1587+L1587,1)</f>
        <v>7713.9</v>
      </c>
      <c r="G1587" s="8">
        <f>단가대비표!O378</f>
        <v>0</v>
      </c>
      <c r="H1587" s="10">
        <f>TRUNC(G1587*D1587,1)</f>
        <v>0</v>
      </c>
      <c r="I1587" s="8">
        <f>단가대비표!P378</f>
        <v>157427</v>
      </c>
      <c r="J1587" s="10">
        <f>TRUNC(I1587*D1587,1)</f>
        <v>7713.9</v>
      </c>
      <c r="K1587" s="8">
        <f>단가대비표!V378</f>
        <v>0</v>
      </c>
      <c r="L1587" s="10">
        <f>TRUNC(K1587*D1587,1)</f>
        <v>0</v>
      </c>
      <c r="M1587" s="6" t="s">
        <v>3121</v>
      </c>
      <c r="N1587" s="2" t="s">
        <v>1558</v>
      </c>
      <c r="O1587" s="2" t="s">
        <v>3122</v>
      </c>
      <c r="P1587" s="2" t="s">
        <v>48</v>
      </c>
      <c r="Q1587" s="2" t="s">
        <v>48</v>
      </c>
      <c r="R1587" s="2" t="s">
        <v>47</v>
      </c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2" t="s">
        <v>41</v>
      </c>
      <c r="AW1587" s="2" t="s">
        <v>3425</v>
      </c>
      <c r="AX1587" s="2" t="s">
        <v>41</v>
      </c>
      <c r="AY1587" s="2" t="s">
        <v>41</v>
      </c>
    </row>
    <row r="1588" spans="1:51" ht="30" customHeight="1" hidden="1">
      <c r="A1588" s="6" t="s">
        <v>1215</v>
      </c>
      <c r="B1588" s="6" t="s">
        <v>1211</v>
      </c>
      <c r="C1588" s="6" t="s">
        <v>1212</v>
      </c>
      <c r="D1588" s="7">
        <v>0.024</v>
      </c>
      <c r="E1588" s="8">
        <f>TRUNC(G1588+I1588+K1588,1)</f>
        <v>99882</v>
      </c>
      <c r="F1588" s="10">
        <f>TRUNC(H1588+J1588+L1588,1)</f>
        <v>2397.1</v>
      </c>
      <c r="G1588" s="8">
        <f>단가대비표!O367</f>
        <v>0</v>
      </c>
      <c r="H1588" s="10">
        <f>TRUNC(G1588*D1588,1)</f>
        <v>0</v>
      </c>
      <c r="I1588" s="8">
        <f>단가대비표!P367</f>
        <v>99882</v>
      </c>
      <c r="J1588" s="10">
        <f>TRUNC(I1588*D1588,1)</f>
        <v>2397.1</v>
      </c>
      <c r="K1588" s="8">
        <f>단가대비표!V367</f>
        <v>0</v>
      </c>
      <c r="L1588" s="10">
        <f>TRUNC(K1588*D1588,1)</f>
        <v>0</v>
      </c>
      <c r="M1588" s="6" t="s">
        <v>1247</v>
      </c>
      <c r="N1588" s="2" t="s">
        <v>1558</v>
      </c>
      <c r="O1588" s="2" t="s">
        <v>1216</v>
      </c>
      <c r="P1588" s="2" t="s">
        <v>48</v>
      </c>
      <c r="Q1588" s="2" t="s">
        <v>48</v>
      </c>
      <c r="R1588" s="2" t="s">
        <v>47</v>
      </c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2" t="s">
        <v>41</v>
      </c>
      <c r="AW1588" s="2" t="s">
        <v>3426</v>
      </c>
      <c r="AX1588" s="2" t="s">
        <v>41</v>
      </c>
      <c r="AY1588" s="2" t="s">
        <v>41</v>
      </c>
    </row>
    <row r="1589" spans="1:51" ht="30" customHeight="1" hidden="1">
      <c r="A1589" s="6" t="s">
        <v>1173</v>
      </c>
      <c r="B1589" s="6" t="s">
        <v>41</v>
      </c>
      <c r="C1589" s="6" t="s">
        <v>41</v>
      </c>
      <c r="D1589" s="7"/>
      <c r="E1589" s="8"/>
      <c r="F1589" s="10">
        <f>H1589+J1589+L1589</f>
        <v>10111</v>
      </c>
      <c r="G1589" s="8"/>
      <c r="H1589" s="10">
        <f>TRUNC(SUMIF(N1587:N1588,N1586,H1587:H1588),0)</f>
        <v>0</v>
      </c>
      <c r="I1589" s="8"/>
      <c r="J1589" s="10">
        <f>TRUNC(SUMIF(N1587:N1588,N1586,J1587:J1588),0)</f>
        <v>10111</v>
      </c>
      <c r="K1589" s="8"/>
      <c r="L1589" s="10">
        <f>TRUNC(SUMIF(N1587:N1588,N1586,L1587:L1588),0)</f>
        <v>0</v>
      </c>
      <c r="M1589" s="6" t="s">
        <v>41</v>
      </c>
      <c r="N1589" s="2" t="s">
        <v>67</v>
      </c>
      <c r="O1589" s="2" t="s">
        <v>67</v>
      </c>
      <c r="P1589" s="2" t="s">
        <v>41</v>
      </c>
      <c r="Q1589" s="2" t="s">
        <v>41</v>
      </c>
      <c r="R1589" s="2" t="s">
        <v>41</v>
      </c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2" t="s">
        <v>41</v>
      </c>
      <c r="AW1589" s="2" t="s">
        <v>41</v>
      </c>
      <c r="AX1589" s="2" t="s">
        <v>41</v>
      </c>
      <c r="AY1589" s="2" t="s">
        <v>41</v>
      </c>
    </row>
    <row r="1590" spans="1:13" ht="30" customHeight="1" hidden="1">
      <c r="A1590" s="7"/>
      <c r="B1590" s="7"/>
      <c r="C1590" s="7"/>
      <c r="D1590" s="7"/>
      <c r="E1590" s="8"/>
      <c r="F1590" s="10"/>
      <c r="G1590" s="8"/>
      <c r="H1590" s="10"/>
      <c r="I1590" s="8"/>
      <c r="J1590" s="10"/>
      <c r="K1590" s="8"/>
      <c r="L1590" s="10"/>
      <c r="M1590" s="7"/>
    </row>
    <row r="1591" spans="1:14" ht="30" customHeight="1" hidden="1">
      <c r="A1591" s="24" t="s">
        <v>3427</v>
      </c>
      <c r="B1591" s="25"/>
      <c r="C1591" s="25"/>
      <c r="D1591" s="25"/>
      <c r="E1591" s="26"/>
      <c r="F1591" s="27"/>
      <c r="G1591" s="26"/>
      <c r="H1591" s="27"/>
      <c r="I1591" s="26"/>
      <c r="J1591" s="27"/>
      <c r="K1591" s="26"/>
      <c r="L1591" s="27"/>
      <c r="M1591" s="28"/>
      <c r="N1591" s="4" t="s">
        <v>1564</v>
      </c>
    </row>
    <row r="1592" spans="1:51" ht="30" customHeight="1" hidden="1">
      <c r="A1592" s="6" t="s">
        <v>1561</v>
      </c>
      <c r="B1592" s="6" t="s">
        <v>3428</v>
      </c>
      <c r="C1592" s="6" t="s">
        <v>54</v>
      </c>
      <c r="D1592" s="7">
        <v>0.5033</v>
      </c>
      <c r="E1592" s="8">
        <f aca="true" t="shared" si="254" ref="E1592:F1594">TRUNC(G1592+I1592+K1592,1)</f>
        <v>229</v>
      </c>
      <c r="F1592" s="10">
        <f t="shared" si="254"/>
        <v>115.2</v>
      </c>
      <c r="G1592" s="8">
        <f>단가대비표!O27</f>
        <v>0</v>
      </c>
      <c r="H1592" s="10">
        <f>TRUNC(G1592*D1592,1)</f>
        <v>0</v>
      </c>
      <c r="I1592" s="8">
        <f>단가대비표!P27</f>
        <v>0</v>
      </c>
      <c r="J1592" s="10">
        <f>TRUNC(I1592*D1592,1)</f>
        <v>0</v>
      </c>
      <c r="K1592" s="8">
        <f>단가대비표!V27</f>
        <v>229</v>
      </c>
      <c r="L1592" s="10">
        <f>TRUNC(K1592*D1592,1)</f>
        <v>115.2</v>
      </c>
      <c r="M1592" s="6" t="s">
        <v>3429</v>
      </c>
      <c r="N1592" s="2" t="s">
        <v>1564</v>
      </c>
      <c r="O1592" s="2" t="s">
        <v>3430</v>
      </c>
      <c r="P1592" s="2" t="s">
        <v>48</v>
      </c>
      <c r="Q1592" s="2" t="s">
        <v>48</v>
      </c>
      <c r="R1592" s="2" t="s">
        <v>47</v>
      </c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2" t="s">
        <v>41</v>
      </c>
      <c r="AW1592" s="2" t="s">
        <v>3431</v>
      </c>
      <c r="AX1592" s="2" t="s">
        <v>41</v>
      </c>
      <c r="AY1592" s="2" t="s">
        <v>41</v>
      </c>
    </row>
    <row r="1593" spans="1:51" ht="30" customHeight="1" hidden="1">
      <c r="A1593" s="6" t="s">
        <v>3194</v>
      </c>
      <c r="B1593" s="6" t="s">
        <v>3195</v>
      </c>
      <c r="C1593" s="6" t="s">
        <v>1422</v>
      </c>
      <c r="D1593" s="7">
        <v>1</v>
      </c>
      <c r="E1593" s="8">
        <f t="shared" si="254"/>
        <v>1347.2</v>
      </c>
      <c r="F1593" s="10">
        <f t="shared" si="254"/>
        <v>1347.2</v>
      </c>
      <c r="G1593" s="8">
        <f>단가대비표!O67</f>
        <v>1347.27</v>
      </c>
      <c r="H1593" s="10">
        <f>TRUNC(G1593*D1593,1)</f>
        <v>1347.2</v>
      </c>
      <c r="I1593" s="8">
        <f>단가대비표!P67</f>
        <v>0</v>
      </c>
      <c r="J1593" s="10">
        <f>TRUNC(I1593*D1593,1)</f>
        <v>0</v>
      </c>
      <c r="K1593" s="8">
        <f>단가대비표!V67</f>
        <v>0</v>
      </c>
      <c r="L1593" s="10">
        <f>TRUNC(K1593*D1593,1)</f>
        <v>0</v>
      </c>
      <c r="M1593" s="6" t="s">
        <v>3196</v>
      </c>
      <c r="N1593" s="2" t="s">
        <v>1564</v>
      </c>
      <c r="O1593" s="2" t="s">
        <v>3197</v>
      </c>
      <c r="P1593" s="2" t="s">
        <v>48</v>
      </c>
      <c r="Q1593" s="2" t="s">
        <v>48</v>
      </c>
      <c r="R1593" s="2" t="s">
        <v>47</v>
      </c>
      <c r="S1593" s="3"/>
      <c r="T1593" s="3"/>
      <c r="U1593" s="3"/>
      <c r="V1593" s="3">
        <v>1</v>
      </c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2" t="s">
        <v>41</v>
      </c>
      <c r="AW1593" s="2" t="s">
        <v>3432</v>
      </c>
      <c r="AX1593" s="2" t="s">
        <v>41</v>
      </c>
      <c r="AY1593" s="2" t="s">
        <v>41</v>
      </c>
    </row>
    <row r="1594" spans="1:51" ht="30" customHeight="1" hidden="1">
      <c r="A1594" s="6" t="s">
        <v>1305</v>
      </c>
      <c r="B1594" s="6" t="s">
        <v>3199</v>
      </c>
      <c r="C1594" s="6" t="s">
        <v>1028</v>
      </c>
      <c r="D1594" s="7">
        <v>1</v>
      </c>
      <c r="E1594" s="8">
        <f t="shared" si="254"/>
        <v>134.7</v>
      </c>
      <c r="F1594" s="10">
        <f t="shared" si="254"/>
        <v>134.7</v>
      </c>
      <c r="G1594" s="8">
        <f>TRUNC(SUMIF(V1592:V1594,RIGHTB(O1594,1),H1592:H1594)*U1594,2)</f>
        <v>134.72</v>
      </c>
      <c r="H1594" s="10">
        <f>TRUNC(G1594*D1594,1)</f>
        <v>134.7</v>
      </c>
      <c r="I1594" s="8">
        <v>0</v>
      </c>
      <c r="J1594" s="10">
        <f>TRUNC(I1594*D1594,1)</f>
        <v>0</v>
      </c>
      <c r="K1594" s="8">
        <v>0</v>
      </c>
      <c r="L1594" s="10">
        <f>TRUNC(K1594*D1594,1)</f>
        <v>0</v>
      </c>
      <c r="M1594" s="6" t="s">
        <v>41</v>
      </c>
      <c r="N1594" s="2" t="s">
        <v>1564</v>
      </c>
      <c r="O1594" s="2" t="s">
        <v>1104</v>
      </c>
      <c r="P1594" s="2" t="s">
        <v>48</v>
      </c>
      <c r="Q1594" s="2" t="s">
        <v>48</v>
      </c>
      <c r="R1594" s="2" t="s">
        <v>48</v>
      </c>
      <c r="S1594" s="3">
        <v>0</v>
      </c>
      <c r="T1594" s="3">
        <v>0</v>
      </c>
      <c r="U1594" s="3">
        <v>0.1</v>
      </c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2" t="s">
        <v>41</v>
      </c>
      <c r="AW1594" s="2" t="s">
        <v>3433</v>
      </c>
      <c r="AX1594" s="2" t="s">
        <v>41</v>
      </c>
      <c r="AY1594" s="2" t="s">
        <v>41</v>
      </c>
    </row>
    <row r="1595" spans="1:51" ht="30" customHeight="1" hidden="1">
      <c r="A1595" s="6" t="s">
        <v>1173</v>
      </c>
      <c r="B1595" s="6" t="s">
        <v>41</v>
      </c>
      <c r="C1595" s="6" t="s">
        <v>41</v>
      </c>
      <c r="D1595" s="7"/>
      <c r="E1595" s="8"/>
      <c r="F1595" s="10">
        <f>H1595+J1595+L1595</f>
        <v>1596</v>
      </c>
      <c r="G1595" s="8"/>
      <c r="H1595" s="10">
        <f>TRUNC(SUMIF(N1592:N1594,N1591,H1592:H1594),0)</f>
        <v>1481</v>
      </c>
      <c r="I1595" s="8"/>
      <c r="J1595" s="10">
        <f>TRUNC(SUMIF(N1592:N1594,N1591,J1592:J1594),0)</f>
        <v>0</v>
      </c>
      <c r="K1595" s="8"/>
      <c r="L1595" s="10">
        <f>TRUNC(SUMIF(N1592:N1594,N1591,L1592:L1594),0)</f>
        <v>115</v>
      </c>
      <c r="M1595" s="6" t="s">
        <v>41</v>
      </c>
      <c r="N1595" s="2" t="s">
        <v>67</v>
      </c>
      <c r="O1595" s="2" t="s">
        <v>67</v>
      </c>
      <c r="P1595" s="2" t="s">
        <v>41</v>
      </c>
      <c r="Q1595" s="2" t="s">
        <v>41</v>
      </c>
      <c r="R1595" s="2" t="s">
        <v>41</v>
      </c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2" t="s">
        <v>41</v>
      </c>
      <c r="AW1595" s="2" t="s">
        <v>41</v>
      </c>
      <c r="AX1595" s="2" t="s">
        <v>41</v>
      </c>
      <c r="AY1595" s="2" t="s">
        <v>41</v>
      </c>
    </row>
    <row r="1596" spans="1:13" ht="30" customHeight="1" hidden="1">
      <c r="A1596" s="7"/>
      <c r="B1596" s="7"/>
      <c r="C1596" s="7"/>
      <c r="D1596" s="7"/>
      <c r="E1596" s="8"/>
      <c r="F1596" s="10"/>
      <c r="G1596" s="8"/>
      <c r="H1596" s="10"/>
      <c r="I1596" s="8"/>
      <c r="J1596" s="10"/>
      <c r="K1596" s="8"/>
      <c r="L1596" s="10"/>
      <c r="M1596" s="7"/>
    </row>
    <row r="1597" spans="1:14" ht="30" customHeight="1" hidden="1">
      <c r="A1597" s="24" t="s">
        <v>3434</v>
      </c>
      <c r="B1597" s="25"/>
      <c r="C1597" s="25"/>
      <c r="D1597" s="25"/>
      <c r="E1597" s="26"/>
      <c r="F1597" s="27"/>
      <c r="G1597" s="26"/>
      <c r="H1597" s="27"/>
      <c r="I1597" s="26"/>
      <c r="J1597" s="27"/>
      <c r="K1597" s="26"/>
      <c r="L1597" s="27"/>
      <c r="M1597" s="28"/>
      <c r="N1597" s="4" t="s">
        <v>1585</v>
      </c>
    </row>
    <row r="1598" spans="1:51" ht="30" customHeight="1" hidden="1">
      <c r="A1598" s="6" t="s">
        <v>3436</v>
      </c>
      <c r="B1598" s="6" t="s">
        <v>3437</v>
      </c>
      <c r="C1598" s="6" t="s">
        <v>74</v>
      </c>
      <c r="D1598" s="7">
        <v>1.03</v>
      </c>
      <c r="E1598" s="8">
        <f aca="true" t="shared" si="255" ref="E1598:F1603">TRUNC(G1598+I1598+K1598,1)</f>
        <v>8603</v>
      </c>
      <c r="F1598" s="10">
        <f t="shared" si="255"/>
        <v>8861</v>
      </c>
      <c r="G1598" s="8">
        <f>단가대비표!O48</f>
        <v>8603</v>
      </c>
      <c r="H1598" s="10">
        <f aca="true" t="shared" si="256" ref="H1598:H1603">TRUNC(G1598*D1598,1)</f>
        <v>8861</v>
      </c>
      <c r="I1598" s="8">
        <f>단가대비표!P48</f>
        <v>0</v>
      </c>
      <c r="J1598" s="10">
        <f aca="true" t="shared" si="257" ref="J1598:J1603">TRUNC(I1598*D1598,1)</f>
        <v>0</v>
      </c>
      <c r="K1598" s="8">
        <f>단가대비표!V48</f>
        <v>0</v>
      </c>
      <c r="L1598" s="10">
        <f aca="true" t="shared" si="258" ref="L1598:L1603">TRUNC(K1598*D1598,1)</f>
        <v>0</v>
      </c>
      <c r="M1598" s="6" t="s">
        <v>3438</v>
      </c>
      <c r="N1598" s="2" t="s">
        <v>1585</v>
      </c>
      <c r="O1598" s="2" t="s">
        <v>3439</v>
      </c>
      <c r="P1598" s="2" t="s">
        <v>48</v>
      </c>
      <c r="Q1598" s="2" t="s">
        <v>48</v>
      </c>
      <c r="R1598" s="2" t="s">
        <v>47</v>
      </c>
      <c r="S1598" s="3"/>
      <c r="T1598" s="3"/>
      <c r="U1598" s="3"/>
      <c r="V1598" s="3">
        <v>1</v>
      </c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2" t="s">
        <v>41</v>
      </c>
      <c r="AW1598" s="2" t="s">
        <v>3440</v>
      </c>
      <c r="AX1598" s="2" t="s">
        <v>41</v>
      </c>
      <c r="AY1598" s="2" t="s">
        <v>41</v>
      </c>
    </row>
    <row r="1599" spans="1:51" ht="30" customHeight="1" hidden="1">
      <c r="A1599" s="6" t="s">
        <v>1238</v>
      </c>
      <c r="B1599" s="6" t="s">
        <v>1239</v>
      </c>
      <c r="C1599" s="6" t="s">
        <v>130</v>
      </c>
      <c r="D1599" s="7">
        <v>0.038</v>
      </c>
      <c r="E1599" s="8">
        <f t="shared" si="255"/>
        <v>369000</v>
      </c>
      <c r="F1599" s="10">
        <f t="shared" si="255"/>
        <v>14022</v>
      </c>
      <c r="G1599" s="8">
        <f>단가대비표!O116</f>
        <v>369000</v>
      </c>
      <c r="H1599" s="10">
        <f t="shared" si="256"/>
        <v>14022</v>
      </c>
      <c r="I1599" s="8">
        <f>단가대비표!P116</f>
        <v>0</v>
      </c>
      <c r="J1599" s="10">
        <f t="shared" si="257"/>
        <v>0</v>
      </c>
      <c r="K1599" s="8">
        <f>단가대비표!V116</f>
        <v>0</v>
      </c>
      <c r="L1599" s="10">
        <f t="shared" si="258"/>
        <v>0</v>
      </c>
      <c r="M1599" s="6" t="s">
        <v>1240</v>
      </c>
      <c r="N1599" s="2" t="s">
        <v>1585</v>
      </c>
      <c r="O1599" s="2" t="s">
        <v>1241</v>
      </c>
      <c r="P1599" s="2" t="s">
        <v>48</v>
      </c>
      <c r="Q1599" s="2" t="s">
        <v>48</v>
      </c>
      <c r="R1599" s="2" t="s">
        <v>47</v>
      </c>
      <c r="S1599" s="3"/>
      <c r="T1599" s="3"/>
      <c r="U1599" s="3"/>
      <c r="V1599" s="3">
        <v>1</v>
      </c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2" t="s">
        <v>41</v>
      </c>
      <c r="AW1599" s="2" t="s">
        <v>3441</v>
      </c>
      <c r="AX1599" s="2" t="s">
        <v>41</v>
      </c>
      <c r="AY1599" s="2" t="s">
        <v>41</v>
      </c>
    </row>
    <row r="1600" spans="1:51" ht="30" customHeight="1" hidden="1">
      <c r="A1600" s="6" t="s">
        <v>1462</v>
      </c>
      <c r="B1600" s="6" t="s">
        <v>1463</v>
      </c>
      <c r="C1600" s="6" t="s">
        <v>699</v>
      </c>
      <c r="D1600" s="7">
        <v>0.29</v>
      </c>
      <c r="E1600" s="8">
        <f t="shared" si="255"/>
        <v>1179</v>
      </c>
      <c r="F1600" s="10">
        <f t="shared" si="255"/>
        <v>341.9</v>
      </c>
      <c r="G1600" s="8">
        <f>단가대비표!O250</f>
        <v>1179</v>
      </c>
      <c r="H1600" s="10">
        <f t="shared" si="256"/>
        <v>341.9</v>
      </c>
      <c r="I1600" s="8">
        <f>단가대비표!P250</f>
        <v>0</v>
      </c>
      <c r="J1600" s="10">
        <f t="shared" si="257"/>
        <v>0</v>
      </c>
      <c r="K1600" s="8">
        <f>단가대비표!V250</f>
        <v>0</v>
      </c>
      <c r="L1600" s="10">
        <f t="shared" si="258"/>
        <v>0</v>
      </c>
      <c r="M1600" s="6" t="s">
        <v>1464</v>
      </c>
      <c r="N1600" s="2" t="s">
        <v>1585</v>
      </c>
      <c r="O1600" s="2" t="s">
        <v>1465</v>
      </c>
      <c r="P1600" s="2" t="s">
        <v>48</v>
      </c>
      <c r="Q1600" s="2" t="s">
        <v>48</v>
      </c>
      <c r="R1600" s="2" t="s">
        <v>47</v>
      </c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2" t="s">
        <v>41</v>
      </c>
      <c r="AW1600" s="2" t="s">
        <v>3442</v>
      </c>
      <c r="AX1600" s="2" t="s">
        <v>41</v>
      </c>
      <c r="AY1600" s="2" t="s">
        <v>41</v>
      </c>
    </row>
    <row r="1601" spans="1:51" ht="30" customHeight="1" hidden="1">
      <c r="A1601" s="6" t="s">
        <v>3443</v>
      </c>
      <c r="B1601" s="6" t="s">
        <v>3444</v>
      </c>
      <c r="C1601" s="6" t="s">
        <v>699</v>
      </c>
      <c r="D1601" s="7">
        <v>0.2</v>
      </c>
      <c r="E1601" s="8">
        <f t="shared" si="255"/>
        <v>935</v>
      </c>
      <c r="F1601" s="10">
        <f t="shared" si="255"/>
        <v>187</v>
      </c>
      <c r="G1601" s="8">
        <f>단가대비표!O253</f>
        <v>935</v>
      </c>
      <c r="H1601" s="10">
        <f t="shared" si="256"/>
        <v>187</v>
      </c>
      <c r="I1601" s="8">
        <f>단가대비표!P253</f>
        <v>0</v>
      </c>
      <c r="J1601" s="10">
        <f t="shared" si="257"/>
        <v>0</v>
      </c>
      <c r="K1601" s="8">
        <f>단가대비표!V253</f>
        <v>0</v>
      </c>
      <c r="L1601" s="10">
        <f t="shared" si="258"/>
        <v>0</v>
      </c>
      <c r="M1601" s="6" t="s">
        <v>3445</v>
      </c>
      <c r="N1601" s="2" t="s">
        <v>1585</v>
      </c>
      <c r="O1601" s="2" t="s">
        <v>3446</v>
      </c>
      <c r="P1601" s="2" t="s">
        <v>48</v>
      </c>
      <c r="Q1601" s="2" t="s">
        <v>48</v>
      </c>
      <c r="R1601" s="2" t="s">
        <v>47</v>
      </c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2" t="s">
        <v>41</v>
      </c>
      <c r="AW1601" s="2" t="s">
        <v>3447</v>
      </c>
      <c r="AX1601" s="2" t="s">
        <v>41</v>
      </c>
      <c r="AY1601" s="2" t="s">
        <v>41</v>
      </c>
    </row>
    <row r="1602" spans="1:51" ht="30" customHeight="1" hidden="1">
      <c r="A1602" s="6" t="s">
        <v>3448</v>
      </c>
      <c r="B1602" s="6" t="s">
        <v>3449</v>
      </c>
      <c r="C1602" s="6" t="s">
        <v>1422</v>
      </c>
      <c r="D1602" s="7">
        <v>0.19</v>
      </c>
      <c r="E1602" s="8">
        <f t="shared" si="255"/>
        <v>870</v>
      </c>
      <c r="F1602" s="10">
        <f t="shared" si="255"/>
        <v>165.3</v>
      </c>
      <c r="G1602" s="8">
        <f>단가대비표!O63</f>
        <v>870</v>
      </c>
      <c r="H1602" s="10">
        <f t="shared" si="256"/>
        <v>165.3</v>
      </c>
      <c r="I1602" s="8">
        <f>단가대비표!P63</f>
        <v>0</v>
      </c>
      <c r="J1602" s="10">
        <f t="shared" si="257"/>
        <v>0</v>
      </c>
      <c r="K1602" s="8">
        <f>단가대비표!V63</f>
        <v>0</v>
      </c>
      <c r="L1602" s="10">
        <f t="shared" si="258"/>
        <v>0</v>
      </c>
      <c r="M1602" s="6" t="s">
        <v>3450</v>
      </c>
      <c r="N1602" s="2" t="s">
        <v>1585</v>
      </c>
      <c r="O1602" s="2" t="s">
        <v>3451</v>
      </c>
      <c r="P1602" s="2" t="s">
        <v>48</v>
      </c>
      <c r="Q1602" s="2" t="s">
        <v>48</v>
      </c>
      <c r="R1602" s="2" t="s">
        <v>47</v>
      </c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2" t="s">
        <v>41</v>
      </c>
      <c r="AW1602" s="2" t="s">
        <v>3452</v>
      </c>
      <c r="AX1602" s="2" t="s">
        <v>41</v>
      </c>
      <c r="AY1602" s="2" t="s">
        <v>41</v>
      </c>
    </row>
    <row r="1603" spans="1:51" ht="30" customHeight="1" hidden="1">
      <c r="A1603" s="6" t="s">
        <v>3453</v>
      </c>
      <c r="B1603" s="6" t="s">
        <v>3454</v>
      </c>
      <c r="C1603" s="6" t="s">
        <v>1028</v>
      </c>
      <c r="D1603" s="7">
        <v>-1</v>
      </c>
      <c r="E1603" s="8">
        <f t="shared" si="255"/>
        <v>5263</v>
      </c>
      <c r="F1603" s="10">
        <f t="shared" si="255"/>
        <v>-5263</v>
      </c>
      <c r="G1603" s="8">
        <f>TRUNC(SUMIF(V1598:V1603,RIGHTB(O1603,1),H1598:H1603)*U1603,2)</f>
        <v>5263.09</v>
      </c>
      <c r="H1603" s="10">
        <f t="shared" si="256"/>
        <v>-5263</v>
      </c>
      <c r="I1603" s="8">
        <v>0</v>
      </c>
      <c r="J1603" s="10">
        <f t="shared" si="257"/>
        <v>0</v>
      </c>
      <c r="K1603" s="8">
        <v>0</v>
      </c>
      <c r="L1603" s="10">
        <f t="shared" si="258"/>
        <v>0</v>
      </c>
      <c r="M1603" s="6" t="s">
        <v>41</v>
      </c>
      <c r="N1603" s="2" t="s">
        <v>1585</v>
      </c>
      <c r="O1603" s="2" t="s">
        <v>1104</v>
      </c>
      <c r="P1603" s="2" t="s">
        <v>48</v>
      </c>
      <c r="Q1603" s="2" t="s">
        <v>48</v>
      </c>
      <c r="R1603" s="2" t="s">
        <v>48</v>
      </c>
      <c r="S1603" s="3">
        <v>0</v>
      </c>
      <c r="T1603" s="3">
        <v>0</v>
      </c>
      <c r="U1603" s="3">
        <v>0.23</v>
      </c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2" t="s">
        <v>41</v>
      </c>
      <c r="AW1603" s="2" t="s">
        <v>3455</v>
      </c>
      <c r="AX1603" s="2" t="s">
        <v>41</v>
      </c>
      <c r="AY1603" s="2" t="s">
        <v>41</v>
      </c>
    </row>
    <row r="1604" spans="1:51" ht="30" customHeight="1" hidden="1">
      <c r="A1604" s="6" t="s">
        <v>1173</v>
      </c>
      <c r="B1604" s="6" t="s">
        <v>41</v>
      </c>
      <c r="C1604" s="6" t="s">
        <v>41</v>
      </c>
      <c r="D1604" s="7"/>
      <c r="E1604" s="8"/>
      <c r="F1604" s="10">
        <f>H1604+J1604+L1604</f>
        <v>18314</v>
      </c>
      <c r="G1604" s="8"/>
      <c r="H1604" s="10">
        <f>TRUNC(SUMIF(N1598:N1603,N1597,H1598:H1603),0)</f>
        <v>18314</v>
      </c>
      <c r="I1604" s="8"/>
      <c r="J1604" s="10">
        <f>TRUNC(SUMIF(N1598:N1603,N1597,J1598:J1603),0)</f>
        <v>0</v>
      </c>
      <c r="K1604" s="8"/>
      <c r="L1604" s="10">
        <f>TRUNC(SUMIF(N1598:N1603,N1597,L1598:L1603),0)</f>
        <v>0</v>
      </c>
      <c r="M1604" s="6" t="s">
        <v>41</v>
      </c>
      <c r="N1604" s="2" t="s">
        <v>67</v>
      </c>
      <c r="O1604" s="2" t="s">
        <v>67</v>
      </c>
      <c r="P1604" s="2" t="s">
        <v>41</v>
      </c>
      <c r="Q1604" s="2" t="s">
        <v>41</v>
      </c>
      <c r="R1604" s="2" t="s">
        <v>41</v>
      </c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2" t="s">
        <v>41</v>
      </c>
      <c r="AW1604" s="2" t="s">
        <v>41</v>
      </c>
      <c r="AX1604" s="2" t="s">
        <v>41</v>
      </c>
      <c r="AY1604" s="2" t="s">
        <v>41</v>
      </c>
    </row>
    <row r="1605" spans="1:13" ht="30" customHeight="1" hidden="1">
      <c r="A1605" s="7"/>
      <c r="B1605" s="7"/>
      <c r="C1605" s="7"/>
      <c r="D1605" s="7"/>
      <c r="E1605" s="8"/>
      <c r="F1605" s="10"/>
      <c r="G1605" s="8"/>
      <c r="H1605" s="10"/>
      <c r="I1605" s="8"/>
      <c r="J1605" s="10"/>
      <c r="K1605" s="8"/>
      <c r="L1605" s="10"/>
      <c r="M1605" s="7"/>
    </row>
    <row r="1606" spans="1:14" ht="30" customHeight="1" hidden="1">
      <c r="A1606" s="24" t="s">
        <v>3456</v>
      </c>
      <c r="B1606" s="25"/>
      <c r="C1606" s="25"/>
      <c r="D1606" s="25"/>
      <c r="E1606" s="26"/>
      <c r="F1606" s="27"/>
      <c r="G1606" s="26"/>
      <c r="H1606" s="27"/>
      <c r="I1606" s="26"/>
      <c r="J1606" s="27"/>
      <c r="K1606" s="26"/>
      <c r="L1606" s="27"/>
      <c r="M1606" s="28"/>
      <c r="N1606" s="4" t="s">
        <v>1591</v>
      </c>
    </row>
    <row r="1607" spans="1:51" ht="30" customHeight="1" hidden="1">
      <c r="A1607" s="6" t="s">
        <v>1317</v>
      </c>
      <c r="B1607" s="6" t="s">
        <v>1211</v>
      </c>
      <c r="C1607" s="6" t="s">
        <v>1212</v>
      </c>
      <c r="D1607" s="7">
        <v>0.22</v>
      </c>
      <c r="E1607" s="8">
        <f>TRUNC(G1607+I1607+K1607,1)</f>
        <v>168448</v>
      </c>
      <c r="F1607" s="10">
        <f>TRUNC(H1607+J1607+L1607,1)</f>
        <v>37058.5</v>
      </c>
      <c r="G1607" s="8">
        <f>단가대비표!O372</f>
        <v>0</v>
      </c>
      <c r="H1607" s="10">
        <f>TRUNC(G1607*D1607,1)</f>
        <v>0</v>
      </c>
      <c r="I1607" s="8">
        <f>단가대비표!P372</f>
        <v>168448</v>
      </c>
      <c r="J1607" s="10">
        <f>TRUNC(I1607*D1607,1)</f>
        <v>37058.5</v>
      </c>
      <c r="K1607" s="8">
        <f>단가대비표!V372</f>
        <v>0</v>
      </c>
      <c r="L1607" s="10">
        <f>TRUNC(K1607*D1607,1)</f>
        <v>0</v>
      </c>
      <c r="M1607" s="6" t="s">
        <v>1318</v>
      </c>
      <c r="N1607" s="2" t="s">
        <v>1591</v>
      </c>
      <c r="O1607" s="2" t="s">
        <v>1319</v>
      </c>
      <c r="P1607" s="2" t="s">
        <v>48</v>
      </c>
      <c r="Q1607" s="2" t="s">
        <v>48</v>
      </c>
      <c r="R1607" s="2" t="s">
        <v>47</v>
      </c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2" t="s">
        <v>41</v>
      </c>
      <c r="AW1607" s="2" t="s">
        <v>3458</v>
      </c>
      <c r="AX1607" s="2" t="s">
        <v>41</v>
      </c>
      <c r="AY1607" s="2" t="s">
        <v>41</v>
      </c>
    </row>
    <row r="1608" spans="1:51" ht="30" customHeight="1" hidden="1">
      <c r="A1608" s="6" t="s">
        <v>1215</v>
      </c>
      <c r="B1608" s="6" t="s">
        <v>1211</v>
      </c>
      <c r="C1608" s="6" t="s">
        <v>1212</v>
      </c>
      <c r="D1608" s="7">
        <v>0.12</v>
      </c>
      <c r="E1608" s="8">
        <f>TRUNC(G1608+I1608+K1608,1)</f>
        <v>99882</v>
      </c>
      <c r="F1608" s="10">
        <f>TRUNC(H1608+J1608+L1608,1)</f>
        <v>11985.8</v>
      </c>
      <c r="G1608" s="8">
        <f>단가대비표!O367</f>
        <v>0</v>
      </c>
      <c r="H1608" s="10">
        <f>TRUNC(G1608*D1608,1)</f>
        <v>0</v>
      </c>
      <c r="I1608" s="8">
        <f>단가대비표!P367</f>
        <v>99882</v>
      </c>
      <c r="J1608" s="10">
        <f>TRUNC(I1608*D1608,1)</f>
        <v>11985.8</v>
      </c>
      <c r="K1608" s="8">
        <f>단가대비표!V367</f>
        <v>0</v>
      </c>
      <c r="L1608" s="10">
        <f>TRUNC(K1608*D1608,1)</f>
        <v>0</v>
      </c>
      <c r="M1608" s="6" t="s">
        <v>1247</v>
      </c>
      <c r="N1608" s="2" t="s">
        <v>1591</v>
      </c>
      <c r="O1608" s="2" t="s">
        <v>1216</v>
      </c>
      <c r="P1608" s="2" t="s">
        <v>48</v>
      </c>
      <c r="Q1608" s="2" t="s">
        <v>48</v>
      </c>
      <c r="R1608" s="2" t="s">
        <v>47</v>
      </c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2" t="s">
        <v>41</v>
      </c>
      <c r="AW1608" s="2" t="s">
        <v>3459</v>
      </c>
      <c r="AX1608" s="2" t="s">
        <v>41</v>
      </c>
      <c r="AY1608" s="2" t="s">
        <v>41</v>
      </c>
    </row>
    <row r="1609" spans="1:51" ht="30" customHeight="1" hidden="1">
      <c r="A1609" s="6" t="s">
        <v>1173</v>
      </c>
      <c r="B1609" s="6" t="s">
        <v>41</v>
      </c>
      <c r="C1609" s="6" t="s">
        <v>41</v>
      </c>
      <c r="D1609" s="7"/>
      <c r="E1609" s="8"/>
      <c r="F1609" s="10">
        <f>H1609+J1609+L1609</f>
        <v>49044</v>
      </c>
      <c r="G1609" s="8"/>
      <c r="H1609" s="10">
        <f>TRUNC(SUMIF(N1607:N1608,N1606,H1607:H1608),0)</f>
        <v>0</v>
      </c>
      <c r="I1609" s="8"/>
      <c r="J1609" s="10">
        <f>TRUNC(SUMIF(N1607:N1608,N1606,J1607:J1608),0)</f>
        <v>49044</v>
      </c>
      <c r="K1609" s="8"/>
      <c r="L1609" s="10">
        <f>TRUNC(SUMIF(N1607:N1608,N1606,L1607:L1608),0)</f>
        <v>0</v>
      </c>
      <c r="M1609" s="6" t="s">
        <v>41</v>
      </c>
      <c r="N1609" s="2" t="s">
        <v>67</v>
      </c>
      <c r="O1609" s="2" t="s">
        <v>67</v>
      </c>
      <c r="P1609" s="2" t="s">
        <v>41</v>
      </c>
      <c r="Q1609" s="2" t="s">
        <v>41</v>
      </c>
      <c r="R1609" s="2" t="s">
        <v>41</v>
      </c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2" t="s">
        <v>41</v>
      </c>
      <c r="AW1609" s="2" t="s">
        <v>41</v>
      </c>
      <c r="AX1609" s="2" t="s">
        <v>41</v>
      </c>
      <c r="AY1609" s="2" t="s">
        <v>41</v>
      </c>
    </row>
    <row r="1610" spans="1:13" ht="30" customHeight="1" hidden="1">
      <c r="A1610" s="7"/>
      <c r="B1610" s="7"/>
      <c r="C1610" s="7"/>
      <c r="D1610" s="7"/>
      <c r="E1610" s="8"/>
      <c r="F1610" s="10"/>
      <c r="G1610" s="8"/>
      <c r="H1610" s="10"/>
      <c r="I1610" s="8"/>
      <c r="J1610" s="10"/>
      <c r="K1610" s="8"/>
      <c r="L1610" s="10"/>
      <c r="M1610" s="7"/>
    </row>
    <row r="1611" spans="1:14" ht="30" customHeight="1" hidden="1">
      <c r="A1611" s="24" t="s">
        <v>3460</v>
      </c>
      <c r="B1611" s="25"/>
      <c r="C1611" s="25"/>
      <c r="D1611" s="25"/>
      <c r="E1611" s="26"/>
      <c r="F1611" s="27"/>
      <c r="G1611" s="26"/>
      <c r="H1611" s="27"/>
      <c r="I1611" s="26"/>
      <c r="J1611" s="27"/>
      <c r="K1611" s="26"/>
      <c r="L1611" s="27"/>
      <c r="M1611" s="28"/>
      <c r="N1611" s="4" t="s">
        <v>1619</v>
      </c>
    </row>
    <row r="1612" spans="1:51" ht="30" customHeight="1" hidden="1">
      <c r="A1612" s="6" t="s">
        <v>3436</v>
      </c>
      <c r="B1612" s="6" t="s">
        <v>3437</v>
      </c>
      <c r="C1612" s="6" t="s">
        <v>74</v>
      </c>
      <c r="D1612" s="7">
        <v>1.0815</v>
      </c>
      <c r="E1612" s="8">
        <f aca="true" t="shared" si="259" ref="E1612:F1617">TRUNC(G1612+I1612+K1612,1)</f>
        <v>8603</v>
      </c>
      <c r="F1612" s="10">
        <f t="shared" si="259"/>
        <v>9304.1</v>
      </c>
      <c r="G1612" s="8">
        <f>단가대비표!O48</f>
        <v>8603</v>
      </c>
      <c r="H1612" s="10">
        <f aca="true" t="shared" si="260" ref="H1612:H1617">TRUNC(G1612*D1612,1)</f>
        <v>9304.1</v>
      </c>
      <c r="I1612" s="8">
        <f>단가대비표!P48</f>
        <v>0</v>
      </c>
      <c r="J1612" s="10">
        <f aca="true" t="shared" si="261" ref="J1612:J1617">TRUNC(I1612*D1612,1)</f>
        <v>0</v>
      </c>
      <c r="K1612" s="8">
        <f>단가대비표!V48</f>
        <v>0</v>
      </c>
      <c r="L1612" s="10">
        <f aca="true" t="shared" si="262" ref="L1612:L1617">TRUNC(K1612*D1612,1)</f>
        <v>0</v>
      </c>
      <c r="M1612" s="6" t="s">
        <v>3438</v>
      </c>
      <c r="N1612" s="2" t="s">
        <v>1619</v>
      </c>
      <c r="O1612" s="2" t="s">
        <v>3439</v>
      </c>
      <c r="P1612" s="2" t="s">
        <v>48</v>
      </c>
      <c r="Q1612" s="2" t="s">
        <v>48</v>
      </c>
      <c r="R1612" s="2" t="s">
        <v>47</v>
      </c>
      <c r="S1612" s="3"/>
      <c r="T1612" s="3"/>
      <c r="U1612" s="3"/>
      <c r="V1612" s="3">
        <v>1</v>
      </c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2" t="s">
        <v>41</v>
      </c>
      <c r="AW1612" s="2" t="s">
        <v>3462</v>
      </c>
      <c r="AX1612" s="2" t="s">
        <v>41</v>
      </c>
      <c r="AY1612" s="2" t="s">
        <v>41</v>
      </c>
    </row>
    <row r="1613" spans="1:51" ht="30" customHeight="1" hidden="1">
      <c r="A1613" s="6" t="s">
        <v>1238</v>
      </c>
      <c r="B1613" s="6" t="s">
        <v>1239</v>
      </c>
      <c r="C1613" s="6" t="s">
        <v>130</v>
      </c>
      <c r="D1613" s="7">
        <v>0.0399</v>
      </c>
      <c r="E1613" s="8">
        <f t="shared" si="259"/>
        <v>369000</v>
      </c>
      <c r="F1613" s="10">
        <f t="shared" si="259"/>
        <v>14723.1</v>
      </c>
      <c r="G1613" s="8">
        <f>단가대비표!O116</f>
        <v>369000</v>
      </c>
      <c r="H1613" s="10">
        <f t="shared" si="260"/>
        <v>14723.1</v>
      </c>
      <c r="I1613" s="8">
        <f>단가대비표!P116</f>
        <v>0</v>
      </c>
      <c r="J1613" s="10">
        <f t="shared" si="261"/>
        <v>0</v>
      </c>
      <c r="K1613" s="8">
        <f>단가대비표!V116</f>
        <v>0</v>
      </c>
      <c r="L1613" s="10">
        <f t="shared" si="262"/>
        <v>0</v>
      </c>
      <c r="M1613" s="6" t="s">
        <v>1240</v>
      </c>
      <c r="N1613" s="2" t="s">
        <v>1619</v>
      </c>
      <c r="O1613" s="2" t="s">
        <v>1241</v>
      </c>
      <c r="P1613" s="2" t="s">
        <v>48</v>
      </c>
      <c r="Q1613" s="2" t="s">
        <v>48</v>
      </c>
      <c r="R1613" s="2" t="s">
        <v>47</v>
      </c>
      <c r="S1613" s="3"/>
      <c r="T1613" s="3"/>
      <c r="U1613" s="3"/>
      <c r="V1613" s="3">
        <v>1</v>
      </c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2" t="s">
        <v>41</v>
      </c>
      <c r="AW1613" s="2" t="s">
        <v>3463</v>
      </c>
      <c r="AX1613" s="2" t="s">
        <v>41</v>
      </c>
      <c r="AY1613" s="2" t="s">
        <v>41</v>
      </c>
    </row>
    <row r="1614" spans="1:51" ht="30" customHeight="1" hidden="1">
      <c r="A1614" s="6" t="s">
        <v>1462</v>
      </c>
      <c r="B1614" s="6" t="s">
        <v>1463</v>
      </c>
      <c r="C1614" s="6" t="s">
        <v>699</v>
      </c>
      <c r="D1614" s="7">
        <v>0.29</v>
      </c>
      <c r="E1614" s="8">
        <f t="shared" si="259"/>
        <v>1179</v>
      </c>
      <c r="F1614" s="10">
        <f t="shared" si="259"/>
        <v>341.9</v>
      </c>
      <c r="G1614" s="8">
        <f>단가대비표!O250</f>
        <v>1179</v>
      </c>
      <c r="H1614" s="10">
        <f t="shared" si="260"/>
        <v>341.9</v>
      </c>
      <c r="I1614" s="8">
        <f>단가대비표!P250</f>
        <v>0</v>
      </c>
      <c r="J1614" s="10">
        <f t="shared" si="261"/>
        <v>0</v>
      </c>
      <c r="K1614" s="8">
        <f>단가대비표!V250</f>
        <v>0</v>
      </c>
      <c r="L1614" s="10">
        <f t="shared" si="262"/>
        <v>0</v>
      </c>
      <c r="M1614" s="6" t="s">
        <v>1464</v>
      </c>
      <c r="N1614" s="2" t="s">
        <v>1619</v>
      </c>
      <c r="O1614" s="2" t="s">
        <v>1465</v>
      </c>
      <c r="P1614" s="2" t="s">
        <v>48</v>
      </c>
      <c r="Q1614" s="2" t="s">
        <v>48</v>
      </c>
      <c r="R1614" s="2" t="s">
        <v>47</v>
      </c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2" t="s">
        <v>41</v>
      </c>
      <c r="AW1614" s="2" t="s">
        <v>3464</v>
      </c>
      <c r="AX1614" s="2" t="s">
        <v>41</v>
      </c>
      <c r="AY1614" s="2" t="s">
        <v>41</v>
      </c>
    </row>
    <row r="1615" spans="1:51" ht="30" customHeight="1" hidden="1">
      <c r="A1615" s="6" t="s">
        <v>3443</v>
      </c>
      <c r="B1615" s="6" t="s">
        <v>3444</v>
      </c>
      <c r="C1615" s="6" t="s">
        <v>699</v>
      </c>
      <c r="D1615" s="7">
        <v>0.2</v>
      </c>
      <c r="E1615" s="8">
        <f t="shared" si="259"/>
        <v>935</v>
      </c>
      <c r="F1615" s="10">
        <f t="shared" si="259"/>
        <v>187</v>
      </c>
      <c r="G1615" s="8">
        <f>단가대비표!O253</f>
        <v>935</v>
      </c>
      <c r="H1615" s="10">
        <f t="shared" si="260"/>
        <v>187</v>
      </c>
      <c r="I1615" s="8">
        <f>단가대비표!P253</f>
        <v>0</v>
      </c>
      <c r="J1615" s="10">
        <f t="shared" si="261"/>
        <v>0</v>
      </c>
      <c r="K1615" s="8">
        <f>단가대비표!V253</f>
        <v>0</v>
      </c>
      <c r="L1615" s="10">
        <f t="shared" si="262"/>
        <v>0</v>
      </c>
      <c r="M1615" s="6" t="s">
        <v>3445</v>
      </c>
      <c r="N1615" s="2" t="s">
        <v>1619</v>
      </c>
      <c r="O1615" s="2" t="s">
        <v>3446</v>
      </c>
      <c r="P1615" s="2" t="s">
        <v>48</v>
      </c>
      <c r="Q1615" s="2" t="s">
        <v>48</v>
      </c>
      <c r="R1615" s="2" t="s">
        <v>47</v>
      </c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2" t="s">
        <v>41</v>
      </c>
      <c r="AW1615" s="2" t="s">
        <v>3465</v>
      </c>
      <c r="AX1615" s="2" t="s">
        <v>41</v>
      </c>
      <c r="AY1615" s="2" t="s">
        <v>41</v>
      </c>
    </row>
    <row r="1616" spans="1:51" ht="30" customHeight="1" hidden="1">
      <c r="A1616" s="6" t="s">
        <v>3448</v>
      </c>
      <c r="B1616" s="6" t="s">
        <v>3449</v>
      </c>
      <c r="C1616" s="6" t="s">
        <v>1422</v>
      </c>
      <c r="D1616" s="7">
        <v>0.19</v>
      </c>
      <c r="E1616" s="8">
        <f t="shared" si="259"/>
        <v>870</v>
      </c>
      <c r="F1616" s="10">
        <f t="shared" si="259"/>
        <v>165.3</v>
      </c>
      <c r="G1616" s="8">
        <f>단가대비표!O63</f>
        <v>870</v>
      </c>
      <c r="H1616" s="10">
        <f t="shared" si="260"/>
        <v>165.3</v>
      </c>
      <c r="I1616" s="8">
        <f>단가대비표!P63</f>
        <v>0</v>
      </c>
      <c r="J1616" s="10">
        <f t="shared" si="261"/>
        <v>0</v>
      </c>
      <c r="K1616" s="8">
        <f>단가대비표!V63</f>
        <v>0</v>
      </c>
      <c r="L1616" s="10">
        <f t="shared" si="262"/>
        <v>0</v>
      </c>
      <c r="M1616" s="6" t="s">
        <v>3450</v>
      </c>
      <c r="N1616" s="2" t="s">
        <v>1619</v>
      </c>
      <c r="O1616" s="2" t="s">
        <v>3451</v>
      </c>
      <c r="P1616" s="2" t="s">
        <v>48</v>
      </c>
      <c r="Q1616" s="2" t="s">
        <v>48</v>
      </c>
      <c r="R1616" s="2" t="s">
        <v>47</v>
      </c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2" t="s">
        <v>41</v>
      </c>
      <c r="AW1616" s="2" t="s">
        <v>3466</v>
      </c>
      <c r="AX1616" s="2" t="s">
        <v>41</v>
      </c>
      <c r="AY1616" s="2" t="s">
        <v>41</v>
      </c>
    </row>
    <row r="1617" spans="1:51" ht="30" customHeight="1" hidden="1">
      <c r="A1617" s="6" t="s">
        <v>3453</v>
      </c>
      <c r="B1617" s="6" t="s">
        <v>3454</v>
      </c>
      <c r="C1617" s="6" t="s">
        <v>1028</v>
      </c>
      <c r="D1617" s="7">
        <v>-1</v>
      </c>
      <c r="E1617" s="8">
        <f t="shared" si="259"/>
        <v>5526.2</v>
      </c>
      <c r="F1617" s="10">
        <f t="shared" si="259"/>
        <v>-5526.2</v>
      </c>
      <c r="G1617" s="8">
        <f>TRUNC(SUMIF(V1612:V1617,RIGHTB(O1617,1),H1612:H1617)*U1617,2)</f>
        <v>5526.25</v>
      </c>
      <c r="H1617" s="10">
        <f t="shared" si="260"/>
        <v>-5526.2</v>
      </c>
      <c r="I1617" s="8">
        <v>0</v>
      </c>
      <c r="J1617" s="10">
        <f t="shared" si="261"/>
        <v>0</v>
      </c>
      <c r="K1617" s="8">
        <v>0</v>
      </c>
      <c r="L1617" s="10">
        <f t="shared" si="262"/>
        <v>0</v>
      </c>
      <c r="M1617" s="6" t="s">
        <v>41</v>
      </c>
      <c r="N1617" s="2" t="s">
        <v>1619</v>
      </c>
      <c r="O1617" s="2" t="s">
        <v>1104</v>
      </c>
      <c r="P1617" s="2" t="s">
        <v>48</v>
      </c>
      <c r="Q1617" s="2" t="s">
        <v>48</v>
      </c>
      <c r="R1617" s="2" t="s">
        <v>48</v>
      </c>
      <c r="S1617" s="3">
        <v>0</v>
      </c>
      <c r="T1617" s="3">
        <v>0</v>
      </c>
      <c r="U1617" s="3">
        <v>0.23</v>
      </c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2" t="s">
        <v>41</v>
      </c>
      <c r="AW1617" s="2" t="s">
        <v>3467</v>
      </c>
      <c r="AX1617" s="2" t="s">
        <v>41</v>
      </c>
      <c r="AY1617" s="2" t="s">
        <v>41</v>
      </c>
    </row>
    <row r="1618" spans="1:51" ht="30" customHeight="1" hidden="1">
      <c r="A1618" s="6" t="s">
        <v>1173</v>
      </c>
      <c r="B1618" s="6" t="s">
        <v>41</v>
      </c>
      <c r="C1618" s="6" t="s">
        <v>41</v>
      </c>
      <c r="D1618" s="7"/>
      <c r="E1618" s="8"/>
      <c r="F1618" s="10">
        <f>H1618+J1618+L1618</f>
        <v>19195</v>
      </c>
      <c r="G1618" s="8"/>
      <c r="H1618" s="10">
        <f>TRUNC(SUMIF(N1612:N1617,N1611,H1612:H1617),0)</f>
        <v>19195</v>
      </c>
      <c r="I1618" s="8"/>
      <c r="J1618" s="10">
        <f>TRUNC(SUMIF(N1612:N1617,N1611,J1612:J1617),0)</f>
        <v>0</v>
      </c>
      <c r="K1618" s="8"/>
      <c r="L1618" s="10">
        <f>TRUNC(SUMIF(N1612:N1617,N1611,L1612:L1617),0)</f>
        <v>0</v>
      </c>
      <c r="M1618" s="6" t="s">
        <v>41</v>
      </c>
      <c r="N1618" s="2" t="s">
        <v>67</v>
      </c>
      <c r="O1618" s="2" t="s">
        <v>67</v>
      </c>
      <c r="P1618" s="2" t="s">
        <v>41</v>
      </c>
      <c r="Q1618" s="2" t="s">
        <v>41</v>
      </c>
      <c r="R1618" s="2" t="s">
        <v>41</v>
      </c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2" t="s">
        <v>41</v>
      </c>
      <c r="AW1618" s="2" t="s">
        <v>41</v>
      </c>
      <c r="AX1618" s="2" t="s">
        <v>41</v>
      </c>
      <c r="AY1618" s="2" t="s">
        <v>41</v>
      </c>
    </row>
    <row r="1619" spans="1:13" ht="30" customHeight="1" hidden="1">
      <c r="A1619" s="7"/>
      <c r="B1619" s="7"/>
      <c r="C1619" s="7"/>
      <c r="D1619" s="7"/>
      <c r="E1619" s="8"/>
      <c r="F1619" s="10"/>
      <c r="G1619" s="8"/>
      <c r="H1619" s="10"/>
      <c r="I1619" s="8"/>
      <c r="J1619" s="10"/>
      <c r="K1619" s="8"/>
      <c r="L1619" s="10"/>
      <c r="M1619" s="7"/>
    </row>
    <row r="1620" spans="1:14" ht="30" customHeight="1" hidden="1">
      <c r="A1620" s="24" t="s">
        <v>3468</v>
      </c>
      <c r="B1620" s="25"/>
      <c r="C1620" s="25"/>
      <c r="D1620" s="25"/>
      <c r="E1620" s="26"/>
      <c r="F1620" s="27"/>
      <c r="G1620" s="26"/>
      <c r="H1620" s="27"/>
      <c r="I1620" s="26"/>
      <c r="J1620" s="27"/>
      <c r="K1620" s="26"/>
      <c r="L1620" s="27"/>
      <c r="M1620" s="28"/>
      <c r="N1620" s="4" t="s">
        <v>1624</v>
      </c>
    </row>
    <row r="1621" spans="1:51" ht="30" customHeight="1" hidden="1">
      <c r="A1621" s="6" t="s">
        <v>1590</v>
      </c>
      <c r="B1621" s="6" t="s">
        <v>1584</v>
      </c>
      <c r="C1621" s="6" t="s">
        <v>74</v>
      </c>
      <c r="D1621" s="7">
        <v>1</v>
      </c>
      <c r="E1621" s="8">
        <f>TRUNC(G1621+I1621+K1621,1)</f>
        <v>49044</v>
      </c>
      <c r="F1621" s="10">
        <f>TRUNC(H1621+J1621+L1621,1)</f>
        <v>49044</v>
      </c>
      <c r="G1621" s="8">
        <f>일위대가목록!F271</f>
        <v>0</v>
      </c>
      <c r="H1621" s="10">
        <f>TRUNC(G1621*D1621,1)</f>
        <v>0</v>
      </c>
      <c r="I1621" s="8">
        <f>일위대가목록!G271</f>
        <v>49044</v>
      </c>
      <c r="J1621" s="10">
        <f>TRUNC(I1621*D1621,1)</f>
        <v>49044</v>
      </c>
      <c r="K1621" s="8">
        <f>일위대가목록!H271</f>
        <v>0</v>
      </c>
      <c r="L1621" s="10">
        <f>TRUNC(K1621*D1621,1)</f>
        <v>0</v>
      </c>
      <c r="M1621" s="6" t="s">
        <v>3457</v>
      </c>
      <c r="N1621" s="2" t="s">
        <v>1624</v>
      </c>
      <c r="O1621" s="2" t="s">
        <v>1591</v>
      </c>
      <c r="P1621" s="2" t="s">
        <v>47</v>
      </c>
      <c r="Q1621" s="2" t="s">
        <v>48</v>
      </c>
      <c r="R1621" s="2" t="s">
        <v>48</v>
      </c>
      <c r="S1621" s="3"/>
      <c r="T1621" s="3"/>
      <c r="U1621" s="3"/>
      <c r="V1621" s="3">
        <v>1</v>
      </c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2" t="s">
        <v>41</v>
      </c>
      <c r="AW1621" s="2" t="s">
        <v>3470</v>
      </c>
      <c r="AX1621" s="2" t="s">
        <v>41</v>
      </c>
      <c r="AY1621" s="2" t="s">
        <v>41</v>
      </c>
    </row>
    <row r="1622" spans="1:51" ht="30" customHeight="1" hidden="1">
      <c r="A1622" s="6" t="s">
        <v>3471</v>
      </c>
      <c r="B1622" s="6" t="s">
        <v>3472</v>
      </c>
      <c r="C1622" s="6" t="s">
        <v>1028</v>
      </c>
      <c r="D1622" s="7">
        <v>1</v>
      </c>
      <c r="E1622" s="8">
        <f>TRUNC(G1622+I1622+K1622,1)</f>
        <v>9808.8</v>
      </c>
      <c r="F1622" s="10">
        <f>TRUNC(H1622+J1622+L1622,1)</f>
        <v>9808.8</v>
      </c>
      <c r="G1622" s="8">
        <v>0</v>
      </c>
      <c r="H1622" s="10">
        <f>TRUNC(G1622*D1622,1)</f>
        <v>0</v>
      </c>
      <c r="I1622" s="8">
        <f>TRUNC(SUMIF(V1621:V1622,RIGHTB(O1622,1),J1621:J1622)*U1622,2)</f>
        <v>9808.8</v>
      </c>
      <c r="J1622" s="10">
        <f>TRUNC(I1622*D1622,1)</f>
        <v>9808.8</v>
      </c>
      <c r="K1622" s="8">
        <v>0</v>
      </c>
      <c r="L1622" s="10">
        <f>TRUNC(K1622*D1622,1)</f>
        <v>0</v>
      </c>
      <c r="M1622" s="6" t="s">
        <v>41</v>
      </c>
      <c r="N1622" s="2" t="s">
        <v>1624</v>
      </c>
      <c r="O1622" s="2" t="s">
        <v>1104</v>
      </c>
      <c r="P1622" s="2" t="s">
        <v>48</v>
      </c>
      <c r="Q1622" s="2" t="s">
        <v>48</v>
      </c>
      <c r="R1622" s="2" t="s">
        <v>48</v>
      </c>
      <c r="S1622" s="3">
        <v>1</v>
      </c>
      <c r="T1622" s="3">
        <v>1</v>
      </c>
      <c r="U1622" s="3">
        <v>0.2</v>
      </c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2" t="s">
        <v>41</v>
      </c>
      <c r="AW1622" s="2" t="s">
        <v>3473</v>
      </c>
      <c r="AX1622" s="2" t="s">
        <v>41</v>
      </c>
      <c r="AY1622" s="2" t="s">
        <v>41</v>
      </c>
    </row>
    <row r="1623" spans="1:51" ht="30" customHeight="1" hidden="1">
      <c r="A1623" s="6" t="s">
        <v>1173</v>
      </c>
      <c r="B1623" s="6" t="s">
        <v>41</v>
      </c>
      <c r="C1623" s="6" t="s">
        <v>41</v>
      </c>
      <c r="D1623" s="7"/>
      <c r="E1623" s="8"/>
      <c r="F1623" s="10">
        <f>H1623+J1623+L1623</f>
        <v>58852</v>
      </c>
      <c r="G1623" s="8"/>
      <c r="H1623" s="10">
        <f>TRUNC(SUMIF(N1621:N1622,N1620,H1621:H1622),0)</f>
        <v>0</v>
      </c>
      <c r="I1623" s="8"/>
      <c r="J1623" s="10">
        <f>TRUNC(SUMIF(N1621:N1622,N1620,J1621:J1622),0)</f>
        <v>58852</v>
      </c>
      <c r="K1623" s="8"/>
      <c r="L1623" s="10">
        <f>TRUNC(SUMIF(N1621:N1622,N1620,L1621:L1622),0)</f>
        <v>0</v>
      </c>
      <c r="M1623" s="6" t="s">
        <v>41</v>
      </c>
      <c r="N1623" s="2" t="s">
        <v>67</v>
      </c>
      <c r="O1623" s="2" t="s">
        <v>67</v>
      </c>
      <c r="P1623" s="2" t="s">
        <v>41</v>
      </c>
      <c r="Q1623" s="2" t="s">
        <v>41</v>
      </c>
      <c r="R1623" s="2" t="s">
        <v>41</v>
      </c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2" t="s">
        <v>41</v>
      </c>
      <c r="AW1623" s="2" t="s">
        <v>41</v>
      </c>
      <c r="AX1623" s="2" t="s">
        <v>41</v>
      </c>
      <c r="AY1623" s="2" t="s">
        <v>41</v>
      </c>
    </row>
    <row r="1624" spans="1:13" ht="30" customHeight="1" hidden="1">
      <c r="A1624" s="7"/>
      <c r="B1624" s="7"/>
      <c r="C1624" s="7"/>
      <c r="D1624" s="7"/>
      <c r="E1624" s="8"/>
      <c r="F1624" s="10"/>
      <c r="G1624" s="8"/>
      <c r="H1624" s="10"/>
      <c r="I1624" s="8"/>
      <c r="J1624" s="10"/>
      <c r="K1624" s="8"/>
      <c r="L1624" s="10"/>
      <c r="M1624" s="7"/>
    </row>
    <row r="1625" spans="1:14" ht="30" customHeight="1" hidden="1">
      <c r="A1625" s="24" t="s">
        <v>3474</v>
      </c>
      <c r="B1625" s="25"/>
      <c r="C1625" s="25"/>
      <c r="D1625" s="25"/>
      <c r="E1625" s="26"/>
      <c r="F1625" s="27"/>
      <c r="G1625" s="26"/>
      <c r="H1625" s="27"/>
      <c r="I1625" s="26"/>
      <c r="J1625" s="27"/>
      <c r="K1625" s="26"/>
      <c r="L1625" s="27"/>
      <c r="M1625" s="28"/>
      <c r="N1625" s="4" t="s">
        <v>1632</v>
      </c>
    </row>
    <row r="1626" spans="1:51" ht="30" customHeight="1" hidden="1">
      <c r="A1626" s="6" t="s">
        <v>3475</v>
      </c>
      <c r="B1626" s="6" t="s">
        <v>3476</v>
      </c>
      <c r="C1626" s="6" t="s">
        <v>305</v>
      </c>
      <c r="D1626" s="7">
        <v>0.71</v>
      </c>
      <c r="E1626" s="8">
        <f aca="true" t="shared" si="263" ref="E1626:F1633">TRUNC(G1626+I1626+K1626,1)</f>
        <v>21160</v>
      </c>
      <c r="F1626" s="10">
        <f t="shared" si="263"/>
        <v>15023.6</v>
      </c>
      <c r="G1626" s="8">
        <f>단가대비표!O233</f>
        <v>21160</v>
      </c>
      <c r="H1626" s="10">
        <f aca="true" t="shared" si="264" ref="H1626:H1633">TRUNC(G1626*D1626,1)</f>
        <v>15023.6</v>
      </c>
      <c r="I1626" s="8">
        <f>단가대비표!P233</f>
        <v>0</v>
      </c>
      <c r="J1626" s="10">
        <f aca="true" t="shared" si="265" ref="J1626:J1633">TRUNC(I1626*D1626,1)</f>
        <v>0</v>
      </c>
      <c r="K1626" s="8">
        <f>단가대비표!V233</f>
        <v>0</v>
      </c>
      <c r="L1626" s="10">
        <f aca="true" t="shared" si="266" ref="L1626:L1633">TRUNC(K1626*D1626,1)</f>
        <v>0</v>
      </c>
      <c r="M1626" s="6" t="s">
        <v>3477</v>
      </c>
      <c r="N1626" s="2" t="s">
        <v>1632</v>
      </c>
      <c r="O1626" s="2" t="s">
        <v>3478</v>
      </c>
      <c r="P1626" s="2" t="s">
        <v>48</v>
      </c>
      <c r="Q1626" s="2" t="s">
        <v>48</v>
      </c>
      <c r="R1626" s="2" t="s">
        <v>47</v>
      </c>
      <c r="S1626" s="3"/>
      <c r="T1626" s="3"/>
      <c r="U1626" s="3"/>
      <c r="V1626" s="3">
        <v>1</v>
      </c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2" t="s">
        <v>41</v>
      </c>
      <c r="AW1626" s="2" t="s">
        <v>3479</v>
      </c>
      <c r="AX1626" s="2" t="s">
        <v>41</v>
      </c>
      <c r="AY1626" s="2" t="s">
        <v>41</v>
      </c>
    </row>
    <row r="1627" spans="1:51" ht="30" customHeight="1" hidden="1">
      <c r="A1627" s="6" t="s">
        <v>3475</v>
      </c>
      <c r="B1627" s="6" t="s">
        <v>3480</v>
      </c>
      <c r="C1627" s="6" t="s">
        <v>305</v>
      </c>
      <c r="D1627" s="7">
        <v>0.02</v>
      </c>
      <c r="E1627" s="8">
        <f t="shared" si="263"/>
        <v>15920</v>
      </c>
      <c r="F1627" s="10">
        <f t="shared" si="263"/>
        <v>318.4</v>
      </c>
      <c r="G1627" s="8">
        <f>단가대비표!O234</f>
        <v>15920</v>
      </c>
      <c r="H1627" s="10">
        <f t="shared" si="264"/>
        <v>318.4</v>
      </c>
      <c r="I1627" s="8">
        <f>단가대비표!P234</f>
        <v>0</v>
      </c>
      <c r="J1627" s="10">
        <f t="shared" si="265"/>
        <v>0</v>
      </c>
      <c r="K1627" s="8">
        <f>단가대비표!V234</f>
        <v>0</v>
      </c>
      <c r="L1627" s="10">
        <f t="shared" si="266"/>
        <v>0</v>
      </c>
      <c r="M1627" s="6" t="s">
        <v>3481</v>
      </c>
      <c r="N1627" s="2" t="s">
        <v>1632</v>
      </c>
      <c r="O1627" s="2" t="s">
        <v>3482</v>
      </c>
      <c r="P1627" s="2" t="s">
        <v>48</v>
      </c>
      <c r="Q1627" s="2" t="s">
        <v>48</v>
      </c>
      <c r="R1627" s="2" t="s">
        <v>47</v>
      </c>
      <c r="S1627" s="3"/>
      <c r="T1627" s="3"/>
      <c r="U1627" s="3"/>
      <c r="V1627" s="3">
        <v>1</v>
      </c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2" t="s">
        <v>41</v>
      </c>
      <c r="AW1627" s="2" t="s">
        <v>3483</v>
      </c>
      <c r="AX1627" s="2" t="s">
        <v>41</v>
      </c>
      <c r="AY1627" s="2" t="s">
        <v>41</v>
      </c>
    </row>
    <row r="1628" spans="1:51" ht="30" customHeight="1" hidden="1">
      <c r="A1628" s="6" t="s">
        <v>1300</v>
      </c>
      <c r="B1628" s="6" t="s">
        <v>3484</v>
      </c>
      <c r="C1628" s="6" t="s">
        <v>150</v>
      </c>
      <c r="D1628" s="7">
        <v>19.002</v>
      </c>
      <c r="E1628" s="8">
        <f t="shared" si="263"/>
        <v>61</v>
      </c>
      <c r="F1628" s="10">
        <f t="shared" si="263"/>
        <v>1159.1</v>
      </c>
      <c r="G1628" s="8">
        <f>단가대비표!O241</f>
        <v>61</v>
      </c>
      <c r="H1628" s="10">
        <f t="shared" si="264"/>
        <v>1159.1</v>
      </c>
      <c r="I1628" s="8">
        <f>단가대비표!P241</f>
        <v>0</v>
      </c>
      <c r="J1628" s="10">
        <f t="shared" si="265"/>
        <v>0</v>
      </c>
      <c r="K1628" s="8">
        <f>단가대비표!V241</f>
        <v>0</v>
      </c>
      <c r="L1628" s="10">
        <f t="shared" si="266"/>
        <v>0</v>
      </c>
      <c r="M1628" s="6" t="s">
        <v>3485</v>
      </c>
      <c r="N1628" s="2" t="s">
        <v>1632</v>
      </c>
      <c r="O1628" s="2" t="s">
        <v>3486</v>
      </c>
      <c r="P1628" s="2" t="s">
        <v>48</v>
      </c>
      <c r="Q1628" s="2" t="s">
        <v>48</v>
      </c>
      <c r="R1628" s="2" t="s">
        <v>47</v>
      </c>
      <c r="S1628" s="3"/>
      <c r="T1628" s="3"/>
      <c r="U1628" s="3"/>
      <c r="V1628" s="3">
        <v>1</v>
      </c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2" t="s">
        <v>41</v>
      </c>
      <c r="AW1628" s="2" t="s">
        <v>3487</v>
      </c>
      <c r="AX1628" s="2" t="s">
        <v>41</v>
      </c>
      <c r="AY1628" s="2" t="s">
        <v>41</v>
      </c>
    </row>
    <row r="1629" spans="1:51" ht="30" customHeight="1" hidden="1">
      <c r="A1629" s="6" t="s">
        <v>1300</v>
      </c>
      <c r="B1629" s="6" t="s">
        <v>3488</v>
      </c>
      <c r="C1629" s="6" t="s">
        <v>150</v>
      </c>
      <c r="D1629" s="7">
        <v>20.026</v>
      </c>
      <c r="E1629" s="8">
        <f t="shared" si="263"/>
        <v>126</v>
      </c>
      <c r="F1629" s="10">
        <f t="shared" si="263"/>
        <v>2523.2</v>
      </c>
      <c r="G1629" s="8">
        <f>단가대비표!O242</f>
        <v>126</v>
      </c>
      <c r="H1629" s="10">
        <f t="shared" si="264"/>
        <v>2523.2</v>
      </c>
      <c r="I1629" s="8">
        <f>단가대비표!P242</f>
        <v>0</v>
      </c>
      <c r="J1629" s="10">
        <f t="shared" si="265"/>
        <v>0</v>
      </c>
      <c r="K1629" s="8">
        <f>단가대비표!V242</f>
        <v>0</v>
      </c>
      <c r="L1629" s="10">
        <f t="shared" si="266"/>
        <v>0</v>
      </c>
      <c r="M1629" s="6" t="s">
        <v>3489</v>
      </c>
      <c r="N1629" s="2" t="s">
        <v>1632</v>
      </c>
      <c r="O1629" s="2" t="s">
        <v>3490</v>
      </c>
      <c r="P1629" s="2" t="s">
        <v>48</v>
      </c>
      <c r="Q1629" s="2" t="s">
        <v>48</v>
      </c>
      <c r="R1629" s="2" t="s">
        <v>47</v>
      </c>
      <c r="S1629" s="3"/>
      <c r="T1629" s="3"/>
      <c r="U1629" s="3"/>
      <c r="V1629" s="3">
        <v>1</v>
      </c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2" t="s">
        <v>41</v>
      </c>
      <c r="AW1629" s="2" t="s">
        <v>3491</v>
      </c>
      <c r="AX1629" s="2" t="s">
        <v>41</v>
      </c>
      <c r="AY1629" s="2" t="s">
        <v>41</v>
      </c>
    </row>
    <row r="1630" spans="1:51" ht="30" customHeight="1" hidden="1">
      <c r="A1630" s="6" t="s">
        <v>1192</v>
      </c>
      <c r="B1630" s="6" t="s">
        <v>1193</v>
      </c>
      <c r="C1630" s="6" t="s">
        <v>59</v>
      </c>
      <c r="D1630" s="7">
        <v>0.773</v>
      </c>
      <c r="E1630" s="8">
        <f t="shared" si="263"/>
        <v>2700</v>
      </c>
      <c r="F1630" s="10">
        <f t="shared" si="263"/>
        <v>2087.1</v>
      </c>
      <c r="G1630" s="8">
        <f>단가대비표!O210</f>
        <v>2700</v>
      </c>
      <c r="H1630" s="10">
        <f t="shared" si="264"/>
        <v>2087.1</v>
      </c>
      <c r="I1630" s="8">
        <f>단가대비표!P210</f>
        <v>0</v>
      </c>
      <c r="J1630" s="10">
        <f t="shared" si="265"/>
        <v>0</v>
      </c>
      <c r="K1630" s="8">
        <f>단가대비표!V210</f>
        <v>0</v>
      </c>
      <c r="L1630" s="10">
        <f t="shared" si="266"/>
        <v>0</v>
      </c>
      <c r="M1630" s="6" t="s">
        <v>1250</v>
      </c>
      <c r="N1630" s="2" t="s">
        <v>1632</v>
      </c>
      <c r="O1630" s="2" t="s">
        <v>1194</v>
      </c>
      <c r="P1630" s="2" t="s">
        <v>48</v>
      </c>
      <c r="Q1630" s="2" t="s">
        <v>48</v>
      </c>
      <c r="R1630" s="2" t="s">
        <v>47</v>
      </c>
      <c r="S1630" s="3"/>
      <c r="T1630" s="3"/>
      <c r="U1630" s="3"/>
      <c r="V1630" s="3">
        <v>1</v>
      </c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2" t="s">
        <v>41</v>
      </c>
      <c r="AW1630" s="2" t="s">
        <v>3492</v>
      </c>
      <c r="AX1630" s="2" t="s">
        <v>41</v>
      </c>
      <c r="AY1630" s="2" t="s">
        <v>41</v>
      </c>
    </row>
    <row r="1631" spans="1:51" ht="30" customHeight="1" hidden="1">
      <c r="A1631" s="6" t="s">
        <v>1300</v>
      </c>
      <c r="B1631" s="6" t="s">
        <v>3493</v>
      </c>
      <c r="C1631" s="6" t="s">
        <v>150</v>
      </c>
      <c r="D1631" s="7">
        <v>2.827</v>
      </c>
      <c r="E1631" s="8">
        <f t="shared" si="263"/>
        <v>115</v>
      </c>
      <c r="F1631" s="10">
        <f t="shared" si="263"/>
        <v>325.1</v>
      </c>
      <c r="G1631" s="8">
        <f>단가대비표!O243</f>
        <v>115</v>
      </c>
      <c r="H1631" s="10">
        <f t="shared" si="264"/>
        <v>325.1</v>
      </c>
      <c r="I1631" s="8">
        <f>단가대비표!P243</f>
        <v>0</v>
      </c>
      <c r="J1631" s="10">
        <f t="shared" si="265"/>
        <v>0</v>
      </c>
      <c r="K1631" s="8">
        <f>단가대비표!V243</f>
        <v>0</v>
      </c>
      <c r="L1631" s="10">
        <f t="shared" si="266"/>
        <v>0</v>
      </c>
      <c r="M1631" s="6" t="s">
        <v>3494</v>
      </c>
      <c r="N1631" s="2" t="s">
        <v>1632</v>
      </c>
      <c r="O1631" s="2" t="s">
        <v>3495</v>
      </c>
      <c r="P1631" s="2" t="s">
        <v>48</v>
      </c>
      <c r="Q1631" s="2" t="s">
        <v>48</v>
      </c>
      <c r="R1631" s="2" t="s">
        <v>47</v>
      </c>
      <c r="S1631" s="3"/>
      <c r="T1631" s="3"/>
      <c r="U1631" s="3"/>
      <c r="V1631" s="3">
        <v>1</v>
      </c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2" t="s">
        <v>41</v>
      </c>
      <c r="AW1631" s="2" t="s">
        <v>3496</v>
      </c>
      <c r="AX1631" s="2" t="s">
        <v>41</v>
      </c>
      <c r="AY1631" s="2" t="s">
        <v>41</v>
      </c>
    </row>
    <row r="1632" spans="1:51" ht="30" customHeight="1" hidden="1">
      <c r="A1632" s="6" t="s">
        <v>3448</v>
      </c>
      <c r="B1632" s="6" t="s">
        <v>3449</v>
      </c>
      <c r="C1632" s="6" t="s">
        <v>1422</v>
      </c>
      <c r="D1632" s="7">
        <v>0.125</v>
      </c>
      <c r="E1632" s="8">
        <f t="shared" si="263"/>
        <v>870</v>
      </c>
      <c r="F1632" s="10">
        <f t="shared" si="263"/>
        <v>108.7</v>
      </c>
      <c r="G1632" s="8">
        <f>단가대비표!O63</f>
        <v>870</v>
      </c>
      <c r="H1632" s="10">
        <f t="shared" si="264"/>
        <v>108.7</v>
      </c>
      <c r="I1632" s="8">
        <f>단가대비표!P63</f>
        <v>0</v>
      </c>
      <c r="J1632" s="10">
        <f t="shared" si="265"/>
        <v>0</v>
      </c>
      <c r="K1632" s="8">
        <f>단가대비표!V63</f>
        <v>0</v>
      </c>
      <c r="L1632" s="10">
        <f t="shared" si="266"/>
        <v>0</v>
      </c>
      <c r="M1632" s="6" t="s">
        <v>3450</v>
      </c>
      <c r="N1632" s="2" t="s">
        <v>1632</v>
      </c>
      <c r="O1632" s="2" t="s">
        <v>3451</v>
      </c>
      <c r="P1632" s="2" t="s">
        <v>48</v>
      </c>
      <c r="Q1632" s="2" t="s">
        <v>48</v>
      </c>
      <c r="R1632" s="2" t="s">
        <v>47</v>
      </c>
      <c r="S1632" s="3"/>
      <c r="T1632" s="3"/>
      <c r="U1632" s="3"/>
      <c r="V1632" s="3">
        <v>1</v>
      </c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2" t="s">
        <v>41</v>
      </c>
      <c r="AW1632" s="2" t="s">
        <v>3497</v>
      </c>
      <c r="AX1632" s="2" t="s">
        <v>41</v>
      </c>
      <c r="AY1632" s="2" t="s">
        <v>41</v>
      </c>
    </row>
    <row r="1633" spans="1:51" ht="30" customHeight="1" hidden="1">
      <c r="A1633" s="6" t="s">
        <v>1305</v>
      </c>
      <c r="B1633" s="6" t="s">
        <v>1306</v>
      </c>
      <c r="C1633" s="6" t="s">
        <v>1028</v>
      </c>
      <c r="D1633" s="7">
        <v>1</v>
      </c>
      <c r="E1633" s="8">
        <f t="shared" si="263"/>
        <v>1077.2</v>
      </c>
      <c r="F1633" s="10">
        <f t="shared" si="263"/>
        <v>1077.2</v>
      </c>
      <c r="G1633" s="8">
        <f>TRUNC(SUMIF(V1626:V1633,RIGHTB(O1633,1),H1626:H1633)*U1633,2)</f>
        <v>1077.26</v>
      </c>
      <c r="H1633" s="10">
        <f t="shared" si="264"/>
        <v>1077.2</v>
      </c>
      <c r="I1633" s="8">
        <v>0</v>
      </c>
      <c r="J1633" s="10">
        <f t="shared" si="265"/>
        <v>0</v>
      </c>
      <c r="K1633" s="8">
        <v>0</v>
      </c>
      <c r="L1633" s="10">
        <f t="shared" si="266"/>
        <v>0</v>
      </c>
      <c r="M1633" s="6" t="s">
        <v>41</v>
      </c>
      <c r="N1633" s="2" t="s">
        <v>1632</v>
      </c>
      <c r="O1633" s="2" t="s">
        <v>1104</v>
      </c>
      <c r="P1633" s="2" t="s">
        <v>48</v>
      </c>
      <c r="Q1633" s="2" t="s">
        <v>48</v>
      </c>
      <c r="R1633" s="2" t="s">
        <v>48</v>
      </c>
      <c r="S1633" s="3">
        <v>0</v>
      </c>
      <c r="T1633" s="3">
        <v>0</v>
      </c>
      <c r="U1633" s="3">
        <v>0.05</v>
      </c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2" t="s">
        <v>41</v>
      </c>
      <c r="AW1633" s="2" t="s">
        <v>3498</v>
      </c>
      <c r="AX1633" s="2" t="s">
        <v>41</v>
      </c>
      <c r="AY1633" s="2" t="s">
        <v>41</v>
      </c>
    </row>
    <row r="1634" spans="1:51" ht="30" customHeight="1" hidden="1">
      <c r="A1634" s="6" t="s">
        <v>1173</v>
      </c>
      <c r="B1634" s="6" t="s">
        <v>41</v>
      </c>
      <c r="C1634" s="6" t="s">
        <v>41</v>
      </c>
      <c r="D1634" s="7"/>
      <c r="E1634" s="8"/>
      <c r="F1634" s="10">
        <f>H1634+J1634+L1634</f>
        <v>22622</v>
      </c>
      <c r="G1634" s="8"/>
      <c r="H1634" s="10">
        <f>TRUNC(SUMIF(N1626:N1633,N1625,H1626:H1633),0)</f>
        <v>22622</v>
      </c>
      <c r="I1634" s="8"/>
      <c r="J1634" s="10">
        <f>TRUNC(SUMIF(N1626:N1633,N1625,J1626:J1633),0)</f>
        <v>0</v>
      </c>
      <c r="K1634" s="8"/>
      <c r="L1634" s="10">
        <f>TRUNC(SUMIF(N1626:N1633,N1625,L1626:L1633),0)</f>
        <v>0</v>
      </c>
      <c r="M1634" s="6" t="s">
        <v>41</v>
      </c>
      <c r="N1634" s="2" t="s">
        <v>67</v>
      </c>
      <c r="O1634" s="2" t="s">
        <v>67</v>
      </c>
      <c r="P1634" s="2" t="s">
        <v>41</v>
      </c>
      <c r="Q1634" s="2" t="s">
        <v>41</v>
      </c>
      <c r="R1634" s="2" t="s">
        <v>41</v>
      </c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2" t="s">
        <v>41</v>
      </c>
      <c r="AW1634" s="2" t="s">
        <v>41</v>
      </c>
      <c r="AX1634" s="2" t="s">
        <v>41</v>
      </c>
      <c r="AY1634" s="2" t="s">
        <v>41</v>
      </c>
    </row>
    <row r="1635" spans="1:13" ht="30" customHeight="1" hidden="1">
      <c r="A1635" s="7"/>
      <c r="B1635" s="7"/>
      <c r="C1635" s="7"/>
      <c r="D1635" s="7"/>
      <c r="E1635" s="8"/>
      <c r="F1635" s="10"/>
      <c r="G1635" s="8"/>
      <c r="H1635" s="10"/>
      <c r="I1635" s="8"/>
      <c r="J1635" s="10"/>
      <c r="K1635" s="8"/>
      <c r="L1635" s="10"/>
      <c r="M1635" s="7"/>
    </row>
    <row r="1636" spans="1:14" ht="30" customHeight="1" hidden="1">
      <c r="A1636" s="24" t="s">
        <v>3499</v>
      </c>
      <c r="B1636" s="25"/>
      <c r="C1636" s="25"/>
      <c r="D1636" s="25"/>
      <c r="E1636" s="26"/>
      <c r="F1636" s="27"/>
      <c r="G1636" s="26"/>
      <c r="H1636" s="27"/>
      <c r="I1636" s="26"/>
      <c r="J1636" s="27"/>
      <c r="K1636" s="26"/>
      <c r="L1636" s="27"/>
      <c r="M1636" s="28"/>
      <c r="N1636" s="4" t="s">
        <v>1637</v>
      </c>
    </row>
    <row r="1637" spans="1:51" ht="30" customHeight="1" hidden="1">
      <c r="A1637" s="6" t="s">
        <v>1317</v>
      </c>
      <c r="B1637" s="6" t="s">
        <v>1211</v>
      </c>
      <c r="C1637" s="6" t="s">
        <v>1212</v>
      </c>
      <c r="D1637" s="7">
        <v>0.96</v>
      </c>
      <c r="E1637" s="8">
        <f aca="true" t="shared" si="267" ref="E1637:F1639">TRUNC(G1637+I1637+K1637,1)</f>
        <v>168448</v>
      </c>
      <c r="F1637" s="10">
        <f t="shared" si="267"/>
        <v>161710</v>
      </c>
      <c r="G1637" s="8">
        <f>단가대비표!O372</f>
        <v>0</v>
      </c>
      <c r="H1637" s="10">
        <f>TRUNC(G1637*D1637,1)</f>
        <v>0</v>
      </c>
      <c r="I1637" s="8">
        <f>단가대비표!P372</f>
        <v>168448</v>
      </c>
      <c r="J1637" s="10">
        <f>TRUNC(I1637*D1637,1)</f>
        <v>161710</v>
      </c>
      <c r="K1637" s="8">
        <f>단가대비표!V372</f>
        <v>0</v>
      </c>
      <c r="L1637" s="10">
        <f>TRUNC(K1637*D1637,1)</f>
        <v>0</v>
      </c>
      <c r="M1637" s="6" t="s">
        <v>1318</v>
      </c>
      <c r="N1637" s="2" t="s">
        <v>1637</v>
      </c>
      <c r="O1637" s="2" t="s">
        <v>1319</v>
      </c>
      <c r="P1637" s="2" t="s">
        <v>48</v>
      </c>
      <c r="Q1637" s="2" t="s">
        <v>48</v>
      </c>
      <c r="R1637" s="2" t="s">
        <v>47</v>
      </c>
      <c r="S1637" s="3"/>
      <c r="T1637" s="3"/>
      <c r="U1637" s="3"/>
      <c r="V1637" s="3">
        <v>1</v>
      </c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2" t="s">
        <v>41</v>
      </c>
      <c r="AW1637" s="2" t="s">
        <v>3500</v>
      </c>
      <c r="AX1637" s="2" t="s">
        <v>41</v>
      </c>
      <c r="AY1637" s="2" t="s">
        <v>41</v>
      </c>
    </row>
    <row r="1638" spans="1:51" ht="30" customHeight="1" hidden="1">
      <c r="A1638" s="6" t="s">
        <v>1215</v>
      </c>
      <c r="B1638" s="6" t="s">
        <v>1211</v>
      </c>
      <c r="C1638" s="6" t="s">
        <v>1212</v>
      </c>
      <c r="D1638" s="7">
        <v>0.45</v>
      </c>
      <c r="E1638" s="8">
        <f t="shared" si="267"/>
        <v>99882</v>
      </c>
      <c r="F1638" s="10">
        <f t="shared" si="267"/>
        <v>44946.9</v>
      </c>
      <c r="G1638" s="8">
        <f>단가대비표!O367</f>
        <v>0</v>
      </c>
      <c r="H1638" s="10">
        <f>TRUNC(G1638*D1638,1)</f>
        <v>0</v>
      </c>
      <c r="I1638" s="8">
        <f>단가대비표!P367</f>
        <v>99882</v>
      </c>
      <c r="J1638" s="10">
        <f>TRUNC(I1638*D1638,1)</f>
        <v>44946.9</v>
      </c>
      <c r="K1638" s="8">
        <f>단가대비표!V367</f>
        <v>0</v>
      </c>
      <c r="L1638" s="10">
        <f>TRUNC(K1638*D1638,1)</f>
        <v>0</v>
      </c>
      <c r="M1638" s="6" t="s">
        <v>1247</v>
      </c>
      <c r="N1638" s="2" t="s">
        <v>1637</v>
      </c>
      <c r="O1638" s="2" t="s">
        <v>1216</v>
      </c>
      <c r="P1638" s="2" t="s">
        <v>48</v>
      </c>
      <c r="Q1638" s="2" t="s">
        <v>48</v>
      </c>
      <c r="R1638" s="2" t="s">
        <v>47</v>
      </c>
      <c r="S1638" s="3"/>
      <c r="T1638" s="3"/>
      <c r="U1638" s="3"/>
      <c r="V1638" s="3">
        <v>1</v>
      </c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2" t="s">
        <v>41</v>
      </c>
      <c r="AW1638" s="2" t="s">
        <v>3501</v>
      </c>
      <c r="AX1638" s="2" t="s">
        <v>41</v>
      </c>
      <c r="AY1638" s="2" t="s">
        <v>41</v>
      </c>
    </row>
    <row r="1639" spans="1:51" ht="30" customHeight="1" hidden="1">
      <c r="A1639" s="6" t="s">
        <v>1218</v>
      </c>
      <c r="B1639" s="6" t="s">
        <v>1472</v>
      </c>
      <c r="C1639" s="6" t="s">
        <v>1028</v>
      </c>
      <c r="D1639" s="7">
        <v>1</v>
      </c>
      <c r="E1639" s="8">
        <f t="shared" si="267"/>
        <v>6199.7</v>
      </c>
      <c r="F1639" s="10">
        <f t="shared" si="267"/>
        <v>6199.7</v>
      </c>
      <c r="G1639" s="8">
        <f>TRUNC(SUMIF(V1637:V1639,RIGHTB(O1639,1),J1637:J1639)*U1639,2)</f>
        <v>6199.7</v>
      </c>
      <c r="H1639" s="10">
        <f>TRUNC(G1639*D1639,1)</f>
        <v>6199.7</v>
      </c>
      <c r="I1639" s="8">
        <v>0</v>
      </c>
      <c r="J1639" s="10">
        <f>TRUNC(I1639*D1639,1)</f>
        <v>0</v>
      </c>
      <c r="K1639" s="8">
        <v>0</v>
      </c>
      <c r="L1639" s="10">
        <f>TRUNC(K1639*D1639,1)</f>
        <v>0</v>
      </c>
      <c r="M1639" s="6" t="s">
        <v>41</v>
      </c>
      <c r="N1639" s="2" t="s">
        <v>1637</v>
      </c>
      <c r="O1639" s="2" t="s">
        <v>1104</v>
      </c>
      <c r="P1639" s="2" t="s">
        <v>48</v>
      </c>
      <c r="Q1639" s="2" t="s">
        <v>48</v>
      </c>
      <c r="R1639" s="2" t="s">
        <v>48</v>
      </c>
      <c r="S1639" s="3">
        <v>1</v>
      </c>
      <c r="T1639" s="3">
        <v>0</v>
      </c>
      <c r="U1639" s="3">
        <v>0.03</v>
      </c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2" t="s">
        <v>41</v>
      </c>
      <c r="AW1639" s="2" t="s">
        <v>3502</v>
      </c>
      <c r="AX1639" s="2" t="s">
        <v>41</v>
      </c>
      <c r="AY1639" s="2" t="s">
        <v>41</v>
      </c>
    </row>
    <row r="1640" spans="1:51" ht="30" customHeight="1" hidden="1">
      <c r="A1640" s="6" t="s">
        <v>1173</v>
      </c>
      <c r="B1640" s="6" t="s">
        <v>41</v>
      </c>
      <c r="C1640" s="6" t="s">
        <v>41</v>
      </c>
      <c r="D1640" s="7"/>
      <c r="E1640" s="8"/>
      <c r="F1640" s="10">
        <f>H1640+J1640+L1640</f>
        <v>212855</v>
      </c>
      <c r="G1640" s="8"/>
      <c r="H1640" s="10">
        <f>TRUNC(SUMIF(N1637:N1639,N1636,H1637:H1639),0)</f>
        <v>6199</v>
      </c>
      <c r="I1640" s="8"/>
      <c r="J1640" s="10">
        <f>TRUNC(SUMIF(N1637:N1639,N1636,J1637:J1639),0)</f>
        <v>206656</v>
      </c>
      <c r="K1640" s="8"/>
      <c r="L1640" s="10">
        <f>TRUNC(SUMIF(N1637:N1639,N1636,L1637:L1639),0)</f>
        <v>0</v>
      </c>
      <c r="M1640" s="6" t="s">
        <v>41</v>
      </c>
      <c r="N1640" s="2" t="s">
        <v>67</v>
      </c>
      <c r="O1640" s="2" t="s">
        <v>67</v>
      </c>
      <c r="P1640" s="2" t="s">
        <v>41</v>
      </c>
      <c r="Q1640" s="2" t="s">
        <v>41</v>
      </c>
      <c r="R1640" s="2" t="s">
        <v>41</v>
      </c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2" t="s">
        <v>41</v>
      </c>
      <c r="AW1640" s="2" t="s">
        <v>41</v>
      </c>
      <c r="AX1640" s="2" t="s">
        <v>41</v>
      </c>
      <c r="AY1640" s="2" t="s">
        <v>41</v>
      </c>
    </row>
    <row r="1641" spans="1:13" ht="30" customHeight="1" hidden="1">
      <c r="A1641" s="7"/>
      <c r="B1641" s="7"/>
      <c r="C1641" s="7"/>
      <c r="D1641" s="7"/>
      <c r="E1641" s="8"/>
      <c r="F1641" s="10"/>
      <c r="G1641" s="8"/>
      <c r="H1641" s="10"/>
      <c r="I1641" s="8"/>
      <c r="J1641" s="10"/>
      <c r="K1641" s="8"/>
      <c r="L1641" s="10"/>
      <c r="M1641" s="7"/>
    </row>
    <row r="1642" spans="1:14" ht="30" customHeight="1" hidden="1">
      <c r="A1642" s="24" t="s">
        <v>3503</v>
      </c>
      <c r="B1642" s="25"/>
      <c r="C1642" s="25"/>
      <c r="D1642" s="25"/>
      <c r="E1642" s="26"/>
      <c r="F1642" s="27"/>
      <c r="G1642" s="26"/>
      <c r="H1642" s="27"/>
      <c r="I1642" s="26"/>
      <c r="J1642" s="27"/>
      <c r="K1642" s="26"/>
      <c r="L1642" s="27"/>
      <c r="M1642" s="28"/>
      <c r="N1642" s="4" t="s">
        <v>1662</v>
      </c>
    </row>
    <row r="1643" spans="1:51" ht="30" customHeight="1" hidden="1">
      <c r="A1643" s="6" t="s">
        <v>1659</v>
      </c>
      <c r="B1643" s="6" t="s">
        <v>1660</v>
      </c>
      <c r="C1643" s="6" t="s">
        <v>54</v>
      </c>
      <c r="D1643" s="7">
        <v>0.1663</v>
      </c>
      <c r="E1643" s="8">
        <f aca="true" t="shared" si="268" ref="E1643:F1646">TRUNC(G1643+I1643+K1643,1)</f>
        <v>12599</v>
      </c>
      <c r="F1643" s="10">
        <f t="shared" si="268"/>
        <v>2095.2</v>
      </c>
      <c r="G1643" s="8">
        <f>단가대비표!O28</f>
        <v>0</v>
      </c>
      <c r="H1643" s="10">
        <f>TRUNC(G1643*D1643,1)</f>
        <v>0</v>
      </c>
      <c r="I1643" s="8">
        <f>단가대비표!P28</f>
        <v>0</v>
      </c>
      <c r="J1643" s="10">
        <f>TRUNC(I1643*D1643,1)</f>
        <v>0</v>
      </c>
      <c r="K1643" s="8">
        <f>단가대비표!V28</f>
        <v>12599</v>
      </c>
      <c r="L1643" s="10">
        <f>TRUNC(K1643*D1643,1)</f>
        <v>2095.2</v>
      </c>
      <c r="M1643" s="6" t="s">
        <v>3504</v>
      </c>
      <c r="N1643" s="2" t="s">
        <v>1662</v>
      </c>
      <c r="O1643" s="2" t="s">
        <v>3505</v>
      </c>
      <c r="P1643" s="2" t="s">
        <v>48</v>
      </c>
      <c r="Q1643" s="2" t="s">
        <v>48</v>
      </c>
      <c r="R1643" s="2" t="s">
        <v>47</v>
      </c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2" t="s">
        <v>41</v>
      </c>
      <c r="AW1643" s="2" t="s">
        <v>3506</v>
      </c>
      <c r="AX1643" s="2" t="s">
        <v>41</v>
      </c>
      <c r="AY1643" s="2" t="s">
        <v>41</v>
      </c>
    </row>
    <row r="1644" spans="1:51" ht="30" customHeight="1" hidden="1">
      <c r="A1644" s="6" t="s">
        <v>1708</v>
      </c>
      <c r="B1644" s="6" t="s">
        <v>1709</v>
      </c>
      <c r="C1644" s="6" t="s">
        <v>1422</v>
      </c>
      <c r="D1644" s="7">
        <v>6.2</v>
      </c>
      <c r="E1644" s="8">
        <f t="shared" si="268"/>
        <v>1204.5</v>
      </c>
      <c r="F1644" s="10">
        <f t="shared" si="268"/>
        <v>7468.1</v>
      </c>
      <c r="G1644" s="8">
        <f>단가대비표!O65</f>
        <v>1204.54</v>
      </c>
      <c r="H1644" s="10">
        <f>TRUNC(G1644*D1644,1)</f>
        <v>7468.1</v>
      </c>
      <c r="I1644" s="8">
        <f>단가대비표!P65</f>
        <v>0</v>
      </c>
      <c r="J1644" s="10">
        <f>TRUNC(I1644*D1644,1)</f>
        <v>0</v>
      </c>
      <c r="K1644" s="8">
        <f>단가대비표!V65</f>
        <v>0</v>
      </c>
      <c r="L1644" s="10">
        <f>TRUNC(K1644*D1644,1)</f>
        <v>0</v>
      </c>
      <c r="M1644" s="6" t="s">
        <v>1710</v>
      </c>
      <c r="N1644" s="2" t="s">
        <v>1662</v>
      </c>
      <c r="O1644" s="2" t="s">
        <v>1711</v>
      </c>
      <c r="P1644" s="2" t="s">
        <v>48</v>
      </c>
      <c r="Q1644" s="2" t="s">
        <v>48</v>
      </c>
      <c r="R1644" s="2" t="s">
        <v>47</v>
      </c>
      <c r="S1644" s="3"/>
      <c r="T1644" s="3"/>
      <c r="U1644" s="3"/>
      <c r="V1644" s="3">
        <v>1</v>
      </c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2" t="s">
        <v>41</v>
      </c>
      <c r="AW1644" s="2" t="s">
        <v>3507</v>
      </c>
      <c r="AX1644" s="2" t="s">
        <v>41</v>
      </c>
      <c r="AY1644" s="2" t="s">
        <v>41</v>
      </c>
    </row>
    <row r="1645" spans="1:51" ht="30" customHeight="1" hidden="1">
      <c r="A1645" s="6" t="s">
        <v>1305</v>
      </c>
      <c r="B1645" s="6" t="s">
        <v>3280</v>
      </c>
      <c r="C1645" s="6" t="s">
        <v>1028</v>
      </c>
      <c r="D1645" s="7">
        <v>1</v>
      </c>
      <c r="E1645" s="8">
        <f t="shared" si="268"/>
        <v>1194.8</v>
      </c>
      <c r="F1645" s="10">
        <f t="shared" si="268"/>
        <v>1194.8</v>
      </c>
      <c r="G1645" s="8">
        <f>TRUNC(SUMIF(V1643:V1646,RIGHTB(O1645,1),H1643:H1646)*U1645,2)</f>
        <v>1194.89</v>
      </c>
      <c r="H1645" s="10">
        <f>TRUNC(G1645*D1645,1)</f>
        <v>1194.8</v>
      </c>
      <c r="I1645" s="8">
        <v>0</v>
      </c>
      <c r="J1645" s="10">
        <f>TRUNC(I1645*D1645,1)</f>
        <v>0</v>
      </c>
      <c r="K1645" s="8">
        <v>0</v>
      </c>
      <c r="L1645" s="10">
        <f>TRUNC(K1645*D1645,1)</f>
        <v>0</v>
      </c>
      <c r="M1645" s="6" t="s">
        <v>41</v>
      </c>
      <c r="N1645" s="2" t="s">
        <v>1662</v>
      </c>
      <c r="O1645" s="2" t="s">
        <v>1104</v>
      </c>
      <c r="P1645" s="2" t="s">
        <v>48</v>
      </c>
      <c r="Q1645" s="2" t="s">
        <v>48</v>
      </c>
      <c r="R1645" s="2" t="s">
        <v>48</v>
      </c>
      <c r="S1645" s="3">
        <v>0</v>
      </c>
      <c r="T1645" s="3">
        <v>0</v>
      </c>
      <c r="U1645" s="3">
        <v>0.16</v>
      </c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2" t="s">
        <v>41</v>
      </c>
      <c r="AW1645" s="2" t="s">
        <v>3508</v>
      </c>
      <c r="AX1645" s="2" t="s">
        <v>41</v>
      </c>
      <c r="AY1645" s="2" t="s">
        <v>41</v>
      </c>
    </row>
    <row r="1646" spans="1:51" ht="30" customHeight="1" hidden="1">
      <c r="A1646" s="6" t="s">
        <v>1715</v>
      </c>
      <c r="B1646" s="6" t="s">
        <v>1211</v>
      </c>
      <c r="C1646" s="6" t="s">
        <v>1212</v>
      </c>
      <c r="D1646" s="7">
        <v>1</v>
      </c>
      <c r="E1646" s="8">
        <f t="shared" si="268"/>
        <v>29916.8</v>
      </c>
      <c r="F1646" s="10">
        <f t="shared" si="268"/>
        <v>29916.8</v>
      </c>
      <c r="G1646" s="8">
        <f>TRUNC(단가대비표!O395*1/8*16/12*25/20,1)</f>
        <v>0</v>
      </c>
      <c r="H1646" s="10">
        <f>TRUNC(G1646*D1646,1)</f>
        <v>0</v>
      </c>
      <c r="I1646" s="8">
        <f>TRUNC(단가대비표!P395*1/8*16/12*25/20,1)</f>
        <v>29916.8</v>
      </c>
      <c r="J1646" s="10">
        <f>TRUNC(I1646*D1646,1)</f>
        <v>29916.8</v>
      </c>
      <c r="K1646" s="8">
        <f>TRUNC(단가대비표!V395*1/8*16/12*25/20,1)</f>
        <v>0</v>
      </c>
      <c r="L1646" s="10">
        <f>TRUNC(K1646*D1646,1)</f>
        <v>0</v>
      </c>
      <c r="M1646" s="6" t="s">
        <v>1716</v>
      </c>
      <c r="N1646" s="2" t="s">
        <v>1662</v>
      </c>
      <c r="O1646" s="2" t="s">
        <v>1717</v>
      </c>
      <c r="P1646" s="2" t="s">
        <v>48</v>
      </c>
      <c r="Q1646" s="2" t="s">
        <v>48</v>
      </c>
      <c r="R1646" s="2" t="s">
        <v>47</v>
      </c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2" t="s">
        <v>41</v>
      </c>
      <c r="AW1646" s="2" t="s">
        <v>3509</v>
      </c>
      <c r="AX1646" s="2" t="s">
        <v>47</v>
      </c>
      <c r="AY1646" s="2" t="s">
        <v>41</v>
      </c>
    </row>
    <row r="1647" spans="1:51" ht="30" customHeight="1" hidden="1">
      <c r="A1647" s="6" t="s">
        <v>1173</v>
      </c>
      <c r="B1647" s="6" t="s">
        <v>41</v>
      </c>
      <c r="C1647" s="6" t="s">
        <v>41</v>
      </c>
      <c r="D1647" s="7"/>
      <c r="E1647" s="8"/>
      <c r="F1647" s="10">
        <f>H1647+J1647+L1647</f>
        <v>40673</v>
      </c>
      <c r="G1647" s="8"/>
      <c r="H1647" s="10">
        <f>TRUNC(SUMIF(N1643:N1646,N1642,H1643:H1646),0)</f>
        <v>8662</v>
      </c>
      <c r="I1647" s="8"/>
      <c r="J1647" s="10">
        <f>TRUNC(SUMIF(N1643:N1646,N1642,J1643:J1646),0)</f>
        <v>29916</v>
      </c>
      <c r="K1647" s="8"/>
      <c r="L1647" s="10">
        <f>TRUNC(SUMIF(N1643:N1646,N1642,L1643:L1646),0)</f>
        <v>2095</v>
      </c>
      <c r="M1647" s="6" t="s">
        <v>41</v>
      </c>
      <c r="N1647" s="2" t="s">
        <v>67</v>
      </c>
      <c r="O1647" s="2" t="s">
        <v>67</v>
      </c>
      <c r="P1647" s="2" t="s">
        <v>41</v>
      </c>
      <c r="Q1647" s="2" t="s">
        <v>41</v>
      </c>
      <c r="R1647" s="2" t="s">
        <v>41</v>
      </c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2" t="s">
        <v>41</v>
      </c>
      <c r="AW1647" s="2" t="s">
        <v>41</v>
      </c>
      <c r="AX1647" s="2" t="s">
        <v>41</v>
      </c>
      <c r="AY1647" s="2" t="s">
        <v>41</v>
      </c>
    </row>
    <row r="1648" spans="1:13" ht="30" customHeight="1" hidden="1">
      <c r="A1648" s="7"/>
      <c r="B1648" s="7"/>
      <c r="C1648" s="7"/>
      <c r="D1648" s="7"/>
      <c r="E1648" s="8"/>
      <c r="F1648" s="10"/>
      <c r="G1648" s="8"/>
      <c r="H1648" s="10"/>
      <c r="I1648" s="8"/>
      <c r="J1648" s="10"/>
      <c r="K1648" s="8"/>
      <c r="L1648" s="10"/>
      <c r="M1648" s="7"/>
    </row>
    <row r="1649" spans="1:14" ht="30" customHeight="1" hidden="1">
      <c r="A1649" s="24" t="s">
        <v>3510</v>
      </c>
      <c r="B1649" s="25"/>
      <c r="C1649" s="25"/>
      <c r="D1649" s="25"/>
      <c r="E1649" s="26"/>
      <c r="F1649" s="27"/>
      <c r="G1649" s="26"/>
      <c r="H1649" s="27"/>
      <c r="I1649" s="26"/>
      <c r="J1649" s="27"/>
      <c r="K1649" s="26"/>
      <c r="L1649" s="27"/>
      <c r="M1649" s="28"/>
      <c r="N1649" s="4" t="s">
        <v>1701</v>
      </c>
    </row>
    <row r="1650" spans="1:51" ht="30" customHeight="1" hidden="1">
      <c r="A1650" s="6" t="s">
        <v>3511</v>
      </c>
      <c r="B1650" s="6" t="s">
        <v>1699</v>
      </c>
      <c r="C1650" s="6" t="s">
        <v>54</v>
      </c>
      <c r="D1650" s="7">
        <v>0.178</v>
      </c>
      <c r="E1650" s="8">
        <f aca="true" t="shared" si="269" ref="E1650:F1652">TRUNC(G1650+I1650+K1650,1)</f>
        <v>26800</v>
      </c>
      <c r="F1650" s="10">
        <f t="shared" si="269"/>
        <v>4770.4</v>
      </c>
      <c r="G1650" s="8">
        <f>단가대비표!O35</f>
        <v>0</v>
      </c>
      <c r="H1650" s="10">
        <f>TRUNC(G1650*D1650,1)</f>
        <v>0</v>
      </c>
      <c r="I1650" s="8">
        <f>단가대비표!P35</f>
        <v>0</v>
      </c>
      <c r="J1650" s="10">
        <f>TRUNC(I1650*D1650,1)</f>
        <v>0</v>
      </c>
      <c r="K1650" s="8">
        <f>단가대비표!V35</f>
        <v>26800</v>
      </c>
      <c r="L1650" s="10">
        <f>TRUNC(K1650*D1650,1)</f>
        <v>4770.4</v>
      </c>
      <c r="M1650" s="6" t="s">
        <v>3512</v>
      </c>
      <c r="N1650" s="2" t="s">
        <v>1701</v>
      </c>
      <c r="O1650" s="2" t="s">
        <v>3513</v>
      </c>
      <c r="P1650" s="2" t="s">
        <v>48</v>
      </c>
      <c r="Q1650" s="2" t="s">
        <v>48</v>
      </c>
      <c r="R1650" s="2" t="s">
        <v>47</v>
      </c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2" t="s">
        <v>41</v>
      </c>
      <c r="AW1650" s="2" t="s">
        <v>3514</v>
      </c>
      <c r="AX1650" s="2" t="s">
        <v>41</v>
      </c>
      <c r="AY1650" s="2" t="s">
        <v>41</v>
      </c>
    </row>
    <row r="1651" spans="1:51" ht="30" customHeight="1" hidden="1">
      <c r="A1651" s="6" t="s">
        <v>3194</v>
      </c>
      <c r="B1651" s="6" t="s">
        <v>3195</v>
      </c>
      <c r="C1651" s="6" t="s">
        <v>1422</v>
      </c>
      <c r="D1651" s="7">
        <v>0.72</v>
      </c>
      <c r="E1651" s="8">
        <f t="shared" si="269"/>
        <v>1347.2</v>
      </c>
      <c r="F1651" s="10">
        <f t="shared" si="269"/>
        <v>970</v>
      </c>
      <c r="G1651" s="8">
        <f>단가대비표!O67</f>
        <v>1347.27</v>
      </c>
      <c r="H1651" s="10">
        <f>TRUNC(G1651*D1651,1)</f>
        <v>970</v>
      </c>
      <c r="I1651" s="8">
        <f>단가대비표!P67</f>
        <v>0</v>
      </c>
      <c r="J1651" s="10">
        <f>TRUNC(I1651*D1651,1)</f>
        <v>0</v>
      </c>
      <c r="K1651" s="8">
        <f>단가대비표!V67</f>
        <v>0</v>
      </c>
      <c r="L1651" s="10">
        <f>TRUNC(K1651*D1651,1)</f>
        <v>0</v>
      </c>
      <c r="M1651" s="6" t="s">
        <v>3196</v>
      </c>
      <c r="N1651" s="2" t="s">
        <v>1701</v>
      </c>
      <c r="O1651" s="2" t="s">
        <v>3197</v>
      </c>
      <c r="P1651" s="2" t="s">
        <v>48</v>
      </c>
      <c r="Q1651" s="2" t="s">
        <v>48</v>
      </c>
      <c r="R1651" s="2" t="s">
        <v>47</v>
      </c>
      <c r="S1651" s="3"/>
      <c r="T1651" s="3"/>
      <c r="U1651" s="3"/>
      <c r="V1651" s="3">
        <v>1</v>
      </c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2" t="s">
        <v>41</v>
      </c>
      <c r="AW1651" s="2" t="s">
        <v>3515</v>
      </c>
      <c r="AX1651" s="2" t="s">
        <v>41</v>
      </c>
      <c r="AY1651" s="2" t="s">
        <v>41</v>
      </c>
    </row>
    <row r="1652" spans="1:51" ht="30" customHeight="1" hidden="1">
      <c r="A1652" s="6" t="s">
        <v>1305</v>
      </c>
      <c r="B1652" s="6" t="s">
        <v>3300</v>
      </c>
      <c r="C1652" s="6" t="s">
        <v>1028</v>
      </c>
      <c r="D1652" s="7">
        <v>1</v>
      </c>
      <c r="E1652" s="8">
        <f t="shared" si="269"/>
        <v>194</v>
      </c>
      <c r="F1652" s="10">
        <f t="shared" si="269"/>
        <v>194</v>
      </c>
      <c r="G1652" s="8">
        <f>TRUNC(SUMIF(V1650:V1652,RIGHTB(O1652,1),H1650:H1652)*U1652,2)</f>
        <v>194</v>
      </c>
      <c r="H1652" s="10">
        <f>TRUNC(G1652*D1652,1)</f>
        <v>194</v>
      </c>
      <c r="I1652" s="8">
        <v>0</v>
      </c>
      <c r="J1652" s="10">
        <f>TRUNC(I1652*D1652,1)</f>
        <v>0</v>
      </c>
      <c r="K1652" s="8">
        <v>0</v>
      </c>
      <c r="L1652" s="10">
        <f>TRUNC(K1652*D1652,1)</f>
        <v>0</v>
      </c>
      <c r="M1652" s="6" t="s">
        <v>41</v>
      </c>
      <c r="N1652" s="2" t="s">
        <v>1701</v>
      </c>
      <c r="O1652" s="2" t="s">
        <v>1104</v>
      </c>
      <c r="P1652" s="2" t="s">
        <v>48</v>
      </c>
      <c r="Q1652" s="2" t="s">
        <v>48</v>
      </c>
      <c r="R1652" s="2" t="s">
        <v>48</v>
      </c>
      <c r="S1652" s="3">
        <v>0</v>
      </c>
      <c r="T1652" s="3">
        <v>0</v>
      </c>
      <c r="U1652" s="3">
        <v>0.2</v>
      </c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2" t="s">
        <v>41</v>
      </c>
      <c r="AW1652" s="2" t="s">
        <v>3516</v>
      </c>
      <c r="AX1652" s="2" t="s">
        <v>41</v>
      </c>
      <c r="AY1652" s="2" t="s">
        <v>41</v>
      </c>
    </row>
    <row r="1653" spans="1:51" ht="30" customHeight="1" hidden="1">
      <c r="A1653" s="6" t="s">
        <v>1173</v>
      </c>
      <c r="B1653" s="6" t="s">
        <v>41</v>
      </c>
      <c r="C1653" s="6" t="s">
        <v>41</v>
      </c>
      <c r="D1653" s="7"/>
      <c r="E1653" s="8"/>
      <c r="F1653" s="10">
        <f>H1653+J1653+L1653</f>
        <v>5934</v>
      </c>
      <c r="G1653" s="8"/>
      <c r="H1653" s="10">
        <f>TRUNC(SUMIF(N1650:N1652,N1649,H1650:H1652),0)</f>
        <v>1164</v>
      </c>
      <c r="I1653" s="8"/>
      <c r="J1653" s="10">
        <f>TRUNC(SUMIF(N1650:N1652,N1649,J1650:J1652),0)</f>
        <v>0</v>
      </c>
      <c r="K1653" s="8"/>
      <c r="L1653" s="10">
        <f>TRUNC(SUMIF(N1650:N1652,N1649,L1650:L1652),0)</f>
        <v>4770</v>
      </c>
      <c r="M1653" s="6" t="s">
        <v>41</v>
      </c>
      <c r="N1653" s="2" t="s">
        <v>67</v>
      </c>
      <c r="O1653" s="2" t="s">
        <v>67</v>
      </c>
      <c r="P1653" s="2" t="s">
        <v>41</v>
      </c>
      <c r="Q1653" s="2" t="s">
        <v>41</v>
      </c>
      <c r="R1653" s="2" t="s">
        <v>41</v>
      </c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2" t="s">
        <v>41</v>
      </c>
      <c r="AW1653" s="2" t="s">
        <v>41</v>
      </c>
      <c r="AX1653" s="2" t="s">
        <v>41</v>
      </c>
      <c r="AY1653" s="2" t="s">
        <v>41</v>
      </c>
    </row>
    <row r="1654" spans="1:13" ht="30" customHeight="1" hidden="1">
      <c r="A1654" s="7"/>
      <c r="B1654" s="7"/>
      <c r="C1654" s="7"/>
      <c r="D1654" s="7"/>
      <c r="E1654" s="8"/>
      <c r="F1654" s="10"/>
      <c r="G1654" s="8"/>
      <c r="H1654" s="10"/>
      <c r="I1654" s="8"/>
      <c r="J1654" s="10"/>
      <c r="K1654" s="8"/>
      <c r="L1654" s="10"/>
      <c r="M1654" s="7"/>
    </row>
    <row r="1655" spans="1:14" ht="30" customHeight="1" hidden="1">
      <c r="A1655" s="24" t="s">
        <v>3517</v>
      </c>
      <c r="B1655" s="25"/>
      <c r="C1655" s="25"/>
      <c r="D1655" s="25"/>
      <c r="E1655" s="26"/>
      <c r="F1655" s="27"/>
      <c r="G1655" s="26"/>
      <c r="H1655" s="27"/>
      <c r="I1655" s="26"/>
      <c r="J1655" s="27"/>
      <c r="K1655" s="26"/>
      <c r="L1655" s="27"/>
      <c r="M1655" s="28"/>
      <c r="N1655" s="4" t="s">
        <v>1723</v>
      </c>
    </row>
    <row r="1656" spans="1:51" ht="30" customHeight="1" hidden="1">
      <c r="A1656" s="6" t="s">
        <v>998</v>
      </c>
      <c r="B1656" s="6" t="s">
        <v>1885</v>
      </c>
      <c r="C1656" s="6" t="s">
        <v>699</v>
      </c>
      <c r="D1656" s="7">
        <v>510</v>
      </c>
      <c r="E1656" s="8">
        <f>TRUNC(G1656+I1656+K1656,1)</f>
        <v>0</v>
      </c>
      <c r="F1656" s="10">
        <f>TRUNC(H1656+J1656+L1656,1)</f>
        <v>0</v>
      </c>
      <c r="G1656" s="8">
        <f>단가대비표!O125</f>
        <v>0</v>
      </c>
      <c r="H1656" s="10">
        <f>TRUNC(G1656*D1656,1)</f>
        <v>0</v>
      </c>
      <c r="I1656" s="8">
        <f>단가대비표!P125</f>
        <v>0</v>
      </c>
      <c r="J1656" s="10">
        <f>TRUNC(I1656*D1656,1)</f>
        <v>0</v>
      </c>
      <c r="K1656" s="8">
        <f>단가대비표!V125</f>
        <v>0</v>
      </c>
      <c r="L1656" s="10">
        <f>TRUNC(K1656*D1656,1)</f>
        <v>0</v>
      </c>
      <c r="M1656" s="6" t="s">
        <v>1886</v>
      </c>
      <c r="N1656" s="2" t="s">
        <v>1723</v>
      </c>
      <c r="O1656" s="2" t="s">
        <v>1887</v>
      </c>
      <c r="P1656" s="2" t="s">
        <v>48</v>
      </c>
      <c r="Q1656" s="2" t="s">
        <v>48</v>
      </c>
      <c r="R1656" s="2" t="s">
        <v>47</v>
      </c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2" t="s">
        <v>41</v>
      </c>
      <c r="AW1656" s="2" t="s">
        <v>3518</v>
      </c>
      <c r="AX1656" s="2" t="s">
        <v>41</v>
      </c>
      <c r="AY1656" s="2" t="s">
        <v>41</v>
      </c>
    </row>
    <row r="1657" spans="1:51" ht="30" customHeight="1" hidden="1">
      <c r="A1657" s="6" t="s">
        <v>988</v>
      </c>
      <c r="B1657" s="6" t="s">
        <v>1889</v>
      </c>
      <c r="C1657" s="6" t="s">
        <v>130</v>
      </c>
      <c r="D1657" s="7">
        <v>1.1</v>
      </c>
      <c r="E1657" s="8">
        <f>TRUNC(G1657+I1657+K1657,1)</f>
        <v>0</v>
      </c>
      <c r="F1657" s="10">
        <f>TRUNC(H1657+J1657+L1657,1)</f>
        <v>0</v>
      </c>
      <c r="G1657" s="8">
        <f>단가대비표!O43</f>
        <v>0</v>
      </c>
      <c r="H1657" s="10">
        <f>TRUNC(G1657*D1657,1)</f>
        <v>0</v>
      </c>
      <c r="I1657" s="8">
        <f>단가대비표!P43</f>
        <v>0</v>
      </c>
      <c r="J1657" s="10">
        <f>TRUNC(I1657*D1657,1)</f>
        <v>0</v>
      </c>
      <c r="K1657" s="8">
        <f>단가대비표!V43</f>
        <v>0</v>
      </c>
      <c r="L1657" s="10">
        <f>TRUNC(K1657*D1657,1)</f>
        <v>0</v>
      </c>
      <c r="M1657" s="6" t="s">
        <v>1890</v>
      </c>
      <c r="N1657" s="2" t="s">
        <v>1723</v>
      </c>
      <c r="O1657" s="2" t="s">
        <v>1891</v>
      </c>
      <c r="P1657" s="2" t="s">
        <v>48</v>
      </c>
      <c r="Q1657" s="2" t="s">
        <v>48</v>
      </c>
      <c r="R1657" s="2" t="s">
        <v>47</v>
      </c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2" t="s">
        <v>41</v>
      </c>
      <c r="AW1657" s="2" t="s">
        <v>3519</v>
      </c>
      <c r="AX1657" s="2" t="s">
        <v>41</v>
      </c>
      <c r="AY1657" s="2" t="s">
        <v>41</v>
      </c>
    </row>
    <row r="1658" spans="1:51" ht="30" customHeight="1" hidden="1">
      <c r="A1658" s="6" t="s">
        <v>1173</v>
      </c>
      <c r="B1658" s="6" t="s">
        <v>41</v>
      </c>
      <c r="C1658" s="6" t="s">
        <v>41</v>
      </c>
      <c r="D1658" s="7"/>
      <c r="E1658" s="8"/>
      <c r="F1658" s="10">
        <f>H1658+J1658+L1658</f>
        <v>0</v>
      </c>
      <c r="G1658" s="8"/>
      <c r="H1658" s="10">
        <f>TRUNC(SUMIF(N1656:N1657,N1655,H1656:H1657),0)</f>
        <v>0</v>
      </c>
      <c r="I1658" s="8"/>
      <c r="J1658" s="10">
        <f>TRUNC(SUMIF(N1656:N1657,N1655,J1656:J1657),0)</f>
        <v>0</v>
      </c>
      <c r="K1658" s="8"/>
      <c r="L1658" s="10">
        <f>TRUNC(SUMIF(N1656:N1657,N1655,L1656:L1657),0)</f>
        <v>0</v>
      </c>
      <c r="M1658" s="6" t="s">
        <v>41</v>
      </c>
      <c r="N1658" s="2" t="s">
        <v>67</v>
      </c>
      <c r="O1658" s="2" t="s">
        <v>67</v>
      </c>
      <c r="P1658" s="2" t="s">
        <v>41</v>
      </c>
      <c r="Q1658" s="2" t="s">
        <v>41</v>
      </c>
      <c r="R1658" s="2" t="s">
        <v>41</v>
      </c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2" t="s">
        <v>41</v>
      </c>
      <c r="AW1658" s="2" t="s">
        <v>41</v>
      </c>
      <c r="AX1658" s="2" t="s">
        <v>41</v>
      </c>
      <c r="AY1658" s="2" t="s">
        <v>41</v>
      </c>
    </row>
    <row r="1659" spans="1:13" ht="30" customHeight="1" hidden="1">
      <c r="A1659" s="7"/>
      <c r="B1659" s="7"/>
      <c r="C1659" s="7"/>
      <c r="D1659" s="7"/>
      <c r="E1659" s="8"/>
      <c r="F1659" s="10"/>
      <c r="G1659" s="8"/>
      <c r="H1659" s="10"/>
      <c r="I1659" s="8"/>
      <c r="J1659" s="10"/>
      <c r="K1659" s="8"/>
      <c r="L1659" s="10"/>
      <c r="M1659" s="7"/>
    </row>
    <row r="1660" spans="1:14" ht="30" customHeight="1" hidden="1">
      <c r="A1660" s="24" t="s">
        <v>3520</v>
      </c>
      <c r="B1660" s="25"/>
      <c r="C1660" s="25"/>
      <c r="D1660" s="25"/>
      <c r="E1660" s="26"/>
      <c r="F1660" s="27"/>
      <c r="G1660" s="26"/>
      <c r="H1660" s="27"/>
      <c r="I1660" s="26"/>
      <c r="J1660" s="27"/>
      <c r="K1660" s="26"/>
      <c r="L1660" s="27"/>
      <c r="M1660" s="28"/>
      <c r="N1660" s="4" t="s">
        <v>1762</v>
      </c>
    </row>
    <row r="1661" spans="1:51" ht="30" customHeight="1" hidden="1">
      <c r="A1661" s="6" t="s">
        <v>3120</v>
      </c>
      <c r="B1661" s="6" t="s">
        <v>1211</v>
      </c>
      <c r="C1661" s="6" t="s">
        <v>1212</v>
      </c>
      <c r="D1661" s="7">
        <v>0.14</v>
      </c>
      <c r="E1661" s="8">
        <f>TRUNC(G1661+I1661+K1661,1)</f>
        <v>157427</v>
      </c>
      <c r="F1661" s="10">
        <f>TRUNC(H1661+J1661+L1661,1)</f>
        <v>22039.7</v>
      </c>
      <c r="G1661" s="8">
        <f>단가대비표!O378</f>
        <v>0</v>
      </c>
      <c r="H1661" s="10">
        <f>TRUNC(G1661*D1661,1)</f>
        <v>0</v>
      </c>
      <c r="I1661" s="8">
        <f>단가대비표!P378</f>
        <v>157427</v>
      </c>
      <c r="J1661" s="10">
        <f>TRUNC(I1661*D1661,1)</f>
        <v>22039.7</v>
      </c>
      <c r="K1661" s="8">
        <f>단가대비표!V378</f>
        <v>0</v>
      </c>
      <c r="L1661" s="10">
        <f>TRUNC(K1661*D1661,1)</f>
        <v>0</v>
      </c>
      <c r="M1661" s="6" t="s">
        <v>3121</v>
      </c>
      <c r="N1661" s="2" t="s">
        <v>1762</v>
      </c>
      <c r="O1661" s="2" t="s">
        <v>3122</v>
      </c>
      <c r="P1661" s="2" t="s">
        <v>48</v>
      </c>
      <c r="Q1661" s="2" t="s">
        <v>48</v>
      </c>
      <c r="R1661" s="2" t="s">
        <v>47</v>
      </c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2" t="s">
        <v>41</v>
      </c>
      <c r="AW1661" s="2" t="s">
        <v>3521</v>
      </c>
      <c r="AX1661" s="2" t="s">
        <v>41</v>
      </c>
      <c r="AY1661" s="2" t="s">
        <v>41</v>
      </c>
    </row>
    <row r="1662" spans="1:51" ht="30" customHeight="1" hidden="1">
      <c r="A1662" s="6" t="s">
        <v>1215</v>
      </c>
      <c r="B1662" s="6" t="s">
        <v>1211</v>
      </c>
      <c r="C1662" s="6" t="s">
        <v>1212</v>
      </c>
      <c r="D1662" s="7">
        <v>0.16</v>
      </c>
      <c r="E1662" s="8">
        <f>TRUNC(G1662+I1662+K1662,1)</f>
        <v>99882</v>
      </c>
      <c r="F1662" s="10">
        <f>TRUNC(H1662+J1662+L1662,1)</f>
        <v>15981.1</v>
      </c>
      <c r="G1662" s="8">
        <f>단가대비표!O367</f>
        <v>0</v>
      </c>
      <c r="H1662" s="10">
        <f>TRUNC(G1662*D1662,1)</f>
        <v>0</v>
      </c>
      <c r="I1662" s="8">
        <f>단가대비표!P367</f>
        <v>99882</v>
      </c>
      <c r="J1662" s="10">
        <f>TRUNC(I1662*D1662,1)</f>
        <v>15981.1</v>
      </c>
      <c r="K1662" s="8">
        <f>단가대비표!V367</f>
        <v>0</v>
      </c>
      <c r="L1662" s="10">
        <f>TRUNC(K1662*D1662,1)</f>
        <v>0</v>
      </c>
      <c r="M1662" s="6" t="s">
        <v>1247</v>
      </c>
      <c r="N1662" s="2" t="s">
        <v>1762</v>
      </c>
      <c r="O1662" s="2" t="s">
        <v>1216</v>
      </c>
      <c r="P1662" s="2" t="s">
        <v>48</v>
      </c>
      <c r="Q1662" s="2" t="s">
        <v>48</v>
      </c>
      <c r="R1662" s="2" t="s">
        <v>47</v>
      </c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2" t="s">
        <v>41</v>
      </c>
      <c r="AW1662" s="2" t="s">
        <v>3522</v>
      </c>
      <c r="AX1662" s="2" t="s">
        <v>41</v>
      </c>
      <c r="AY1662" s="2" t="s">
        <v>41</v>
      </c>
    </row>
    <row r="1663" spans="1:51" ht="30" customHeight="1" hidden="1">
      <c r="A1663" s="6" t="s">
        <v>1173</v>
      </c>
      <c r="B1663" s="6" t="s">
        <v>41</v>
      </c>
      <c r="C1663" s="6" t="s">
        <v>41</v>
      </c>
      <c r="D1663" s="7"/>
      <c r="E1663" s="8"/>
      <c r="F1663" s="10">
        <f>H1663+J1663+L1663</f>
        <v>38020</v>
      </c>
      <c r="G1663" s="8"/>
      <c r="H1663" s="10">
        <f>TRUNC(SUMIF(N1661:N1662,N1660,H1661:H1662),0)</f>
        <v>0</v>
      </c>
      <c r="I1663" s="8"/>
      <c r="J1663" s="10">
        <f>TRUNC(SUMIF(N1661:N1662,N1660,J1661:J1662),0)</f>
        <v>38020</v>
      </c>
      <c r="K1663" s="8"/>
      <c r="L1663" s="10">
        <f>TRUNC(SUMIF(N1661:N1662,N1660,L1661:L1662),0)</f>
        <v>0</v>
      </c>
      <c r="M1663" s="6" t="s">
        <v>41</v>
      </c>
      <c r="N1663" s="2" t="s">
        <v>67</v>
      </c>
      <c r="O1663" s="2" t="s">
        <v>67</v>
      </c>
      <c r="P1663" s="2" t="s">
        <v>41</v>
      </c>
      <c r="Q1663" s="2" t="s">
        <v>41</v>
      </c>
      <c r="R1663" s="2" t="s">
        <v>41</v>
      </c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2" t="s">
        <v>41</v>
      </c>
      <c r="AW1663" s="2" t="s">
        <v>41</v>
      </c>
      <c r="AX1663" s="2" t="s">
        <v>41</v>
      </c>
      <c r="AY1663" s="2" t="s">
        <v>41</v>
      </c>
    </row>
    <row r="1664" spans="1:13" ht="30" customHeight="1" hidden="1">
      <c r="A1664" s="7"/>
      <c r="B1664" s="7"/>
      <c r="C1664" s="7"/>
      <c r="D1664" s="7"/>
      <c r="E1664" s="8"/>
      <c r="F1664" s="10"/>
      <c r="G1664" s="8"/>
      <c r="H1664" s="10"/>
      <c r="I1664" s="8"/>
      <c r="J1664" s="10"/>
      <c r="K1664" s="8"/>
      <c r="L1664" s="10"/>
      <c r="M1664" s="7"/>
    </row>
    <row r="1665" spans="1:14" ht="30" customHeight="1" hidden="1">
      <c r="A1665" s="24" t="s">
        <v>3523</v>
      </c>
      <c r="B1665" s="25"/>
      <c r="C1665" s="25"/>
      <c r="D1665" s="25"/>
      <c r="E1665" s="26"/>
      <c r="F1665" s="27"/>
      <c r="G1665" s="26"/>
      <c r="H1665" s="27"/>
      <c r="I1665" s="26"/>
      <c r="J1665" s="27"/>
      <c r="K1665" s="26"/>
      <c r="L1665" s="27"/>
      <c r="M1665" s="28"/>
      <c r="N1665" s="4" t="s">
        <v>1779</v>
      </c>
    </row>
    <row r="1666" spans="1:51" ht="30" customHeight="1" hidden="1">
      <c r="A1666" s="6" t="s">
        <v>998</v>
      </c>
      <c r="B1666" s="6" t="s">
        <v>1885</v>
      </c>
      <c r="C1666" s="6" t="s">
        <v>699</v>
      </c>
      <c r="D1666" s="7">
        <v>510</v>
      </c>
      <c r="E1666" s="8">
        <f aca="true" t="shared" si="270" ref="E1666:F1668">TRUNC(G1666+I1666+K1666,1)</f>
        <v>0</v>
      </c>
      <c r="F1666" s="10">
        <f t="shared" si="270"/>
        <v>0</v>
      </c>
      <c r="G1666" s="8">
        <f>단가대비표!O125</f>
        <v>0</v>
      </c>
      <c r="H1666" s="10">
        <f>TRUNC(G1666*D1666,1)</f>
        <v>0</v>
      </c>
      <c r="I1666" s="8">
        <f>단가대비표!P125</f>
        <v>0</v>
      </c>
      <c r="J1666" s="10">
        <f>TRUNC(I1666*D1666,1)</f>
        <v>0</v>
      </c>
      <c r="K1666" s="8">
        <f>단가대비표!V125</f>
        <v>0</v>
      </c>
      <c r="L1666" s="10">
        <f>TRUNC(K1666*D1666,1)</f>
        <v>0</v>
      </c>
      <c r="M1666" s="6" t="s">
        <v>1886</v>
      </c>
      <c r="N1666" s="2" t="s">
        <v>1779</v>
      </c>
      <c r="O1666" s="2" t="s">
        <v>1887</v>
      </c>
      <c r="P1666" s="2" t="s">
        <v>48</v>
      </c>
      <c r="Q1666" s="2" t="s">
        <v>48</v>
      </c>
      <c r="R1666" s="2" t="s">
        <v>47</v>
      </c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2" t="s">
        <v>41</v>
      </c>
      <c r="AW1666" s="2" t="s">
        <v>3524</v>
      </c>
      <c r="AX1666" s="2" t="s">
        <v>41</v>
      </c>
      <c r="AY1666" s="2" t="s">
        <v>41</v>
      </c>
    </row>
    <row r="1667" spans="1:51" ht="30" customHeight="1" hidden="1">
      <c r="A1667" s="6" t="s">
        <v>988</v>
      </c>
      <c r="B1667" s="6" t="s">
        <v>1889</v>
      </c>
      <c r="C1667" s="6" t="s">
        <v>130</v>
      </c>
      <c r="D1667" s="7">
        <v>1.1</v>
      </c>
      <c r="E1667" s="8">
        <f t="shared" si="270"/>
        <v>0</v>
      </c>
      <c r="F1667" s="10">
        <f t="shared" si="270"/>
        <v>0</v>
      </c>
      <c r="G1667" s="8">
        <f>단가대비표!O43</f>
        <v>0</v>
      </c>
      <c r="H1667" s="10">
        <f>TRUNC(G1667*D1667,1)</f>
        <v>0</v>
      </c>
      <c r="I1667" s="8">
        <f>단가대비표!P43</f>
        <v>0</v>
      </c>
      <c r="J1667" s="10">
        <f>TRUNC(I1667*D1667,1)</f>
        <v>0</v>
      </c>
      <c r="K1667" s="8">
        <f>단가대비표!V43</f>
        <v>0</v>
      </c>
      <c r="L1667" s="10">
        <f>TRUNC(K1667*D1667,1)</f>
        <v>0</v>
      </c>
      <c r="M1667" s="6" t="s">
        <v>1890</v>
      </c>
      <c r="N1667" s="2" t="s">
        <v>1779</v>
      </c>
      <c r="O1667" s="2" t="s">
        <v>1891</v>
      </c>
      <c r="P1667" s="2" t="s">
        <v>48</v>
      </c>
      <c r="Q1667" s="2" t="s">
        <v>48</v>
      </c>
      <c r="R1667" s="2" t="s">
        <v>47</v>
      </c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2" t="s">
        <v>41</v>
      </c>
      <c r="AW1667" s="2" t="s">
        <v>3525</v>
      </c>
      <c r="AX1667" s="2" t="s">
        <v>41</v>
      </c>
      <c r="AY1667" s="2" t="s">
        <v>41</v>
      </c>
    </row>
    <row r="1668" spans="1:51" ht="30" customHeight="1" hidden="1">
      <c r="A1668" s="6" t="s">
        <v>3526</v>
      </c>
      <c r="B1668" s="6" t="s">
        <v>3527</v>
      </c>
      <c r="C1668" s="6" t="s">
        <v>130</v>
      </c>
      <c r="D1668" s="7">
        <v>1</v>
      </c>
      <c r="E1668" s="8">
        <f t="shared" si="270"/>
        <v>65922</v>
      </c>
      <c r="F1668" s="10">
        <f t="shared" si="270"/>
        <v>65922</v>
      </c>
      <c r="G1668" s="8">
        <f>일위대가목록!F281</f>
        <v>0</v>
      </c>
      <c r="H1668" s="10">
        <f>TRUNC(G1668*D1668,1)</f>
        <v>0</v>
      </c>
      <c r="I1668" s="8">
        <f>일위대가목록!G281</f>
        <v>65922</v>
      </c>
      <c r="J1668" s="10">
        <f>TRUNC(I1668*D1668,1)</f>
        <v>65922</v>
      </c>
      <c r="K1668" s="8">
        <f>일위대가목록!H281</f>
        <v>0</v>
      </c>
      <c r="L1668" s="10">
        <f>TRUNC(K1668*D1668,1)</f>
        <v>0</v>
      </c>
      <c r="M1668" s="6" t="s">
        <v>3528</v>
      </c>
      <c r="N1668" s="2" t="s">
        <v>1779</v>
      </c>
      <c r="O1668" s="2" t="s">
        <v>3529</v>
      </c>
      <c r="P1668" s="2" t="s">
        <v>47</v>
      </c>
      <c r="Q1668" s="2" t="s">
        <v>48</v>
      </c>
      <c r="R1668" s="2" t="s">
        <v>48</v>
      </c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2" t="s">
        <v>41</v>
      </c>
      <c r="AW1668" s="2" t="s">
        <v>3530</v>
      </c>
      <c r="AX1668" s="2" t="s">
        <v>41</v>
      </c>
      <c r="AY1668" s="2" t="s">
        <v>41</v>
      </c>
    </row>
    <row r="1669" spans="1:51" ht="30" customHeight="1" hidden="1">
      <c r="A1669" s="6" t="s">
        <v>1173</v>
      </c>
      <c r="B1669" s="6" t="s">
        <v>41</v>
      </c>
      <c r="C1669" s="6" t="s">
        <v>41</v>
      </c>
      <c r="D1669" s="7"/>
      <c r="E1669" s="8"/>
      <c r="F1669" s="10">
        <f>H1669+J1669+L1669</f>
        <v>65922</v>
      </c>
      <c r="G1669" s="8"/>
      <c r="H1669" s="10">
        <f>TRUNC(SUMIF(N1666:N1668,N1665,H1666:H1668),0)</f>
        <v>0</v>
      </c>
      <c r="I1669" s="8"/>
      <c r="J1669" s="10">
        <f>TRUNC(SUMIF(N1666:N1668,N1665,J1666:J1668),0)</f>
        <v>65922</v>
      </c>
      <c r="K1669" s="8"/>
      <c r="L1669" s="10">
        <f>TRUNC(SUMIF(N1666:N1668,N1665,L1666:L1668),0)</f>
        <v>0</v>
      </c>
      <c r="M1669" s="6" t="s">
        <v>41</v>
      </c>
      <c r="N1669" s="2" t="s">
        <v>67</v>
      </c>
      <c r="O1669" s="2" t="s">
        <v>67</v>
      </c>
      <c r="P1669" s="2" t="s">
        <v>41</v>
      </c>
      <c r="Q1669" s="2" t="s">
        <v>41</v>
      </c>
      <c r="R1669" s="2" t="s">
        <v>41</v>
      </c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2" t="s">
        <v>41</v>
      </c>
      <c r="AW1669" s="2" t="s">
        <v>41</v>
      </c>
      <c r="AX1669" s="2" t="s">
        <v>41</v>
      </c>
      <c r="AY1669" s="2" t="s">
        <v>41</v>
      </c>
    </row>
    <row r="1670" spans="1:13" ht="30" customHeight="1" hidden="1">
      <c r="A1670" s="7"/>
      <c r="B1670" s="7"/>
      <c r="C1670" s="7"/>
      <c r="D1670" s="7"/>
      <c r="E1670" s="8"/>
      <c r="F1670" s="10"/>
      <c r="G1670" s="8"/>
      <c r="H1670" s="10"/>
      <c r="I1670" s="8"/>
      <c r="J1670" s="10"/>
      <c r="K1670" s="8"/>
      <c r="L1670" s="10"/>
      <c r="M1670" s="7"/>
    </row>
    <row r="1671" spans="1:14" ht="30" customHeight="1" hidden="1">
      <c r="A1671" s="24" t="s">
        <v>3531</v>
      </c>
      <c r="B1671" s="25"/>
      <c r="C1671" s="25"/>
      <c r="D1671" s="25"/>
      <c r="E1671" s="26"/>
      <c r="F1671" s="27"/>
      <c r="G1671" s="26"/>
      <c r="H1671" s="27"/>
      <c r="I1671" s="26"/>
      <c r="J1671" s="27"/>
      <c r="K1671" s="26"/>
      <c r="L1671" s="27"/>
      <c r="M1671" s="28"/>
      <c r="N1671" s="4" t="s">
        <v>3529</v>
      </c>
    </row>
    <row r="1672" spans="1:51" ht="30" customHeight="1" hidden="1">
      <c r="A1672" s="6" t="s">
        <v>1215</v>
      </c>
      <c r="B1672" s="6" t="s">
        <v>1211</v>
      </c>
      <c r="C1672" s="6" t="s">
        <v>1212</v>
      </c>
      <c r="D1672" s="7">
        <v>0.66</v>
      </c>
      <c r="E1672" s="8">
        <f>TRUNC(G1672+I1672+K1672,1)</f>
        <v>99882</v>
      </c>
      <c r="F1672" s="10">
        <f>TRUNC(H1672+J1672+L1672,1)</f>
        <v>65922.1</v>
      </c>
      <c r="G1672" s="8">
        <f>단가대비표!O367</f>
        <v>0</v>
      </c>
      <c r="H1672" s="10">
        <f>TRUNC(G1672*D1672,1)</f>
        <v>0</v>
      </c>
      <c r="I1672" s="8">
        <f>단가대비표!P367</f>
        <v>99882</v>
      </c>
      <c r="J1672" s="10">
        <f>TRUNC(I1672*D1672,1)</f>
        <v>65922.1</v>
      </c>
      <c r="K1672" s="8">
        <f>단가대비표!V367</f>
        <v>0</v>
      </c>
      <c r="L1672" s="10">
        <f>TRUNC(K1672*D1672,1)</f>
        <v>0</v>
      </c>
      <c r="M1672" s="6" t="s">
        <v>1247</v>
      </c>
      <c r="N1672" s="2" t="s">
        <v>3529</v>
      </c>
      <c r="O1672" s="2" t="s">
        <v>1216</v>
      </c>
      <c r="P1672" s="2" t="s">
        <v>48</v>
      </c>
      <c r="Q1672" s="2" t="s">
        <v>48</v>
      </c>
      <c r="R1672" s="2" t="s">
        <v>47</v>
      </c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2" t="s">
        <v>41</v>
      </c>
      <c r="AW1672" s="2" t="s">
        <v>3532</v>
      </c>
      <c r="AX1672" s="2" t="s">
        <v>41</v>
      </c>
      <c r="AY1672" s="2" t="s">
        <v>41</v>
      </c>
    </row>
    <row r="1673" spans="1:51" ht="30" customHeight="1" hidden="1">
      <c r="A1673" s="6" t="s">
        <v>1173</v>
      </c>
      <c r="B1673" s="6" t="s">
        <v>41</v>
      </c>
      <c r="C1673" s="6" t="s">
        <v>41</v>
      </c>
      <c r="D1673" s="7"/>
      <c r="E1673" s="8"/>
      <c r="F1673" s="10">
        <f>H1673+J1673+L1673</f>
        <v>65922</v>
      </c>
      <c r="G1673" s="8"/>
      <c r="H1673" s="10">
        <f>TRUNC(SUMIF(N1672:N1672,N1671,H1672:H1672),0)</f>
        <v>0</v>
      </c>
      <c r="I1673" s="8"/>
      <c r="J1673" s="10">
        <f>TRUNC(SUMIF(N1672:N1672,N1671,J1672:J1672),0)</f>
        <v>65922</v>
      </c>
      <c r="K1673" s="8"/>
      <c r="L1673" s="10">
        <f>TRUNC(SUMIF(N1672:N1672,N1671,L1672:L1672),0)</f>
        <v>0</v>
      </c>
      <c r="M1673" s="6" t="s">
        <v>41</v>
      </c>
      <c r="N1673" s="2" t="s">
        <v>67</v>
      </c>
      <c r="O1673" s="2" t="s">
        <v>67</v>
      </c>
      <c r="P1673" s="2" t="s">
        <v>41</v>
      </c>
      <c r="Q1673" s="2" t="s">
        <v>41</v>
      </c>
      <c r="R1673" s="2" t="s">
        <v>41</v>
      </c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2" t="s">
        <v>41</v>
      </c>
      <c r="AW1673" s="2" t="s">
        <v>41</v>
      </c>
      <c r="AX1673" s="2" t="s">
        <v>41</v>
      </c>
      <c r="AY1673" s="2" t="s">
        <v>41</v>
      </c>
    </row>
    <row r="1674" spans="1:13" ht="30" customHeight="1" hidden="1">
      <c r="A1674" s="7"/>
      <c r="B1674" s="7"/>
      <c r="C1674" s="7"/>
      <c r="D1674" s="7"/>
      <c r="E1674" s="8"/>
      <c r="F1674" s="10"/>
      <c r="G1674" s="8"/>
      <c r="H1674" s="10"/>
      <c r="I1674" s="8"/>
      <c r="J1674" s="10"/>
      <c r="K1674" s="8"/>
      <c r="L1674" s="10"/>
      <c r="M1674" s="7"/>
    </row>
    <row r="1675" spans="1:14" ht="30" customHeight="1" hidden="1">
      <c r="A1675" s="24" t="s">
        <v>3533</v>
      </c>
      <c r="B1675" s="25"/>
      <c r="C1675" s="25"/>
      <c r="D1675" s="25"/>
      <c r="E1675" s="26"/>
      <c r="F1675" s="27"/>
      <c r="G1675" s="26"/>
      <c r="H1675" s="27"/>
      <c r="I1675" s="26"/>
      <c r="J1675" s="27"/>
      <c r="K1675" s="26"/>
      <c r="L1675" s="27"/>
      <c r="M1675" s="28"/>
      <c r="N1675" s="4" t="s">
        <v>1804</v>
      </c>
    </row>
    <row r="1676" spans="1:51" ht="30" customHeight="1" hidden="1">
      <c r="A1676" s="6" t="s">
        <v>998</v>
      </c>
      <c r="B1676" s="6" t="s">
        <v>1885</v>
      </c>
      <c r="C1676" s="6" t="s">
        <v>699</v>
      </c>
      <c r="D1676" s="7">
        <v>510</v>
      </c>
      <c r="E1676" s="8">
        <f aca="true" t="shared" si="271" ref="E1676:F1678">TRUNC(G1676+I1676+K1676,1)</f>
        <v>0</v>
      </c>
      <c r="F1676" s="10">
        <f t="shared" si="271"/>
        <v>0</v>
      </c>
      <c r="G1676" s="8">
        <f>단가대비표!O125</f>
        <v>0</v>
      </c>
      <c r="H1676" s="10">
        <f>TRUNC(G1676*D1676,1)</f>
        <v>0</v>
      </c>
      <c r="I1676" s="8">
        <f>단가대비표!P125</f>
        <v>0</v>
      </c>
      <c r="J1676" s="10">
        <f>TRUNC(I1676*D1676,1)</f>
        <v>0</v>
      </c>
      <c r="K1676" s="8">
        <f>단가대비표!V125</f>
        <v>0</v>
      </c>
      <c r="L1676" s="10">
        <f>TRUNC(K1676*D1676,1)</f>
        <v>0</v>
      </c>
      <c r="M1676" s="6" t="s">
        <v>1886</v>
      </c>
      <c r="N1676" s="2" t="s">
        <v>1804</v>
      </c>
      <c r="O1676" s="2" t="s">
        <v>1887</v>
      </c>
      <c r="P1676" s="2" t="s">
        <v>48</v>
      </c>
      <c r="Q1676" s="2" t="s">
        <v>48</v>
      </c>
      <c r="R1676" s="2" t="s">
        <v>47</v>
      </c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2" t="s">
        <v>41</v>
      </c>
      <c r="AW1676" s="2" t="s">
        <v>3534</v>
      </c>
      <c r="AX1676" s="2" t="s">
        <v>41</v>
      </c>
      <c r="AY1676" s="2" t="s">
        <v>41</v>
      </c>
    </row>
    <row r="1677" spans="1:51" ht="30" customHeight="1" hidden="1">
      <c r="A1677" s="6" t="s">
        <v>988</v>
      </c>
      <c r="B1677" s="6" t="s">
        <v>1889</v>
      </c>
      <c r="C1677" s="6" t="s">
        <v>130</v>
      </c>
      <c r="D1677" s="7">
        <v>1.1</v>
      </c>
      <c r="E1677" s="8">
        <f t="shared" si="271"/>
        <v>0</v>
      </c>
      <c r="F1677" s="10">
        <f t="shared" si="271"/>
        <v>0</v>
      </c>
      <c r="G1677" s="8">
        <f>단가대비표!O43</f>
        <v>0</v>
      </c>
      <c r="H1677" s="10">
        <f>TRUNC(G1677*D1677,1)</f>
        <v>0</v>
      </c>
      <c r="I1677" s="8">
        <f>단가대비표!P43</f>
        <v>0</v>
      </c>
      <c r="J1677" s="10">
        <f>TRUNC(I1677*D1677,1)</f>
        <v>0</v>
      </c>
      <c r="K1677" s="8">
        <f>단가대비표!V43</f>
        <v>0</v>
      </c>
      <c r="L1677" s="10">
        <f>TRUNC(K1677*D1677,1)</f>
        <v>0</v>
      </c>
      <c r="M1677" s="6" t="s">
        <v>1890</v>
      </c>
      <c r="N1677" s="2" t="s">
        <v>1804</v>
      </c>
      <c r="O1677" s="2" t="s">
        <v>1891</v>
      </c>
      <c r="P1677" s="2" t="s">
        <v>48</v>
      </c>
      <c r="Q1677" s="2" t="s">
        <v>48</v>
      </c>
      <c r="R1677" s="2" t="s">
        <v>47</v>
      </c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2" t="s">
        <v>41</v>
      </c>
      <c r="AW1677" s="2" t="s">
        <v>3535</v>
      </c>
      <c r="AX1677" s="2" t="s">
        <v>41</v>
      </c>
      <c r="AY1677" s="2" t="s">
        <v>41</v>
      </c>
    </row>
    <row r="1678" spans="1:51" ht="30" customHeight="1" hidden="1">
      <c r="A1678" s="6" t="s">
        <v>3526</v>
      </c>
      <c r="B1678" s="6" t="s">
        <v>3527</v>
      </c>
      <c r="C1678" s="6" t="s">
        <v>130</v>
      </c>
      <c r="D1678" s="7">
        <v>1</v>
      </c>
      <c r="E1678" s="8">
        <f t="shared" si="271"/>
        <v>65922</v>
      </c>
      <c r="F1678" s="10">
        <f t="shared" si="271"/>
        <v>65922</v>
      </c>
      <c r="G1678" s="8">
        <f>일위대가목록!F281</f>
        <v>0</v>
      </c>
      <c r="H1678" s="10">
        <f>TRUNC(G1678*D1678,1)</f>
        <v>0</v>
      </c>
      <c r="I1678" s="8">
        <f>일위대가목록!G281</f>
        <v>65922</v>
      </c>
      <c r="J1678" s="10">
        <f>TRUNC(I1678*D1678,1)</f>
        <v>65922</v>
      </c>
      <c r="K1678" s="8">
        <f>일위대가목록!H281</f>
        <v>0</v>
      </c>
      <c r="L1678" s="10">
        <f>TRUNC(K1678*D1678,1)</f>
        <v>0</v>
      </c>
      <c r="M1678" s="6" t="s">
        <v>3528</v>
      </c>
      <c r="N1678" s="2" t="s">
        <v>1804</v>
      </c>
      <c r="O1678" s="2" t="s">
        <v>3529</v>
      </c>
      <c r="P1678" s="2" t="s">
        <v>47</v>
      </c>
      <c r="Q1678" s="2" t="s">
        <v>48</v>
      </c>
      <c r="R1678" s="2" t="s">
        <v>48</v>
      </c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2" t="s">
        <v>41</v>
      </c>
      <c r="AW1678" s="2" t="s">
        <v>3536</v>
      </c>
      <c r="AX1678" s="2" t="s">
        <v>41</v>
      </c>
      <c r="AY1678" s="2" t="s">
        <v>41</v>
      </c>
    </row>
    <row r="1679" spans="1:51" ht="30" customHeight="1" hidden="1">
      <c r="A1679" s="6" t="s">
        <v>1173</v>
      </c>
      <c r="B1679" s="6" t="s">
        <v>41</v>
      </c>
      <c r="C1679" s="6" t="s">
        <v>41</v>
      </c>
      <c r="D1679" s="7"/>
      <c r="E1679" s="8"/>
      <c r="F1679" s="10">
        <f>H1679+J1679+L1679</f>
        <v>65922</v>
      </c>
      <c r="G1679" s="8"/>
      <c r="H1679" s="10">
        <f>TRUNC(SUMIF(N1676:N1678,N1675,H1676:H1678),0)</f>
        <v>0</v>
      </c>
      <c r="I1679" s="8"/>
      <c r="J1679" s="10">
        <f>TRUNC(SUMIF(N1676:N1678,N1675,J1676:J1678),0)</f>
        <v>65922</v>
      </c>
      <c r="K1679" s="8"/>
      <c r="L1679" s="10">
        <f>TRUNC(SUMIF(N1676:N1678,N1675,L1676:L1678),0)</f>
        <v>0</v>
      </c>
      <c r="M1679" s="6" t="s">
        <v>41</v>
      </c>
      <c r="N1679" s="2" t="s">
        <v>67</v>
      </c>
      <c r="O1679" s="2" t="s">
        <v>67</v>
      </c>
      <c r="P1679" s="2" t="s">
        <v>41</v>
      </c>
      <c r="Q1679" s="2" t="s">
        <v>41</v>
      </c>
      <c r="R1679" s="2" t="s">
        <v>41</v>
      </c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2" t="s">
        <v>41</v>
      </c>
      <c r="AW1679" s="2" t="s">
        <v>41</v>
      </c>
      <c r="AX1679" s="2" t="s">
        <v>41</v>
      </c>
      <c r="AY1679" s="2" t="s">
        <v>41</v>
      </c>
    </row>
    <row r="1680" spans="1:13" ht="30" customHeight="1" hidden="1">
      <c r="A1680" s="7"/>
      <c r="B1680" s="7"/>
      <c r="C1680" s="7"/>
      <c r="D1680" s="7"/>
      <c r="E1680" s="8"/>
      <c r="F1680" s="10"/>
      <c r="G1680" s="8"/>
      <c r="H1680" s="10"/>
      <c r="I1680" s="8"/>
      <c r="J1680" s="10"/>
      <c r="K1680" s="8"/>
      <c r="L1680" s="10"/>
      <c r="M1680" s="7"/>
    </row>
    <row r="1681" spans="1:14" ht="30" customHeight="1" hidden="1">
      <c r="A1681" s="24" t="s">
        <v>3537</v>
      </c>
      <c r="B1681" s="25"/>
      <c r="C1681" s="25"/>
      <c r="D1681" s="25"/>
      <c r="E1681" s="26"/>
      <c r="F1681" s="27"/>
      <c r="G1681" s="26"/>
      <c r="H1681" s="27"/>
      <c r="I1681" s="26"/>
      <c r="J1681" s="27"/>
      <c r="K1681" s="26"/>
      <c r="L1681" s="27"/>
      <c r="M1681" s="28"/>
      <c r="N1681" s="4" t="s">
        <v>1866</v>
      </c>
    </row>
    <row r="1682" spans="1:51" ht="30" customHeight="1" hidden="1">
      <c r="A1682" s="6" t="s">
        <v>2367</v>
      </c>
      <c r="B1682" s="6" t="s">
        <v>1211</v>
      </c>
      <c r="C1682" s="6" t="s">
        <v>1212</v>
      </c>
      <c r="D1682" s="7">
        <v>0.047</v>
      </c>
      <c r="E1682" s="8">
        <f>TRUNC(G1682+I1682+K1682,1)</f>
        <v>157810</v>
      </c>
      <c r="F1682" s="10">
        <f>TRUNC(H1682+J1682+L1682,1)</f>
        <v>7417</v>
      </c>
      <c r="G1682" s="8">
        <f>단가대비표!O387</f>
        <v>0</v>
      </c>
      <c r="H1682" s="10">
        <f>TRUNC(G1682*D1682,1)</f>
        <v>0</v>
      </c>
      <c r="I1682" s="8">
        <f>단가대비표!P387</f>
        <v>157810</v>
      </c>
      <c r="J1682" s="10">
        <f>TRUNC(I1682*D1682,1)</f>
        <v>7417</v>
      </c>
      <c r="K1682" s="8">
        <f>단가대비표!V387</f>
        <v>0</v>
      </c>
      <c r="L1682" s="10">
        <f>TRUNC(K1682*D1682,1)</f>
        <v>0</v>
      </c>
      <c r="M1682" s="6" t="s">
        <v>2368</v>
      </c>
      <c r="N1682" s="2" t="s">
        <v>1866</v>
      </c>
      <c r="O1682" s="2" t="s">
        <v>2369</v>
      </c>
      <c r="P1682" s="2" t="s">
        <v>48</v>
      </c>
      <c r="Q1682" s="2" t="s">
        <v>48</v>
      </c>
      <c r="R1682" s="2" t="s">
        <v>47</v>
      </c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2" t="s">
        <v>41</v>
      </c>
      <c r="AW1682" s="2" t="s">
        <v>3538</v>
      </c>
      <c r="AX1682" s="2" t="s">
        <v>41</v>
      </c>
      <c r="AY1682" s="2" t="s">
        <v>41</v>
      </c>
    </row>
    <row r="1683" spans="1:51" ht="30" customHeight="1" hidden="1">
      <c r="A1683" s="6" t="s">
        <v>1215</v>
      </c>
      <c r="B1683" s="6" t="s">
        <v>1211</v>
      </c>
      <c r="C1683" s="6" t="s">
        <v>1212</v>
      </c>
      <c r="D1683" s="7">
        <v>0.023</v>
      </c>
      <c r="E1683" s="8">
        <f>TRUNC(G1683+I1683+K1683,1)</f>
        <v>99882</v>
      </c>
      <c r="F1683" s="10">
        <f>TRUNC(H1683+J1683+L1683,1)</f>
        <v>2297.2</v>
      </c>
      <c r="G1683" s="8">
        <f>단가대비표!O367</f>
        <v>0</v>
      </c>
      <c r="H1683" s="10">
        <f>TRUNC(G1683*D1683,1)</f>
        <v>0</v>
      </c>
      <c r="I1683" s="8">
        <f>단가대비표!P367</f>
        <v>99882</v>
      </c>
      <c r="J1683" s="10">
        <f>TRUNC(I1683*D1683,1)</f>
        <v>2297.2</v>
      </c>
      <c r="K1683" s="8">
        <f>단가대비표!V367</f>
        <v>0</v>
      </c>
      <c r="L1683" s="10">
        <f>TRUNC(K1683*D1683,1)</f>
        <v>0</v>
      </c>
      <c r="M1683" s="6" t="s">
        <v>1247</v>
      </c>
      <c r="N1683" s="2" t="s">
        <v>1866</v>
      </c>
      <c r="O1683" s="2" t="s">
        <v>1216</v>
      </c>
      <c r="P1683" s="2" t="s">
        <v>48</v>
      </c>
      <c r="Q1683" s="2" t="s">
        <v>48</v>
      </c>
      <c r="R1683" s="2" t="s">
        <v>47</v>
      </c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2" t="s">
        <v>41</v>
      </c>
      <c r="AW1683" s="2" t="s">
        <v>3539</v>
      </c>
      <c r="AX1683" s="2" t="s">
        <v>41</v>
      </c>
      <c r="AY1683" s="2" t="s">
        <v>41</v>
      </c>
    </row>
    <row r="1684" spans="1:51" ht="30" customHeight="1" hidden="1">
      <c r="A1684" s="6" t="s">
        <v>1173</v>
      </c>
      <c r="B1684" s="6" t="s">
        <v>41</v>
      </c>
      <c r="C1684" s="6" t="s">
        <v>41</v>
      </c>
      <c r="D1684" s="7"/>
      <c r="E1684" s="8"/>
      <c r="F1684" s="10">
        <f>H1684+J1684+L1684</f>
        <v>9714</v>
      </c>
      <c r="G1684" s="8"/>
      <c r="H1684" s="10">
        <f>TRUNC(SUMIF(N1682:N1683,N1681,H1682:H1683),0)</f>
        <v>0</v>
      </c>
      <c r="I1684" s="8"/>
      <c r="J1684" s="10">
        <f>TRUNC(SUMIF(N1682:N1683,N1681,J1682:J1683),0)</f>
        <v>9714</v>
      </c>
      <c r="K1684" s="8"/>
      <c r="L1684" s="10">
        <f>TRUNC(SUMIF(N1682:N1683,N1681,L1682:L1683),0)</f>
        <v>0</v>
      </c>
      <c r="M1684" s="6" t="s">
        <v>41</v>
      </c>
      <c r="N1684" s="2" t="s">
        <v>67</v>
      </c>
      <c r="O1684" s="2" t="s">
        <v>67</v>
      </c>
      <c r="P1684" s="2" t="s">
        <v>41</v>
      </c>
      <c r="Q1684" s="2" t="s">
        <v>41</v>
      </c>
      <c r="R1684" s="2" t="s">
        <v>41</v>
      </c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2" t="s">
        <v>41</v>
      </c>
      <c r="AW1684" s="2" t="s">
        <v>41</v>
      </c>
      <c r="AX1684" s="2" t="s">
        <v>41</v>
      </c>
      <c r="AY1684" s="2" t="s">
        <v>41</v>
      </c>
    </row>
    <row r="1685" spans="1:13" ht="30" customHeight="1" hidden="1">
      <c r="A1685" s="7"/>
      <c r="B1685" s="7"/>
      <c r="C1685" s="7"/>
      <c r="D1685" s="7"/>
      <c r="E1685" s="8"/>
      <c r="F1685" s="10"/>
      <c r="G1685" s="8"/>
      <c r="H1685" s="10"/>
      <c r="I1685" s="8"/>
      <c r="J1685" s="10"/>
      <c r="K1685" s="8"/>
      <c r="L1685" s="10"/>
      <c r="M1685" s="7"/>
    </row>
    <row r="1686" spans="1:14" ht="30" customHeight="1" hidden="1">
      <c r="A1686" s="24" t="s">
        <v>3540</v>
      </c>
      <c r="B1686" s="25"/>
      <c r="C1686" s="25"/>
      <c r="D1686" s="25"/>
      <c r="E1686" s="26"/>
      <c r="F1686" s="27"/>
      <c r="G1686" s="26"/>
      <c r="H1686" s="27"/>
      <c r="I1686" s="26"/>
      <c r="J1686" s="27"/>
      <c r="K1686" s="26"/>
      <c r="L1686" s="27"/>
      <c r="M1686" s="28"/>
      <c r="N1686" s="4" t="s">
        <v>1871</v>
      </c>
    </row>
    <row r="1687" spans="1:51" ht="30" customHeight="1" hidden="1">
      <c r="A1687" s="6" t="s">
        <v>3541</v>
      </c>
      <c r="B1687" s="6" t="s">
        <v>3542</v>
      </c>
      <c r="C1687" s="6" t="s">
        <v>699</v>
      </c>
      <c r="D1687" s="7">
        <v>9.52</v>
      </c>
      <c r="E1687" s="8">
        <f aca="true" t="shared" si="272" ref="E1687:F1692">TRUNC(G1687+I1687+K1687,1)</f>
        <v>200</v>
      </c>
      <c r="F1687" s="10">
        <f t="shared" si="272"/>
        <v>1904</v>
      </c>
      <c r="G1687" s="8">
        <f>단가대비표!O131</f>
        <v>200</v>
      </c>
      <c r="H1687" s="10">
        <f aca="true" t="shared" si="273" ref="H1687:H1692">TRUNC(G1687*D1687,1)</f>
        <v>1904</v>
      </c>
      <c r="I1687" s="8">
        <f>단가대비표!P131</f>
        <v>0</v>
      </c>
      <c r="J1687" s="10">
        <f aca="true" t="shared" si="274" ref="J1687:J1692">TRUNC(I1687*D1687,1)</f>
        <v>0</v>
      </c>
      <c r="K1687" s="8">
        <f>단가대비표!V131</f>
        <v>0</v>
      </c>
      <c r="L1687" s="10">
        <f aca="true" t="shared" si="275" ref="L1687:L1692">TRUNC(K1687*D1687,1)</f>
        <v>0</v>
      </c>
      <c r="M1687" s="6" t="s">
        <v>3543</v>
      </c>
      <c r="N1687" s="2" t="s">
        <v>1871</v>
      </c>
      <c r="O1687" s="2" t="s">
        <v>3544</v>
      </c>
      <c r="P1687" s="2" t="s">
        <v>48</v>
      </c>
      <c r="Q1687" s="2" t="s">
        <v>48</v>
      </c>
      <c r="R1687" s="2" t="s">
        <v>47</v>
      </c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2" t="s">
        <v>41</v>
      </c>
      <c r="AW1687" s="2" t="s">
        <v>3545</v>
      </c>
      <c r="AX1687" s="2" t="s">
        <v>41</v>
      </c>
      <c r="AY1687" s="2" t="s">
        <v>41</v>
      </c>
    </row>
    <row r="1688" spans="1:51" ht="30" customHeight="1" hidden="1">
      <c r="A1688" s="6" t="s">
        <v>3541</v>
      </c>
      <c r="B1688" s="6" t="s">
        <v>3546</v>
      </c>
      <c r="C1688" s="6" t="s">
        <v>699</v>
      </c>
      <c r="D1688" s="7">
        <v>1.36</v>
      </c>
      <c r="E1688" s="8">
        <f t="shared" si="272"/>
        <v>208</v>
      </c>
      <c r="F1688" s="10">
        <f t="shared" si="272"/>
        <v>282.8</v>
      </c>
      <c r="G1688" s="8">
        <f>단가대비표!O132</f>
        <v>208</v>
      </c>
      <c r="H1688" s="10">
        <f t="shared" si="273"/>
        <v>282.8</v>
      </c>
      <c r="I1688" s="8">
        <f>단가대비표!P132</f>
        <v>0</v>
      </c>
      <c r="J1688" s="10">
        <f t="shared" si="274"/>
        <v>0</v>
      </c>
      <c r="K1688" s="8">
        <f>단가대비표!V132</f>
        <v>0</v>
      </c>
      <c r="L1688" s="10">
        <f t="shared" si="275"/>
        <v>0</v>
      </c>
      <c r="M1688" s="6" t="s">
        <v>3547</v>
      </c>
      <c r="N1688" s="2" t="s">
        <v>1871</v>
      </c>
      <c r="O1688" s="2" t="s">
        <v>3548</v>
      </c>
      <c r="P1688" s="2" t="s">
        <v>48</v>
      </c>
      <c r="Q1688" s="2" t="s">
        <v>48</v>
      </c>
      <c r="R1688" s="2" t="s">
        <v>47</v>
      </c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2" t="s">
        <v>41</v>
      </c>
      <c r="AW1688" s="2" t="s">
        <v>3549</v>
      </c>
      <c r="AX1688" s="2" t="s">
        <v>41</v>
      </c>
      <c r="AY1688" s="2" t="s">
        <v>41</v>
      </c>
    </row>
    <row r="1689" spans="1:51" ht="30" customHeight="1" hidden="1">
      <c r="A1689" s="6" t="s">
        <v>2814</v>
      </c>
      <c r="B1689" s="6" t="s">
        <v>1211</v>
      </c>
      <c r="C1689" s="6" t="s">
        <v>1212</v>
      </c>
      <c r="D1689" s="7">
        <v>0.152</v>
      </c>
      <c r="E1689" s="8">
        <f t="shared" si="272"/>
        <v>153735</v>
      </c>
      <c r="F1689" s="10">
        <f t="shared" si="272"/>
        <v>23367.7</v>
      </c>
      <c r="G1689" s="8">
        <f>단가대비표!O388</f>
        <v>0</v>
      </c>
      <c r="H1689" s="10">
        <f t="shared" si="273"/>
        <v>0</v>
      </c>
      <c r="I1689" s="8">
        <f>단가대비표!P388</f>
        <v>153735</v>
      </c>
      <c r="J1689" s="10">
        <f t="shared" si="274"/>
        <v>23367.7</v>
      </c>
      <c r="K1689" s="8">
        <f>단가대비표!V388</f>
        <v>0</v>
      </c>
      <c r="L1689" s="10">
        <f t="shared" si="275"/>
        <v>0</v>
      </c>
      <c r="M1689" s="6" t="s">
        <v>2815</v>
      </c>
      <c r="N1689" s="2" t="s">
        <v>1871</v>
      </c>
      <c r="O1689" s="2" t="s">
        <v>2816</v>
      </c>
      <c r="P1689" s="2" t="s">
        <v>48</v>
      </c>
      <c r="Q1689" s="2" t="s">
        <v>48</v>
      </c>
      <c r="R1689" s="2" t="s">
        <v>47</v>
      </c>
      <c r="S1689" s="3"/>
      <c r="T1689" s="3"/>
      <c r="U1689" s="3"/>
      <c r="V1689" s="3">
        <v>1</v>
      </c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2" t="s">
        <v>41</v>
      </c>
      <c r="AW1689" s="2" t="s">
        <v>3550</v>
      </c>
      <c r="AX1689" s="2" t="s">
        <v>41</v>
      </c>
      <c r="AY1689" s="2" t="s">
        <v>41</v>
      </c>
    </row>
    <row r="1690" spans="1:51" ht="30" customHeight="1" hidden="1">
      <c r="A1690" s="6" t="s">
        <v>1215</v>
      </c>
      <c r="B1690" s="6" t="s">
        <v>1211</v>
      </c>
      <c r="C1690" s="6" t="s">
        <v>1212</v>
      </c>
      <c r="D1690" s="7">
        <v>0.055</v>
      </c>
      <c r="E1690" s="8">
        <f t="shared" si="272"/>
        <v>99882</v>
      </c>
      <c r="F1690" s="10">
        <f t="shared" si="272"/>
        <v>5493.5</v>
      </c>
      <c r="G1690" s="8">
        <f>단가대비표!O367</f>
        <v>0</v>
      </c>
      <c r="H1690" s="10">
        <f t="shared" si="273"/>
        <v>0</v>
      </c>
      <c r="I1690" s="8">
        <f>단가대비표!P367</f>
        <v>99882</v>
      </c>
      <c r="J1690" s="10">
        <f t="shared" si="274"/>
        <v>5493.5</v>
      </c>
      <c r="K1690" s="8">
        <f>단가대비표!V367</f>
        <v>0</v>
      </c>
      <c r="L1690" s="10">
        <f t="shared" si="275"/>
        <v>0</v>
      </c>
      <c r="M1690" s="6" t="s">
        <v>1247</v>
      </c>
      <c r="N1690" s="2" t="s">
        <v>1871</v>
      </c>
      <c r="O1690" s="2" t="s">
        <v>1216</v>
      </c>
      <c r="P1690" s="2" t="s">
        <v>48</v>
      </c>
      <c r="Q1690" s="2" t="s">
        <v>48</v>
      </c>
      <c r="R1690" s="2" t="s">
        <v>47</v>
      </c>
      <c r="S1690" s="3"/>
      <c r="T1690" s="3"/>
      <c r="U1690" s="3"/>
      <c r="V1690" s="3">
        <v>1</v>
      </c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2" t="s">
        <v>41</v>
      </c>
      <c r="AW1690" s="2" t="s">
        <v>3551</v>
      </c>
      <c r="AX1690" s="2" t="s">
        <v>41</v>
      </c>
      <c r="AY1690" s="2" t="s">
        <v>41</v>
      </c>
    </row>
    <row r="1691" spans="1:51" ht="30" customHeight="1" hidden="1">
      <c r="A1691" s="6" t="s">
        <v>1218</v>
      </c>
      <c r="B1691" s="6" t="s">
        <v>1472</v>
      </c>
      <c r="C1691" s="6" t="s">
        <v>1028</v>
      </c>
      <c r="D1691" s="7">
        <v>1</v>
      </c>
      <c r="E1691" s="8">
        <f t="shared" si="272"/>
        <v>865.8</v>
      </c>
      <c r="F1691" s="10">
        <f t="shared" si="272"/>
        <v>865.8</v>
      </c>
      <c r="G1691" s="8">
        <v>0</v>
      </c>
      <c r="H1691" s="10">
        <f t="shared" si="273"/>
        <v>0</v>
      </c>
      <c r="I1691" s="8">
        <v>0</v>
      </c>
      <c r="J1691" s="10">
        <f t="shared" si="274"/>
        <v>0</v>
      </c>
      <c r="K1691" s="8">
        <f>TRUNC(SUMIF(V1687:V1692,RIGHTB(O1691,1),J1687:J1692)*U1691,2)</f>
        <v>865.83</v>
      </c>
      <c r="L1691" s="10">
        <f t="shared" si="275"/>
        <v>865.8</v>
      </c>
      <c r="M1691" s="6" t="s">
        <v>41</v>
      </c>
      <c r="N1691" s="2" t="s">
        <v>1871</v>
      </c>
      <c r="O1691" s="2" t="s">
        <v>1104</v>
      </c>
      <c r="P1691" s="2" t="s">
        <v>48</v>
      </c>
      <c r="Q1691" s="2" t="s">
        <v>48</v>
      </c>
      <c r="R1691" s="2" t="s">
        <v>48</v>
      </c>
      <c r="S1691" s="3">
        <v>1</v>
      </c>
      <c r="T1691" s="3">
        <v>2</v>
      </c>
      <c r="U1691" s="3">
        <v>0.03</v>
      </c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2" t="s">
        <v>41</v>
      </c>
      <c r="AW1691" s="2" t="s">
        <v>3552</v>
      </c>
      <c r="AX1691" s="2" t="s">
        <v>41</v>
      </c>
      <c r="AY1691" s="2" t="s">
        <v>41</v>
      </c>
    </row>
    <row r="1692" spans="1:51" ht="30" customHeight="1" hidden="1">
      <c r="A1692" s="6" t="s">
        <v>3553</v>
      </c>
      <c r="B1692" s="6" t="s">
        <v>1211</v>
      </c>
      <c r="C1692" s="6" t="s">
        <v>1212</v>
      </c>
      <c r="D1692" s="7">
        <v>0.02</v>
      </c>
      <c r="E1692" s="8">
        <f t="shared" si="272"/>
        <v>117880</v>
      </c>
      <c r="F1692" s="10">
        <f t="shared" si="272"/>
        <v>2357.6</v>
      </c>
      <c r="G1692" s="8">
        <f>단가대비표!O392</f>
        <v>0</v>
      </c>
      <c r="H1692" s="10">
        <f t="shared" si="273"/>
        <v>0</v>
      </c>
      <c r="I1692" s="8">
        <f>단가대비표!P392</f>
        <v>117880</v>
      </c>
      <c r="J1692" s="10">
        <f t="shared" si="274"/>
        <v>2357.6</v>
      </c>
      <c r="K1692" s="8">
        <f>단가대비표!V392</f>
        <v>0</v>
      </c>
      <c r="L1692" s="10">
        <f t="shared" si="275"/>
        <v>0</v>
      </c>
      <c r="M1692" s="6" t="s">
        <v>3554</v>
      </c>
      <c r="N1692" s="2" t="s">
        <v>1871</v>
      </c>
      <c r="O1692" s="2" t="s">
        <v>3555</v>
      </c>
      <c r="P1692" s="2" t="s">
        <v>48</v>
      </c>
      <c r="Q1692" s="2" t="s">
        <v>48</v>
      </c>
      <c r="R1692" s="2" t="s">
        <v>47</v>
      </c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2" t="s">
        <v>41</v>
      </c>
      <c r="AW1692" s="2" t="s">
        <v>3556</v>
      </c>
      <c r="AX1692" s="2" t="s">
        <v>41</v>
      </c>
      <c r="AY1692" s="2" t="s">
        <v>41</v>
      </c>
    </row>
    <row r="1693" spans="1:51" ht="30" customHeight="1" hidden="1">
      <c r="A1693" s="6" t="s">
        <v>1173</v>
      </c>
      <c r="B1693" s="6" t="s">
        <v>41</v>
      </c>
      <c r="C1693" s="6" t="s">
        <v>41</v>
      </c>
      <c r="D1693" s="7"/>
      <c r="E1693" s="8"/>
      <c r="F1693" s="10">
        <f>H1693+J1693+L1693</f>
        <v>34269</v>
      </c>
      <c r="G1693" s="8"/>
      <c r="H1693" s="10">
        <f>TRUNC(SUMIF(N1687:N1692,N1686,H1687:H1692),0)</f>
        <v>2186</v>
      </c>
      <c r="I1693" s="8"/>
      <c r="J1693" s="10">
        <f>TRUNC(SUMIF(N1687:N1692,N1686,J1687:J1692),0)</f>
        <v>31218</v>
      </c>
      <c r="K1693" s="8"/>
      <c r="L1693" s="10">
        <f>TRUNC(SUMIF(N1687:N1692,N1686,L1687:L1692),0)</f>
        <v>865</v>
      </c>
      <c r="M1693" s="6" t="s">
        <v>41</v>
      </c>
      <c r="N1693" s="2" t="s">
        <v>67</v>
      </c>
      <c r="O1693" s="2" t="s">
        <v>67</v>
      </c>
      <c r="P1693" s="2" t="s">
        <v>41</v>
      </c>
      <c r="Q1693" s="2" t="s">
        <v>41</v>
      </c>
      <c r="R1693" s="2" t="s">
        <v>41</v>
      </c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2" t="s">
        <v>41</v>
      </c>
      <c r="AW1693" s="2" t="s">
        <v>41</v>
      </c>
      <c r="AX1693" s="2" t="s">
        <v>41</v>
      </c>
      <c r="AY1693" s="2" t="s">
        <v>41</v>
      </c>
    </row>
    <row r="1694" spans="1:13" ht="30" customHeight="1" hidden="1">
      <c r="A1694" s="7"/>
      <c r="B1694" s="7"/>
      <c r="C1694" s="7"/>
      <c r="D1694" s="7"/>
      <c r="E1694" s="8"/>
      <c r="F1694" s="10"/>
      <c r="G1694" s="8"/>
      <c r="H1694" s="10"/>
      <c r="I1694" s="8"/>
      <c r="J1694" s="10"/>
      <c r="K1694" s="8"/>
      <c r="L1694" s="10"/>
      <c r="M1694" s="7"/>
    </row>
    <row r="1695" spans="1:14" ht="30" customHeight="1" hidden="1">
      <c r="A1695" s="24" t="s">
        <v>3557</v>
      </c>
      <c r="B1695" s="25"/>
      <c r="C1695" s="25"/>
      <c r="D1695" s="25"/>
      <c r="E1695" s="26"/>
      <c r="F1695" s="27"/>
      <c r="G1695" s="26"/>
      <c r="H1695" s="27"/>
      <c r="I1695" s="26"/>
      <c r="J1695" s="27"/>
      <c r="K1695" s="26"/>
      <c r="L1695" s="27"/>
      <c r="M1695" s="28"/>
      <c r="N1695" s="4" t="s">
        <v>1877</v>
      </c>
    </row>
    <row r="1696" spans="1:51" ht="30" customHeight="1" hidden="1">
      <c r="A1696" s="6" t="s">
        <v>2367</v>
      </c>
      <c r="B1696" s="6" t="s">
        <v>1211</v>
      </c>
      <c r="C1696" s="6" t="s">
        <v>1212</v>
      </c>
      <c r="D1696" s="7">
        <v>0.035</v>
      </c>
      <c r="E1696" s="8">
        <f>TRUNC(G1696+I1696+K1696,1)</f>
        <v>157810</v>
      </c>
      <c r="F1696" s="10">
        <f>TRUNC(H1696+J1696+L1696,1)</f>
        <v>5523.3</v>
      </c>
      <c r="G1696" s="8">
        <f>단가대비표!O387</f>
        <v>0</v>
      </c>
      <c r="H1696" s="10">
        <f>TRUNC(G1696*D1696,1)</f>
        <v>0</v>
      </c>
      <c r="I1696" s="8">
        <f>단가대비표!P387</f>
        <v>157810</v>
      </c>
      <c r="J1696" s="10">
        <f>TRUNC(I1696*D1696,1)</f>
        <v>5523.3</v>
      </c>
      <c r="K1696" s="8">
        <f>단가대비표!V387</f>
        <v>0</v>
      </c>
      <c r="L1696" s="10">
        <f>TRUNC(K1696*D1696,1)</f>
        <v>0</v>
      </c>
      <c r="M1696" s="6" t="s">
        <v>2368</v>
      </c>
      <c r="N1696" s="2" t="s">
        <v>1877</v>
      </c>
      <c r="O1696" s="2" t="s">
        <v>2369</v>
      </c>
      <c r="P1696" s="2" t="s">
        <v>48</v>
      </c>
      <c r="Q1696" s="2" t="s">
        <v>48</v>
      </c>
      <c r="R1696" s="2" t="s">
        <v>47</v>
      </c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2" t="s">
        <v>41</v>
      </c>
      <c r="AW1696" s="2" t="s">
        <v>3558</v>
      </c>
      <c r="AX1696" s="2" t="s">
        <v>41</v>
      </c>
      <c r="AY1696" s="2" t="s">
        <v>41</v>
      </c>
    </row>
    <row r="1697" spans="1:51" ht="30" customHeight="1" hidden="1">
      <c r="A1697" s="6" t="s">
        <v>1215</v>
      </c>
      <c r="B1697" s="6" t="s">
        <v>1211</v>
      </c>
      <c r="C1697" s="6" t="s">
        <v>1212</v>
      </c>
      <c r="D1697" s="7">
        <v>0.018</v>
      </c>
      <c r="E1697" s="8">
        <f>TRUNC(G1697+I1697+K1697,1)</f>
        <v>99882</v>
      </c>
      <c r="F1697" s="10">
        <f>TRUNC(H1697+J1697+L1697,1)</f>
        <v>1797.8</v>
      </c>
      <c r="G1697" s="8">
        <f>단가대비표!O367</f>
        <v>0</v>
      </c>
      <c r="H1697" s="10">
        <f>TRUNC(G1697*D1697,1)</f>
        <v>0</v>
      </c>
      <c r="I1697" s="8">
        <f>단가대비표!P367</f>
        <v>99882</v>
      </c>
      <c r="J1697" s="10">
        <f>TRUNC(I1697*D1697,1)</f>
        <v>1797.8</v>
      </c>
      <c r="K1697" s="8">
        <f>단가대비표!V367</f>
        <v>0</v>
      </c>
      <c r="L1697" s="10">
        <f>TRUNC(K1697*D1697,1)</f>
        <v>0</v>
      </c>
      <c r="M1697" s="6" t="s">
        <v>1247</v>
      </c>
      <c r="N1697" s="2" t="s">
        <v>1877</v>
      </c>
      <c r="O1697" s="2" t="s">
        <v>1216</v>
      </c>
      <c r="P1697" s="2" t="s">
        <v>48</v>
      </c>
      <c r="Q1697" s="2" t="s">
        <v>48</v>
      </c>
      <c r="R1697" s="2" t="s">
        <v>47</v>
      </c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2" t="s">
        <v>41</v>
      </c>
      <c r="AW1697" s="2" t="s">
        <v>3559</v>
      </c>
      <c r="AX1697" s="2" t="s">
        <v>41</v>
      </c>
      <c r="AY1697" s="2" t="s">
        <v>41</v>
      </c>
    </row>
    <row r="1698" spans="1:51" ht="30" customHeight="1" hidden="1">
      <c r="A1698" s="6" t="s">
        <v>1173</v>
      </c>
      <c r="B1698" s="6" t="s">
        <v>41</v>
      </c>
      <c r="C1698" s="6" t="s">
        <v>41</v>
      </c>
      <c r="D1698" s="7"/>
      <c r="E1698" s="8"/>
      <c r="F1698" s="10">
        <f>H1698+J1698+L1698</f>
        <v>7321</v>
      </c>
      <c r="G1698" s="8"/>
      <c r="H1698" s="10">
        <f>TRUNC(SUMIF(N1696:N1697,N1695,H1696:H1697),0)</f>
        <v>0</v>
      </c>
      <c r="I1698" s="8"/>
      <c r="J1698" s="10">
        <f>TRUNC(SUMIF(N1696:N1697,N1695,J1696:J1697),0)</f>
        <v>7321</v>
      </c>
      <c r="K1698" s="8"/>
      <c r="L1698" s="10">
        <f>TRUNC(SUMIF(N1696:N1697,N1695,L1696:L1697),0)</f>
        <v>0</v>
      </c>
      <c r="M1698" s="6" t="s">
        <v>41</v>
      </c>
      <c r="N1698" s="2" t="s">
        <v>67</v>
      </c>
      <c r="O1698" s="2" t="s">
        <v>67</v>
      </c>
      <c r="P1698" s="2" t="s">
        <v>41</v>
      </c>
      <c r="Q1698" s="2" t="s">
        <v>41</v>
      </c>
      <c r="R1698" s="2" t="s">
        <v>41</v>
      </c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2" t="s">
        <v>41</v>
      </c>
      <c r="AW1698" s="2" t="s">
        <v>41</v>
      </c>
      <c r="AX1698" s="2" t="s">
        <v>41</v>
      </c>
      <c r="AY1698" s="2" t="s">
        <v>41</v>
      </c>
    </row>
    <row r="1699" spans="1:13" ht="30" customHeight="1" hidden="1">
      <c r="A1699" s="7"/>
      <c r="B1699" s="7"/>
      <c r="C1699" s="7"/>
      <c r="D1699" s="7"/>
      <c r="E1699" s="8"/>
      <c r="F1699" s="10"/>
      <c r="G1699" s="8"/>
      <c r="H1699" s="10"/>
      <c r="I1699" s="8"/>
      <c r="J1699" s="10"/>
      <c r="K1699" s="8"/>
      <c r="L1699" s="10"/>
      <c r="M1699" s="7"/>
    </row>
    <row r="1700" spans="1:14" ht="30" customHeight="1" hidden="1">
      <c r="A1700" s="24" t="s">
        <v>3560</v>
      </c>
      <c r="B1700" s="25"/>
      <c r="C1700" s="25"/>
      <c r="D1700" s="25"/>
      <c r="E1700" s="26"/>
      <c r="F1700" s="27"/>
      <c r="G1700" s="26"/>
      <c r="H1700" s="27"/>
      <c r="I1700" s="26"/>
      <c r="J1700" s="27"/>
      <c r="K1700" s="26"/>
      <c r="L1700" s="27"/>
      <c r="M1700" s="28"/>
      <c r="N1700" s="4" t="s">
        <v>1882</v>
      </c>
    </row>
    <row r="1701" spans="1:51" ht="30" customHeight="1" hidden="1">
      <c r="A1701" s="6" t="s">
        <v>3541</v>
      </c>
      <c r="B1701" s="6" t="s">
        <v>3542</v>
      </c>
      <c r="C1701" s="6" t="s">
        <v>699</v>
      </c>
      <c r="D1701" s="7">
        <v>6.8</v>
      </c>
      <c r="E1701" s="8">
        <f aca="true" t="shared" si="276" ref="E1701:F1706">TRUNC(G1701+I1701+K1701,1)</f>
        <v>200</v>
      </c>
      <c r="F1701" s="10">
        <f t="shared" si="276"/>
        <v>1360</v>
      </c>
      <c r="G1701" s="8">
        <f>단가대비표!O131</f>
        <v>200</v>
      </c>
      <c r="H1701" s="10">
        <f aca="true" t="shared" si="277" ref="H1701:H1706">TRUNC(G1701*D1701,1)</f>
        <v>1360</v>
      </c>
      <c r="I1701" s="8">
        <f>단가대비표!P131</f>
        <v>0</v>
      </c>
      <c r="J1701" s="10">
        <f aca="true" t="shared" si="278" ref="J1701:J1706">TRUNC(I1701*D1701,1)</f>
        <v>0</v>
      </c>
      <c r="K1701" s="8">
        <f>단가대비표!V131</f>
        <v>0</v>
      </c>
      <c r="L1701" s="10">
        <f aca="true" t="shared" si="279" ref="L1701:L1706">TRUNC(K1701*D1701,1)</f>
        <v>0</v>
      </c>
      <c r="M1701" s="6" t="s">
        <v>3543</v>
      </c>
      <c r="N1701" s="2" t="s">
        <v>1882</v>
      </c>
      <c r="O1701" s="2" t="s">
        <v>3544</v>
      </c>
      <c r="P1701" s="2" t="s">
        <v>48</v>
      </c>
      <c r="Q1701" s="2" t="s">
        <v>48</v>
      </c>
      <c r="R1701" s="2" t="s">
        <v>47</v>
      </c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2" t="s">
        <v>41</v>
      </c>
      <c r="AW1701" s="2" t="s">
        <v>3561</v>
      </c>
      <c r="AX1701" s="2" t="s">
        <v>41</v>
      </c>
      <c r="AY1701" s="2" t="s">
        <v>41</v>
      </c>
    </row>
    <row r="1702" spans="1:51" ht="30" customHeight="1" hidden="1">
      <c r="A1702" s="6" t="s">
        <v>3541</v>
      </c>
      <c r="B1702" s="6" t="s">
        <v>3546</v>
      </c>
      <c r="C1702" s="6" t="s">
        <v>699</v>
      </c>
      <c r="D1702" s="7">
        <v>1.36</v>
      </c>
      <c r="E1702" s="8">
        <f t="shared" si="276"/>
        <v>208</v>
      </c>
      <c r="F1702" s="10">
        <f t="shared" si="276"/>
        <v>282.8</v>
      </c>
      <c r="G1702" s="8">
        <f>단가대비표!O132</f>
        <v>208</v>
      </c>
      <c r="H1702" s="10">
        <f t="shared" si="277"/>
        <v>282.8</v>
      </c>
      <c r="I1702" s="8">
        <f>단가대비표!P132</f>
        <v>0</v>
      </c>
      <c r="J1702" s="10">
        <f t="shared" si="278"/>
        <v>0</v>
      </c>
      <c r="K1702" s="8">
        <f>단가대비표!V132</f>
        <v>0</v>
      </c>
      <c r="L1702" s="10">
        <f t="shared" si="279"/>
        <v>0</v>
      </c>
      <c r="M1702" s="6" t="s">
        <v>3547</v>
      </c>
      <c r="N1702" s="2" t="s">
        <v>1882</v>
      </c>
      <c r="O1702" s="2" t="s">
        <v>3548</v>
      </c>
      <c r="P1702" s="2" t="s">
        <v>48</v>
      </c>
      <c r="Q1702" s="2" t="s">
        <v>48</v>
      </c>
      <c r="R1702" s="2" t="s">
        <v>47</v>
      </c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2" t="s">
        <v>41</v>
      </c>
      <c r="AW1702" s="2" t="s">
        <v>3562</v>
      </c>
      <c r="AX1702" s="2" t="s">
        <v>41</v>
      </c>
      <c r="AY1702" s="2" t="s">
        <v>41</v>
      </c>
    </row>
    <row r="1703" spans="1:51" ht="30" customHeight="1" hidden="1">
      <c r="A1703" s="6" t="s">
        <v>2814</v>
      </c>
      <c r="B1703" s="6" t="s">
        <v>1211</v>
      </c>
      <c r="C1703" s="6" t="s">
        <v>1212</v>
      </c>
      <c r="D1703" s="7">
        <v>0.156</v>
      </c>
      <c r="E1703" s="8">
        <f t="shared" si="276"/>
        <v>153735</v>
      </c>
      <c r="F1703" s="10">
        <f t="shared" si="276"/>
        <v>23982.6</v>
      </c>
      <c r="G1703" s="8">
        <f>단가대비표!O388</f>
        <v>0</v>
      </c>
      <c r="H1703" s="10">
        <f t="shared" si="277"/>
        <v>0</v>
      </c>
      <c r="I1703" s="8">
        <f>단가대비표!P388</f>
        <v>153735</v>
      </c>
      <c r="J1703" s="10">
        <f t="shared" si="278"/>
        <v>23982.6</v>
      </c>
      <c r="K1703" s="8">
        <f>단가대비표!V388</f>
        <v>0</v>
      </c>
      <c r="L1703" s="10">
        <f t="shared" si="279"/>
        <v>0</v>
      </c>
      <c r="M1703" s="6" t="s">
        <v>2815</v>
      </c>
      <c r="N1703" s="2" t="s">
        <v>1882</v>
      </c>
      <c r="O1703" s="2" t="s">
        <v>2816</v>
      </c>
      <c r="P1703" s="2" t="s">
        <v>48</v>
      </c>
      <c r="Q1703" s="2" t="s">
        <v>48</v>
      </c>
      <c r="R1703" s="2" t="s">
        <v>47</v>
      </c>
      <c r="S1703" s="3"/>
      <c r="T1703" s="3"/>
      <c r="U1703" s="3"/>
      <c r="V1703" s="3">
        <v>1</v>
      </c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2" t="s">
        <v>41</v>
      </c>
      <c r="AW1703" s="2" t="s">
        <v>3563</v>
      </c>
      <c r="AX1703" s="2" t="s">
        <v>41</v>
      </c>
      <c r="AY1703" s="2" t="s">
        <v>41</v>
      </c>
    </row>
    <row r="1704" spans="1:51" ht="30" customHeight="1" hidden="1">
      <c r="A1704" s="6" t="s">
        <v>1215</v>
      </c>
      <c r="B1704" s="6" t="s">
        <v>1211</v>
      </c>
      <c r="C1704" s="6" t="s">
        <v>1212</v>
      </c>
      <c r="D1704" s="7">
        <v>0.053</v>
      </c>
      <c r="E1704" s="8">
        <f t="shared" si="276"/>
        <v>99882</v>
      </c>
      <c r="F1704" s="10">
        <f t="shared" si="276"/>
        <v>5293.7</v>
      </c>
      <c r="G1704" s="8">
        <f>단가대비표!O367</f>
        <v>0</v>
      </c>
      <c r="H1704" s="10">
        <f t="shared" si="277"/>
        <v>0</v>
      </c>
      <c r="I1704" s="8">
        <f>단가대비표!P367</f>
        <v>99882</v>
      </c>
      <c r="J1704" s="10">
        <f t="shared" si="278"/>
        <v>5293.7</v>
      </c>
      <c r="K1704" s="8">
        <f>단가대비표!V367</f>
        <v>0</v>
      </c>
      <c r="L1704" s="10">
        <f t="shared" si="279"/>
        <v>0</v>
      </c>
      <c r="M1704" s="6" t="s">
        <v>1247</v>
      </c>
      <c r="N1704" s="2" t="s">
        <v>1882</v>
      </c>
      <c r="O1704" s="2" t="s">
        <v>1216</v>
      </c>
      <c r="P1704" s="2" t="s">
        <v>48</v>
      </c>
      <c r="Q1704" s="2" t="s">
        <v>48</v>
      </c>
      <c r="R1704" s="2" t="s">
        <v>47</v>
      </c>
      <c r="S1704" s="3"/>
      <c r="T1704" s="3"/>
      <c r="U1704" s="3"/>
      <c r="V1704" s="3">
        <v>1</v>
      </c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2" t="s">
        <v>41</v>
      </c>
      <c r="AW1704" s="2" t="s">
        <v>3564</v>
      </c>
      <c r="AX1704" s="2" t="s">
        <v>41</v>
      </c>
      <c r="AY1704" s="2" t="s">
        <v>41</v>
      </c>
    </row>
    <row r="1705" spans="1:51" ht="30" customHeight="1" hidden="1">
      <c r="A1705" s="6" t="s">
        <v>1218</v>
      </c>
      <c r="B1705" s="6" t="s">
        <v>1472</v>
      </c>
      <c r="C1705" s="6" t="s">
        <v>1028</v>
      </c>
      <c r="D1705" s="7">
        <v>1</v>
      </c>
      <c r="E1705" s="8">
        <f t="shared" si="276"/>
        <v>878.2</v>
      </c>
      <c r="F1705" s="10">
        <f t="shared" si="276"/>
        <v>878.2</v>
      </c>
      <c r="G1705" s="8">
        <v>0</v>
      </c>
      <c r="H1705" s="10">
        <f t="shared" si="277"/>
        <v>0</v>
      </c>
      <c r="I1705" s="8">
        <v>0</v>
      </c>
      <c r="J1705" s="10">
        <f t="shared" si="278"/>
        <v>0</v>
      </c>
      <c r="K1705" s="8">
        <f>TRUNC(SUMIF(V1701:V1706,RIGHTB(O1705,1),J1701:J1706)*U1705,2)</f>
        <v>878.28</v>
      </c>
      <c r="L1705" s="10">
        <f t="shared" si="279"/>
        <v>878.2</v>
      </c>
      <c r="M1705" s="6" t="s">
        <v>41</v>
      </c>
      <c r="N1705" s="2" t="s">
        <v>1882</v>
      </c>
      <c r="O1705" s="2" t="s">
        <v>1104</v>
      </c>
      <c r="P1705" s="2" t="s">
        <v>48</v>
      </c>
      <c r="Q1705" s="2" t="s">
        <v>48</v>
      </c>
      <c r="R1705" s="2" t="s">
        <v>48</v>
      </c>
      <c r="S1705" s="3">
        <v>1</v>
      </c>
      <c r="T1705" s="3">
        <v>2</v>
      </c>
      <c r="U1705" s="3">
        <v>0.03</v>
      </c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2" t="s">
        <v>41</v>
      </c>
      <c r="AW1705" s="2" t="s">
        <v>3565</v>
      </c>
      <c r="AX1705" s="2" t="s">
        <v>41</v>
      </c>
      <c r="AY1705" s="2" t="s">
        <v>41</v>
      </c>
    </row>
    <row r="1706" spans="1:51" ht="30" customHeight="1" hidden="1">
      <c r="A1706" s="6" t="s">
        <v>3553</v>
      </c>
      <c r="B1706" s="6" t="s">
        <v>1211</v>
      </c>
      <c r="C1706" s="6" t="s">
        <v>1212</v>
      </c>
      <c r="D1706" s="7">
        <v>0.016</v>
      </c>
      <c r="E1706" s="8">
        <f t="shared" si="276"/>
        <v>117880</v>
      </c>
      <c r="F1706" s="10">
        <f t="shared" si="276"/>
        <v>1886</v>
      </c>
      <c r="G1706" s="8">
        <f>단가대비표!O392</f>
        <v>0</v>
      </c>
      <c r="H1706" s="10">
        <f t="shared" si="277"/>
        <v>0</v>
      </c>
      <c r="I1706" s="8">
        <f>단가대비표!P392</f>
        <v>117880</v>
      </c>
      <c r="J1706" s="10">
        <f t="shared" si="278"/>
        <v>1886</v>
      </c>
      <c r="K1706" s="8">
        <f>단가대비표!V392</f>
        <v>0</v>
      </c>
      <c r="L1706" s="10">
        <f t="shared" si="279"/>
        <v>0</v>
      </c>
      <c r="M1706" s="6" t="s">
        <v>3554</v>
      </c>
      <c r="N1706" s="2" t="s">
        <v>1882</v>
      </c>
      <c r="O1706" s="2" t="s">
        <v>3555</v>
      </c>
      <c r="P1706" s="2" t="s">
        <v>48</v>
      </c>
      <c r="Q1706" s="2" t="s">
        <v>48</v>
      </c>
      <c r="R1706" s="2" t="s">
        <v>47</v>
      </c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2" t="s">
        <v>41</v>
      </c>
      <c r="AW1706" s="2" t="s">
        <v>3566</v>
      </c>
      <c r="AX1706" s="2" t="s">
        <v>41</v>
      </c>
      <c r="AY1706" s="2" t="s">
        <v>41</v>
      </c>
    </row>
    <row r="1707" spans="1:51" ht="30" customHeight="1" hidden="1">
      <c r="A1707" s="6" t="s">
        <v>1173</v>
      </c>
      <c r="B1707" s="6" t="s">
        <v>41</v>
      </c>
      <c r="C1707" s="6" t="s">
        <v>41</v>
      </c>
      <c r="D1707" s="7"/>
      <c r="E1707" s="8"/>
      <c r="F1707" s="10">
        <f>H1707+J1707+L1707</f>
        <v>33682</v>
      </c>
      <c r="G1707" s="8"/>
      <c r="H1707" s="10">
        <f>TRUNC(SUMIF(N1701:N1706,N1700,H1701:H1706),0)</f>
        <v>1642</v>
      </c>
      <c r="I1707" s="8"/>
      <c r="J1707" s="10">
        <f>TRUNC(SUMIF(N1701:N1706,N1700,J1701:J1706),0)</f>
        <v>31162</v>
      </c>
      <c r="K1707" s="8"/>
      <c r="L1707" s="10">
        <f>TRUNC(SUMIF(N1701:N1706,N1700,L1701:L1706),0)</f>
        <v>878</v>
      </c>
      <c r="M1707" s="6" t="s">
        <v>41</v>
      </c>
      <c r="N1707" s="2" t="s">
        <v>67</v>
      </c>
      <c r="O1707" s="2" t="s">
        <v>67</v>
      </c>
      <c r="P1707" s="2" t="s">
        <v>41</v>
      </c>
      <c r="Q1707" s="2" t="s">
        <v>41</v>
      </c>
      <c r="R1707" s="2" t="s">
        <v>41</v>
      </c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2" t="s">
        <v>41</v>
      </c>
      <c r="AW1707" s="2" t="s">
        <v>41</v>
      </c>
      <c r="AX1707" s="2" t="s">
        <v>41</v>
      </c>
      <c r="AY1707" s="2" t="s">
        <v>41</v>
      </c>
    </row>
    <row r="1708" spans="1:13" ht="30" customHeight="1" hidden="1">
      <c r="A1708" s="7"/>
      <c r="B1708" s="7"/>
      <c r="C1708" s="7"/>
      <c r="D1708" s="7"/>
      <c r="E1708" s="8"/>
      <c r="F1708" s="10"/>
      <c r="G1708" s="8"/>
      <c r="H1708" s="10"/>
      <c r="I1708" s="8"/>
      <c r="J1708" s="10"/>
      <c r="K1708" s="8"/>
      <c r="L1708" s="10"/>
      <c r="M1708" s="7"/>
    </row>
    <row r="1709" spans="1:14" ht="30" customHeight="1" hidden="1">
      <c r="A1709" s="24" t="s">
        <v>3567</v>
      </c>
      <c r="B1709" s="25"/>
      <c r="C1709" s="25"/>
      <c r="D1709" s="25"/>
      <c r="E1709" s="26"/>
      <c r="F1709" s="27"/>
      <c r="G1709" s="26"/>
      <c r="H1709" s="27"/>
      <c r="I1709" s="26"/>
      <c r="J1709" s="27"/>
      <c r="K1709" s="26"/>
      <c r="L1709" s="27"/>
      <c r="M1709" s="28"/>
      <c r="N1709" s="4" t="s">
        <v>1900</v>
      </c>
    </row>
    <row r="1710" spans="1:51" ht="30" customHeight="1" hidden="1">
      <c r="A1710" s="6" t="s">
        <v>1932</v>
      </c>
      <c r="B1710" s="6" t="s">
        <v>1211</v>
      </c>
      <c r="C1710" s="6" t="s">
        <v>1212</v>
      </c>
      <c r="D1710" s="7">
        <v>0.09</v>
      </c>
      <c r="E1710" s="8">
        <f aca="true" t="shared" si="280" ref="E1710:F1712">TRUNC(G1710+I1710+K1710,1)</f>
        <v>116958</v>
      </c>
      <c r="F1710" s="10">
        <f t="shared" si="280"/>
        <v>10526.2</v>
      </c>
      <c r="G1710" s="8">
        <f>단가대비표!O386</f>
        <v>0</v>
      </c>
      <c r="H1710" s="10">
        <f>TRUNC(G1710*D1710,1)</f>
        <v>0</v>
      </c>
      <c r="I1710" s="8">
        <f>단가대비표!P386</f>
        <v>116958</v>
      </c>
      <c r="J1710" s="10">
        <f>TRUNC(I1710*D1710,1)</f>
        <v>10526.2</v>
      </c>
      <c r="K1710" s="8">
        <f>단가대비표!V386</f>
        <v>0</v>
      </c>
      <c r="L1710" s="10">
        <f>TRUNC(K1710*D1710,1)</f>
        <v>0</v>
      </c>
      <c r="M1710" s="6" t="s">
        <v>1933</v>
      </c>
      <c r="N1710" s="2" t="s">
        <v>1900</v>
      </c>
      <c r="O1710" s="2" t="s">
        <v>1934</v>
      </c>
      <c r="P1710" s="2" t="s">
        <v>48</v>
      </c>
      <c r="Q1710" s="2" t="s">
        <v>48</v>
      </c>
      <c r="R1710" s="2" t="s">
        <v>47</v>
      </c>
      <c r="S1710" s="3"/>
      <c r="T1710" s="3"/>
      <c r="U1710" s="3"/>
      <c r="V1710" s="3">
        <v>1</v>
      </c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2" t="s">
        <v>41</v>
      </c>
      <c r="AW1710" s="2" t="s">
        <v>3568</v>
      </c>
      <c r="AX1710" s="2" t="s">
        <v>41</v>
      </c>
      <c r="AY1710" s="2" t="s">
        <v>41</v>
      </c>
    </row>
    <row r="1711" spans="1:51" ht="30" customHeight="1" hidden="1">
      <c r="A1711" s="6" t="s">
        <v>1215</v>
      </c>
      <c r="B1711" s="6" t="s">
        <v>1211</v>
      </c>
      <c r="C1711" s="6" t="s">
        <v>1212</v>
      </c>
      <c r="D1711" s="7">
        <v>0.05</v>
      </c>
      <c r="E1711" s="8">
        <f t="shared" si="280"/>
        <v>99882</v>
      </c>
      <c r="F1711" s="10">
        <f t="shared" si="280"/>
        <v>4994.1</v>
      </c>
      <c r="G1711" s="8">
        <f>단가대비표!O367</f>
        <v>0</v>
      </c>
      <c r="H1711" s="10">
        <f>TRUNC(G1711*D1711,1)</f>
        <v>0</v>
      </c>
      <c r="I1711" s="8">
        <f>단가대비표!P367</f>
        <v>99882</v>
      </c>
      <c r="J1711" s="10">
        <f>TRUNC(I1711*D1711,1)</f>
        <v>4994.1</v>
      </c>
      <c r="K1711" s="8">
        <f>단가대비표!V367</f>
        <v>0</v>
      </c>
      <c r="L1711" s="10">
        <f>TRUNC(K1711*D1711,1)</f>
        <v>0</v>
      </c>
      <c r="M1711" s="6" t="s">
        <v>1247</v>
      </c>
      <c r="N1711" s="2" t="s">
        <v>1900</v>
      </c>
      <c r="O1711" s="2" t="s">
        <v>1216</v>
      </c>
      <c r="P1711" s="2" t="s">
        <v>48</v>
      </c>
      <c r="Q1711" s="2" t="s">
        <v>48</v>
      </c>
      <c r="R1711" s="2" t="s">
        <v>47</v>
      </c>
      <c r="S1711" s="3"/>
      <c r="T1711" s="3"/>
      <c r="U1711" s="3"/>
      <c r="V1711" s="3">
        <v>1</v>
      </c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2" t="s">
        <v>41</v>
      </c>
      <c r="AW1711" s="2" t="s">
        <v>3569</v>
      </c>
      <c r="AX1711" s="2" t="s">
        <v>41</v>
      </c>
      <c r="AY1711" s="2" t="s">
        <v>41</v>
      </c>
    </row>
    <row r="1712" spans="1:51" ht="30" customHeight="1" hidden="1">
      <c r="A1712" s="6" t="s">
        <v>1218</v>
      </c>
      <c r="B1712" s="6" t="s">
        <v>1472</v>
      </c>
      <c r="C1712" s="6" t="s">
        <v>1028</v>
      </c>
      <c r="D1712" s="7">
        <v>1</v>
      </c>
      <c r="E1712" s="8">
        <f t="shared" si="280"/>
        <v>465.6</v>
      </c>
      <c r="F1712" s="10">
        <f t="shared" si="280"/>
        <v>465.6</v>
      </c>
      <c r="G1712" s="8">
        <f>TRUNC(SUMIF(V1710:V1712,RIGHTB(O1712,1),J1710:J1712)*U1712,2)</f>
        <v>465.6</v>
      </c>
      <c r="H1712" s="10">
        <f>TRUNC(G1712*D1712,1)</f>
        <v>465.6</v>
      </c>
      <c r="I1712" s="8">
        <v>0</v>
      </c>
      <c r="J1712" s="10">
        <f>TRUNC(I1712*D1712,1)</f>
        <v>0</v>
      </c>
      <c r="K1712" s="8">
        <v>0</v>
      </c>
      <c r="L1712" s="10">
        <f>TRUNC(K1712*D1712,1)</f>
        <v>0</v>
      </c>
      <c r="M1712" s="6" t="s">
        <v>41</v>
      </c>
      <c r="N1712" s="2" t="s">
        <v>1900</v>
      </c>
      <c r="O1712" s="2" t="s">
        <v>1104</v>
      </c>
      <c r="P1712" s="2" t="s">
        <v>48</v>
      </c>
      <c r="Q1712" s="2" t="s">
        <v>48</v>
      </c>
      <c r="R1712" s="2" t="s">
        <v>48</v>
      </c>
      <c r="S1712" s="3">
        <v>1</v>
      </c>
      <c r="T1712" s="3">
        <v>0</v>
      </c>
      <c r="U1712" s="3">
        <v>0.03</v>
      </c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2" t="s">
        <v>41</v>
      </c>
      <c r="AW1712" s="2" t="s">
        <v>3570</v>
      </c>
      <c r="AX1712" s="2" t="s">
        <v>41</v>
      </c>
      <c r="AY1712" s="2" t="s">
        <v>41</v>
      </c>
    </row>
    <row r="1713" spans="1:51" ht="30" customHeight="1" hidden="1">
      <c r="A1713" s="6" t="s">
        <v>1173</v>
      </c>
      <c r="B1713" s="6" t="s">
        <v>41</v>
      </c>
      <c r="C1713" s="6" t="s">
        <v>41</v>
      </c>
      <c r="D1713" s="7"/>
      <c r="E1713" s="8"/>
      <c r="F1713" s="10">
        <f>H1713+J1713+L1713</f>
        <v>15985</v>
      </c>
      <c r="G1713" s="8"/>
      <c r="H1713" s="10">
        <f>TRUNC(SUMIF(N1710:N1712,N1709,H1710:H1712),0)</f>
        <v>465</v>
      </c>
      <c r="I1713" s="8"/>
      <c r="J1713" s="10">
        <f>TRUNC(SUMIF(N1710:N1712,N1709,J1710:J1712),0)</f>
        <v>15520</v>
      </c>
      <c r="K1713" s="8"/>
      <c r="L1713" s="10">
        <f>TRUNC(SUMIF(N1710:N1712,N1709,L1710:L1712),0)</f>
        <v>0</v>
      </c>
      <c r="M1713" s="6" t="s">
        <v>41</v>
      </c>
      <c r="N1713" s="2" t="s">
        <v>67</v>
      </c>
      <c r="O1713" s="2" t="s">
        <v>67</v>
      </c>
      <c r="P1713" s="2" t="s">
        <v>41</v>
      </c>
      <c r="Q1713" s="2" t="s">
        <v>41</v>
      </c>
      <c r="R1713" s="2" t="s">
        <v>41</v>
      </c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2" t="s">
        <v>41</v>
      </c>
      <c r="AW1713" s="2" t="s">
        <v>41</v>
      </c>
      <c r="AX1713" s="2" t="s">
        <v>41</v>
      </c>
      <c r="AY1713" s="2" t="s">
        <v>41</v>
      </c>
    </row>
    <row r="1714" spans="1:13" ht="30" customHeight="1" hidden="1">
      <c r="A1714" s="7"/>
      <c r="B1714" s="7"/>
      <c r="C1714" s="7"/>
      <c r="D1714" s="7"/>
      <c r="E1714" s="8"/>
      <c r="F1714" s="10"/>
      <c r="G1714" s="8"/>
      <c r="H1714" s="10"/>
      <c r="I1714" s="8"/>
      <c r="J1714" s="10"/>
      <c r="K1714" s="8"/>
      <c r="L1714" s="10"/>
      <c r="M1714" s="7"/>
    </row>
    <row r="1715" spans="1:14" ht="30" customHeight="1" hidden="1">
      <c r="A1715" s="24" t="s">
        <v>3571</v>
      </c>
      <c r="B1715" s="25"/>
      <c r="C1715" s="25"/>
      <c r="D1715" s="25"/>
      <c r="E1715" s="26"/>
      <c r="F1715" s="27"/>
      <c r="G1715" s="26"/>
      <c r="H1715" s="27"/>
      <c r="I1715" s="26"/>
      <c r="J1715" s="27"/>
      <c r="K1715" s="26"/>
      <c r="L1715" s="27"/>
      <c r="M1715" s="28"/>
      <c r="N1715" s="4" t="s">
        <v>1908</v>
      </c>
    </row>
    <row r="1716" spans="1:51" ht="30" customHeight="1" hidden="1">
      <c r="A1716" s="6" t="s">
        <v>1932</v>
      </c>
      <c r="B1716" s="6" t="s">
        <v>1211</v>
      </c>
      <c r="C1716" s="6" t="s">
        <v>1212</v>
      </c>
      <c r="D1716" s="7">
        <v>0.07</v>
      </c>
      <c r="E1716" s="8">
        <f aca="true" t="shared" si="281" ref="E1716:F1718">TRUNC(G1716+I1716+K1716,1)</f>
        <v>116958</v>
      </c>
      <c r="F1716" s="10">
        <f t="shared" si="281"/>
        <v>8187</v>
      </c>
      <c r="G1716" s="8">
        <f>단가대비표!O386</f>
        <v>0</v>
      </c>
      <c r="H1716" s="10">
        <f>TRUNC(G1716*D1716,1)</f>
        <v>0</v>
      </c>
      <c r="I1716" s="8">
        <f>단가대비표!P386</f>
        <v>116958</v>
      </c>
      <c r="J1716" s="10">
        <f>TRUNC(I1716*D1716,1)</f>
        <v>8187</v>
      </c>
      <c r="K1716" s="8">
        <f>단가대비표!V386</f>
        <v>0</v>
      </c>
      <c r="L1716" s="10">
        <f>TRUNC(K1716*D1716,1)</f>
        <v>0</v>
      </c>
      <c r="M1716" s="6" t="s">
        <v>1933</v>
      </c>
      <c r="N1716" s="2" t="s">
        <v>1908</v>
      </c>
      <c r="O1716" s="2" t="s">
        <v>1934</v>
      </c>
      <c r="P1716" s="2" t="s">
        <v>48</v>
      </c>
      <c r="Q1716" s="2" t="s">
        <v>48</v>
      </c>
      <c r="R1716" s="2" t="s">
        <v>47</v>
      </c>
      <c r="S1716" s="3"/>
      <c r="T1716" s="3"/>
      <c r="U1716" s="3"/>
      <c r="V1716" s="3">
        <v>1</v>
      </c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2" t="s">
        <v>41</v>
      </c>
      <c r="AW1716" s="2" t="s">
        <v>3572</v>
      </c>
      <c r="AX1716" s="2" t="s">
        <v>41</v>
      </c>
      <c r="AY1716" s="2" t="s">
        <v>41</v>
      </c>
    </row>
    <row r="1717" spans="1:51" ht="30" customHeight="1" hidden="1">
      <c r="A1717" s="6" t="s">
        <v>1215</v>
      </c>
      <c r="B1717" s="6" t="s">
        <v>1211</v>
      </c>
      <c r="C1717" s="6" t="s">
        <v>1212</v>
      </c>
      <c r="D1717" s="7">
        <v>0.04</v>
      </c>
      <c r="E1717" s="8">
        <f t="shared" si="281"/>
        <v>99882</v>
      </c>
      <c r="F1717" s="10">
        <f t="shared" si="281"/>
        <v>3995.2</v>
      </c>
      <c r="G1717" s="8">
        <f>단가대비표!O367</f>
        <v>0</v>
      </c>
      <c r="H1717" s="10">
        <f>TRUNC(G1717*D1717,1)</f>
        <v>0</v>
      </c>
      <c r="I1717" s="8">
        <f>단가대비표!P367</f>
        <v>99882</v>
      </c>
      <c r="J1717" s="10">
        <f>TRUNC(I1717*D1717,1)</f>
        <v>3995.2</v>
      </c>
      <c r="K1717" s="8">
        <f>단가대비표!V367</f>
        <v>0</v>
      </c>
      <c r="L1717" s="10">
        <f>TRUNC(K1717*D1717,1)</f>
        <v>0</v>
      </c>
      <c r="M1717" s="6" t="s">
        <v>1247</v>
      </c>
      <c r="N1717" s="2" t="s">
        <v>1908</v>
      </c>
      <c r="O1717" s="2" t="s">
        <v>1216</v>
      </c>
      <c r="P1717" s="2" t="s">
        <v>48</v>
      </c>
      <c r="Q1717" s="2" t="s">
        <v>48</v>
      </c>
      <c r="R1717" s="2" t="s">
        <v>47</v>
      </c>
      <c r="S1717" s="3"/>
      <c r="T1717" s="3"/>
      <c r="U1717" s="3"/>
      <c r="V1717" s="3">
        <v>1</v>
      </c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2" t="s">
        <v>41</v>
      </c>
      <c r="AW1717" s="2" t="s">
        <v>3573</v>
      </c>
      <c r="AX1717" s="2" t="s">
        <v>41</v>
      </c>
      <c r="AY1717" s="2" t="s">
        <v>41</v>
      </c>
    </row>
    <row r="1718" spans="1:51" ht="30" customHeight="1" hidden="1">
      <c r="A1718" s="6" t="s">
        <v>1218</v>
      </c>
      <c r="B1718" s="6" t="s">
        <v>1472</v>
      </c>
      <c r="C1718" s="6" t="s">
        <v>1028</v>
      </c>
      <c r="D1718" s="7">
        <v>1</v>
      </c>
      <c r="E1718" s="8">
        <f t="shared" si="281"/>
        <v>365.4</v>
      </c>
      <c r="F1718" s="10">
        <f t="shared" si="281"/>
        <v>365.4</v>
      </c>
      <c r="G1718" s="8">
        <f>TRUNC(SUMIF(V1716:V1718,RIGHTB(O1718,1),J1716:J1718)*U1718,2)</f>
        <v>365.46</v>
      </c>
      <c r="H1718" s="10">
        <f>TRUNC(G1718*D1718,1)</f>
        <v>365.4</v>
      </c>
      <c r="I1718" s="8">
        <v>0</v>
      </c>
      <c r="J1718" s="10">
        <f>TRUNC(I1718*D1718,1)</f>
        <v>0</v>
      </c>
      <c r="K1718" s="8">
        <v>0</v>
      </c>
      <c r="L1718" s="10">
        <f>TRUNC(K1718*D1718,1)</f>
        <v>0</v>
      </c>
      <c r="M1718" s="6" t="s">
        <v>41</v>
      </c>
      <c r="N1718" s="2" t="s">
        <v>1908</v>
      </c>
      <c r="O1718" s="2" t="s">
        <v>1104</v>
      </c>
      <c r="P1718" s="2" t="s">
        <v>48</v>
      </c>
      <c r="Q1718" s="2" t="s">
        <v>48</v>
      </c>
      <c r="R1718" s="2" t="s">
        <v>48</v>
      </c>
      <c r="S1718" s="3">
        <v>1</v>
      </c>
      <c r="T1718" s="3">
        <v>0</v>
      </c>
      <c r="U1718" s="3">
        <v>0.03</v>
      </c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2" t="s">
        <v>41</v>
      </c>
      <c r="AW1718" s="2" t="s">
        <v>3574</v>
      </c>
      <c r="AX1718" s="2" t="s">
        <v>41</v>
      </c>
      <c r="AY1718" s="2" t="s">
        <v>41</v>
      </c>
    </row>
    <row r="1719" spans="1:51" ht="30" customHeight="1" hidden="1">
      <c r="A1719" s="6" t="s">
        <v>1173</v>
      </c>
      <c r="B1719" s="6" t="s">
        <v>41</v>
      </c>
      <c r="C1719" s="6" t="s">
        <v>41</v>
      </c>
      <c r="D1719" s="7"/>
      <c r="E1719" s="8"/>
      <c r="F1719" s="10">
        <f>H1719+J1719+L1719</f>
        <v>12547</v>
      </c>
      <c r="G1719" s="8"/>
      <c r="H1719" s="10">
        <f>TRUNC(SUMIF(N1716:N1718,N1715,H1716:H1718),0)</f>
        <v>365</v>
      </c>
      <c r="I1719" s="8"/>
      <c r="J1719" s="10">
        <f>TRUNC(SUMIF(N1716:N1718,N1715,J1716:J1718),0)</f>
        <v>12182</v>
      </c>
      <c r="K1719" s="8"/>
      <c r="L1719" s="10">
        <f>TRUNC(SUMIF(N1716:N1718,N1715,L1716:L1718),0)</f>
        <v>0</v>
      </c>
      <c r="M1719" s="6" t="s">
        <v>41</v>
      </c>
      <c r="N1719" s="2" t="s">
        <v>67</v>
      </c>
      <c r="O1719" s="2" t="s">
        <v>67</v>
      </c>
      <c r="P1719" s="2" t="s">
        <v>41</v>
      </c>
      <c r="Q1719" s="2" t="s">
        <v>41</v>
      </c>
      <c r="R1719" s="2" t="s">
        <v>41</v>
      </c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2" t="s">
        <v>41</v>
      </c>
      <c r="AW1719" s="2" t="s">
        <v>41</v>
      </c>
      <c r="AX1719" s="2" t="s">
        <v>41</v>
      </c>
      <c r="AY1719" s="2" t="s">
        <v>41</v>
      </c>
    </row>
    <row r="1720" spans="1:13" ht="30" customHeight="1" hidden="1">
      <c r="A1720" s="7"/>
      <c r="B1720" s="7"/>
      <c r="C1720" s="7"/>
      <c r="D1720" s="7"/>
      <c r="E1720" s="8"/>
      <c r="F1720" s="10"/>
      <c r="G1720" s="8"/>
      <c r="H1720" s="10"/>
      <c r="I1720" s="8"/>
      <c r="J1720" s="10"/>
      <c r="K1720" s="8"/>
      <c r="L1720" s="10"/>
      <c r="M1720" s="7"/>
    </row>
    <row r="1721" spans="1:14" ht="30" customHeight="1" hidden="1">
      <c r="A1721" s="24" t="s">
        <v>3575</v>
      </c>
      <c r="B1721" s="25"/>
      <c r="C1721" s="25"/>
      <c r="D1721" s="25"/>
      <c r="E1721" s="26"/>
      <c r="F1721" s="27"/>
      <c r="G1721" s="26"/>
      <c r="H1721" s="27"/>
      <c r="I1721" s="26"/>
      <c r="J1721" s="27"/>
      <c r="K1721" s="26"/>
      <c r="L1721" s="27"/>
      <c r="M1721" s="28"/>
      <c r="N1721" s="4" t="s">
        <v>1914</v>
      </c>
    </row>
    <row r="1722" spans="1:51" ht="30" customHeight="1" hidden="1">
      <c r="A1722" s="6" t="s">
        <v>3576</v>
      </c>
      <c r="B1722" s="6" t="s">
        <v>3577</v>
      </c>
      <c r="C1722" s="6" t="s">
        <v>74</v>
      </c>
      <c r="D1722" s="7">
        <v>1.12</v>
      </c>
      <c r="E1722" s="8">
        <f aca="true" t="shared" si="282" ref="E1722:F1726">TRUNC(G1722+I1722+K1722,1)</f>
        <v>25000</v>
      </c>
      <c r="F1722" s="10">
        <f t="shared" si="282"/>
        <v>28000</v>
      </c>
      <c r="G1722" s="8">
        <f>단가대비표!O314</f>
        <v>25000</v>
      </c>
      <c r="H1722" s="10">
        <f>TRUNC(G1722*D1722,1)</f>
        <v>28000</v>
      </c>
      <c r="I1722" s="8">
        <f>단가대비표!P314</f>
        <v>0</v>
      </c>
      <c r="J1722" s="10">
        <f>TRUNC(I1722*D1722,1)</f>
        <v>0</v>
      </c>
      <c r="K1722" s="8">
        <f>단가대비표!V314</f>
        <v>0</v>
      </c>
      <c r="L1722" s="10">
        <f>TRUNC(K1722*D1722,1)</f>
        <v>0</v>
      </c>
      <c r="M1722" s="6" t="s">
        <v>3578</v>
      </c>
      <c r="N1722" s="2" t="s">
        <v>1914</v>
      </c>
      <c r="O1722" s="2" t="s">
        <v>3579</v>
      </c>
      <c r="P1722" s="2" t="s">
        <v>48</v>
      </c>
      <c r="Q1722" s="2" t="s">
        <v>48</v>
      </c>
      <c r="R1722" s="2" t="s">
        <v>47</v>
      </c>
      <c r="S1722" s="3"/>
      <c r="T1722" s="3"/>
      <c r="U1722" s="3"/>
      <c r="V1722" s="3">
        <v>1</v>
      </c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2" t="s">
        <v>41</v>
      </c>
      <c r="AW1722" s="2" t="s">
        <v>3580</v>
      </c>
      <c r="AX1722" s="2" t="s">
        <v>41</v>
      </c>
      <c r="AY1722" s="2" t="s">
        <v>41</v>
      </c>
    </row>
    <row r="1723" spans="1:51" ht="30" customHeight="1" hidden="1">
      <c r="A1723" s="6" t="s">
        <v>1305</v>
      </c>
      <c r="B1723" s="6" t="s">
        <v>2000</v>
      </c>
      <c r="C1723" s="6" t="s">
        <v>1028</v>
      </c>
      <c r="D1723" s="7">
        <v>1</v>
      </c>
      <c r="E1723" s="8">
        <f t="shared" si="282"/>
        <v>840</v>
      </c>
      <c r="F1723" s="10">
        <f t="shared" si="282"/>
        <v>840</v>
      </c>
      <c r="G1723" s="8">
        <f>TRUNC(SUMIF(V1722:V1726,RIGHTB(O1723,1),H1722:H1726)*U1723,2)</f>
        <v>840</v>
      </c>
      <c r="H1723" s="10">
        <f>TRUNC(G1723*D1723,1)</f>
        <v>840</v>
      </c>
      <c r="I1723" s="8">
        <v>0</v>
      </c>
      <c r="J1723" s="10">
        <f>TRUNC(I1723*D1723,1)</f>
        <v>0</v>
      </c>
      <c r="K1723" s="8">
        <v>0</v>
      </c>
      <c r="L1723" s="10">
        <f>TRUNC(K1723*D1723,1)</f>
        <v>0</v>
      </c>
      <c r="M1723" s="6" t="s">
        <v>41</v>
      </c>
      <c r="N1723" s="2" t="s">
        <v>1914</v>
      </c>
      <c r="O1723" s="2" t="s">
        <v>1104</v>
      </c>
      <c r="P1723" s="2" t="s">
        <v>48</v>
      </c>
      <c r="Q1723" s="2" t="s">
        <v>48</v>
      </c>
      <c r="R1723" s="2" t="s">
        <v>48</v>
      </c>
      <c r="S1723" s="3">
        <v>0</v>
      </c>
      <c r="T1723" s="3">
        <v>0</v>
      </c>
      <c r="U1723" s="3">
        <v>0.03</v>
      </c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2" t="s">
        <v>41</v>
      </c>
      <c r="AW1723" s="2" t="s">
        <v>3581</v>
      </c>
      <c r="AX1723" s="2" t="s">
        <v>41</v>
      </c>
      <c r="AY1723" s="2" t="s">
        <v>41</v>
      </c>
    </row>
    <row r="1724" spans="1:51" ht="30" customHeight="1" hidden="1">
      <c r="A1724" s="6" t="s">
        <v>1932</v>
      </c>
      <c r="B1724" s="6" t="s">
        <v>1211</v>
      </c>
      <c r="C1724" s="6" t="s">
        <v>1212</v>
      </c>
      <c r="D1724" s="7">
        <v>0.06</v>
      </c>
      <c r="E1724" s="8">
        <f t="shared" si="282"/>
        <v>116958</v>
      </c>
      <c r="F1724" s="10">
        <f t="shared" si="282"/>
        <v>7017.4</v>
      </c>
      <c r="G1724" s="8">
        <f>단가대비표!O386</f>
        <v>0</v>
      </c>
      <c r="H1724" s="10">
        <f>TRUNC(G1724*D1724,1)</f>
        <v>0</v>
      </c>
      <c r="I1724" s="8">
        <f>단가대비표!P386</f>
        <v>116958</v>
      </c>
      <c r="J1724" s="10">
        <f>TRUNC(I1724*D1724,1)</f>
        <v>7017.4</v>
      </c>
      <c r="K1724" s="8">
        <f>단가대비표!V386</f>
        <v>0</v>
      </c>
      <c r="L1724" s="10">
        <f>TRUNC(K1724*D1724,1)</f>
        <v>0</v>
      </c>
      <c r="M1724" s="6" t="s">
        <v>1933</v>
      </c>
      <c r="N1724" s="2" t="s">
        <v>1914</v>
      </c>
      <c r="O1724" s="2" t="s">
        <v>1934</v>
      </c>
      <c r="P1724" s="2" t="s">
        <v>48</v>
      </c>
      <c r="Q1724" s="2" t="s">
        <v>48</v>
      </c>
      <c r="R1724" s="2" t="s">
        <v>47</v>
      </c>
      <c r="S1724" s="3"/>
      <c r="T1724" s="3"/>
      <c r="U1724" s="3"/>
      <c r="V1724" s="3"/>
      <c r="W1724" s="3">
        <v>2</v>
      </c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2" t="s">
        <v>41</v>
      </c>
      <c r="AW1724" s="2" t="s">
        <v>3582</v>
      </c>
      <c r="AX1724" s="2" t="s">
        <v>41</v>
      </c>
      <c r="AY1724" s="2" t="s">
        <v>41</v>
      </c>
    </row>
    <row r="1725" spans="1:51" ht="30" customHeight="1" hidden="1">
      <c r="A1725" s="6" t="s">
        <v>1215</v>
      </c>
      <c r="B1725" s="6" t="s">
        <v>1211</v>
      </c>
      <c r="C1725" s="6" t="s">
        <v>1212</v>
      </c>
      <c r="D1725" s="7">
        <v>0.05</v>
      </c>
      <c r="E1725" s="8">
        <f t="shared" si="282"/>
        <v>99882</v>
      </c>
      <c r="F1725" s="10">
        <f t="shared" si="282"/>
        <v>4994.1</v>
      </c>
      <c r="G1725" s="8">
        <f>단가대비표!O367</f>
        <v>0</v>
      </c>
      <c r="H1725" s="10">
        <f>TRUNC(G1725*D1725,1)</f>
        <v>0</v>
      </c>
      <c r="I1725" s="8">
        <f>단가대비표!P367</f>
        <v>99882</v>
      </c>
      <c r="J1725" s="10">
        <f>TRUNC(I1725*D1725,1)</f>
        <v>4994.1</v>
      </c>
      <c r="K1725" s="8">
        <f>단가대비표!V367</f>
        <v>0</v>
      </c>
      <c r="L1725" s="10">
        <f>TRUNC(K1725*D1725,1)</f>
        <v>0</v>
      </c>
      <c r="M1725" s="6" t="s">
        <v>1247</v>
      </c>
      <c r="N1725" s="2" t="s">
        <v>1914</v>
      </c>
      <c r="O1725" s="2" t="s">
        <v>1216</v>
      </c>
      <c r="P1725" s="2" t="s">
        <v>48</v>
      </c>
      <c r="Q1725" s="2" t="s">
        <v>48</v>
      </c>
      <c r="R1725" s="2" t="s">
        <v>47</v>
      </c>
      <c r="S1725" s="3"/>
      <c r="T1725" s="3"/>
      <c r="U1725" s="3"/>
      <c r="V1725" s="3"/>
      <c r="W1725" s="3">
        <v>2</v>
      </c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2" t="s">
        <v>41</v>
      </c>
      <c r="AW1725" s="2" t="s">
        <v>3583</v>
      </c>
      <c r="AX1725" s="2" t="s">
        <v>41</v>
      </c>
      <c r="AY1725" s="2" t="s">
        <v>41</v>
      </c>
    </row>
    <row r="1726" spans="1:51" ht="30" customHeight="1" hidden="1">
      <c r="A1726" s="6" t="s">
        <v>3584</v>
      </c>
      <c r="B1726" s="6" t="s">
        <v>1472</v>
      </c>
      <c r="C1726" s="6" t="s">
        <v>1028</v>
      </c>
      <c r="D1726" s="7">
        <v>1</v>
      </c>
      <c r="E1726" s="8">
        <f t="shared" si="282"/>
        <v>360.3</v>
      </c>
      <c r="F1726" s="10">
        <f t="shared" si="282"/>
        <v>360.3</v>
      </c>
      <c r="G1726" s="8">
        <v>0</v>
      </c>
      <c r="H1726" s="10">
        <f>TRUNC(G1726*D1726,1)</f>
        <v>0</v>
      </c>
      <c r="I1726" s="8">
        <v>0</v>
      </c>
      <c r="J1726" s="10">
        <f>TRUNC(I1726*D1726,1)</f>
        <v>0</v>
      </c>
      <c r="K1726" s="8">
        <f>TRUNC(SUMIF(W1722:W1726,RIGHTB(O1726,1),J1722:J1726)*U1726,2)</f>
        <v>360.34</v>
      </c>
      <c r="L1726" s="10">
        <f>TRUNC(K1726*D1726,1)</f>
        <v>360.3</v>
      </c>
      <c r="M1726" s="6" t="s">
        <v>41</v>
      </c>
      <c r="N1726" s="2" t="s">
        <v>1914</v>
      </c>
      <c r="O1726" s="2" t="s">
        <v>1227</v>
      </c>
      <c r="P1726" s="2" t="s">
        <v>48</v>
      </c>
      <c r="Q1726" s="2" t="s">
        <v>48</v>
      </c>
      <c r="R1726" s="2" t="s">
        <v>48</v>
      </c>
      <c r="S1726" s="3">
        <v>1</v>
      </c>
      <c r="T1726" s="3">
        <v>2</v>
      </c>
      <c r="U1726" s="3">
        <v>0.03</v>
      </c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2" t="s">
        <v>41</v>
      </c>
      <c r="AW1726" s="2" t="s">
        <v>3585</v>
      </c>
      <c r="AX1726" s="2" t="s">
        <v>41</v>
      </c>
      <c r="AY1726" s="2" t="s">
        <v>41</v>
      </c>
    </row>
    <row r="1727" spans="1:51" ht="30" customHeight="1" hidden="1">
      <c r="A1727" s="6" t="s">
        <v>1173</v>
      </c>
      <c r="B1727" s="6" t="s">
        <v>41</v>
      </c>
      <c r="C1727" s="6" t="s">
        <v>41</v>
      </c>
      <c r="D1727" s="7"/>
      <c r="E1727" s="8"/>
      <c r="F1727" s="10">
        <f>H1727+J1727+L1727</f>
        <v>41211</v>
      </c>
      <c r="G1727" s="8"/>
      <c r="H1727" s="10">
        <f>TRUNC(SUMIF(N1722:N1726,N1721,H1722:H1726),0)</f>
        <v>28840</v>
      </c>
      <c r="I1727" s="8"/>
      <c r="J1727" s="10">
        <f>TRUNC(SUMIF(N1722:N1726,N1721,J1722:J1726),0)</f>
        <v>12011</v>
      </c>
      <c r="K1727" s="8"/>
      <c r="L1727" s="10">
        <f>TRUNC(SUMIF(N1722:N1726,N1721,L1722:L1726),0)</f>
        <v>360</v>
      </c>
      <c r="M1727" s="6" t="s">
        <v>41</v>
      </c>
      <c r="N1727" s="2" t="s">
        <v>67</v>
      </c>
      <c r="O1727" s="2" t="s">
        <v>67</v>
      </c>
      <c r="P1727" s="2" t="s">
        <v>41</v>
      </c>
      <c r="Q1727" s="2" t="s">
        <v>41</v>
      </c>
      <c r="R1727" s="2" t="s">
        <v>41</v>
      </c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2" t="s">
        <v>41</v>
      </c>
      <c r="AW1727" s="2" t="s">
        <v>41</v>
      </c>
      <c r="AX1727" s="2" t="s">
        <v>41</v>
      </c>
      <c r="AY1727" s="2" t="s">
        <v>41</v>
      </c>
    </row>
    <row r="1728" spans="1:13" ht="30" customHeight="1" hidden="1">
      <c r="A1728" s="7"/>
      <c r="B1728" s="7"/>
      <c r="C1728" s="7"/>
      <c r="D1728" s="7"/>
      <c r="E1728" s="8"/>
      <c r="F1728" s="10"/>
      <c r="G1728" s="8"/>
      <c r="H1728" s="10"/>
      <c r="I1728" s="8"/>
      <c r="J1728" s="10"/>
      <c r="K1728" s="8"/>
      <c r="L1728" s="10"/>
      <c r="M1728" s="7"/>
    </row>
    <row r="1729" spans="1:14" ht="30" customHeight="1" hidden="1">
      <c r="A1729" s="24" t="s">
        <v>3586</v>
      </c>
      <c r="B1729" s="25"/>
      <c r="C1729" s="25"/>
      <c r="D1729" s="25"/>
      <c r="E1729" s="26"/>
      <c r="F1729" s="27"/>
      <c r="G1729" s="26"/>
      <c r="H1729" s="27"/>
      <c r="I1729" s="26"/>
      <c r="J1729" s="27"/>
      <c r="K1729" s="26"/>
      <c r="L1729" s="27"/>
      <c r="M1729" s="28"/>
      <c r="N1729" s="4" t="s">
        <v>1919</v>
      </c>
    </row>
    <row r="1730" spans="1:51" ht="30" customHeight="1" hidden="1">
      <c r="A1730" s="6" t="s">
        <v>3576</v>
      </c>
      <c r="B1730" s="6" t="s">
        <v>3577</v>
      </c>
      <c r="C1730" s="6" t="s">
        <v>74</v>
      </c>
      <c r="D1730" s="7">
        <v>1.12</v>
      </c>
      <c r="E1730" s="8">
        <f aca="true" t="shared" si="283" ref="E1730:F1735">TRUNC(G1730+I1730+K1730,1)</f>
        <v>25000</v>
      </c>
      <c r="F1730" s="10">
        <f t="shared" si="283"/>
        <v>28000</v>
      </c>
      <c r="G1730" s="8">
        <f>단가대비표!O314</f>
        <v>25000</v>
      </c>
      <c r="H1730" s="10">
        <f aca="true" t="shared" si="284" ref="H1730:H1735">TRUNC(G1730*D1730,1)</f>
        <v>28000</v>
      </c>
      <c r="I1730" s="8">
        <f>단가대비표!P314</f>
        <v>0</v>
      </c>
      <c r="J1730" s="10">
        <f aca="true" t="shared" si="285" ref="J1730:J1735">TRUNC(I1730*D1730,1)</f>
        <v>0</v>
      </c>
      <c r="K1730" s="8">
        <f>단가대비표!V314</f>
        <v>0</v>
      </c>
      <c r="L1730" s="10">
        <f aca="true" t="shared" si="286" ref="L1730:L1735">TRUNC(K1730*D1730,1)</f>
        <v>0</v>
      </c>
      <c r="M1730" s="6" t="s">
        <v>3578</v>
      </c>
      <c r="N1730" s="2" t="s">
        <v>1919</v>
      </c>
      <c r="O1730" s="2" t="s">
        <v>3579</v>
      </c>
      <c r="P1730" s="2" t="s">
        <v>48</v>
      </c>
      <c r="Q1730" s="2" t="s">
        <v>48</v>
      </c>
      <c r="R1730" s="2" t="s">
        <v>47</v>
      </c>
      <c r="S1730" s="3"/>
      <c r="T1730" s="3"/>
      <c r="U1730" s="3"/>
      <c r="V1730" s="3">
        <v>1</v>
      </c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2" t="s">
        <v>41</v>
      </c>
      <c r="AW1730" s="2" t="s">
        <v>3587</v>
      </c>
      <c r="AX1730" s="2" t="s">
        <v>41</v>
      </c>
      <c r="AY1730" s="2" t="s">
        <v>41</v>
      </c>
    </row>
    <row r="1731" spans="1:51" ht="30" customHeight="1" hidden="1">
      <c r="A1731" s="6" t="s">
        <v>3588</v>
      </c>
      <c r="B1731" s="6" t="s">
        <v>3589</v>
      </c>
      <c r="C1731" s="6" t="s">
        <v>1422</v>
      </c>
      <c r="D1731" s="7">
        <v>0.3</v>
      </c>
      <c r="E1731" s="8">
        <f t="shared" si="283"/>
        <v>7500</v>
      </c>
      <c r="F1731" s="10">
        <f t="shared" si="283"/>
        <v>2250</v>
      </c>
      <c r="G1731" s="8">
        <f>단가대비표!O315</f>
        <v>7500</v>
      </c>
      <c r="H1731" s="10">
        <f t="shared" si="284"/>
        <v>2250</v>
      </c>
      <c r="I1731" s="8">
        <f>단가대비표!P315</f>
        <v>0</v>
      </c>
      <c r="J1731" s="10">
        <f t="shared" si="285"/>
        <v>0</v>
      </c>
      <c r="K1731" s="8">
        <f>단가대비표!V315</f>
        <v>0</v>
      </c>
      <c r="L1731" s="10">
        <f t="shared" si="286"/>
        <v>0</v>
      </c>
      <c r="M1731" s="6" t="s">
        <v>3590</v>
      </c>
      <c r="N1731" s="2" t="s">
        <v>1919</v>
      </c>
      <c r="O1731" s="2" t="s">
        <v>3591</v>
      </c>
      <c r="P1731" s="2" t="s">
        <v>48</v>
      </c>
      <c r="Q1731" s="2" t="s">
        <v>48</v>
      </c>
      <c r="R1731" s="2" t="s">
        <v>47</v>
      </c>
      <c r="S1731" s="3"/>
      <c r="T1731" s="3"/>
      <c r="U1731" s="3"/>
      <c r="V1731" s="3">
        <v>1</v>
      </c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2" t="s">
        <v>41</v>
      </c>
      <c r="AW1731" s="2" t="s">
        <v>3592</v>
      </c>
      <c r="AX1731" s="2" t="s">
        <v>41</v>
      </c>
      <c r="AY1731" s="2" t="s">
        <v>41</v>
      </c>
    </row>
    <row r="1732" spans="1:51" ht="30" customHeight="1" hidden="1">
      <c r="A1732" s="6" t="s">
        <v>1305</v>
      </c>
      <c r="B1732" s="6" t="s">
        <v>2000</v>
      </c>
      <c r="C1732" s="6" t="s">
        <v>1028</v>
      </c>
      <c r="D1732" s="7">
        <v>1</v>
      </c>
      <c r="E1732" s="8">
        <f t="shared" si="283"/>
        <v>907.5</v>
      </c>
      <c r="F1732" s="10">
        <f t="shared" si="283"/>
        <v>907.5</v>
      </c>
      <c r="G1732" s="8">
        <f>TRUNC(SUMIF(V1730:V1735,RIGHTB(O1732,1),H1730:H1735)*U1732,2)</f>
        <v>907.5</v>
      </c>
      <c r="H1732" s="10">
        <f t="shared" si="284"/>
        <v>907.5</v>
      </c>
      <c r="I1732" s="8">
        <v>0</v>
      </c>
      <c r="J1732" s="10">
        <f t="shared" si="285"/>
        <v>0</v>
      </c>
      <c r="K1732" s="8">
        <v>0</v>
      </c>
      <c r="L1732" s="10">
        <f t="shared" si="286"/>
        <v>0</v>
      </c>
      <c r="M1732" s="6" t="s">
        <v>41</v>
      </c>
      <c r="N1732" s="2" t="s">
        <v>1919</v>
      </c>
      <c r="O1732" s="2" t="s">
        <v>1104</v>
      </c>
      <c r="P1732" s="2" t="s">
        <v>48</v>
      </c>
      <c r="Q1732" s="2" t="s">
        <v>48</v>
      </c>
      <c r="R1732" s="2" t="s">
        <v>48</v>
      </c>
      <c r="S1732" s="3">
        <v>0</v>
      </c>
      <c r="T1732" s="3">
        <v>0</v>
      </c>
      <c r="U1732" s="3">
        <v>0.03</v>
      </c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2" t="s">
        <v>41</v>
      </c>
      <c r="AW1732" s="2" t="s">
        <v>3593</v>
      </c>
      <c r="AX1732" s="2" t="s">
        <v>41</v>
      </c>
      <c r="AY1732" s="2" t="s">
        <v>41</v>
      </c>
    </row>
    <row r="1733" spans="1:51" ht="30" customHeight="1" hidden="1">
      <c r="A1733" s="6" t="s">
        <v>1932</v>
      </c>
      <c r="B1733" s="6" t="s">
        <v>1211</v>
      </c>
      <c r="C1733" s="6" t="s">
        <v>1212</v>
      </c>
      <c r="D1733" s="7">
        <v>0.06</v>
      </c>
      <c r="E1733" s="8">
        <f t="shared" si="283"/>
        <v>116958</v>
      </c>
      <c r="F1733" s="10">
        <f t="shared" si="283"/>
        <v>7017.4</v>
      </c>
      <c r="G1733" s="8">
        <f>단가대비표!O386</f>
        <v>0</v>
      </c>
      <c r="H1733" s="10">
        <f t="shared" si="284"/>
        <v>0</v>
      </c>
      <c r="I1733" s="8">
        <f>단가대비표!P386</f>
        <v>116958</v>
      </c>
      <c r="J1733" s="10">
        <f t="shared" si="285"/>
        <v>7017.4</v>
      </c>
      <c r="K1733" s="8">
        <f>단가대비표!V386</f>
        <v>0</v>
      </c>
      <c r="L1733" s="10">
        <f t="shared" si="286"/>
        <v>0</v>
      </c>
      <c r="M1733" s="6" t="s">
        <v>1933</v>
      </c>
      <c r="N1733" s="2" t="s">
        <v>1919</v>
      </c>
      <c r="O1733" s="2" t="s">
        <v>1934</v>
      </c>
      <c r="P1733" s="2" t="s">
        <v>48</v>
      </c>
      <c r="Q1733" s="2" t="s">
        <v>48</v>
      </c>
      <c r="R1733" s="2" t="s">
        <v>47</v>
      </c>
      <c r="S1733" s="3"/>
      <c r="T1733" s="3"/>
      <c r="U1733" s="3"/>
      <c r="V1733" s="3"/>
      <c r="W1733" s="3">
        <v>2</v>
      </c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2" t="s">
        <v>41</v>
      </c>
      <c r="AW1733" s="2" t="s">
        <v>3594</v>
      </c>
      <c r="AX1733" s="2" t="s">
        <v>41</v>
      </c>
      <c r="AY1733" s="2" t="s">
        <v>41</v>
      </c>
    </row>
    <row r="1734" spans="1:51" ht="30" customHeight="1" hidden="1">
      <c r="A1734" s="6" t="s">
        <v>1215</v>
      </c>
      <c r="B1734" s="6" t="s">
        <v>1211</v>
      </c>
      <c r="C1734" s="6" t="s">
        <v>1212</v>
      </c>
      <c r="D1734" s="7">
        <v>0.05</v>
      </c>
      <c r="E1734" s="8">
        <f t="shared" si="283"/>
        <v>99882</v>
      </c>
      <c r="F1734" s="10">
        <f t="shared" si="283"/>
        <v>4994.1</v>
      </c>
      <c r="G1734" s="8">
        <f>단가대비표!O367</f>
        <v>0</v>
      </c>
      <c r="H1734" s="10">
        <f t="shared" si="284"/>
        <v>0</v>
      </c>
      <c r="I1734" s="8">
        <f>단가대비표!P367</f>
        <v>99882</v>
      </c>
      <c r="J1734" s="10">
        <f t="shared" si="285"/>
        <v>4994.1</v>
      </c>
      <c r="K1734" s="8">
        <f>단가대비표!V367</f>
        <v>0</v>
      </c>
      <c r="L1734" s="10">
        <f t="shared" si="286"/>
        <v>0</v>
      </c>
      <c r="M1734" s="6" t="s">
        <v>1247</v>
      </c>
      <c r="N1734" s="2" t="s">
        <v>1919</v>
      </c>
      <c r="O1734" s="2" t="s">
        <v>1216</v>
      </c>
      <c r="P1734" s="2" t="s">
        <v>48</v>
      </c>
      <c r="Q1734" s="2" t="s">
        <v>48</v>
      </c>
      <c r="R1734" s="2" t="s">
        <v>47</v>
      </c>
      <c r="S1734" s="3"/>
      <c r="T1734" s="3"/>
      <c r="U1734" s="3"/>
      <c r="V1734" s="3"/>
      <c r="W1734" s="3">
        <v>2</v>
      </c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2" t="s">
        <v>41</v>
      </c>
      <c r="AW1734" s="2" t="s">
        <v>3595</v>
      </c>
      <c r="AX1734" s="2" t="s">
        <v>41</v>
      </c>
      <c r="AY1734" s="2" t="s">
        <v>41</v>
      </c>
    </row>
    <row r="1735" spans="1:51" ht="30" customHeight="1" hidden="1">
      <c r="A1735" s="6" t="s">
        <v>3584</v>
      </c>
      <c r="B1735" s="6" t="s">
        <v>1472</v>
      </c>
      <c r="C1735" s="6" t="s">
        <v>1028</v>
      </c>
      <c r="D1735" s="7">
        <v>1</v>
      </c>
      <c r="E1735" s="8">
        <f t="shared" si="283"/>
        <v>360.3</v>
      </c>
      <c r="F1735" s="10">
        <f t="shared" si="283"/>
        <v>360.3</v>
      </c>
      <c r="G1735" s="8">
        <v>0</v>
      </c>
      <c r="H1735" s="10">
        <f t="shared" si="284"/>
        <v>0</v>
      </c>
      <c r="I1735" s="8">
        <v>0</v>
      </c>
      <c r="J1735" s="10">
        <f t="shared" si="285"/>
        <v>0</v>
      </c>
      <c r="K1735" s="8">
        <f>TRUNC(SUMIF(W1730:W1735,RIGHTB(O1735,1),J1730:J1735)*U1735,2)</f>
        <v>360.34</v>
      </c>
      <c r="L1735" s="10">
        <f t="shared" si="286"/>
        <v>360.3</v>
      </c>
      <c r="M1735" s="6" t="s">
        <v>41</v>
      </c>
      <c r="N1735" s="2" t="s">
        <v>1919</v>
      </c>
      <c r="O1735" s="2" t="s">
        <v>1227</v>
      </c>
      <c r="P1735" s="2" t="s">
        <v>48</v>
      </c>
      <c r="Q1735" s="2" t="s">
        <v>48</v>
      </c>
      <c r="R1735" s="2" t="s">
        <v>48</v>
      </c>
      <c r="S1735" s="3">
        <v>1</v>
      </c>
      <c r="T1735" s="3">
        <v>2</v>
      </c>
      <c r="U1735" s="3">
        <v>0.03</v>
      </c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2" t="s">
        <v>41</v>
      </c>
      <c r="AW1735" s="2" t="s">
        <v>3596</v>
      </c>
      <c r="AX1735" s="2" t="s">
        <v>41</v>
      </c>
      <c r="AY1735" s="2" t="s">
        <v>41</v>
      </c>
    </row>
    <row r="1736" spans="1:51" ht="30" customHeight="1" hidden="1">
      <c r="A1736" s="6" t="s">
        <v>1173</v>
      </c>
      <c r="B1736" s="6" t="s">
        <v>41</v>
      </c>
      <c r="C1736" s="6" t="s">
        <v>41</v>
      </c>
      <c r="D1736" s="7"/>
      <c r="E1736" s="8"/>
      <c r="F1736" s="10">
        <f>H1736+J1736+L1736</f>
        <v>43528</v>
      </c>
      <c r="G1736" s="8"/>
      <c r="H1736" s="10">
        <f>TRUNC(SUMIF(N1730:N1735,N1729,H1730:H1735),0)</f>
        <v>31157</v>
      </c>
      <c r="I1736" s="8"/>
      <c r="J1736" s="10">
        <f>TRUNC(SUMIF(N1730:N1735,N1729,J1730:J1735),0)</f>
        <v>12011</v>
      </c>
      <c r="K1736" s="8"/>
      <c r="L1736" s="10">
        <f>TRUNC(SUMIF(N1730:N1735,N1729,L1730:L1735),0)</f>
        <v>360</v>
      </c>
      <c r="M1736" s="6" t="s">
        <v>41</v>
      </c>
      <c r="N1736" s="2" t="s">
        <v>67</v>
      </c>
      <c r="O1736" s="2" t="s">
        <v>67</v>
      </c>
      <c r="P1736" s="2" t="s">
        <v>41</v>
      </c>
      <c r="Q1736" s="2" t="s">
        <v>41</v>
      </c>
      <c r="R1736" s="2" t="s">
        <v>41</v>
      </c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2" t="s">
        <v>41</v>
      </c>
      <c r="AW1736" s="2" t="s">
        <v>41</v>
      </c>
      <c r="AX1736" s="2" t="s">
        <v>41</v>
      </c>
      <c r="AY1736" s="2" t="s">
        <v>41</v>
      </c>
    </row>
    <row r="1737" spans="1:13" ht="30" customHeight="1" hidden="1">
      <c r="A1737" s="7"/>
      <c r="B1737" s="7"/>
      <c r="C1737" s="7"/>
      <c r="D1737" s="7"/>
      <c r="E1737" s="8"/>
      <c r="F1737" s="10"/>
      <c r="G1737" s="8"/>
      <c r="H1737" s="10"/>
      <c r="I1737" s="8"/>
      <c r="J1737" s="10"/>
      <c r="K1737" s="8"/>
      <c r="L1737" s="10"/>
      <c r="M1737" s="7"/>
    </row>
    <row r="1738" spans="1:14" ht="30" customHeight="1" hidden="1">
      <c r="A1738" s="24" t="s">
        <v>3597</v>
      </c>
      <c r="B1738" s="25"/>
      <c r="C1738" s="25"/>
      <c r="D1738" s="25"/>
      <c r="E1738" s="26"/>
      <c r="F1738" s="27"/>
      <c r="G1738" s="26"/>
      <c r="H1738" s="27"/>
      <c r="I1738" s="26"/>
      <c r="J1738" s="27"/>
      <c r="K1738" s="26"/>
      <c r="L1738" s="27"/>
      <c r="M1738" s="28"/>
      <c r="N1738" s="4" t="s">
        <v>1946</v>
      </c>
    </row>
    <row r="1739" spans="1:51" ht="30" customHeight="1" hidden="1">
      <c r="A1739" s="6" t="s">
        <v>290</v>
      </c>
      <c r="B1739" s="6" t="s">
        <v>3598</v>
      </c>
      <c r="C1739" s="6" t="s">
        <v>74</v>
      </c>
      <c r="D1739" s="7">
        <v>1</v>
      </c>
      <c r="E1739" s="8">
        <f aca="true" t="shared" si="287" ref="E1739:F1744">TRUNC(G1739+I1739+K1739,1)</f>
        <v>8080</v>
      </c>
      <c r="F1739" s="10">
        <f t="shared" si="287"/>
        <v>8080</v>
      </c>
      <c r="G1739" s="8">
        <f>일위대가목록!F292</f>
        <v>235</v>
      </c>
      <c r="H1739" s="10">
        <f aca="true" t="shared" si="288" ref="H1739:H1744">TRUNC(G1739*D1739,1)</f>
        <v>235</v>
      </c>
      <c r="I1739" s="8">
        <f>일위대가목록!G292</f>
        <v>7845</v>
      </c>
      <c r="J1739" s="10">
        <f aca="true" t="shared" si="289" ref="J1739:J1744">TRUNC(I1739*D1739,1)</f>
        <v>7845</v>
      </c>
      <c r="K1739" s="8">
        <f>일위대가목록!H292</f>
        <v>0</v>
      </c>
      <c r="L1739" s="10">
        <f aca="true" t="shared" si="290" ref="L1739:L1744">TRUNC(K1739*D1739,1)</f>
        <v>0</v>
      </c>
      <c r="M1739" s="6" t="s">
        <v>3599</v>
      </c>
      <c r="N1739" s="2" t="s">
        <v>1946</v>
      </c>
      <c r="O1739" s="2" t="s">
        <v>3600</v>
      </c>
      <c r="P1739" s="2" t="s">
        <v>47</v>
      </c>
      <c r="Q1739" s="2" t="s">
        <v>48</v>
      </c>
      <c r="R1739" s="2" t="s">
        <v>48</v>
      </c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2" t="s">
        <v>41</v>
      </c>
      <c r="AW1739" s="2" t="s">
        <v>3601</v>
      </c>
      <c r="AX1739" s="2" t="s">
        <v>41</v>
      </c>
      <c r="AY1739" s="2" t="s">
        <v>41</v>
      </c>
    </row>
    <row r="1740" spans="1:51" ht="30" customHeight="1" hidden="1">
      <c r="A1740" s="6" t="s">
        <v>3602</v>
      </c>
      <c r="B1740" s="6" t="s">
        <v>3603</v>
      </c>
      <c r="C1740" s="6" t="s">
        <v>74</v>
      </c>
      <c r="D1740" s="7">
        <v>1</v>
      </c>
      <c r="E1740" s="8">
        <f t="shared" si="287"/>
        <v>2818</v>
      </c>
      <c r="F1740" s="10">
        <f t="shared" si="287"/>
        <v>2818</v>
      </c>
      <c r="G1740" s="8">
        <f>일위대가목록!F293</f>
        <v>0</v>
      </c>
      <c r="H1740" s="10">
        <f t="shared" si="288"/>
        <v>0</v>
      </c>
      <c r="I1740" s="8">
        <f>일위대가목록!G293</f>
        <v>2818</v>
      </c>
      <c r="J1740" s="10">
        <f t="shared" si="289"/>
        <v>2818</v>
      </c>
      <c r="K1740" s="8">
        <f>일위대가목록!H293</f>
        <v>0</v>
      </c>
      <c r="L1740" s="10">
        <f t="shared" si="290"/>
        <v>0</v>
      </c>
      <c r="M1740" s="6" t="s">
        <v>3604</v>
      </c>
      <c r="N1740" s="2" t="s">
        <v>1946</v>
      </c>
      <c r="O1740" s="2" t="s">
        <v>3605</v>
      </c>
      <c r="P1740" s="2" t="s">
        <v>47</v>
      </c>
      <c r="Q1740" s="2" t="s">
        <v>48</v>
      </c>
      <c r="R1740" s="2" t="s">
        <v>48</v>
      </c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2" t="s">
        <v>41</v>
      </c>
      <c r="AW1740" s="2" t="s">
        <v>3606</v>
      </c>
      <c r="AX1740" s="2" t="s">
        <v>41</v>
      </c>
      <c r="AY1740" s="2" t="s">
        <v>41</v>
      </c>
    </row>
    <row r="1741" spans="1:51" ht="30" customHeight="1" hidden="1">
      <c r="A1741" s="6" t="s">
        <v>3607</v>
      </c>
      <c r="B1741" s="6" t="s">
        <v>3608</v>
      </c>
      <c r="C1741" s="6" t="s">
        <v>699</v>
      </c>
      <c r="D1741" s="7">
        <v>3.9</v>
      </c>
      <c r="E1741" s="8">
        <f t="shared" si="287"/>
        <v>4060</v>
      </c>
      <c r="F1741" s="10">
        <f t="shared" si="287"/>
        <v>15834</v>
      </c>
      <c r="G1741" s="8">
        <f>단가대비표!O58</f>
        <v>4060</v>
      </c>
      <c r="H1741" s="10">
        <f t="shared" si="288"/>
        <v>15834</v>
      </c>
      <c r="I1741" s="8">
        <f>단가대비표!P58</f>
        <v>0</v>
      </c>
      <c r="J1741" s="10">
        <f t="shared" si="289"/>
        <v>0</v>
      </c>
      <c r="K1741" s="8">
        <f>단가대비표!V58</f>
        <v>0</v>
      </c>
      <c r="L1741" s="10">
        <f t="shared" si="290"/>
        <v>0</v>
      </c>
      <c r="M1741" s="6" t="s">
        <v>3609</v>
      </c>
      <c r="N1741" s="2" t="s">
        <v>1946</v>
      </c>
      <c r="O1741" s="2" t="s">
        <v>3610</v>
      </c>
      <c r="P1741" s="2" t="s">
        <v>48</v>
      </c>
      <c r="Q1741" s="2" t="s">
        <v>48</v>
      </c>
      <c r="R1741" s="2" t="s">
        <v>47</v>
      </c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2" t="s">
        <v>41</v>
      </c>
      <c r="AW1741" s="2" t="s">
        <v>3611</v>
      </c>
      <c r="AX1741" s="2" t="s">
        <v>41</v>
      </c>
      <c r="AY1741" s="2" t="s">
        <v>41</v>
      </c>
    </row>
    <row r="1742" spans="1:51" ht="30" customHeight="1" hidden="1">
      <c r="A1742" s="6" t="s">
        <v>3607</v>
      </c>
      <c r="B1742" s="6" t="s">
        <v>3612</v>
      </c>
      <c r="C1742" s="6" t="s">
        <v>699</v>
      </c>
      <c r="D1742" s="7">
        <v>0.402</v>
      </c>
      <c r="E1742" s="8">
        <f t="shared" si="287"/>
        <v>4080</v>
      </c>
      <c r="F1742" s="10">
        <f t="shared" si="287"/>
        <v>1640.1</v>
      </c>
      <c r="G1742" s="8">
        <f>단가대비표!O56</f>
        <v>4080</v>
      </c>
      <c r="H1742" s="10">
        <f t="shared" si="288"/>
        <v>1640.1</v>
      </c>
      <c r="I1742" s="8">
        <f>단가대비표!P56</f>
        <v>0</v>
      </c>
      <c r="J1742" s="10">
        <f t="shared" si="289"/>
        <v>0</v>
      </c>
      <c r="K1742" s="8">
        <f>단가대비표!V56</f>
        <v>0</v>
      </c>
      <c r="L1742" s="10">
        <f t="shared" si="290"/>
        <v>0</v>
      </c>
      <c r="M1742" s="6" t="s">
        <v>3613</v>
      </c>
      <c r="N1742" s="2" t="s">
        <v>1946</v>
      </c>
      <c r="O1742" s="2" t="s">
        <v>3614</v>
      </c>
      <c r="P1742" s="2" t="s">
        <v>48</v>
      </c>
      <c r="Q1742" s="2" t="s">
        <v>48</v>
      </c>
      <c r="R1742" s="2" t="s">
        <v>47</v>
      </c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2" t="s">
        <v>41</v>
      </c>
      <c r="AW1742" s="2" t="s">
        <v>3615</v>
      </c>
      <c r="AX1742" s="2" t="s">
        <v>41</v>
      </c>
      <c r="AY1742" s="2" t="s">
        <v>41</v>
      </c>
    </row>
    <row r="1743" spans="1:51" ht="30" customHeight="1" hidden="1">
      <c r="A1743" s="6" t="s">
        <v>3607</v>
      </c>
      <c r="B1743" s="6" t="s">
        <v>3616</v>
      </c>
      <c r="C1743" s="6" t="s">
        <v>699</v>
      </c>
      <c r="D1743" s="7">
        <v>0.41</v>
      </c>
      <c r="E1743" s="8">
        <f t="shared" si="287"/>
        <v>1980</v>
      </c>
      <c r="F1743" s="10">
        <f t="shared" si="287"/>
        <v>811.8</v>
      </c>
      <c r="G1743" s="8">
        <f>단가대비표!O57</f>
        <v>1980</v>
      </c>
      <c r="H1743" s="10">
        <f t="shared" si="288"/>
        <v>811.8</v>
      </c>
      <c r="I1743" s="8">
        <f>단가대비표!P57</f>
        <v>0</v>
      </c>
      <c r="J1743" s="10">
        <f t="shared" si="289"/>
        <v>0</v>
      </c>
      <c r="K1743" s="8">
        <f>단가대비표!V57</f>
        <v>0</v>
      </c>
      <c r="L1743" s="10">
        <f t="shared" si="290"/>
        <v>0</v>
      </c>
      <c r="M1743" s="6" t="s">
        <v>3617</v>
      </c>
      <c r="N1743" s="2" t="s">
        <v>1946</v>
      </c>
      <c r="O1743" s="2" t="s">
        <v>3618</v>
      </c>
      <c r="P1743" s="2" t="s">
        <v>48</v>
      </c>
      <c r="Q1743" s="2" t="s">
        <v>48</v>
      </c>
      <c r="R1743" s="2" t="s">
        <v>47</v>
      </c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2" t="s">
        <v>41</v>
      </c>
      <c r="AW1743" s="2" t="s">
        <v>3619</v>
      </c>
      <c r="AX1743" s="2" t="s">
        <v>41</v>
      </c>
      <c r="AY1743" s="2" t="s">
        <v>41</v>
      </c>
    </row>
    <row r="1744" spans="1:51" ht="30" customHeight="1" hidden="1">
      <c r="A1744" s="6" t="s">
        <v>3620</v>
      </c>
      <c r="B1744" s="6" t="s">
        <v>3621</v>
      </c>
      <c r="C1744" s="6" t="s">
        <v>74</v>
      </c>
      <c r="D1744" s="7">
        <v>1</v>
      </c>
      <c r="E1744" s="8">
        <f t="shared" si="287"/>
        <v>13751</v>
      </c>
      <c r="F1744" s="10">
        <f t="shared" si="287"/>
        <v>13751</v>
      </c>
      <c r="G1744" s="8">
        <f>일위대가목록!F294</f>
        <v>400</v>
      </c>
      <c r="H1744" s="10">
        <f t="shared" si="288"/>
        <v>400</v>
      </c>
      <c r="I1744" s="8">
        <f>일위대가목록!G294</f>
        <v>13351</v>
      </c>
      <c r="J1744" s="10">
        <f t="shared" si="289"/>
        <v>13351</v>
      </c>
      <c r="K1744" s="8">
        <f>일위대가목록!H294</f>
        <v>0</v>
      </c>
      <c r="L1744" s="10">
        <f t="shared" si="290"/>
        <v>0</v>
      </c>
      <c r="M1744" s="6" t="s">
        <v>3622</v>
      </c>
      <c r="N1744" s="2" t="s">
        <v>1946</v>
      </c>
      <c r="O1744" s="2" t="s">
        <v>3623</v>
      </c>
      <c r="P1744" s="2" t="s">
        <v>47</v>
      </c>
      <c r="Q1744" s="2" t="s">
        <v>48</v>
      </c>
      <c r="R1744" s="2" t="s">
        <v>48</v>
      </c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2" t="s">
        <v>41</v>
      </c>
      <c r="AW1744" s="2" t="s">
        <v>3624</v>
      </c>
      <c r="AX1744" s="2" t="s">
        <v>41</v>
      </c>
      <c r="AY1744" s="2" t="s">
        <v>41</v>
      </c>
    </row>
    <row r="1745" spans="1:51" ht="30" customHeight="1" hidden="1">
      <c r="A1745" s="6" t="s">
        <v>1173</v>
      </c>
      <c r="B1745" s="6" t="s">
        <v>41</v>
      </c>
      <c r="C1745" s="6" t="s">
        <v>41</v>
      </c>
      <c r="D1745" s="7"/>
      <c r="E1745" s="8"/>
      <c r="F1745" s="10">
        <f>H1745+J1745+L1745</f>
        <v>42934</v>
      </c>
      <c r="G1745" s="8"/>
      <c r="H1745" s="10">
        <f>TRUNC(SUMIF(N1739:N1744,N1738,H1739:H1744),0)</f>
        <v>18920</v>
      </c>
      <c r="I1745" s="8"/>
      <c r="J1745" s="10">
        <f>TRUNC(SUMIF(N1739:N1744,N1738,J1739:J1744),0)</f>
        <v>24014</v>
      </c>
      <c r="K1745" s="8"/>
      <c r="L1745" s="10">
        <f>TRUNC(SUMIF(N1739:N1744,N1738,L1739:L1744),0)</f>
        <v>0</v>
      </c>
      <c r="M1745" s="6" t="s">
        <v>41</v>
      </c>
      <c r="N1745" s="2" t="s">
        <v>67</v>
      </c>
      <c r="O1745" s="2" t="s">
        <v>67</v>
      </c>
      <c r="P1745" s="2" t="s">
        <v>41</v>
      </c>
      <c r="Q1745" s="2" t="s">
        <v>41</v>
      </c>
      <c r="R1745" s="2" t="s">
        <v>41</v>
      </c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2" t="s">
        <v>41</v>
      </c>
      <c r="AW1745" s="2" t="s">
        <v>41</v>
      </c>
      <c r="AX1745" s="2" t="s">
        <v>41</v>
      </c>
      <c r="AY1745" s="2" t="s">
        <v>41</v>
      </c>
    </row>
    <row r="1746" spans="1:13" ht="30" customHeight="1" hidden="1">
      <c r="A1746" s="7"/>
      <c r="B1746" s="7"/>
      <c r="C1746" s="7"/>
      <c r="D1746" s="7"/>
      <c r="E1746" s="8"/>
      <c r="F1746" s="10"/>
      <c r="G1746" s="8"/>
      <c r="H1746" s="10"/>
      <c r="I1746" s="8"/>
      <c r="J1746" s="10"/>
      <c r="K1746" s="8"/>
      <c r="L1746" s="10"/>
      <c r="M1746" s="7"/>
    </row>
    <row r="1747" spans="1:14" ht="30" customHeight="1" hidden="1">
      <c r="A1747" s="24" t="s">
        <v>3625</v>
      </c>
      <c r="B1747" s="25"/>
      <c r="C1747" s="25"/>
      <c r="D1747" s="25"/>
      <c r="E1747" s="26"/>
      <c r="F1747" s="27"/>
      <c r="G1747" s="26"/>
      <c r="H1747" s="27"/>
      <c r="I1747" s="26"/>
      <c r="J1747" s="27"/>
      <c r="K1747" s="26"/>
      <c r="L1747" s="27"/>
      <c r="M1747" s="28"/>
      <c r="N1747" s="4" t="s">
        <v>3600</v>
      </c>
    </row>
    <row r="1748" spans="1:51" ht="30" customHeight="1" hidden="1">
      <c r="A1748" s="6" t="s">
        <v>1932</v>
      </c>
      <c r="B1748" s="6" t="s">
        <v>1211</v>
      </c>
      <c r="C1748" s="6" t="s">
        <v>1212</v>
      </c>
      <c r="D1748" s="7">
        <v>0.05</v>
      </c>
      <c r="E1748" s="8">
        <f aca="true" t="shared" si="291" ref="E1748:F1750">TRUNC(G1748+I1748+K1748,1)</f>
        <v>116958</v>
      </c>
      <c r="F1748" s="10">
        <f t="shared" si="291"/>
        <v>5847.9</v>
      </c>
      <c r="G1748" s="8">
        <f>단가대비표!O386</f>
        <v>0</v>
      </c>
      <c r="H1748" s="10">
        <f>TRUNC(G1748*D1748,1)</f>
        <v>0</v>
      </c>
      <c r="I1748" s="8">
        <f>단가대비표!P386</f>
        <v>116958</v>
      </c>
      <c r="J1748" s="10">
        <f>TRUNC(I1748*D1748,1)</f>
        <v>5847.9</v>
      </c>
      <c r="K1748" s="8">
        <f>단가대비표!V386</f>
        <v>0</v>
      </c>
      <c r="L1748" s="10">
        <f>TRUNC(K1748*D1748,1)</f>
        <v>0</v>
      </c>
      <c r="M1748" s="6" t="s">
        <v>1933</v>
      </c>
      <c r="N1748" s="2" t="s">
        <v>3600</v>
      </c>
      <c r="O1748" s="2" t="s">
        <v>1934</v>
      </c>
      <c r="P1748" s="2" t="s">
        <v>48</v>
      </c>
      <c r="Q1748" s="2" t="s">
        <v>48</v>
      </c>
      <c r="R1748" s="2" t="s">
        <v>47</v>
      </c>
      <c r="S1748" s="3"/>
      <c r="T1748" s="3"/>
      <c r="U1748" s="3"/>
      <c r="V1748" s="3">
        <v>1</v>
      </c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2" t="s">
        <v>41</v>
      </c>
      <c r="AW1748" s="2" t="s">
        <v>3626</v>
      </c>
      <c r="AX1748" s="2" t="s">
        <v>41</v>
      </c>
      <c r="AY1748" s="2" t="s">
        <v>41</v>
      </c>
    </row>
    <row r="1749" spans="1:51" ht="30" customHeight="1" hidden="1">
      <c r="A1749" s="6" t="s">
        <v>1215</v>
      </c>
      <c r="B1749" s="6" t="s">
        <v>1211</v>
      </c>
      <c r="C1749" s="6" t="s">
        <v>1212</v>
      </c>
      <c r="D1749" s="7">
        <v>0.02</v>
      </c>
      <c r="E1749" s="8">
        <f t="shared" si="291"/>
        <v>99882</v>
      </c>
      <c r="F1749" s="10">
        <f t="shared" si="291"/>
        <v>1997.6</v>
      </c>
      <c r="G1749" s="8">
        <f>단가대비표!O367</f>
        <v>0</v>
      </c>
      <c r="H1749" s="10">
        <f>TRUNC(G1749*D1749,1)</f>
        <v>0</v>
      </c>
      <c r="I1749" s="8">
        <f>단가대비표!P367</f>
        <v>99882</v>
      </c>
      <c r="J1749" s="10">
        <f>TRUNC(I1749*D1749,1)</f>
        <v>1997.6</v>
      </c>
      <c r="K1749" s="8">
        <f>단가대비표!V367</f>
        <v>0</v>
      </c>
      <c r="L1749" s="10">
        <f>TRUNC(K1749*D1749,1)</f>
        <v>0</v>
      </c>
      <c r="M1749" s="6" t="s">
        <v>1247</v>
      </c>
      <c r="N1749" s="2" t="s">
        <v>3600</v>
      </c>
      <c r="O1749" s="2" t="s">
        <v>1216</v>
      </c>
      <c r="P1749" s="2" t="s">
        <v>48</v>
      </c>
      <c r="Q1749" s="2" t="s">
        <v>48</v>
      </c>
      <c r="R1749" s="2" t="s">
        <v>47</v>
      </c>
      <c r="S1749" s="3"/>
      <c r="T1749" s="3"/>
      <c r="U1749" s="3"/>
      <c r="V1749" s="3">
        <v>1</v>
      </c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2" t="s">
        <v>41</v>
      </c>
      <c r="AW1749" s="2" t="s">
        <v>3627</v>
      </c>
      <c r="AX1749" s="2" t="s">
        <v>41</v>
      </c>
      <c r="AY1749" s="2" t="s">
        <v>41</v>
      </c>
    </row>
    <row r="1750" spans="1:51" ht="30" customHeight="1" hidden="1">
      <c r="A1750" s="6" t="s">
        <v>1218</v>
      </c>
      <c r="B1750" s="6" t="s">
        <v>1472</v>
      </c>
      <c r="C1750" s="6" t="s">
        <v>1028</v>
      </c>
      <c r="D1750" s="7">
        <v>1</v>
      </c>
      <c r="E1750" s="8">
        <f t="shared" si="291"/>
        <v>235.3</v>
      </c>
      <c r="F1750" s="10">
        <f t="shared" si="291"/>
        <v>235.3</v>
      </c>
      <c r="G1750" s="8">
        <f>TRUNC(SUMIF(V1748:V1750,RIGHTB(O1750,1),J1748:J1750)*U1750,2)</f>
        <v>235.36</v>
      </c>
      <c r="H1750" s="10">
        <f>TRUNC(G1750*D1750,1)</f>
        <v>235.3</v>
      </c>
      <c r="I1750" s="8">
        <v>0</v>
      </c>
      <c r="J1750" s="10">
        <f>TRUNC(I1750*D1750,1)</f>
        <v>0</v>
      </c>
      <c r="K1750" s="8">
        <v>0</v>
      </c>
      <c r="L1750" s="10">
        <f>TRUNC(K1750*D1750,1)</f>
        <v>0</v>
      </c>
      <c r="M1750" s="6" t="s">
        <v>41</v>
      </c>
      <c r="N1750" s="2" t="s">
        <v>3600</v>
      </c>
      <c r="O1750" s="2" t="s">
        <v>1104</v>
      </c>
      <c r="P1750" s="2" t="s">
        <v>48</v>
      </c>
      <c r="Q1750" s="2" t="s">
        <v>48</v>
      </c>
      <c r="R1750" s="2" t="s">
        <v>48</v>
      </c>
      <c r="S1750" s="3">
        <v>1</v>
      </c>
      <c r="T1750" s="3">
        <v>0</v>
      </c>
      <c r="U1750" s="3">
        <v>0.03</v>
      </c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2" t="s">
        <v>41</v>
      </c>
      <c r="AW1750" s="2" t="s">
        <v>3628</v>
      </c>
      <c r="AX1750" s="2" t="s">
        <v>41</v>
      </c>
      <c r="AY1750" s="2" t="s">
        <v>41</v>
      </c>
    </row>
    <row r="1751" spans="1:51" ht="30" customHeight="1" hidden="1">
      <c r="A1751" s="6" t="s">
        <v>1173</v>
      </c>
      <c r="B1751" s="6" t="s">
        <v>41</v>
      </c>
      <c r="C1751" s="6" t="s">
        <v>41</v>
      </c>
      <c r="D1751" s="7"/>
      <c r="E1751" s="8"/>
      <c r="F1751" s="10">
        <f>H1751+J1751+L1751</f>
        <v>8080</v>
      </c>
      <c r="G1751" s="8"/>
      <c r="H1751" s="10">
        <f>TRUNC(SUMIF(N1748:N1750,N1747,H1748:H1750),0)</f>
        <v>235</v>
      </c>
      <c r="I1751" s="8"/>
      <c r="J1751" s="10">
        <f>TRUNC(SUMIF(N1748:N1750,N1747,J1748:J1750),0)</f>
        <v>7845</v>
      </c>
      <c r="K1751" s="8"/>
      <c r="L1751" s="10">
        <f>TRUNC(SUMIF(N1748:N1750,N1747,L1748:L1750),0)</f>
        <v>0</v>
      </c>
      <c r="M1751" s="6" t="s">
        <v>41</v>
      </c>
      <c r="N1751" s="2" t="s">
        <v>67</v>
      </c>
      <c r="O1751" s="2" t="s">
        <v>67</v>
      </c>
      <c r="P1751" s="2" t="s">
        <v>41</v>
      </c>
      <c r="Q1751" s="2" t="s">
        <v>41</v>
      </c>
      <c r="R1751" s="2" t="s">
        <v>41</v>
      </c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2" t="s">
        <v>41</v>
      </c>
      <c r="AW1751" s="2" t="s">
        <v>41</v>
      </c>
      <c r="AX1751" s="2" t="s">
        <v>41</v>
      </c>
      <c r="AY1751" s="2" t="s">
        <v>41</v>
      </c>
    </row>
    <row r="1752" spans="1:13" ht="30" customHeight="1" hidden="1">
      <c r="A1752" s="7"/>
      <c r="B1752" s="7"/>
      <c r="C1752" s="7"/>
      <c r="D1752" s="7"/>
      <c r="E1752" s="8"/>
      <c r="F1752" s="10"/>
      <c r="G1752" s="8"/>
      <c r="H1752" s="10"/>
      <c r="I1752" s="8"/>
      <c r="J1752" s="10"/>
      <c r="K1752" s="8"/>
      <c r="L1752" s="10"/>
      <c r="M1752" s="7"/>
    </row>
    <row r="1753" spans="1:14" ht="30" customHeight="1" hidden="1">
      <c r="A1753" s="24" t="s">
        <v>3629</v>
      </c>
      <c r="B1753" s="25"/>
      <c r="C1753" s="25"/>
      <c r="D1753" s="25"/>
      <c r="E1753" s="26"/>
      <c r="F1753" s="27"/>
      <c r="G1753" s="26"/>
      <c r="H1753" s="27"/>
      <c r="I1753" s="26"/>
      <c r="J1753" s="27"/>
      <c r="K1753" s="26"/>
      <c r="L1753" s="27"/>
      <c r="M1753" s="28"/>
      <c r="N1753" s="4" t="s">
        <v>3605</v>
      </c>
    </row>
    <row r="1754" spans="1:51" ht="30" customHeight="1" hidden="1">
      <c r="A1754" s="6" t="s">
        <v>1932</v>
      </c>
      <c r="B1754" s="6" t="s">
        <v>1211</v>
      </c>
      <c r="C1754" s="6" t="s">
        <v>1212</v>
      </c>
      <c r="D1754" s="7">
        <v>0.013</v>
      </c>
      <c r="E1754" s="8">
        <f>TRUNC(G1754+I1754+K1754,1)</f>
        <v>116958</v>
      </c>
      <c r="F1754" s="10">
        <f>TRUNC(H1754+J1754+L1754,1)</f>
        <v>1520.4</v>
      </c>
      <c r="G1754" s="8">
        <f>단가대비표!O386</f>
        <v>0</v>
      </c>
      <c r="H1754" s="10">
        <f>TRUNC(G1754*D1754,1)</f>
        <v>0</v>
      </c>
      <c r="I1754" s="8">
        <f>단가대비표!P386</f>
        <v>116958</v>
      </c>
      <c r="J1754" s="10">
        <f>TRUNC(I1754*D1754,1)</f>
        <v>1520.4</v>
      </c>
      <c r="K1754" s="8">
        <f>단가대비표!V386</f>
        <v>0</v>
      </c>
      <c r="L1754" s="10">
        <f>TRUNC(K1754*D1754,1)</f>
        <v>0</v>
      </c>
      <c r="M1754" s="6" t="s">
        <v>1933</v>
      </c>
      <c r="N1754" s="2" t="s">
        <v>3605</v>
      </c>
      <c r="O1754" s="2" t="s">
        <v>1934</v>
      </c>
      <c r="P1754" s="2" t="s">
        <v>48</v>
      </c>
      <c r="Q1754" s="2" t="s">
        <v>48</v>
      </c>
      <c r="R1754" s="2" t="s">
        <v>47</v>
      </c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2" t="s">
        <v>41</v>
      </c>
      <c r="AW1754" s="2" t="s">
        <v>3630</v>
      </c>
      <c r="AX1754" s="2" t="s">
        <v>41</v>
      </c>
      <c r="AY1754" s="2" t="s">
        <v>41</v>
      </c>
    </row>
    <row r="1755" spans="1:51" ht="30" customHeight="1" hidden="1">
      <c r="A1755" s="6" t="s">
        <v>1215</v>
      </c>
      <c r="B1755" s="6" t="s">
        <v>1211</v>
      </c>
      <c r="C1755" s="6" t="s">
        <v>1212</v>
      </c>
      <c r="D1755" s="7">
        <v>0.013</v>
      </c>
      <c r="E1755" s="8">
        <f>TRUNC(G1755+I1755+K1755,1)</f>
        <v>99882</v>
      </c>
      <c r="F1755" s="10">
        <f>TRUNC(H1755+J1755+L1755,1)</f>
        <v>1298.4</v>
      </c>
      <c r="G1755" s="8">
        <f>단가대비표!O367</f>
        <v>0</v>
      </c>
      <c r="H1755" s="10">
        <f>TRUNC(G1755*D1755,1)</f>
        <v>0</v>
      </c>
      <c r="I1755" s="8">
        <f>단가대비표!P367</f>
        <v>99882</v>
      </c>
      <c r="J1755" s="10">
        <f>TRUNC(I1755*D1755,1)</f>
        <v>1298.4</v>
      </c>
      <c r="K1755" s="8">
        <f>단가대비표!V367</f>
        <v>0</v>
      </c>
      <c r="L1755" s="10">
        <f>TRUNC(K1755*D1755,1)</f>
        <v>0</v>
      </c>
      <c r="M1755" s="6" t="s">
        <v>1247</v>
      </c>
      <c r="N1755" s="2" t="s">
        <v>3605</v>
      </c>
      <c r="O1755" s="2" t="s">
        <v>1216</v>
      </c>
      <c r="P1755" s="2" t="s">
        <v>48</v>
      </c>
      <c r="Q1755" s="2" t="s">
        <v>48</v>
      </c>
      <c r="R1755" s="2" t="s">
        <v>47</v>
      </c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2" t="s">
        <v>41</v>
      </c>
      <c r="AW1755" s="2" t="s">
        <v>3631</v>
      </c>
      <c r="AX1755" s="2" t="s">
        <v>41</v>
      </c>
      <c r="AY1755" s="2" t="s">
        <v>41</v>
      </c>
    </row>
    <row r="1756" spans="1:51" ht="30" customHeight="1" hidden="1">
      <c r="A1756" s="6" t="s">
        <v>1173</v>
      </c>
      <c r="B1756" s="6" t="s">
        <v>41</v>
      </c>
      <c r="C1756" s="6" t="s">
        <v>41</v>
      </c>
      <c r="D1756" s="7"/>
      <c r="E1756" s="8"/>
      <c r="F1756" s="10">
        <f>H1756+J1756+L1756</f>
        <v>2818</v>
      </c>
      <c r="G1756" s="8"/>
      <c r="H1756" s="10">
        <f>TRUNC(SUMIF(N1754:N1755,N1753,H1754:H1755),0)</f>
        <v>0</v>
      </c>
      <c r="I1756" s="8"/>
      <c r="J1756" s="10">
        <f>TRUNC(SUMIF(N1754:N1755,N1753,J1754:J1755),0)</f>
        <v>2818</v>
      </c>
      <c r="K1756" s="8"/>
      <c r="L1756" s="10">
        <f>TRUNC(SUMIF(N1754:N1755,N1753,L1754:L1755),0)</f>
        <v>0</v>
      </c>
      <c r="M1756" s="6" t="s">
        <v>41</v>
      </c>
      <c r="N1756" s="2" t="s">
        <v>67</v>
      </c>
      <c r="O1756" s="2" t="s">
        <v>67</v>
      </c>
      <c r="P1756" s="2" t="s">
        <v>41</v>
      </c>
      <c r="Q1756" s="2" t="s">
        <v>41</v>
      </c>
      <c r="R1756" s="2" t="s">
        <v>41</v>
      </c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2" t="s">
        <v>41</v>
      </c>
      <c r="AW1756" s="2" t="s">
        <v>41</v>
      </c>
      <c r="AX1756" s="2" t="s">
        <v>41</v>
      </c>
      <c r="AY1756" s="2" t="s">
        <v>41</v>
      </c>
    </row>
    <row r="1757" spans="1:13" ht="30" customHeight="1" hidden="1">
      <c r="A1757" s="7"/>
      <c r="B1757" s="7"/>
      <c r="C1757" s="7"/>
      <c r="D1757" s="7"/>
      <c r="E1757" s="8"/>
      <c r="F1757" s="10"/>
      <c r="G1757" s="8"/>
      <c r="H1757" s="10"/>
      <c r="I1757" s="8"/>
      <c r="J1757" s="10"/>
      <c r="K1757" s="8"/>
      <c r="L1757" s="10"/>
      <c r="M1757" s="7"/>
    </row>
    <row r="1758" spans="1:14" ht="30" customHeight="1" hidden="1">
      <c r="A1758" s="24" t="s">
        <v>3632</v>
      </c>
      <c r="B1758" s="25"/>
      <c r="C1758" s="25"/>
      <c r="D1758" s="25"/>
      <c r="E1758" s="26"/>
      <c r="F1758" s="27"/>
      <c r="G1758" s="26"/>
      <c r="H1758" s="27"/>
      <c r="I1758" s="26"/>
      <c r="J1758" s="27"/>
      <c r="K1758" s="26"/>
      <c r="L1758" s="27"/>
      <c r="M1758" s="28"/>
      <c r="N1758" s="4" t="s">
        <v>3623</v>
      </c>
    </row>
    <row r="1759" spans="1:51" ht="30" customHeight="1" hidden="1">
      <c r="A1759" s="6" t="s">
        <v>1932</v>
      </c>
      <c r="B1759" s="6" t="s">
        <v>1211</v>
      </c>
      <c r="C1759" s="6" t="s">
        <v>1212</v>
      </c>
      <c r="D1759" s="7">
        <v>0.08</v>
      </c>
      <c r="E1759" s="8">
        <f aca="true" t="shared" si="292" ref="E1759:F1761">TRUNC(G1759+I1759+K1759,1)</f>
        <v>116958</v>
      </c>
      <c r="F1759" s="10">
        <f t="shared" si="292"/>
        <v>9356.6</v>
      </c>
      <c r="G1759" s="8">
        <f>단가대비표!O386</f>
        <v>0</v>
      </c>
      <c r="H1759" s="10">
        <f>TRUNC(G1759*D1759,1)</f>
        <v>0</v>
      </c>
      <c r="I1759" s="8">
        <f>단가대비표!P386</f>
        <v>116958</v>
      </c>
      <c r="J1759" s="10">
        <f>TRUNC(I1759*D1759,1)</f>
        <v>9356.6</v>
      </c>
      <c r="K1759" s="8">
        <f>단가대비표!V386</f>
        <v>0</v>
      </c>
      <c r="L1759" s="10">
        <f>TRUNC(K1759*D1759,1)</f>
        <v>0</v>
      </c>
      <c r="M1759" s="6" t="s">
        <v>1933</v>
      </c>
      <c r="N1759" s="2" t="s">
        <v>3623</v>
      </c>
      <c r="O1759" s="2" t="s">
        <v>1934</v>
      </c>
      <c r="P1759" s="2" t="s">
        <v>48</v>
      </c>
      <c r="Q1759" s="2" t="s">
        <v>48</v>
      </c>
      <c r="R1759" s="2" t="s">
        <v>47</v>
      </c>
      <c r="S1759" s="3"/>
      <c r="T1759" s="3"/>
      <c r="U1759" s="3"/>
      <c r="V1759" s="3">
        <v>1</v>
      </c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2" t="s">
        <v>41</v>
      </c>
      <c r="AW1759" s="2" t="s">
        <v>3633</v>
      </c>
      <c r="AX1759" s="2" t="s">
        <v>41</v>
      </c>
      <c r="AY1759" s="2" t="s">
        <v>41</v>
      </c>
    </row>
    <row r="1760" spans="1:51" ht="30" customHeight="1" hidden="1">
      <c r="A1760" s="6" t="s">
        <v>1215</v>
      </c>
      <c r="B1760" s="6" t="s">
        <v>1211</v>
      </c>
      <c r="C1760" s="6" t="s">
        <v>1212</v>
      </c>
      <c r="D1760" s="7">
        <v>0.04</v>
      </c>
      <c r="E1760" s="8">
        <f t="shared" si="292"/>
        <v>99882</v>
      </c>
      <c r="F1760" s="10">
        <f t="shared" si="292"/>
        <v>3995.2</v>
      </c>
      <c r="G1760" s="8">
        <f>단가대비표!O367</f>
        <v>0</v>
      </c>
      <c r="H1760" s="10">
        <f>TRUNC(G1760*D1760,1)</f>
        <v>0</v>
      </c>
      <c r="I1760" s="8">
        <f>단가대비표!P367</f>
        <v>99882</v>
      </c>
      <c r="J1760" s="10">
        <f>TRUNC(I1760*D1760,1)</f>
        <v>3995.2</v>
      </c>
      <c r="K1760" s="8">
        <f>단가대비표!V367</f>
        <v>0</v>
      </c>
      <c r="L1760" s="10">
        <f>TRUNC(K1760*D1760,1)</f>
        <v>0</v>
      </c>
      <c r="M1760" s="6" t="s">
        <v>1247</v>
      </c>
      <c r="N1760" s="2" t="s">
        <v>3623</v>
      </c>
      <c r="O1760" s="2" t="s">
        <v>1216</v>
      </c>
      <c r="P1760" s="2" t="s">
        <v>48</v>
      </c>
      <c r="Q1760" s="2" t="s">
        <v>48</v>
      </c>
      <c r="R1760" s="2" t="s">
        <v>47</v>
      </c>
      <c r="S1760" s="3"/>
      <c r="T1760" s="3"/>
      <c r="U1760" s="3"/>
      <c r="V1760" s="3">
        <v>1</v>
      </c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2" t="s">
        <v>41</v>
      </c>
      <c r="AW1760" s="2" t="s">
        <v>3634</v>
      </c>
      <c r="AX1760" s="2" t="s">
        <v>41</v>
      </c>
      <c r="AY1760" s="2" t="s">
        <v>41</v>
      </c>
    </row>
    <row r="1761" spans="1:51" ht="30" customHeight="1" hidden="1">
      <c r="A1761" s="6" t="s">
        <v>1218</v>
      </c>
      <c r="B1761" s="6" t="s">
        <v>1472</v>
      </c>
      <c r="C1761" s="6" t="s">
        <v>1028</v>
      </c>
      <c r="D1761" s="7">
        <v>1</v>
      </c>
      <c r="E1761" s="8">
        <f t="shared" si="292"/>
        <v>400.5</v>
      </c>
      <c r="F1761" s="10">
        <f t="shared" si="292"/>
        <v>400.5</v>
      </c>
      <c r="G1761" s="8">
        <f>TRUNC(SUMIF(V1759:V1761,RIGHTB(O1761,1),J1759:J1761)*U1761,2)</f>
        <v>400.55</v>
      </c>
      <c r="H1761" s="10">
        <f>TRUNC(G1761*D1761,1)</f>
        <v>400.5</v>
      </c>
      <c r="I1761" s="8">
        <v>0</v>
      </c>
      <c r="J1761" s="10">
        <f>TRUNC(I1761*D1761,1)</f>
        <v>0</v>
      </c>
      <c r="K1761" s="8">
        <v>0</v>
      </c>
      <c r="L1761" s="10">
        <f>TRUNC(K1761*D1761,1)</f>
        <v>0</v>
      </c>
      <c r="M1761" s="6" t="s">
        <v>41</v>
      </c>
      <c r="N1761" s="2" t="s">
        <v>3623</v>
      </c>
      <c r="O1761" s="2" t="s">
        <v>1104</v>
      </c>
      <c r="P1761" s="2" t="s">
        <v>48</v>
      </c>
      <c r="Q1761" s="2" t="s">
        <v>48</v>
      </c>
      <c r="R1761" s="2" t="s">
        <v>48</v>
      </c>
      <c r="S1761" s="3">
        <v>1</v>
      </c>
      <c r="T1761" s="3">
        <v>0</v>
      </c>
      <c r="U1761" s="3">
        <v>0.03</v>
      </c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2" t="s">
        <v>41</v>
      </c>
      <c r="AW1761" s="2" t="s">
        <v>3635</v>
      </c>
      <c r="AX1761" s="2" t="s">
        <v>41</v>
      </c>
      <c r="AY1761" s="2" t="s">
        <v>41</v>
      </c>
    </row>
    <row r="1762" spans="1:51" ht="30" customHeight="1" hidden="1">
      <c r="A1762" s="6" t="s">
        <v>1173</v>
      </c>
      <c r="B1762" s="6" t="s">
        <v>41</v>
      </c>
      <c r="C1762" s="6" t="s">
        <v>41</v>
      </c>
      <c r="D1762" s="7"/>
      <c r="E1762" s="8"/>
      <c r="F1762" s="10">
        <f>H1762+J1762+L1762</f>
        <v>13751</v>
      </c>
      <c r="G1762" s="8"/>
      <c r="H1762" s="10">
        <f>TRUNC(SUMIF(N1759:N1761,N1758,H1759:H1761),0)</f>
        <v>400</v>
      </c>
      <c r="I1762" s="8"/>
      <c r="J1762" s="10">
        <f>TRUNC(SUMIF(N1759:N1761,N1758,J1759:J1761),0)</f>
        <v>13351</v>
      </c>
      <c r="K1762" s="8"/>
      <c r="L1762" s="10">
        <f>TRUNC(SUMIF(N1759:N1761,N1758,L1759:L1761),0)</f>
        <v>0</v>
      </c>
      <c r="M1762" s="6" t="s">
        <v>41</v>
      </c>
      <c r="N1762" s="2" t="s">
        <v>67</v>
      </c>
      <c r="O1762" s="2" t="s">
        <v>67</v>
      </c>
      <c r="P1762" s="2" t="s">
        <v>41</v>
      </c>
      <c r="Q1762" s="2" t="s">
        <v>41</v>
      </c>
      <c r="R1762" s="2" t="s">
        <v>41</v>
      </c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2" t="s">
        <v>41</v>
      </c>
      <c r="AW1762" s="2" t="s">
        <v>41</v>
      </c>
      <c r="AX1762" s="2" t="s">
        <v>41</v>
      </c>
      <c r="AY1762" s="2" t="s">
        <v>41</v>
      </c>
    </row>
    <row r="1763" spans="1:13" ht="30" customHeight="1" hidden="1">
      <c r="A1763" s="7"/>
      <c r="B1763" s="7"/>
      <c r="C1763" s="7"/>
      <c r="D1763" s="7"/>
      <c r="E1763" s="8"/>
      <c r="F1763" s="10"/>
      <c r="G1763" s="8"/>
      <c r="H1763" s="10"/>
      <c r="I1763" s="8"/>
      <c r="J1763" s="10"/>
      <c r="K1763" s="8"/>
      <c r="L1763" s="10"/>
      <c r="M1763" s="7"/>
    </row>
    <row r="1764" spans="1:14" ht="30" customHeight="1" hidden="1">
      <c r="A1764" s="24" t="s">
        <v>3636</v>
      </c>
      <c r="B1764" s="25"/>
      <c r="C1764" s="25"/>
      <c r="D1764" s="25"/>
      <c r="E1764" s="26"/>
      <c r="F1764" s="27"/>
      <c r="G1764" s="26"/>
      <c r="H1764" s="27"/>
      <c r="I1764" s="26"/>
      <c r="J1764" s="27"/>
      <c r="K1764" s="26"/>
      <c r="L1764" s="27"/>
      <c r="M1764" s="28"/>
      <c r="N1764" s="4" t="s">
        <v>1962</v>
      </c>
    </row>
    <row r="1765" spans="1:51" ht="30" customHeight="1" hidden="1">
      <c r="A1765" s="6" t="s">
        <v>3637</v>
      </c>
      <c r="B1765" s="6" t="s">
        <v>3638</v>
      </c>
      <c r="C1765" s="6" t="s">
        <v>1212</v>
      </c>
      <c r="D1765" s="7">
        <v>0.03</v>
      </c>
      <c r="E1765" s="8">
        <f>TRUNC(G1765+I1765+K1765,1)</f>
        <v>122525</v>
      </c>
      <c r="F1765" s="10">
        <f>TRUNC(H1765+J1765+L1765,1)</f>
        <v>3675.7</v>
      </c>
      <c r="G1765" s="8">
        <f>단가대비표!O400</f>
        <v>0</v>
      </c>
      <c r="H1765" s="10">
        <f>TRUNC(G1765*D1765,1)</f>
        <v>0</v>
      </c>
      <c r="I1765" s="8">
        <f>단가대비표!P400</f>
        <v>122525</v>
      </c>
      <c r="J1765" s="10">
        <f>TRUNC(I1765*D1765,1)</f>
        <v>3675.7</v>
      </c>
      <c r="K1765" s="8">
        <f>단가대비표!V400</f>
        <v>0</v>
      </c>
      <c r="L1765" s="10">
        <f>TRUNC(K1765*D1765,1)</f>
        <v>0</v>
      </c>
      <c r="M1765" s="6" t="s">
        <v>3639</v>
      </c>
      <c r="N1765" s="2" t="s">
        <v>1962</v>
      </c>
      <c r="O1765" s="2" t="s">
        <v>3640</v>
      </c>
      <c r="P1765" s="2" t="s">
        <v>48</v>
      </c>
      <c r="Q1765" s="2" t="s">
        <v>48</v>
      </c>
      <c r="R1765" s="2" t="s">
        <v>47</v>
      </c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2" t="s">
        <v>41</v>
      </c>
      <c r="AW1765" s="2" t="s">
        <v>3641</v>
      </c>
      <c r="AX1765" s="2" t="s">
        <v>41</v>
      </c>
      <c r="AY1765" s="2" t="s">
        <v>41</v>
      </c>
    </row>
    <row r="1766" spans="1:51" ht="30" customHeight="1" hidden="1">
      <c r="A1766" s="6" t="s">
        <v>1173</v>
      </c>
      <c r="B1766" s="6" t="s">
        <v>41</v>
      </c>
      <c r="C1766" s="6" t="s">
        <v>41</v>
      </c>
      <c r="D1766" s="7"/>
      <c r="E1766" s="8"/>
      <c r="F1766" s="10">
        <f>H1766+J1766+L1766</f>
        <v>3675</v>
      </c>
      <c r="G1766" s="8"/>
      <c r="H1766" s="10">
        <f>TRUNC(SUMIF(N1765:N1765,N1764,H1765:H1765),0)</f>
        <v>0</v>
      </c>
      <c r="I1766" s="8"/>
      <c r="J1766" s="10">
        <f>TRUNC(SUMIF(N1765:N1765,N1764,J1765:J1765),0)</f>
        <v>3675</v>
      </c>
      <c r="K1766" s="8"/>
      <c r="L1766" s="10">
        <f>TRUNC(SUMIF(N1765:N1765,N1764,L1765:L1765),0)</f>
        <v>0</v>
      </c>
      <c r="M1766" s="6" t="s">
        <v>41</v>
      </c>
      <c r="N1766" s="2" t="s">
        <v>67</v>
      </c>
      <c r="O1766" s="2" t="s">
        <v>67</v>
      </c>
      <c r="P1766" s="2" t="s">
        <v>41</v>
      </c>
      <c r="Q1766" s="2" t="s">
        <v>41</v>
      </c>
      <c r="R1766" s="2" t="s">
        <v>41</v>
      </c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2" t="s">
        <v>41</v>
      </c>
      <c r="AW1766" s="2" t="s">
        <v>41</v>
      </c>
      <c r="AX1766" s="2" t="s">
        <v>41</v>
      </c>
      <c r="AY1766" s="2" t="s">
        <v>41</v>
      </c>
    </row>
    <row r="1767" spans="1:13" ht="30" customHeight="1" hidden="1">
      <c r="A1767" s="7"/>
      <c r="B1767" s="7"/>
      <c r="C1767" s="7"/>
      <c r="D1767" s="7"/>
      <c r="E1767" s="8"/>
      <c r="F1767" s="10"/>
      <c r="G1767" s="8"/>
      <c r="H1767" s="10"/>
      <c r="I1767" s="8"/>
      <c r="J1767" s="10"/>
      <c r="K1767" s="8"/>
      <c r="L1767" s="10"/>
      <c r="M1767" s="7"/>
    </row>
    <row r="1768" spans="1:14" ht="30" customHeight="1" hidden="1">
      <c r="A1768" s="24" t="s">
        <v>3642</v>
      </c>
      <c r="B1768" s="25"/>
      <c r="C1768" s="25"/>
      <c r="D1768" s="25"/>
      <c r="E1768" s="26"/>
      <c r="F1768" s="27"/>
      <c r="G1768" s="26"/>
      <c r="H1768" s="27"/>
      <c r="I1768" s="26"/>
      <c r="J1768" s="27"/>
      <c r="K1768" s="26"/>
      <c r="L1768" s="27"/>
      <c r="M1768" s="28"/>
      <c r="N1768" s="4" t="s">
        <v>1992</v>
      </c>
    </row>
    <row r="1769" spans="1:51" ht="30" customHeight="1" hidden="1">
      <c r="A1769" s="6" t="s">
        <v>3643</v>
      </c>
      <c r="B1769" s="6" t="s">
        <v>1211</v>
      </c>
      <c r="C1769" s="6" t="s">
        <v>1212</v>
      </c>
      <c r="D1769" s="7">
        <v>0.17</v>
      </c>
      <c r="E1769" s="8">
        <f>TRUNC(G1769+I1769+K1769,1)</f>
        <v>134427</v>
      </c>
      <c r="F1769" s="10">
        <f>TRUNC(H1769+J1769+L1769,1)</f>
        <v>22852.5</v>
      </c>
      <c r="G1769" s="8">
        <f>단가대비표!O393</f>
        <v>0</v>
      </c>
      <c r="H1769" s="10">
        <f>TRUNC(G1769*D1769,1)</f>
        <v>0</v>
      </c>
      <c r="I1769" s="8">
        <f>단가대비표!P393</f>
        <v>134427</v>
      </c>
      <c r="J1769" s="10">
        <f>TRUNC(I1769*D1769,1)</f>
        <v>22852.5</v>
      </c>
      <c r="K1769" s="8">
        <f>단가대비표!V393</f>
        <v>0</v>
      </c>
      <c r="L1769" s="10">
        <f>TRUNC(K1769*D1769,1)</f>
        <v>0</v>
      </c>
      <c r="M1769" s="6" t="s">
        <v>3644</v>
      </c>
      <c r="N1769" s="2" t="s">
        <v>1992</v>
      </c>
      <c r="O1769" s="2" t="s">
        <v>3645</v>
      </c>
      <c r="P1769" s="2" t="s">
        <v>48</v>
      </c>
      <c r="Q1769" s="2" t="s">
        <v>48</v>
      </c>
      <c r="R1769" s="2" t="s">
        <v>47</v>
      </c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2" t="s">
        <v>41</v>
      </c>
      <c r="AW1769" s="2" t="s">
        <v>3646</v>
      </c>
      <c r="AX1769" s="2" t="s">
        <v>41</v>
      </c>
      <c r="AY1769" s="2" t="s">
        <v>41</v>
      </c>
    </row>
    <row r="1770" spans="1:51" ht="30" customHeight="1" hidden="1">
      <c r="A1770" s="6" t="s">
        <v>1215</v>
      </c>
      <c r="B1770" s="6" t="s">
        <v>1211</v>
      </c>
      <c r="C1770" s="6" t="s">
        <v>1212</v>
      </c>
      <c r="D1770" s="7">
        <v>0.04</v>
      </c>
      <c r="E1770" s="8">
        <f>TRUNC(G1770+I1770+K1770,1)</f>
        <v>99882</v>
      </c>
      <c r="F1770" s="10">
        <f>TRUNC(H1770+J1770+L1770,1)</f>
        <v>3995.2</v>
      </c>
      <c r="G1770" s="8">
        <f>단가대비표!O367</f>
        <v>0</v>
      </c>
      <c r="H1770" s="10">
        <f>TRUNC(G1770*D1770,1)</f>
        <v>0</v>
      </c>
      <c r="I1770" s="8">
        <f>단가대비표!P367</f>
        <v>99882</v>
      </c>
      <c r="J1770" s="10">
        <f>TRUNC(I1770*D1770,1)</f>
        <v>3995.2</v>
      </c>
      <c r="K1770" s="8">
        <f>단가대비표!V367</f>
        <v>0</v>
      </c>
      <c r="L1770" s="10">
        <f>TRUNC(K1770*D1770,1)</f>
        <v>0</v>
      </c>
      <c r="M1770" s="6" t="s">
        <v>1247</v>
      </c>
      <c r="N1770" s="2" t="s">
        <v>1992</v>
      </c>
      <c r="O1770" s="2" t="s">
        <v>1216</v>
      </c>
      <c r="P1770" s="2" t="s">
        <v>48</v>
      </c>
      <c r="Q1770" s="2" t="s">
        <v>48</v>
      </c>
      <c r="R1770" s="2" t="s">
        <v>47</v>
      </c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2" t="s">
        <v>41</v>
      </c>
      <c r="AW1770" s="2" t="s">
        <v>3647</v>
      </c>
      <c r="AX1770" s="2" t="s">
        <v>41</v>
      </c>
      <c r="AY1770" s="2" t="s">
        <v>41</v>
      </c>
    </row>
    <row r="1771" spans="1:51" ht="30" customHeight="1" hidden="1">
      <c r="A1771" s="6" t="s">
        <v>1173</v>
      </c>
      <c r="B1771" s="6" t="s">
        <v>41</v>
      </c>
      <c r="C1771" s="6" t="s">
        <v>41</v>
      </c>
      <c r="D1771" s="7"/>
      <c r="E1771" s="8"/>
      <c r="F1771" s="10">
        <f>H1771+J1771+L1771</f>
        <v>26847</v>
      </c>
      <c r="G1771" s="8"/>
      <c r="H1771" s="10">
        <f>TRUNC(SUMIF(N1769:N1770,N1768,H1769:H1770),0)</f>
        <v>0</v>
      </c>
      <c r="I1771" s="8"/>
      <c r="J1771" s="10">
        <f>TRUNC(SUMIF(N1769:N1770,N1768,J1769:J1770),0)</f>
        <v>26847</v>
      </c>
      <c r="K1771" s="8"/>
      <c r="L1771" s="10">
        <f>TRUNC(SUMIF(N1769:N1770,N1768,L1769:L1770),0)</f>
        <v>0</v>
      </c>
      <c r="M1771" s="6" t="s">
        <v>41</v>
      </c>
      <c r="N1771" s="2" t="s">
        <v>67</v>
      </c>
      <c r="O1771" s="2" t="s">
        <v>67</v>
      </c>
      <c r="P1771" s="2" t="s">
        <v>41</v>
      </c>
      <c r="Q1771" s="2" t="s">
        <v>41</v>
      </c>
      <c r="R1771" s="2" t="s">
        <v>41</v>
      </c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2" t="s">
        <v>41</v>
      </c>
      <c r="AW1771" s="2" t="s">
        <v>41</v>
      </c>
      <c r="AX1771" s="2" t="s">
        <v>41</v>
      </c>
      <c r="AY1771" s="2" t="s">
        <v>41</v>
      </c>
    </row>
    <row r="1772" spans="1:13" ht="30" customHeight="1" hidden="1">
      <c r="A1772" s="7"/>
      <c r="B1772" s="7"/>
      <c r="C1772" s="7"/>
      <c r="D1772" s="7"/>
      <c r="E1772" s="8"/>
      <c r="F1772" s="10"/>
      <c r="G1772" s="8"/>
      <c r="H1772" s="10"/>
      <c r="I1772" s="8"/>
      <c r="J1772" s="10"/>
      <c r="K1772" s="8"/>
      <c r="L1772" s="10"/>
      <c r="M1772" s="7"/>
    </row>
    <row r="1773" spans="1:14" ht="30" customHeight="1" hidden="1">
      <c r="A1773" s="24" t="s">
        <v>3648</v>
      </c>
      <c r="B1773" s="25"/>
      <c r="C1773" s="25"/>
      <c r="D1773" s="25"/>
      <c r="E1773" s="26"/>
      <c r="F1773" s="27"/>
      <c r="G1773" s="26"/>
      <c r="H1773" s="27"/>
      <c r="I1773" s="26"/>
      <c r="J1773" s="27"/>
      <c r="K1773" s="26"/>
      <c r="L1773" s="27"/>
      <c r="M1773" s="28"/>
      <c r="N1773" s="4" t="s">
        <v>2005</v>
      </c>
    </row>
    <row r="1774" spans="1:51" ht="30" customHeight="1" hidden="1">
      <c r="A1774" s="6" t="s">
        <v>1976</v>
      </c>
      <c r="B1774" s="6" t="s">
        <v>1211</v>
      </c>
      <c r="C1774" s="6" t="s">
        <v>1212</v>
      </c>
      <c r="D1774" s="7">
        <v>0.006</v>
      </c>
      <c r="E1774" s="8">
        <f>TRUNC(G1774+I1774+K1774,1)</f>
        <v>120716</v>
      </c>
      <c r="F1774" s="10">
        <f>TRUNC(H1774+J1774+L1774,1)</f>
        <v>724.2</v>
      </c>
      <c r="G1774" s="8">
        <f>단가대비표!O368</f>
        <v>0</v>
      </c>
      <c r="H1774" s="10">
        <f>TRUNC(G1774*D1774,1)</f>
        <v>0</v>
      </c>
      <c r="I1774" s="8">
        <f>단가대비표!P368</f>
        <v>120716</v>
      </c>
      <c r="J1774" s="10">
        <f>TRUNC(I1774*D1774,1)</f>
        <v>724.2</v>
      </c>
      <c r="K1774" s="8">
        <f>단가대비표!V368</f>
        <v>0</v>
      </c>
      <c r="L1774" s="10">
        <f>TRUNC(K1774*D1774,1)</f>
        <v>0</v>
      </c>
      <c r="M1774" s="6" t="s">
        <v>1977</v>
      </c>
      <c r="N1774" s="2" t="s">
        <v>2005</v>
      </c>
      <c r="O1774" s="2" t="s">
        <v>1978</v>
      </c>
      <c r="P1774" s="2" t="s">
        <v>48</v>
      </c>
      <c r="Q1774" s="2" t="s">
        <v>48</v>
      </c>
      <c r="R1774" s="2" t="s">
        <v>47</v>
      </c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2" t="s">
        <v>41</v>
      </c>
      <c r="AW1774" s="2" t="s">
        <v>3649</v>
      </c>
      <c r="AX1774" s="2" t="s">
        <v>41</v>
      </c>
      <c r="AY1774" s="2" t="s">
        <v>41</v>
      </c>
    </row>
    <row r="1775" spans="1:51" ht="30" customHeight="1" hidden="1">
      <c r="A1775" s="6" t="s">
        <v>1173</v>
      </c>
      <c r="B1775" s="6" t="s">
        <v>41</v>
      </c>
      <c r="C1775" s="6" t="s">
        <v>41</v>
      </c>
      <c r="D1775" s="7"/>
      <c r="E1775" s="8"/>
      <c r="F1775" s="10">
        <f>H1775+J1775+L1775</f>
        <v>724</v>
      </c>
      <c r="G1775" s="8"/>
      <c r="H1775" s="10">
        <f>TRUNC(SUMIF(N1774:N1774,N1773,H1774:H1774),0)</f>
        <v>0</v>
      </c>
      <c r="I1775" s="8"/>
      <c r="J1775" s="10">
        <f>TRUNC(SUMIF(N1774:N1774,N1773,J1774:J1774),0)</f>
        <v>724</v>
      </c>
      <c r="K1775" s="8"/>
      <c r="L1775" s="10">
        <f>TRUNC(SUMIF(N1774:N1774,N1773,L1774:L1774),0)</f>
        <v>0</v>
      </c>
      <c r="M1775" s="6" t="s">
        <v>41</v>
      </c>
      <c r="N1775" s="2" t="s">
        <v>67</v>
      </c>
      <c r="O1775" s="2" t="s">
        <v>67</v>
      </c>
      <c r="P1775" s="2" t="s">
        <v>41</v>
      </c>
      <c r="Q1775" s="2" t="s">
        <v>41</v>
      </c>
      <c r="R1775" s="2" t="s">
        <v>41</v>
      </c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2" t="s">
        <v>41</v>
      </c>
      <c r="AW1775" s="2" t="s">
        <v>41</v>
      </c>
      <c r="AX1775" s="2" t="s">
        <v>41</v>
      </c>
      <c r="AY1775" s="2" t="s">
        <v>41</v>
      </c>
    </row>
    <row r="1776" spans="1:13" ht="30" customHeight="1" hidden="1">
      <c r="A1776" s="7"/>
      <c r="B1776" s="7"/>
      <c r="C1776" s="7"/>
      <c r="D1776" s="7"/>
      <c r="E1776" s="8"/>
      <c r="F1776" s="10"/>
      <c r="G1776" s="8"/>
      <c r="H1776" s="10"/>
      <c r="I1776" s="8"/>
      <c r="J1776" s="10"/>
      <c r="K1776" s="8"/>
      <c r="L1776" s="10"/>
      <c r="M1776" s="7"/>
    </row>
    <row r="1777" spans="1:14" ht="30" customHeight="1" hidden="1">
      <c r="A1777" s="24" t="s">
        <v>3650</v>
      </c>
      <c r="B1777" s="25"/>
      <c r="C1777" s="25"/>
      <c r="D1777" s="25"/>
      <c r="E1777" s="26"/>
      <c r="F1777" s="27"/>
      <c r="G1777" s="26"/>
      <c r="H1777" s="27"/>
      <c r="I1777" s="26"/>
      <c r="J1777" s="27"/>
      <c r="K1777" s="26"/>
      <c r="L1777" s="27"/>
      <c r="M1777" s="28"/>
      <c r="N1777" s="4" t="s">
        <v>2016</v>
      </c>
    </row>
    <row r="1778" spans="1:51" ht="30" customHeight="1" hidden="1">
      <c r="A1778" s="6" t="s">
        <v>266</v>
      </c>
      <c r="B1778" s="6" t="s">
        <v>3651</v>
      </c>
      <c r="C1778" s="6" t="s">
        <v>59</v>
      </c>
      <c r="D1778" s="7">
        <v>1.05</v>
      </c>
      <c r="E1778" s="8">
        <f aca="true" t="shared" si="293" ref="E1778:F1781">TRUNC(G1778+I1778+K1778,1)</f>
        <v>2080</v>
      </c>
      <c r="F1778" s="10">
        <f t="shared" si="293"/>
        <v>2184</v>
      </c>
      <c r="G1778" s="8">
        <f>단가대비표!O334</f>
        <v>2080</v>
      </c>
      <c r="H1778" s="10">
        <f>TRUNC(G1778*D1778,1)</f>
        <v>2184</v>
      </c>
      <c r="I1778" s="8">
        <f>단가대비표!P334</f>
        <v>0</v>
      </c>
      <c r="J1778" s="10">
        <f>TRUNC(I1778*D1778,1)</f>
        <v>0</v>
      </c>
      <c r="K1778" s="8">
        <f>단가대비표!V334</f>
        <v>0</v>
      </c>
      <c r="L1778" s="10">
        <f>TRUNC(K1778*D1778,1)</f>
        <v>0</v>
      </c>
      <c r="M1778" s="6" t="s">
        <v>3652</v>
      </c>
      <c r="N1778" s="2" t="s">
        <v>2016</v>
      </c>
      <c r="O1778" s="2" t="s">
        <v>3653</v>
      </c>
      <c r="P1778" s="2" t="s">
        <v>48</v>
      </c>
      <c r="Q1778" s="2" t="s">
        <v>48</v>
      </c>
      <c r="R1778" s="2" t="s">
        <v>47</v>
      </c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2" t="s">
        <v>41</v>
      </c>
      <c r="AW1778" s="2" t="s">
        <v>3654</v>
      </c>
      <c r="AX1778" s="2" t="s">
        <v>41</v>
      </c>
      <c r="AY1778" s="2" t="s">
        <v>41</v>
      </c>
    </row>
    <row r="1779" spans="1:51" ht="30" customHeight="1" hidden="1">
      <c r="A1779" s="6" t="s">
        <v>1501</v>
      </c>
      <c r="B1779" s="6" t="s">
        <v>1502</v>
      </c>
      <c r="C1779" s="6" t="s">
        <v>699</v>
      </c>
      <c r="D1779" s="7">
        <v>1.88</v>
      </c>
      <c r="E1779" s="8">
        <f t="shared" si="293"/>
        <v>4975</v>
      </c>
      <c r="F1779" s="10">
        <f t="shared" si="293"/>
        <v>9352.9</v>
      </c>
      <c r="G1779" s="8">
        <f>일위대가목록!F256</f>
        <v>227</v>
      </c>
      <c r="H1779" s="10">
        <f>TRUNC(G1779*D1779,1)</f>
        <v>426.7</v>
      </c>
      <c r="I1779" s="8">
        <f>일위대가목록!G256</f>
        <v>4744</v>
      </c>
      <c r="J1779" s="10">
        <f>TRUNC(I1779*D1779,1)</f>
        <v>8918.7</v>
      </c>
      <c r="K1779" s="8">
        <f>일위대가목록!H256</f>
        <v>4</v>
      </c>
      <c r="L1779" s="10">
        <f>TRUNC(K1779*D1779,1)</f>
        <v>7.5</v>
      </c>
      <c r="M1779" s="6" t="s">
        <v>1503</v>
      </c>
      <c r="N1779" s="2" t="s">
        <v>2016</v>
      </c>
      <c r="O1779" s="2" t="s">
        <v>1504</v>
      </c>
      <c r="P1779" s="2" t="s">
        <v>47</v>
      </c>
      <c r="Q1779" s="2" t="s">
        <v>48</v>
      </c>
      <c r="R1779" s="2" t="s">
        <v>48</v>
      </c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2" t="s">
        <v>41</v>
      </c>
      <c r="AW1779" s="2" t="s">
        <v>3655</v>
      </c>
      <c r="AX1779" s="2" t="s">
        <v>41</v>
      </c>
      <c r="AY1779" s="2" t="s">
        <v>41</v>
      </c>
    </row>
    <row r="1780" spans="1:51" ht="30" customHeight="1" hidden="1">
      <c r="A1780" s="6" t="s">
        <v>1016</v>
      </c>
      <c r="B1780" s="6" t="s">
        <v>1017</v>
      </c>
      <c r="C1780" s="6" t="s">
        <v>699</v>
      </c>
      <c r="D1780" s="7">
        <v>-0.0658</v>
      </c>
      <c r="E1780" s="8">
        <f t="shared" si="293"/>
        <v>120</v>
      </c>
      <c r="F1780" s="10">
        <f t="shared" si="293"/>
        <v>-7.8</v>
      </c>
      <c r="G1780" s="8">
        <f>단가대비표!O50</f>
        <v>120</v>
      </c>
      <c r="H1780" s="10">
        <f>TRUNC(G1780*D1780,1)</f>
        <v>-7.8</v>
      </c>
      <c r="I1780" s="8">
        <f>단가대비표!P50</f>
        <v>0</v>
      </c>
      <c r="J1780" s="10">
        <f>TRUNC(I1780*D1780,1)</f>
        <v>0</v>
      </c>
      <c r="K1780" s="8">
        <f>단가대비표!V50</f>
        <v>0</v>
      </c>
      <c r="L1780" s="10">
        <f>TRUNC(K1780*D1780,1)</f>
        <v>0</v>
      </c>
      <c r="M1780" s="6" t="s">
        <v>1483</v>
      </c>
      <c r="N1780" s="2" t="s">
        <v>2016</v>
      </c>
      <c r="O1780" s="2" t="s">
        <v>1484</v>
      </c>
      <c r="P1780" s="2" t="s">
        <v>48</v>
      </c>
      <c r="Q1780" s="2" t="s">
        <v>48</v>
      </c>
      <c r="R1780" s="2" t="s">
        <v>47</v>
      </c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2" t="s">
        <v>41</v>
      </c>
      <c r="AW1780" s="2" t="s">
        <v>3656</v>
      </c>
      <c r="AX1780" s="2" t="s">
        <v>41</v>
      </c>
      <c r="AY1780" s="2" t="s">
        <v>41</v>
      </c>
    </row>
    <row r="1781" spans="1:51" ht="30" customHeight="1" hidden="1">
      <c r="A1781" s="6" t="s">
        <v>3657</v>
      </c>
      <c r="B1781" s="6" t="s">
        <v>3658</v>
      </c>
      <c r="C1781" s="6" t="s">
        <v>74</v>
      </c>
      <c r="D1781" s="7">
        <v>0.16</v>
      </c>
      <c r="E1781" s="8">
        <f t="shared" si="293"/>
        <v>3788</v>
      </c>
      <c r="F1781" s="10">
        <f t="shared" si="293"/>
        <v>605.9</v>
      </c>
      <c r="G1781" s="8">
        <f>일위대가목록!F299</f>
        <v>1178</v>
      </c>
      <c r="H1781" s="10">
        <f>TRUNC(G1781*D1781,1)</f>
        <v>188.4</v>
      </c>
      <c r="I1781" s="8">
        <f>일위대가목록!G299</f>
        <v>2491</v>
      </c>
      <c r="J1781" s="10">
        <f>TRUNC(I1781*D1781,1)</f>
        <v>398.5</v>
      </c>
      <c r="K1781" s="8">
        <f>일위대가목록!H299</f>
        <v>119</v>
      </c>
      <c r="L1781" s="10">
        <f>TRUNC(K1781*D1781,1)</f>
        <v>19</v>
      </c>
      <c r="M1781" s="6" t="s">
        <v>3659</v>
      </c>
      <c r="N1781" s="2" t="s">
        <v>2016</v>
      </c>
      <c r="O1781" s="2" t="s">
        <v>3660</v>
      </c>
      <c r="P1781" s="2" t="s">
        <v>47</v>
      </c>
      <c r="Q1781" s="2" t="s">
        <v>48</v>
      </c>
      <c r="R1781" s="2" t="s">
        <v>48</v>
      </c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2" t="s">
        <v>41</v>
      </c>
      <c r="AW1781" s="2" t="s">
        <v>3661</v>
      </c>
      <c r="AX1781" s="2" t="s">
        <v>41</v>
      </c>
      <c r="AY1781" s="2" t="s">
        <v>41</v>
      </c>
    </row>
    <row r="1782" spans="1:51" ht="30" customHeight="1" hidden="1">
      <c r="A1782" s="6" t="s">
        <v>1173</v>
      </c>
      <c r="B1782" s="6" t="s">
        <v>41</v>
      </c>
      <c r="C1782" s="6" t="s">
        <v>41</v>
      </c>
      <c r="D1782" s="7"/>
      <c r="E1782" s="8"/>
      <c r="F1782" s="10">
        <f>H1782+J1782+L1782</f>
        <v>12134</v>
      </c>
      <c r="G1782" s="8"/>
      <c r="H1782" s="10">
        <f>TRUNC(SUMIF(N1778:N1781,N1777,H1778:H1781),0)</f>
        <v>2791</v>
      </c>
      <c r="I1782" s="8"/>
      <c r="J1782" s="10">
        <f>TRUNC(SUMIF(N1778:N1781,N1777,J1778:J1781),0)</f>
        <v>9317</v>
      </c>
      <c r="K1782" s="8"/>
      <c r="L1782" s="10">
        <f>TRUNC(SUMIF(N1778:N1781,N1777,L1778:L1781),0)</f>
        <v>26</v>
      </c>
      <c r="M1782" s="6" t="s">
        <v>41</v>
      </c>
      <c r="N1782" s="2" t="s">
        <v>67</v>
      </c>
      <c r="O1782" s="2" t="s">
        <v>67</v>
      </c>
      <c r="P1782" s="2" t="s">
        <v>41</v>
      </c>
      <c r="Q1782" s="2" t="s">
        <v>41</v>
      </c>
      <c r="R1782" s="2" t="s">
        <v>41</v>
      </c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2" t="s">
        <v>41</v>
      </c>
      <c r="AW1782" s="2" t="s">
        <v>41</v>
      </c>
      <c r="AX1782" s="2" t="s">
        <v>41</v>
      </c>
      <c r="AY1782" s="2" t="s">
        <v>41</v>
      </c>
    </row>
    <row r="1783" spans="1:13" ht="30" customHeight="1" hidden="1">
      <c r="A1783" s="7"/>
      <c r="B1783" s="7"/>
      <c r="C1783" s="7"/>
      <c r="D1783" s="7"/>
      <c r="E1783" s="8"/>
      <c r="F1783" s="10"/>
      <c r="G1783" s="8"/>
      <c r="H1783" s="10"/>
      <c r="I1783" s="8"/>
      <c r="J1783" s="10"/>
      <c r="K1783" s="8"/>
      <c r="L1783" s="10"/>
      <c r="M1783" s="7"/>
    </row>
    <row r="1784" spans="1:14" ht="30" customHeight="1" hidden="1">
      <c r="A1784" s="24" t="s">
        <v>3662</v>
      </c>
      <c r="B1784" s="25"/>
      <c r="C1784" s="25"/>
      <c r="D1784" s="25"/>
      <c r="E1784" s="26"/>
      <c r="F1784" s="27"/>
      <c r="G1784" s="26"/>
      <c r="H1784" s="27"/>
      <c r="I1784" s="26"/>
      <c r="J1784" s="27"/>
      <c r="K1784" s="26"/>
      <c r="L1784" s="27"/>
      <c r="M1784" s="28"/>
      <c r="N1784" s="4" t="s">
        <v>3660</v>
      </c>
    </row>
    <row r="1785" spans="1:51" ht="30" customHeight="1" hidden="1">
      <c r="A1785" s="6" t="s">
        <v>2584</v>
      </c>
      <c r="B1785" s="6" t="s">
        <v>295</v>
      </c>
      <c r="C1785" s="6" t="s">
        <v>74</v>
      </c>
      <c r="D1785" s="7">
        <v>1</v>
      </c>
      <c r="E1785" s="8">
        <f aca="true" t="shared" si="294" ref="E1785:F1791">TRUNC(G1785+I1785+K1785,1)</f>
        <v>2167</v>
      </c>
      <c r="F1785" s="10">
        <f t="shared" si="294"/>
        <v>2167</v>
      </c>
      <c r="G1785" s="8">
        <f>일위대가목록!F300</f>
        <v>91</v>
      </c>
      <c r="H1785" s="10">
        <f aca="true" t="shared" si="295" ref="H1785:H1791">TRUNC(G1785*D1785,1)</f>
        <v>91</v>
      </c>
      <c r="I1785" s="8">
        <f>일위대가목록!G300</f>
        <v>2076</v>
      </c>
      <c r="J1785" s="10">
        <f aca="true" t="shared" si="296" ref="J1785:J1791">TRUNC(I1785*D1785,1)</f>
        <v>2076</v>
      </c>
      <c r="K1785" s="8">
        <f>일위대가목록!H300</f>
        <v>0</v>
      </c>
      <c r="L1785" s="10">
        <f aca="true" t="shared" si="297" ref="L1785:L1791">TRUNC(K1785*D1785,1)</f>
        <v>0</v>
      </c>
      <c r="M1785" s="6" t="s">
        <v>3663</v>
      </c>
      <c r="N1785" s="2" t="s">
        <v>3660</v>
      </c>
      <c r="O1785" s="2" t="s">
        <v>3664</v>
      </c>
      <c r="P1785" s="2" t="s">
        <v>47</v>
      </c>
      <c r="Q1785" s="2" t="s">
        <v>48</v>
      </c>
      <c r="R1785" s="2" t="s">
        <v>48</v>
      </c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2" t="s">
        <v>41</v>
      </c>
      <c r="AW1785" s="2" t="s">
        <v>3665</v>
      </c>
      <c r="AX1785" s="2" t="s">
        <v>41</v>
      </c>
      <c r="AY1785" s="2" t="s">
        <v>41</v>
      </c>
    </row>
    <row r="1786" spans="1:51" ht="30" customHeight="1" hidden="1">
      <c r="A1786" s="6" t="s">
        <v>294</v>
      </c>
      <c r="B1786" s="6" t="s">
        <v>1676</v>
      </c>
      <c r="C1786" s="6" t="s">
        <v>1422</v>
      </c>
      <c r="D1786" s="7">
        <v>0.104</v>
      </c>
      <c r="E1786" s="8">
        <f t="shared" si="294"/>
        <v>9040</v>
      </c>
      <c r="F1786" s="10">
        <f t="shared" si="294"/>
        <v>940.1</v>
      </c>
      <c r="G1786" s="8">
        <f>단가대비표!O320</f>
        <v>9040</v>
      </c>
      <c r="H1786" s="10">
        <f t="shared" si="295"/>
        <v>940.1</v>
      </c>
      <c r="I1786" s="8">
        <f>단가대비표!P320</f>
        <v>0</v>
      </c>
      <c r="J1786" s="10">
        <f t="shared" si="296"/>
        <v>0</v>
      </c>
      <c r="K1786" s="8">
        <f>단가대비표!V320</f>
        <v>0</v>
      </c>
      <c r="L1786" s="10">
        <f t="shared" si="297"/>
        <v>0</v>
      </c>
      <c r="M1786" s="6" t="s">
        <v>1677</v>
      </c>
      <c r="N1786" s="2" t="s">
        <v>3660</v>
      </c>
      <c r="O1786" s="2" t="s">
        <v>1678</v>
      </c>
      <c r="P1786" s="2" t="s">
        <v>48</v>
      </c>
      <c r="Q1786" s="2" t="s">
        <v>48</v>
      </c>
      <c r="R1786" s="2" t="s">
        <v>47</v>
      </c>
      <c r="S1786" s="3"/>
      <c r="T1786" s="3"/>
      <c r="U1786" s="3"/>
      <c r="V1786" s="3">
        <v>1</v>
      </c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2" t="s">
        <v>41</v>
      </c>
      <c r="AW1786" s="2" t="s">
        <v>3666</v>
      </c>
      <c r="AX1786" s="2" t="s">
        <v>41</v>
      </c>
      <c r="AY1786" s="2" t="s">
        <v>41</v>
      </c>
    </row>
    <row r="1787" spans="1:51" ht="30" customHeight="1" hidden="1">
      <c r="A1787" s="6" t="s">
        <v>1680</v>
      </c>
      <c r="B1787" s="6" t="s">
        <v>1681</v>
      </c>
      <c r="C1787" s="6" t="s">
        <v>1422</v>
      </c>
      <c r="D1787" s="7">
        <v>0.0052</v>
      </c>
      <c r="E1787" s="8">
        <f t="shared" si="294"/>
        <v>2488.8</v>
      </c>
      <c r="F1787" s="10">
        <f t="shared" si="294"/>
        <v>12.9</v>
      </c>
      <c r="G1787" s="8">
        <f>단가대비표!O329</f>
        <v>2488.88</v>
      </c>
      <c r="H1787" s="10">
        <f t="shared" si="295"/>
        <v>12.9</v>
      </c>
      <c r="I1787" s="8">
        <f>단가대비표!P329</f>
        <v>0</v>
      </c>
      <c r="J1787" s="10">
        <f t="shared" si="296"/>
        <v>0</v>
      </c>
      <c r="K1787" s="8">
        <f>단가대비표!V329</f>
        <v>0</v>
      </c>
      <c r="L1787" s="10">
        <f t="shared" si="297"/>
        <v>0</v>
      </c>
      <c r="M1787" s="6" t="s">
        <v>1682</v>
      </c>
      <c r="N1787" s="2" t="s">
        <v>3660</v>
      </c>
      <c r="O1787" s="2" t="s">
        <v>1683</v>
      </c>
      <c r="P1787" s="2" t="s">
        <v>48</v>
      </c>
      <c r="Q1787" s="2" t="s">
        <v>48</v>
      </c>
      <c r="R1787" s="2" t="s">
        <v>47</v>
      </c>
      <c r="S1787" s="3"/>
      <c r="T1787" s="3"/>
      <c r="U1787" s="3"/>
      <c r="V1787" s="3">
        <v>1</v>
      </c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2" t="s">
        <v>41</v>
      </c>
      <c r="AW1787" s="2" t="s">
        <v>3667</v>
      </c>
      <c r="AX1787" s="2" t="s">
        <v>41</v>
      </c>
      <c r="AY1787" s="2" t="s">
        <v>41</v>
      </c>
    </row>
    <row r="1788" spans="1:51" ht="30" customHeight="1" hidden="1">
      <c r="A1788" s="6" t="s">
        <v>1685</v>
      </c>
      <c r="B1788" s="6" t="s">
        <v>1686</v>
      </c>
      <c r="C1788" s="6" t="s">
        <v>1028</v>
      </c>
      <c r="D1788" s="7">
        <v>1</v>
      </c>
      <c r="E1788" s="8">
        <f t="shared" si="294"/>
        <v>95.3</v>
      </c>
      <c r="F1788" s="10">
        <f t="shared" si="294"/>
        <v>95.3</v>
      </c>
      <c r="G1788" s="8">
        <f>TRUNC(SUMIF(V1785:V1791,RIGHTB(O1788,1),H1785:H1791)*U1788,2)</f>
        <v>95.3</v>
      </c>
      <c r="H1788" s="10">
        <f t="shared" si="295"/>
        <v>95.3</v>
      </c>
      <c r="I1788" s="8">
        <v>0</v>
      </c>
      <c r="J1788" s="10">
        <f t="shared" si="296"/>
        <v>0</v>
      </c>
      <c r="K1788" s="8">
        <v>0</v>
      </c>
      <c r="L1788" s="10">
        <f t="shared" si="297"/>
        <v>0</v>
      </c>
      <c r="M1788" s="6" t="s">
        <v>41</v>
      </c>
      <c r="N1788" s="2" t="s">
        <v>3660</v>
      </c>
      <c r="O1788" s="2" t="s">
        <v>1104</v>
      </c>
      <c r="P1788" s="2" t="s">
        <v>48</v>
      </c>
      <c r="Q1788" s="2" t="s">
        <v>48</v>
      </c>
      <c r="R1788" s="2" t="s">
        <v>48</v>
      </c>
      <c r="S1788" s="3">
        <v>0</v>
      </c>
      <c r="T1788" s="3">
        <v>0</v>
      </c>
      <c r="U1788" s="3">
        <v>0.1</v>
      </c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2" t="s">
        <v>41</v>
      </c>
      <c r="AW1788" s="2" t="s">
        <v>3668</v>
      </c>
      <c r="AX1788" s="2" t="s">
        <v>41</v>
      </c>
      <c r="AY1788" s="2" t="s">
        <v>41</v>
      </c>
    </row>
    <row r="1789" spans="1:51" ht="30" customHeight="1" hidden="1">
      <c r="A1789" s="6" t="s">
        <v>1688</v>
      </c>
      <c r="B1789" s="6" t="s">
        <v>1689</v>
      </c>
      <c r="C1789" s="6" t="s">
        <v>1690</v>
      </c>
      <c r="D1789" s="7">
        <v>0.05</v>
      </c>
      <c r="E1789" s="8">
        <f t="shared" si="294"/>
        <v>200</v>
      </c>
      <c r="F1789" s="10">
        <f t="shared" si="294"/>
        <v>10</v>
      </c>
      <c r="G1789" s="8">
        <f>단가대비표!O270</f>
        <v>200</v>
      </c>
      <c r="H1789" s="10">
        <f t="shared" si="295"/>
        <v>10</v>
      </c>
      <c r="I1789" s="8">
        <f>단가대비표!P270</f>
        <v>0</v>
      </c>
      <c r="J1789" s="10">
        <f t="shared" si="296"/>
        <v>0</v>
      </c>
      <c r="K1789" s="8">
        <f>단가대비표!V270</f>
        <v>0</v>
      </c>
      <c r="L1789" s="10">
        <f t="shared" si="297"/>
        <v>0</v>
      </c>
      <c r="M1789" s="6" t="s">
        <v>1691</v>
      </c>
      <c r="N1789" s="2" t="s">
        <v>3660</v>
      </c>
      <c r="O1789" s="2" t="s">
        <v>1692</v>
      </c>
      <c r="P1789" s="2" t="s">
        <v>48</v>
      </c>
      <c r="Q1789" s="2" t="s">
        <v>48</v>
      </c>
      <c r="R1789" s="2" t="s">
        <v>47</v>
      </c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2" t="s">
        <v>41</v>
      </c>
      <c r="AW1789" s="2" t="s">
        <v>3669</v>
      </c>
      <c r="AX1789" s="2" t="s">
        <v>41</v>
      </c>
      <c r="AY1789" s="2" t="s">
        <v>41</v>
      </c>
    </row>
    <row r="1790" spans="1:51" ht="30" customHeight="1" hidden="1">
      <c r="A1790" s="6" t="s">
        <v>1694</v>
      </c>
      <c r="B1790" s="6" t="s">
        <v>1211</v>
      </c>
      <c r="C1790" s="6" t="s">
        <v>1212</v>
      </c>
      <c r="D1790" s="7">
        <v>0.003</v>
      </c>
      <c r="E1790" s="8">
        <f t="shared" si="294"/>
        <v>138445</v>
      </c>
      <c r="F1790" s="10">
        <f t="shared" si="294"/>
        <v>415.3</v>
      </c>
      <c r="G1790" s="8">
        <f>단가대비표!O389</f>
        <v>0</v>
      </c>
      <c r="H1790" s="10">
        <f t="shared" si="295"/>
        <v>0</v>
      </c>
      <c r="I1790" s="8">
        <f>단가대비표!P389</f>
        <v>138445</v>
      </c>
      <c r="J1790" s="10">
        <f t="shared" si="296"/>
        <v>415.3</v>
      </c>
      <c r="K1790" s="8">
        <f>단가대비표!V389</f>
        <v>0</v>
      </c>
      <c r="L1790" s="10">
        <f t="shared" si="297"/>
        <v>0</v>
      </c>
      <c r="M1790" s="6" t="s">
        <v>1695</v>
      </c>
      <c r="N1790" s="2" t="s">
        <v>3660</v>
      </c>
      <c r="O1790" s="2" t="s">
        <v>1696</v>
      </c>
      <c r="P1790" s="2" t="s">
        <v>48</v>
      </c>
      <c r="Q1790" s="2" t="s">
        <v>48</v>
      </c>
      <c r="R1790" s="2" t="s">
        <v>47</v>
      </c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2" t="s">
        <v>41</v>
      </c>
      <c r="AW1790" s="2" t="s">
        <v>3670</v>
      </c>
      <c r="AX1790" s="2" t="s">
        <v>41</v>
      </c>
      <c r="AY1790" s="2" t="s">
        <v>41</v>
      </c>
    </row>
    <row r="1791" spans="1:51" ht="30" customHeight="1" hidden="1">
      <c r="A1791" s="6" t="s">
        <v>1698</v>
      </c>
      <c r="B1791" s="6" t="s">
        <v>1699</v>
      </c>
      <c r="C1791" s="6" t="s">
        <v>300</v>
      </c>
      <c r="D1791" s="7">
        <v>0.025</v>
      </c>
      <c r="E1791" s="8">
        <f t="shared" si="294"/>
        <v>5934</v>
      </c>
      <c r="F1791" s="10">
        <f t="shared" si="294"/>
        <v>148.3</v>
      </c>
      <c r="G1791" s="8">
        <f>일위대가목록!F277</f>
        <v>1164</v>
      </c>
      <c r="H1791" s="10">
        <f t="shared" si="295"/>
        <v>29.1</v>
      </c>
      <c r="I1791" s="8">
        <f>일위대가목록!G277</f>
        <v>0</v>
      </c>
      <c r="J1791" s="10">
        <f t="shared" si="296"/>
        <v>0</v>
      </c>
      <c r="K1791" s="8">
        <f>일위대가목록!H277</f>
        <v>4770</v>
      </c>
      <c r="L1791" s="10">
        <f t="shared" si="297"/>
        <v>119.2</v>
      </c>
      <c r="M1791" s="6" t="s">
        <v>1700</v>
      </c>
      <c r="N1791" s="2" t="s">
        <v>3660</v>
      </c>
      <c r="O1791" s="2" t="s">
        <v>1701</v>
      </c>
      <c r="P1791" s="2" t="s">
        <v>47</v>
      </c>
      <c r="Q1791" s="2" t="s">
        <v>48</v>
      </c>
      <c r="R1791" s="2" t="s">
        <v>48</v>
      </c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2" t="s">
        <v>41</v>
      </c>
      <c r="AW1791" s="2" t="s">
        <v>3671</v>
      </c>
      <c r="AX1791" s="2" t="s">
        <v>41</v>
      </c>
      <c r="AY1791" s="2" t="s">
        <v>41</v>
      </c>
    </row>
    <row r="1792" spans="1:51" ht="30" customHeight="1" hidden="1">
      <c r="A1792" s="6" t="s">
        <v>1173</v>
      </c>
      <c r="B1792" s="6" t="s">
        <v>41</v>
      </c>
      <c r="C1792" s="6" t="s">
        <v>41</v>
      </c>
      <c r="D1792" s="7"/>
      <c r="E1792" s="8"/>
      <c r="F1792" s="10">
        <f>H1792+J1792+L1792</f>
        <v>3788</v>
      </c>
      <c r="G1792" s="8"/>
      <c r="H1792" s="10">
        <f>TRUNC(SUMIF(N1785:N1791,N1784,H1785:H1791),0)</f>
        <v>1178</v>
      </c>
      <c r="I1792" s="8"/>
      <c r="J1792" s="10">
        <f>TRUNC(SUMIF(N1785:N1791,N1784,J1785:J1791),0)</f>
        <v>2491</v>
      </c>
      <c r="K1792" s="8"/>
      <c r="L1792" s="10">
        <f>TRUNC(SUMIF(N1785:N1791,N1784,L1785:L1791),0)</f>
        <v>119</v>
      </c>
      <c r="M1792" s="6" t="s">
        <v>41</v>
      </c>
      <c r="N1792" s="2" t="s">
        <v>67</v>
      </c>
      <c r="O1792" s="2" t="s">
        <v>67</v>
      </c>
      <c r="P1792" s="2" t="s">
        <v>41</v>
      </c>
      <c r="Q1792" s="2" t="s">
        <v>41</v>
      </c>
      <c r="R1792" s="2" t="s">
        <v>41</v>
      </c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2" t="s">
        <v>41</v>
      </c>
      <c r="AW1792" s="2" t="s">
        <v>41</v>
      </c>
      <c r="AX1792" s="2" t="s">
        <v>41</v>
      </c>
      <c r="AY1792" s="2" t="s">
        <v>41</v>
      </c>
    </row>
    <row r="1793" spans="1:13" ht="30" customHeight="1" hidden="1">
      <c r="A1793" s="7"/>
      <c r="B1793" s="7"/>
      <c r="C1793" s="7"/>
      <c r="D1793" s="7"/>
      <c r="E1793" s="8"/>
      <c r="F1793" s="10"/>
      <c r="G1793" s="8"/>
      <c r="H1793" s="10"/>
      <c r="I1793" s="8"/>
      <c r="J1793" s="10"/>
      <c r="K1793" s="8"/>
      <c r="L1793" s="10"/>
      <c r="M1793" s="7"/>
    </row>
    <row r="1794" spans="1:14" ht="30" customHeight="1" hidden="1">
      <c r="A1794" s="24" t="s">
        <v>3672</v>
      </c>
      <c r="B1794" s="25"/>
      <c r="C1794" s="25"/>
      <c r="D1794" s="25"/>
      <c r="E1794" s="26"/>
      <c r="F1794" s="27"/>
      <c r="G1794" s="26"/>
      <c r="H1794" s="27"/>
      <c r="I1794" s="26"/>
      <c r="J1794" s="27"/>
      <c r="K1794" s="26"/>
      <c r="L1794" s="27"/>
      <c r="M1794" s="28"/>
      <c r="N1794" s="4" t="s">
        <v>3664</v>
      </c>
    </row>
    <row r="1795" spans="1:51" ht="30" customHeight="1" hidden="1">
      <c r="A1795" s="6" t="s">
        <v>1688</v>
      </c>
      <c r="B1795" s="6" t="s">
        <v>1689</v>
      </c>
      <c r="C1795" s="6" t="s">
        <v>1690</v>
      </c>
      <c r="D1795" s="7">
        <v>0.25</v>
      </c>
      <c r="E1795" s="8">
        <f aca="true" t="shared" si="298" ref="E1795:F1797">TRUNC(G1795+I1795+K1795,1)</f>
        <v>200</v>
      </c>
      <c r="F1795" s="10">
        <f t="shared" si="298"/>
        <v>50</v>
      </c>
      <c r="G1795" s="8">
        <f>단가대비표!O270</f>
        <v>200</v>
      </c>
      <c r="H1795" s="10">
        <f>TRUNC(G1795*D1795,1)</f>
        <v>50</v>
      </c>
      <c r="I1795" s="8">
        <f>단가대비표!P270</f>
        <v>0</v>
      </c>
      <c r="J1795" s="10">
        <f>TRUNC(I1795*D1795,1)</f>
        <v>0</v>
      </c>
      <c r="K1795" s="8">
        <f>단가대비표!V270</f>
        <v>0</v>
      </c>
      <c r="L1795" s="10">
        <f>TRUNC(K1795*D1795,1)</f>
        <v>0</v>
      </c>
      <c r="M1795" s="6" t="s">
        <v>1691</v>
      </c>
      <c r="N1795" s="2" t="s">
        <v>3664</v>
      </c>
      <c r="O1795" s="2" t="s">
        <v>1692</v>
      </c>
      <c r="P1795" s="2" t="s">
        <v>48</v>
      </c>
      <c r="Q1795" s="2" t="s">
        <v>48</v>
      </c>
      <c r="R1795" s="2" t="s">
        <v>47</v>
      </c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2" t="s">
        <v>41</v>
      </c>
      <c r="AW1795" s="2" t="s">
        <v>3673</v>
      </c>
      <c r="AX1795" s="2" t="s">
        <v>41</v>
      </c>
      <c r="AY1795" s="2" t="s">
        <v>41</v>
      </c>
    </row>
    <row r="1796" spans="1:51" ht="30" customHeight="1" hidden="1">
      <c r="A1796" s="6" t="s">
        <v>1694</v>
      </c>
      <c r="B1796" s="6" t="s">
        <v>1211</v>
      </c>
      <c r="C1796" s="6" t="s">
        <v>1212</v>
      </c>
      <c r="D1796" s="7">
        <v>0.015</v>
      </c>
      <c r="E1796" s="8">
        <f t="shared" si="298"/>
        <v>138445</v>
      </c>
      <c r="F1796" s="10">
        <f t="shared" si="298"/>
        <v>2076.6</v>
      </c>
      <c r="G1796" s="8">
        <f>단가대비표!O389</f>
        <v>0</v>
      </c>
      <c r="H1796" s="10">
        <f>TRUNC(G1796*D1796,1)</f>
        <v>0</v>
      </c>
      <c r="I1796" s="8">
        <f>단가대비표!P389</f>
        <v>138445</v>
      </c>
      <c r="J1796" s="10">
        <f>TRUNC(I1796*D1796,1)</f>
        <v>2076.6</v>
      </c>
      <c r="K1796" s="8">
        <f>단가대비표!V389</f>
        <v>0</v>
      </c>
      <c r="L1796" s="10">
        <f>TRUNC(K1796*D1796,1)</f>
        <v>0</v>
      </c>
      <c r="M1796" s="6" t="s">
        <v>1695</v>
      </c>
      <c r="N1796" s="2" t="s">
        <v>3664</v>
      </c>
      <c r="O1796" s="2" t="s">
        <v>1696</v>
      </c>
      <c r="P1796" s="2" t="s">
        <v>48</v>
      </c>
      <c r="Q1796" s="2" t="s">
        <v>48</v>
      </c>
      <c r="R1796" s="2" t="s">
        <v>47</v>
      </c>
      <c r="S1796" s="3"/>
      <c r="T1796" s="3"/>
      <c r="U1796" s="3"/>
      <c r="V1796" s="3">
        <v>1</v>
      </c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2" t="s">
        <v>41</v>
      </c>
      <c r="AW1796" s="2" t="s">
        <v>3674</v>
      </c>
      <c r="AX1796" s="2" t="s">
        <v>41</v>
      </c>
      <c r="AY1796" s="2" t="s">
        <v>41</v>
      </c>
    </row>
    <row r="1797" spans="1:51" ht="30" customHeight="1" hidden="1">
      <c r="A1797" s="6" t="s">
        <v>1218</v>
      </c>
      <c r="B1797" s="6" t="s">
        <v>1673</v>
      </c>
      <c r="C1797" s="6" t="s">
        <v>1028</v>
      </c>
      <c r="D1797" s="7">
        <v>1</v>
      </c>
      <c r="E1797" s="8">
        <f t="shared" si="298"/>
        <v>41.5</v>
      </c>
      <c r="F1797" s="10">
        <f t="shared" si="298"/>
        <v>41.5</v>
      </c>
      <c r="G1797" s="8">
        <f>TRUNC(SUMIF(V1795:V1797,RIGHTB(O1797,1),J1795:J1797)*U1797,2)</f>
        <v>41.53</v>
      </c>
      <c r="H1797" s="10">
        <f>TRUNC(G1797*D1797,1)</f>
        <v>41.5</v>
      </c>
      <c r="I1797" s="8">
        <v>0</v>
      </c>
      <c r="J1797" s="10">
        <f>TRUNC(I1797*D1797,1)</f>
        <v>0</v>
      </c>
      <c r="K1797" s="8">
        <v>0</v>
      </c>
      <c r="L1797" s="10">
        <f>TRUNC(K1797*D1797,1)</f>
        <v>0</v>
      </c>
      <c r="M1797" s="6" t="s">
        <v>41</v>
      </c>
      <c r="N1797" s="2" t="s">
        <v>3664</v>
      </c>
      <c r="O1797" s="2" t="s">
        <v>1104</v>
      </c>
      <c r="P1797" s="2" t="s">
        <v>48</v>
      </c>
      <c r="Q1797" s="2" t="s">
        <v>48</v>
      </c>
      <c r="R1797" s="2" t="s">
        <v>48</v>
      </c>
      <c r="S1797" s="3">
        <v>1</v>
      </c>
      <c r="T1797" s="3">
        <v>0</v>
      </c>
      <c r="U1797" s="3">
        <v>0.02</v>
      </c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2" t="s">
        <v>41</v>
      </c>
      <c r="AW1797" s="2" t="s">
        <v>3675</v>
      </c>
      <c r="AX1797" s="2" t="s">
        <v>41</v>
      </c>
      <c r="AY1797" s="2" t="s">
        <v>41</v>
      </c>
    </row>
    <row r="1798" spans="1:51" ht="30" customHeight="1" hidden="1">
      <c r="A1798" s="6" t="s">
        <v>1173</v>
      </c>
      <c r="B1798" s="6" t="s">
        <v>41</v>
      </c>
      <c r="C1798" s="6" t="s">
        <v>41</v>
      </c>
      <c r="D1798" s="7"/>
      <c r="E1798" s="8"/>
      <c r="F1798" s="10">
        <f>H1798+J1798+L1798</f>
        <v>2167</v>
      </c>
      <c r="G1798" s="8"/>
      <c r="H1798" s="10">
        <f>TRUNC(SUMIF(N1795:N1797,N1794,H1795:H1797),0)</f>
        <v>91</v>
      </c>
      <c r="I1798" s="8"/>
      <c r="J1798" s="10">
        <f>TRUNC(SUMIF(N1795:N1797,N1794,J1795:J1797),0)</f>
        <v>2076</v>
      </c>
      <c r="K1798" s="8"/>
      <c r="L1798" s="10">
        <f>TRUNC(SUMIF(N1795:N1797,N1794,L1795:L1797),0)</f>
        <v>0</v>
      </c>
      <c r="M1798" s="6" t="s">
        <v>41</v>
      </c>
      <c r="N1798" s="2" t="s">
        <v>67</v>
      </c>
      <c r="O1798" s="2" t="s">
        <v>67</v>
      </c>
      <c r="P1798" s="2" t="s">
        <v>41</v>
      </c>
      <c r="Q1798" s="2" t="s">
        <v>41</v>
      </c>
      <c r="R1798" s="2" t="s">
        <v>41</v>
      </c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2" t="s">
        <v>41</v>
      </c>
      <c r="AW1798" s="2" t="s">
        <v>41</v>
      </c>
      <c r="AX1798" s="2" t="s">
        <v>41</v>
      </c>
      <c r="AY1798" s="2" t="s">
        <v>41</v>
      </c>
    </row>
    <row r="1799" spans="1:13" ht="30" customHeight="1" hidden="1">
      <c r="A1799" s="7"/>
      <c r="B1799" s="7"/>
      <c r="C1799" s="7"/>
      <c r="D1799" s="7"/>
      <c r="E1799" s="8"/>
      <c r="F1799" s="10"/>
      <c r="G1799" s="8"/>
      <c r="H1799" s="10"/>
      <c r="I1799" s="8"/>
      <c r="J1799" s="10"/>
      <c r="K1799" s="8"/>
      <c r="L1799" s="10"/>
      <c r="M1799" s="7"/>
    </row>
    <row r="1800" spans="1:14" ht="30" customHeight="1" hidden="1">
      <c r="A1800" s="24" t="s">
        <v>3676</v>
      </c>
      <c r="B1800" s="25"/>
      <c r="C1800" s="25"/>
      <c r="D1800" s="25"/>
      <c r="E1800" s="26"/>
      <c r="F1800" s="27"/>
      <c r="G1800" s="26"/>
      <c r="H1800" s="27"/>
      <c r="I1800" s="26"/>
      <c r="J1800" s="27"/>
      <c r="K1800" s="26"/>
      <c r="L1800" s="27"/>
      <c r="M1800" s="28"/>
      <c r="N1800" s="4" t="s">
        <v>2029</v>
      </c>
    </row>
    <row r="1801" spans="1:51" ht="30" customHeight="1" hidden="1">
      <c r="A1801" s="6" t="s">
        <v>3677</v>
      </c>
      <c r="B1801" s="6" t="s">
        <v>1502</v>
      </c>
      <c r="C1801" s="6" t="s">
        <v>699</v>
      </c>
      <c r="D1801" s="7">
        <v>1</v>
      </c>
      <c r="E1801" s="8">
        <f>TRUNC(G1801+I1801+K1801,1)</f>
        <v>3726</v>
      </c>
      <c r="F1801" s="10">
        <f>TRUNC(H1801+J1801+L1801,1)</f>
        <v>3726</v>
      </c>
      <c r="G1801" s="8">
        <f>일위대가목록!F304</f>
        <v>179</v>
      </c>
      <c r="H1801" s="10">
        <f>TRUNC(G1801*D1801,1)</f>
        <v>179</v>
      </c>
      <c r="I1801" s="8">
        <f>일위대가목록!G304</f>
        <v>3536</v>
      </c>
      <c r="J1801" s="10">
        <f>TRUNC(I1801*D1801,1)</f>
        <v>3536</v>
      </c>
      <c r="K1801" s="8">
        <f>일위대가목록!H304</f>
        <v>11</v>
      </c>
      <c r="L1801" s="10">
        <f>TRUNC(K1801*D1801,1)</f>
        <v>11</v>
      </c>
      <c r="M1801" s="6" t="s">
        <v>3678</v>
      </c>
      <c r="N1801" s="2" t="s">
        <v>2029</v>
      </c>
      <c r="O1801" s="2" t="s">
        <v>3679</v>
      </c>
      <c r="P1801" s="2" t="s">
        <v>47</v>
      </c>
      <c r="Q1801" s="2" t="s">
        <v>48</v>
      </c>
      <c r="R1801" s="2" t="s">
        <v>48</v>
      </c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2" t="s">
        <v>41</v>
      </c>
      <c r="AW1801" s="2" t="s">
        <v>3680</v>
      </c>
      <c r="AX1801" s="2" t="s">
        <v>41</v>
      </c>
      <c r="AY1801" s="2" t="s">
        <v>41</v>
      </c>
    </row>
    <row r="1802" spans="1:51" ht="30" customHeight="1" hidden="1">
      <c r="A1802" s="6" t="s">
        <v>3681</v>
      </c>
      <c r="B1802" s="6" t="s">
        <v>1502</v>
      </c>
      <c r="C1802" s="6" t="s">
        <v>699</v>
      </c>
      <c r="D1802" s="7">
        <v>1</v>
      </c>
      <c r="E1802" s="8">
        <f>TRUNC(G1802+I1802+K1802,1)</f>
        <v>945</v>
      </c>
      <c r="F1802" s="10">
        <f>TRUNC(H1802+J1802+L1802,1)</f>
        <v>945</v>
      </c>
      <c r="G1802" s="8">
        <f>일위대가목록!F305</f>
        <v>39</v>
      </c>
      <c r="H1802" s="10">
        <f>TRUNC(G1802*D1802,1)</f>
        <v>39</v>
      </c>
      <c r="I1802" s="8">
        <f>일위대가목록!G305</f>
        <v>905</v>
      </c>
      <c r="J1802" s="10">
        <f>TRUNC(I1802*D1802,1)</f>
        <v>905</v>
      </c>
      <c r="K1802" s="8">
        <f>일위대가목록!H305</f>
        <v>1</v>
      </c>
      <c r="L1802" s="10">
        <f>TRUNC(K1802*D1802,1)</f>
        <v>1</v>
      </c>
      <c r="M1802" s="6" t="s">
        <v>3682</v>
      </c>
      <c r="N1802" s="2" t="s">
        <v>2029</v>
      </c>
      <c r="O1802" s="2" t="s">
        <v>3683</v>
      </c>
      <c r="P1802" s="2" t="s">
        <v>47</v>
      </c>
      <c r="Q1802" s="2" t="s">
        <v>48</v>
      </c>
      <c r="R1802" s="2" t="s">
        <v>48</v>
      </c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2" t="s">
        <v>41</v>
      </c>
      <c r="AW1802" s="2" t="s">
        <v>3684</v>
      </c>
      <c r="AX1802" s="2" t="s">
        <v>41</v>
      </c>
      <c r="AY1802" s="2" t="s">
        <v>41</v>
      </c>
    </row>
    <row r="1803" spans="1:51" ht="30" customHeight="1" hidden="1">
      <c r="A1803" s="6" t="s">
        <v>1173</v>
      </c>
      <c r="B1803" s="6" t="s">
        <v>41</v>
      </c>
      <c r="C1803" s="6" t="s">
        <v>41</v>
      </c>
      <c r="D1803" s="7"/>
      <c r="E1803" s="8"/>
      <c r="F1803" s="10">
        <f>H1803+J1803+L1803</f>
        <v>4671</v>
      </c>
      <c r="G1803" s="8"/>
      <c r="H1803" s="10">
        <f>TRUNC(SUMIF(N1801:N1802,N1800,H1801:H1802),0)</f>
        <v>218</v>
      </c>
      <c r="I1803" s="8"/>
      <c r="J1803" s="10">
        <f>TRUNC(SUMIF(N1801:N1802,N1800,J1801:J1802),0)</f>
        <v>4441</v>
      </c>
      <c r="K1803" s="8"/>
      <c r="L1803" s="10">
        <f>TRUNC(SUMIF(N1801:N1802,N1800,L1801:L1802),0)</f>
        <v>12</v>
      </c>
      <c r="M1803" s="6" t="s">
        <v>41</v>
      </c>
      <c r="N1803" s="2" t="s">
        <v>67</v>
      </c>
      <c r="O1803" s="2" t="s">
        <v>67</v>
      </c>
      <c r="P1803" s="2" t="s">
        <v>41</v>
      </c>
      <c r="Q1803" s="2" t="s">
        <v>41</v>
      </c>
      <c r="R1803" s="2" t="s">
        <v>41</v>
      </c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2" t="s">
        <v>41</v>
      </c>
      <c r="AW1803" s="2" t="s">
        <v>41</v>
      </c>
      <c r="AX1803" s="2" t="s">
        <v>41</v>
      </c>
      <c r="AY1803" s="2" t="s">
        <v>41</v>
      </c>
    </row>
    <row r="1804" spans="1:13" ht="30" customHeight="1" hidden="1">
      <c r="A1804" s="7"/>
      <c r="B1804" s="7"/>
      <c r="C1804" s="7"/>
      <c r="D1804" s="7"/>
      <c r="E1804" s="8"/>
      <c r="F1804" s="10"/>
      <c r="G1804" s="8"/>
      <c r="H1804" s="10"/>
      <c r="I1804" s="8"/>
      <c r="J1804" s="10"/>
      <c r="K1804" s="8"/>
      <c r="L1804" s="10"/>
      <c r="M1804" s="7"/>
    </row>
    <row r="1805" spans="1:14" ht="30" customHeight="1" hidden="1">
      <c r="A1805" s="24" t="s">
        <v>3685</v>
      </c>
      <c r="B1805" s="25"/>
      <c r="C1805" s="25"/>
      <c r="D1805" s="25"/>
      <c r="E1805" s="26"/>
      <c r="F1805" s="27"/>
      <c r="G1805" s="26"/>
      <c r="H1805" s="27"/>
      <c r="I1805" s="26"/>
      <c r="J1805" s="27"/>
      <c r="K1805" s="26"/>
      <c r="L1805" s="27"/>
      <c r="M1805" s="28"/>
      <c r="N1805" s="4" t="s">
        <v>2034</v>
      </c>
    </row>
    <row r="1806" spans="1:51" ht="30" customHeight="1" hidden="1">
      <c r="A1806" s="6" t="s">
        <v>3686</v>
      </c>
      <c r="B1806" s="6" t="s">
        <v>2032</v>
      </c>
      <c r="C1806" s="6" t="s">
        <v>74</v>
      </c>
      <c r="D1806" s="7">
        <v>1</v>
      </c>
      <c r="E1806" s="8">
        <f>TRUNC(G1806+I1806+K1806,1)</f>
        <v>505</v>
      </c>
      <c r="F1806" s="10">
        <f>TRUNC(H1806+J1806+L1806,1)</f>
        <v>505</v>
      </c>
      <c r="G1806" s="8">
        <f>일위대가목록!F306</f>
        <v>505</v>
      </c>
      <c r="H1806" s="10">
        <f>TRUNC(G1806*D1806,1)</f>
        <v>505</v>
      </c>
      <c r="I1806" s="8">
        <f>일위대가목록!G306</f>
        <v>0</v>
      </c>
      <c r="J1806" s="10">
        <f>TRUNC(I1806*D1806,1)</f>
        <v>0</v>
      </c>
      <c r="K1806" s="8">
        <f>일위대가목록!H306</f>
        <v>0</v>
      </c>
      <c r="L1806" s="10">
        <f>TRUNC(K1806*D1806,1)</f>
        <v>0</v>
      </c>
      <c r="M1806" s="6" t="s">
        <v>3687</v>
      </c>
      <c r="N1806" s="2" t="s">
        <v>2034</v>
      </c>
      <c r="O1806" s="2" t="s">
        <v>3688</v>
      </c>
      <c r="P1806" s="2" t="s">
        <v>47</v>
      </c>
      <c r="Q1806" s="2" t="s">
        <v>48</v>
      </c>
      <c r="R1806" s="2" t="s">
        <v>48</v>
      </c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2" t="s">
        <v>41</v>
      </c>
      <c r="AW1806" s="2" t="s">
        <v>3689</v>
      </c>
      <c r="AX1806" s="2" t="s">
        <v>41</v>
      </c>
      <c r="AY1806" s="2" t="s">
        <v>41</v>
      </c>
    </row>
    <row r="1807" spans="1:51" ht="30" customHeight="1" hidden="1">
      <c r="A1807" s="6" t="s">
        <v>3690</v>
      </c>
      <c r="B1807" s="6" t="s">
        <v>3691</v>
      </c>
      <c r="C1807" s="6" t="s">
        <v>74</v>
      </c>
      <c r="D1807" s="7">
        <v>1</v>
      </c>
      <c r="E1807" s="8">
        <f>TRUNC(G1807+I1807+K1807,1)</f>
        <v>2376</v>
      </c>
      <c r="F1807" s="10">
        <f>TRUNC(H1807+J1807+L1807,1)</f>
        <v>2376</v>
      </c>
      <c r="G1807" s="8">
        <f>일위대가목록!F307</f>
        <v>0</v>
      </c>
      <c r="H1807" s="10">
        <f>TRUNC(G1807*D1807,1)</f>
        <v>0</v>
      </c>
      <c r="I1807" s="8">
        <f>일위대가목록!G307</f>
        <v>2376</v>
      </c>
      <c r="J1807" s="10">
        <f>TRUNC(I1807*D1807,1)</f>
        <v>2376</v>
      </c>
      <c r="K1807" s="8">
        <f>일위대가목록!H307</f>
        <v>0</v>
      </c>
      <c r="L1807" s="10">
        <f>TRUNC(K1807*D1807,1)</f>
        <v>0</v>
      </c>
      <c r="M1807" s="6" t="s">
        <v>3692</v>
      </c>
      <c r="N1807" s="2" t="s">
        <v>2034</v>
      </c>
      <c r="O1807" s="2" t="s">
        <v>3693</v>
      </c>
      <c r="P1807" s="2" t="s">
        <v>47</v>
      </c>
      <c r="Q1807" s="2" t="s">
        <v>48</v>
      </c>
      <c r="R1807" s="2" t="s">
        <v>48</v>
      </c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2" t="s">
        <v>41</v>
      </c>
      <c r="AW1807" s="2" t="s">
        <v>3694</v>
      </c>
      <c r="AX1807" s="2" t="s">
        <v>41</v>
      </c>
      <c r="AY1807" s="2" t="s">
        <v>41</v>
      </c>
    </row>
    <row r="1808" spans="1:51" ht="30" customHeight="1" hidden="1">
      <c r="A1808" s="6" t="s">
        <v>1173</v>
      </c>
      <c r="B1808" s="6" t="s">
        <v>41</v>
      </c>
      <c r="C1808" s="6" t="s">
        <v>41</v>
      </c>
      <c r="D1808" s="7"/>
      <c r="E1808" s="8"/>
      <c r="F1808" s="10">
        <f>H1808+J1808+L1808</f>
        <v>2881</v>
      </c>
      <c r="G1808" s="8"/>
      <c r="H1808" s="10">
        <f>TRUNC(SUMIF(N1806:N1807,N1805,H1806:H1807),0)</f>
        <v>505</v>
      </c>
      <c r="I1808" s="8"/>
      <c r="J1808" s="10">
        <f>TRUNC(SUMIF(N1806:N1807,N1805,J1806:J1807),0)</f>
        <v>2376</v>
      </c>
      <c r="K1808" s="8"/>
      <c r="L1808" s="10">
        <f>TRUNC(SUMIF(N1806:N1807,N1805,L1806:L1807),0)</f>
        <v>0</v>
      </c>
      <c r="M1808" s="6" t="s">
        <v>41</v>
      </c>
      <c r="N1808" s="2" t="s">
        <v>67</v>
      </c>
      <c r="O1808" s="2" t="s">
        <v>67</v>
      </c>
      <c r="P1808" s="2" t="s">
        <v>41</v>
      </c>
      <c r="Q1808" s="2" t="s">
        <v>41</v>
      </c>
      <c r="R1808" s="2" t="s">
        <v>41</v>
      </c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2" t="s">
        <v>41</v>
      </c>
      <c r="AW1808" s="2" t="s">
        <v>41</v>
      </c>
      <c r="AX1808" s="2" t="s">
        <v>41</v>
      </c>
      <c r="AY1808" s="2" t="s">
        <v>41</v>
      </c>
    </row>
    <row r="1809" spans="1:13" ht="30" customHeight="1" hidden="1">
      <c r="A1809" s="7"/>
      <c r="B1809" s="7"/>
      <c r="C1809" s="7"/>
      <c r="D1809" s="7"/>
      <c r="E1809" s="8"/>
      <c r="F1809" s="10"/>
      <c r="G1809" s="8"/>
      <c r="H1809" s="10"/>
      <c r="I1809" s="8"/>
      <c r="J1809" s="10"/>
      <c r="K1809" s="8"/>
      <c r="L1809" s="10"/>
      <c r="M1809" s="7"/>
    </row>
    <row r="1810" spans="1:14" ht="30" customHeight="1" hidden="1">
      <c r="A1810" s="24" t="s">
        <v>3695</v>
      </c>
      <c r="B1810" s="25"/>
      <c r="C1810" s="25"/>
      <c r="D1810" s="25"/>
      <c r="E1810" s="26"/>
      <c r="F1810" s="27"/>
      <c r="G1810" s="26"/>
      <c r="H1810" s="27"/>
      <c r="I1810" s="26"/>
      <c r="J1810" s="27"/>
      <c r="K1810" s="26"/>
      <c r="L1810" s="27"/>
      <c r="M1810" s="28"/>
      <c r="N1810" s="4" t="s">
        <v>2039</v>
      </c>
    </row>
    <row r="1811" spans="1:51" ht="30" customHeight="1" hidden="1">
      <c r="A1811" s="6" t="s">
        <v>3696</v>
      </c>
      <c r="B1811" s="6" t="s">
        <v>3697</v>
      </c>
      <c r="C1811" s="6" t="s">
        <v>74</v>
      </c>
      <c r="D1811" s="7">
        <v>1</v>
      </c>
      <c r="E1811" s="8">
        <f>TRUNC(G1811+I1811+K1811,1)</f>
        <v>893</v>
      </c>
      <c r="F1811" s="10">
        <f>TRUNC(H1811+J1811+L1811,1)</f>
        <v>893</v>
      </c>
      <c r="G1811" s="8">
        <f>일위대가목록!F308</f>
        <v>893</v>
      </c>
      <c r="H1811" s="10">
        <f>TRUNC(G1811*D1811,1)</f>
        <v>893</v>
      </c>
      <c r="I1811" s="8">
        <f>일위대가목록!G308</f>
        <v>0</v>
      </c>
      <c r="J1811" s="10">
        <f>TRUNC(I1811*D1811,1)</f>
        <v>0</v>
      </c>
      <c r="K1811" s="8">
        <f>일위대가목록!H308</f>
        <v>0</v>
      </c>
      <c r="L1811" s="10">
        <f>TRUNC(K1811*D1811,1)</f>
        <v>0</v>
      </c>
      <c r="M1811" s="6" t="s">
        <v>3698</v>
      </c>
      <c r="N1811" s="2" t="s">
        <v>2039</v>
      </c>
      <c r="O1811" s="2" t="s">
        <v>3699</v>
      </c>
      <c r="P1811" s="2" t="s">
        <v>47</v>
      </c>
      <c r="Q1811" s="2" t="s">
        <v>48</v>
      </c>
      <c r="R1811" s="2" t="s">
        <v>48</v>
      </c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2" t="s">
        <v>41</v>
      </c>
      <c r="AW1811" s="2" t="s">
        <v>3700</v>
      </c>
      <c r="AX1811" s="2" t="s">
        <v>41</v>
      </c>
      <c r="AY1811" s="2" t="s">
        <v>41</v>
      </c>
    </row>
    <row r="1812" spans="1:51" ht="30" customHeight="1" hidden="1">
      <c r="A1812" s="6" t="s">
        <v>3701</v>
      </c>
      <c r="B1812" s="6" t="s">
        <v>3702</v>
      </c>
      <c r="C1812" s="6" t="s">
        <v>74</v>
      </c>
      <c r="D1812" s="7">
        <v>1</v>
      </c>
      <c r="E1812" s="8">
        <f>TRUNC(G1812+I1812+K1812,1)</f>
        <v>6336</v>
      </c>
      <c r="F1812" s="10">
        <f>TRUNC(H1812+J1812+L1812,1)</f>
        <v>6336</v>
      </c>
      <c r="G1812" s="8">
        <f>일위대가목록!F309</f>
        <v>0</v>
      </c>
      <c r="H1812" s="10">
        <f>TRUNC(G1812*D1812,1)</f>
        <v>0</v>
      </c>
      <c r="I1812" s="8">
        <f>일위대가목록!G309</f>
        <v>6336</v>
      </c>
      <c r="J1812" s="10">
        <f>TRUNC(I1812*D1812,1)</f>
        <v>6336</v>
      </c>
      <c r="K1812" s="8">
        <f>일위대가목록!H309</f>
        <v>0</v>
      </c>
      <c r="L1812" s="10">
        <f>TRUNC(K1812*D1812,1)</f>
        <v>0</v>
      </c>
      <c r="M1812" s="6" t="s">
        <v>3703</v>
      </c>
      <c r="N1812" s="2" t="s">
        <v>2039</v>
      </c>
      <c r="O1812" s="2" t="s">
        <v>3704</v>
      </c>
      <c r="P1812" s="2" t="s">
        <v>47</v>
      </c>
      <c r="Q1812" s="2" t="s">
        <v>48</v>
      </c>
      <c r="R1812" s="2" t="s">
        <v>48</v>
      </c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2" t="s">
        <v>41</v>
      </c>
      <c r="AW1812" s="2" t="s">
        <v>3705</v>
      </c>
      <c r="AX1812" s="2" t="s">
        <v>41</v>
      </c>
      <c r="AY1812" s="2" t="s">
        <v>41</v>
      </c>
    </row>
    <row r="1813" spans="1:51" ht="30" customHeight="1" hidden="1">
      <c r="A1813" s="6" t="s">
        <v>1173</v>
      </c>
      <c r="B1813" s="6" t="s">
        <v>41</v>
      </c>
      <c r="C1813" s="6" t="s">
        <v>41</v>
      </c>
      <c r="D1813" s="7"/>
      <c r="E1813" s="8"/>
      <c r="F1813" s="10">
        <f>H1813+J1813+L1813</f>
        <v>7229</v>
      </c>
      <c r="G1813" s="8"/>
      <c r="H1813" s="10">
        <f>TRUNC(SUMIF(N1811:N1812,N1810,H1811:H1812),0)</f>
        <v>893</v>
      </c>
      <c r="I1813" s="8"/>
      <c r="J1813" s="10">
        <f>TRUNC(SUMIF(N1811:N1812,N1810,J1811:J1812),0)</f>
        <v>6336</v>
      </c>
      <c r="K1813" s="8"/>
      <c r="L1813" s="10">
        <f>TRUNC(SUMIF(N1811:N1812,N1810,L1811:L1812),0)</f>
        <v>0</v>
      </c>
      <c r="M1813" s="6" t="s">
        <v>41</v>
      </c>
      <c r="N1813" s="2" t="s">
        <v>67</v>
      </c>
      <c r="O1813" s="2" t="s">
        <v>67</v>
      </c>
      <c r="P1813" s="2" t="s">
        <v>41</v>
      </c>
      <c r="Q1813" s="2" t="s">
        <v>41</v>
      </c>
      <c r="R1813" s="2" t="s">
        <v>41</v>
      </c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2" t="s">
        <v>41</v>
      </c>
      <c r="AW1813" s="2" t="s">
        <v>41</v>
      </c>
      <c r="AX1813" s="2" t="s">
        <v>41</v>
      </c>
      <c r="AY1813" s="2" t="s">
        <v>41</v>
      </c>
    </row>
    <row r="1814" spans="1:13" ht="30" customHeight="1" hidden="1">
      <c r="A1814" s="7"/>
      <c r="B1814" s="7"/>
      <c r="C1814" s="7"/>
      <c r="D1814" s="7"/>
      <c r="E1814" s="8"/>
      <c r="F1814" s="10"/>
      <c r="G1814" s="8"/>
      <c r="H1814" s="10"/>
      <c r="I1814" s="8"/>
      <c r="J1814" s="10"/>
      <c r="K1814" s="8"/>
      <c r="L1814" s="10"/>
      <c r="M1814" s="7"/>
    </row>
    <row r="1815" spans="1:14" ht="30" customHeight="1" hidden="1">
      <c r="A1815" s="24" t="s">
        <v>3706</v>
      </c>
      <c r="B1815" s="25"/>
      <c r="C1815" s="25"/>
      <c r="D1815" s="25"/>
      <c r="E1815" s="26"/>
      <c r="F1815" s="27"/>
      <c r="G1815" s="26"/>
      <c r="H1815" s="27"/>
      <c r="I1815" s="26"/>
      <c r="J1815" s="27"/>
      <c r="K1815" s="26"/>
      <c r="L1815" s="27"/>
      <c r="M1815" s="28"/>
      <c r="N1815" s="4" t="s">
        <v>3679</v>
      </c>
    </row>
    <row r="1816" spans="1:51" ht="30" customHeight="1" hidden="1">
      <c r="A1816" s="6" t="s">
        <v>3327</v>
      </c>
      <c r="B1816" s="6" t="s">
        <v>3328</v>
      </c>
      <c r="C1816" s="6" t="s">
        <v>699</v>
      </c>
      <c r="D1816" s="7">
        <v>0.01571</v>
      </c>
      <c r="E1816" s="8">
        <f aca="true" t="shared" si="299" ref="E1816:E1825">TRUNC(G1816+I1816+K1816,1)</f>
        <v>2380</v>
      </c>
      <c r="F1816" s="10">
        <f aca="true" t="shared" si="300" ref="F1816:F1825">TRUNC(H1816+J1816+L1816,1)</f>
        <v>37.3</v>
      </c>
      <c r="G1816" s="8">
        <f>단가대비표!O69</f>
        <v>2380</v>
      </c>
      <c r="H1816" s="10">
        <f aca="true" t="shared" si="301" ref="H1816:H1825">TRUNC(G1816*D1816,1)</f>
        <v>37.3</v>
      </c>
      <c r="I1816" s="8">
        <f>단가대비표!P69</f>
        <v>0</v>
      </c>
      <c r="J1816" s="10">
        <f aca="true" t="shared" si="302" ref="J1816:J1825">TRUNC(I1816*D1816,1)</f>
        <v>0</v>
      </c>
      <c r="K1816" s="8">
        <f>단가대비표!V69</f>
        <v>0</v>
      </c>
      <c r="L1816" s="10">
        <f aca="true" t="shared" si="303" ref="L1816:L1825">TRUNC(K1816*D1816,1)</f>
        <v>0</v>
      </c>
      <c r="M1816" s="6" t="s">
        <v>3329</v>
      </c>
      <c r="N1816" s="2" t="s">
        <v>3679</v>
      </c>
      <c r="O1816" s="2" t="s">
        <v>3330</v>
      </c>
      <c r="P1816" s="2" t="s">
        <v>48</v>
      </c>
      <c r="Q1816" s="2" t="s">
        <v>48</v>
      </c>
      <c r="R1816" s="2" t="s">
        <v>47</v>
      </c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2" t="s">
        <v>41</v>
      </c>
      <c r="AW1816" s="2" t="s">
        <v>3707</v>
      </c>
      <c r="AX1816" s="2" t="s">
        <v>41</v>
      </c>
      <c r="AY1816" s="2" t="s">
        <v>41</v>
      </c>
    </row>
    <row r="1817" spans="1:51" ht="30" customHeight="1" hidden="1">
      <c r="A1817" s="6" t="s">
        <v>3332</v>
      </c>
      <c r="B1817" s="6" t="s">
        <v>3333</v>
      </c>
      <c r="C1817" s="6" t="s">
        <v>1422</v>
      </c>
      <c r="D1817" s="7">
        <v>5.355</v>
      </c>
      <c r="E1817" s="8">
        <f t="shared" si="299"/>
        <v>2</v>
      </c>
      <c r="F1817" s="10">
        <f t="shared" si="300"/>
        <v>10.7</v>
      </c>
      <c r="G1817" s="8">
        <f>단가대비표!O54</f>
        <v>2</v>
      </c>
      <c r="H1817" s="10">
        <f t="shared" si="301"/>
        <v>10.7</v>
      </c>
      <c r="I1817" s="8">
        <f>단가대비표!P54</f>
        <v>0</v>
      </c>
      <c r="J1817" s="10">
        <f t="shared" si="302"/>
        <v>0</v>
      </c>
      <c r="K1817" s="8">
        <f>단가대비표!V54</f>
        <v>0</v>
      </c>
      <c r="L1817" s="10">
        <f t="shared" si="303"/>
        <v>0</v>
      </c>
      <c r="M1817" s="6" t="s">
        <v>3334</v>
      </c>
      <c r="N1817" s="2" t="s">
        <v>3679</v>
      </c>
      <c r="O1817" s="2" t="s">
        <v>3335</v>
      </c>
      <c r="P1817" s="2" t="s">
        <v>48</v>
      </c>
      <c r="Q1817" s="2" t="s">
        <v>48</v>
      </c>
      <c r="R1817" s="2" t="s">
        <v>47</v>
      </c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2" t="s">
        <v>41</v>
      </c>
      <c r="AW1817" s="2" t="s">
        <v>3708</v>
      </c>
      <c r="AX1817" s="2" t="s">
        <v>41</v>
      </c>
      <c r="AY1817" s="2" t="s">
        <v>41</v>
      </c>
    </row>
    <row r="1818" spans="1:51" ht="30" customHeight="1" hidden="1">
      <c r="A1818" s="6" t="s">
        <v>3337</v>
      </c>
      <c r="B1818" s="6" t="s">
        <v>3338</v>
      </c>
      <c r="C1818" s="6" t="s">
        <v>699</v>
      </c>
      <c r="D1818" s="7">
        <v>0.0024</v>
      </c>
      <c r="E1818" s="8">
        <f t="shared" si="299"/>
        <v>10450</v>
      </c>
      <c r="F1818" s="10">
        <f t="shared" si="300"/>
        <v>25</v>
      </c>
      <c r="G1818" s="8">
        <f>단가대비표!O68</f>
        <v>10450</v>
      </c>
      <c r="H1818" s="10">
        <f t="shared" si="301"/>
        <v>25</v>
      </c>
      <c r="I1818" s="8">
        <f>단가대비표!P68</f>
        <v>0</v>
      </c>
      <c r="J1818" s="10">
        <f t="shared" si="302"/>
        <v>0</v>
      </c>
      <c r="K1818" s="8">
        <f>단가대비표!V68</f>
        <v>0</v>
      </c>
      <c r="L1818" s="10">
        <f t="shared" si="303"/>
        <v>0</v>
      </c>
      <c r="M1818" s="6" t="s">
        <v>3339</v>
      </c>
      <c r="N1818" s="2" t="s">
        <v>3679</v>
      </c>
      <c r="O1818" s="2" t="s">
        <v>3340</v>
      </c>
      <c r="P1818" s="2" t="s">
        <v>48</v>
      </c>
      <c r="Q1818" s="2" t="s">
        <v>48</v>
      </c>
      <c r="R1818" s="2" t="s">
        <v>47</v>
      </c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2" t="s">
        <v>41</v>
      </c>
      <c r="AW1818" s="2" t="s">
        <v>3709</v>
      </c>
      <c r="AX1818" s="2" t="s">
        <v>41</v>
      </c>
      <c r="AY1818" s="2" t="s">
        <v>41</v>
      </c>
    </row>
    <row r="1819" spans="1:51" ht="30" customHeight="1" hidden="1">
      <c r="A1819" s="6" t="s">
        <v>3342</v>
      </c>
      <c r="B1819" s="6" t="s">
        <v>3343</v>
      </c>
      <c r="C1819" s="6" t="s">
        <v>300</v>
      </c>
      <c r="D1819" s="7">
        <v>0.01771</v>
      </c>
      <c r="E1819" s="8">
        <f t="shared" si="299"/>
        <v>124</v>
      </c>
      <c r="F1819" s="10">
        <f t="shared" si="300"/>
        <v>2.1</v>
      </c>
      <c r="G1819" s="8">
        <f>일위대가목록!F261</f>
        <v>0</v>
      </c>
      <c r="H1819" s="10">
        <f t="shared" si="301"/>
        <v>0</v>
      </c>
      <c r="I1819" s="8">
        <f>일위대가목록!G261</f>
        <v>0</v>
      </c>
      <c r="J1819" s="10">
        <f t="shared" si="302"/>
        <v>0</v>
      </c>
      <c r="K1819" s="8">
        <f>일위대가목록!H261</f>
        <v>124</v>
      </c>
      <c r="L1819" s="10">
        <f t="shared" si="303"/>
        <v>2.1</v>
      </c>
      <c r="M1819" s="6" t="s">
        <v>3344</v>
      </c>
      <c r="N1819" s="2" t="s">
        <v>3679</v>
      </c>
      <c r="O1819" s="2" t="s">
        <v>3345</v>
      </c>
      <c r="P1819" s="2" t="s">
        <v>47</v>
      </c>
      <c r="Q1819" s="2" t="s">
        <v>48</v>
      </c>
      <c r="R1819" s="2" t="s">
        <v>48</v>
      </c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2" t="s">
        <v>41</v>
      </c>
      <c r="AW1819" s="2" t="s">
        <v>3710</v>
      </c>
      <c r="AX1819" s="2" t="s">
        <v>41</v>
      </c>
      <c r="AY1819" s="2" t="s">
        <v>41</v>
      </c>
    </row>
    <row r="1820" spans="1:51" ht="30" customHeight="1" hidden="1">
      <c r="A1820" s="6" t="s">
        <v>1410</v>
      </c>
      <c r="B1820" s="6" t="s">
        <v>3347</v>
      </c>
      <c r="C1820" s="6" t="s">
        <v>3348</v>
      </c>
      <c r="D1820" s="7">
        <v>0.1071</v>
      </c>
      <c r="E1820" s="8">
        <f t="shared" si="299"/>
        <v>87</v>
      </c>
      <c r="F1820" s="10">
        <f t="shared" si="300"/>
        <v>9.3</v>
      </c>
      <c r="G1820" s="8">
        <f>단가대비표!O364</f>
        <v>0</v>
      </c>
      <c r="H1820" s="10">
        <f t="shared" si="301"/>
        <v>0</v>
      </c>
      <c r="I1820" s="8">
        <f>단가대비표!P364</f>
        <v>0</v>
      </c>
      <c r="J1820" s="10">
        <f t="shared" si="302"/>
        <v>0</v>
      </c>
      <c r="K1820" s="8">
        <f>단가대비표!V364</f>
        <v>87</v>
      </c>
      <c r="L1820" s="10">
        <f t="shared" si="303"/>
        <v>9.3</v>
      </c>
      <c r="M1820" s="6" t="s">
        <v>3349</v>
      </c>
      <c r="N1820" s="2" t="s">
        <v>3679</v>
      </c>
      <c r="O1820" s="2" t="s">
        <v>3350</v>
      </c>
      <c r="P1820" s="2" t="s">
        <v>48</v>
      </c>
      <c r="Q1820" s="2" t="s">
        <v>48</v>
      </c>
      <c r="R1820" s="2" t="s">
        <v>47</v>
      </c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2" t="s">
        <v>41</v>
      </c>
      <c r="AW1820" s="2" t="s">
        <v>3711</v>
      </c>
      <c r="AX1820" s="2" t="s">
        <v>41</v>
      </c>
      <c r="AY1820" s="2" t="s">
        <v>41</v>
      </c>
    </row>
    <row r="1821" spans="1:51" ht="30" customHeight="1" hidden="1">
      <c r="A1821" s="6" t="s">
        <v>3712</v>
      </c>
      <c r="B1821" s="6" t="s">
        <v>1211</v>
      </c>
      <c r="C1821" s="6" t="s">
        <v>1212</v>
      </c>
      <c r="D1821" s="7">
        <v>0.0218</v>
      </c>
      <c r="E1821" s="8">
        <f t="shared" si="299"/>
        <v>140589</v>
      </c>
      <c r="F1821" s="10">
        <f t="shared" si="300"/>
        <v>3064.8</v>
      </c>
      <c r="G1821" s="8">
        <f>단가대비표!O375</f>
        <v>0</v>
      </c>
      <c r="H1821" s="10">
        <f t="shared" si="301"/>
        <v>0</v>
      </c>
      <c r="I1821" s="8">
        <f>단가대비표!P375</f>
        <v>140589</v>
      </c>
      <c r="J1821" s="10">
        <f t="shared" si="302"/>
        <v>3064.8</v>
      </c>
      <c r="K1821" s="8">
        <f>단가대비표!V375</f>
        <v>0</v>
      </c>
      <c r="L1821" s="10">
        <f t="shared" si="303"/>
        <v>0</v>
      </c>
      <c r="M1821" s="6" t="s">
        <v>3713</v>
      </c>
      <c r="N1821" s="2" t="s">
        <v>3679</v>
      </c>
      <c r="O1821" s="2" t="s">
        <v>3714</v>
      </c>
      <c r="P1821" s="2" t="s">
        <v>48</v>
      </c>
      <c r="Q1821" s="2" t="s">
        <v>48</v>
      </c>
      <c r="R1821" s="2" t="s">
        <v>47</v>
      </c>
      <c r="S1821" s="3"/>
      <c r="T1821" s="3"/>
      <c r="U1821" s="3"/>
      <c r="V1821" s="3">
        <v>1</v>
      </c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2" t="s">
        <v>41</v>
      </c>
      <c r="AW1821" s="2" t="s">
        <v>3715</v>
      </c>
      <c r="AX1821" s="2" t="s">
        <v>41</v>
      </c>
      <c r="AY1821" s="2" t="s">
        <v>41</v>
      </c>
    </row>
    <row r="1822" spans="1:51" ht="30" customHeight="1" hidden="1">
      <c r="A1822" s="6" t="s">
        <v>1215</v>
      </c>
      <c r="B1822" s="6" t="s">
        <v>1211</v>
      </c>
      <c r="C1822" s="6" t="s">
        <v>1212</v>
      </c>
      <c r="D1822" s="7">
        <v>0.00056</v>
      </c>
      <c r="E1822" s="8">
        <f t="shared" si="299"/>
        <v>99882</v>
      </c>
      <c r="F1822" s="10">
        <f t="shared" si="300"/>
        <v>55.9</v>
      </c>
      <c r="G1822" s="8">
        <f>단가대비표!O367</f>
        <v>0</v>
      </c>
      <c r="H1822" s="10">
        <f t="shared" si="301"/>
        <v>0</v>
      </c>
      <c r="I1822" s="8">
        <f>단가대비표!P367</f>
        <v>99882</v>
      </c>
      <c r="J1822" s="10">
        <f t="shared" si="302"/>
        <v>55.9</v>
      </c>
      <c r="K1822" s="8">
        <f>단가대비표!V367</f>
        <v>0</v>
      </c>
      <c r="L1822" s="10">
        <f t="shared" si="303"/>
        <v>0</v>
      </c>
      <c r="M1822" s="6" t="s">
        <v>1247</v>
      </c>
      <c r="N1822" s="2" t="s">
        <v>3679</v>
      </c>
      <c r="O1822" s="2" t="s">
        <v>1216</v>
      </c>
      <c r="P1822" s="2" t="s">
        <v>48</v>
      </c>
      <c r="Q1822" s="2" t="s">
        <v>48</v>
      </c>
      <c r="R1822" s="2" t="s">
        <v>47</v>
      </c>
      <c r="S1822" s="3"/>
      <c r="T1822" s="3"/>
      <c r="U1822" s="3"/>
      <c r="V1822" s="3">
        <v>1</v>
      </c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2" t="s">
        <v>41</v>
      </c>
      <c r="AW1822" s="2" t="s">
        <v>3716</v>
      </c>
      <c r="AX1822" s="2" t="s">
        <v>41</v>
      </c>
      <c r="AY1822" s="2" t="s">
        <v>41</v>
      </c>
    </row>
    <row r="1823" spans="1:51" ht="30" customHeight="1" hidden="1">
      <c r="A1823" s="6" t="s">
        <v>3357</v>
      </c>
      <c r="B1823" s="6" t="s">
        <v>1211</v>
      </c>
      <c r="C1823" s="6" t="s">
        <v>1212</v>
      </c>
      <c r="D1823" s="7">
        <v>0.00221</v>
      </c>
      <c r="E1823" s="8">
        <f t="shared" si="299"/>
        <v>153849</v>
      </c>
      <c r="F1823" s="10">
        <f t="shared" si="300"/>
        <v>340</v>
      </c>
      <c r="G1823" s="8">
        <f>단가대비표!O377</f>
        <v>0</v>
      </c>
      <c r="H1823" s="10">
        <f t="shared" si="301"/>
        <v>0</v>
      </c>
      <c r="I1823" s="8">
        <f>단가대비표!P377</f>
        <v>153849</v>
      </c>
      <c r="J1823" s="10">
        <f t="shared" si="302"/>
        <v>340</v>
      </c>
      <c r="K1823" s="8">
        <f>단가대비표!V377</f>
        <v>0</v>
      </c>
      <c r="L1823" s="10">
        <f t="shared" si="303"/>
        <v>0</v>
      </c>
      <c r="M1823" s="6" t="s">
        <v>3358</v>
      </c>
      <c r="N1823" s="2" t="s">
        <v>3679</v>
      </c>
      <c r="O1823" s="2" t="s">
        <v>3359</v>
      </c>
      <c r="P1823" s="2" t="s">
        <v>48</v>
      </c>
      <c r="Q1823" s="2" t="s">
        <v>48</v>
      </c>
      <c r="R1823" s="2" t="s">
        <v>47</v>
      </c>
      <c r="S1823" s="3"/>
      <c r="T1823" s="3"/>
      <c r="U1823" s="3"/>
      <c r="V1823" s="3">
        <v>1</v>
      </c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2" t="s">
        <v>41</v>
      </c>
      <c r="AW1823" s="2" t="s">
        <v>3717</v>
      </c>
      <c r="AX1823" s="2" t="s">
        <v>41</v>
      </c>
      <c r="AY1823" s="2" t="s">
        <v>41</v>
      </c>
    </row>
    <row r="1824" spans="1:51" ht="30" customHeight="1" hidden="1">
      <c r="A1824" s="6" t="s">
        <v>1976</v>
      </c>
      <c r="B1824" s="6" t="s">
        <v>1211</v>
      </c>
      <c r="C1824" s="6" t="s">
        <v>1212</v>
      </c>
      <c r="D1824" s="7">
        <v>0.00063</v>
      </c>
      <c r="E1824" s="8">
        <f t="shared" si="299"/>
        <v>120716</v>
      </c>
      <c r="F1824" s="10">
        <f t="shared" si="300"/>
        <v>76</v>
      </c>
      <c r="G1824" s="8">
        <f>단가대비표!O368</f>
        <v>0</v>
      </c>
      <c r="H1824" s="10">
        <f t="shared" si="301"/>
        <v>0</v>
      </c>
      <c r="I1824" s="8">
        <f>단가대비표!P368</f>
        <v>120716</v>
      </c>
      <c r="J1824" s="10">
        <f t="shared" si="302"/>
        <v>76</v>
      </c>
      <c r="K1824" s="8">
        <f>단가대비표!V368</f>
        <v>0</v>
      </c>
      <c r="L1824" s="10">
        <f t="shared" si="303"/>
        <v>0</v>
      </c>
      <c r="M1824" s="6" t="s">
        <v>1977</v>
      </c>
      <c r="N1824" s="2" t="s">
        <v>3679</v>
      </c>
      <c r="O1824" s="2" t="s">
        <v>1978</v>
      </c>
      <c r="P1824" s="2" t="s">
        <v>48</v>
      </c>
      <c r="Q1824" s="2" t="s">
        <v>48</v>
      </c>
      <c r="R1824" s="2" t="s">
        <v>47</v>
      </c>
      <c r="S1824" s="3"/>
      <c r="T1824" s="3"/>
      <c r="U1824" s="3"/>
      <c r="V1824" s="3">
        <v>1</v>
      </c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2" t="s">
        <v>41</v>
      </c>
      <c r="AW1824" s="2" t="s">
        <v>3718</v>
      </c>
      <c r="AX1824" s="2" t="s">
        <v>41</v>
      </c>
      <c r="AY1824" s="2" t="s">
        <v>41</v>
      </c>
    </row>
    <row r="1825" spans="1:51" ht="30" customHeight="1" hidden="1">
      <c r="A1825" s="6" t="s">
        <v>1218</v>
      </c>
      <c r="B1825" s="6" t="s">
        <v>1472</v>
      </c>
      <c r="C1825" s="6" t="s">
        <v>1028</v>
      </c>
      <c r="D1825" s="7">
        <v>1</v>
      </c>
      <c r="E1825" s="8">
        <f t="shared" si="299"/>
        <v>106.1</v>
      </c>
      <c r="F1825" s="10">
        <f t="shared" si="300"/>
        <v>106.1</v>
      </c>
      <c r="G1825" s="8">
        <f>TRUNC(SUMIF(V1816:V1825,RIGHTB(O1825,1),J1816:J1825)*U1825,2)</f>
        <v>106.1</v>
      </c>
      <c r="H1825" s="10">
        <f t="shared" si="301"/>
        <v>106.1</v>
      </c>
      <c r="I1825" s="8">
        <v>0</v>
      </c>
      <c r="J1825" s="10">
        <f t="shared" si="302"/>
        <v>0</v>
      </c>
      <c r="K1825" s="8">
        <v>0</v>
      </c>
      <c r="L1825" s="10">
        <f t="shared" si="303"/>
        <v>0</v>
      </c>
      <c r="M1825" s="6" t="s">
        <v>41</v>
      </c>
      <c r="N1825" s="2" t="s">
        <v>3679</v>
      </c>
      <c r="O1825" s="2" t="s">
        <v>1104</v>
      </c>
      <c r="P1825" s="2" t="s">
        <v>48</v>
      </c>
      <c r="Q1825" s="2" t="s">
        <v>48</v>
      </c>
      <c r="R1825" s="2" t="s">
        <v>48</v>
      </c>
      <c r="S1825" s="3">
        <v>1</v>
      </c>
      <c r="T1825" s="3">
        <v>0</v>
      </c>
      <c r="U1825" s="3">
        <v>0.03</v>
      </c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2" t="s">
        <v>41</v>
      </c>
      <c r="AW1825" s="2" t="s">
        <v>3719</v>
      </c>
      <c r="AX1825" s="2" t="s">
        <v>41</v>
      </c>
      <c r="AY1825" s="2" t="s">
        <v>41</v>
      </c>
    </row>
    <row r="1826" spans="1:51" ht="30" customHeight="1" hidden="1">
      <c r="A1826" s="6" t="s">
        <v>1173</v>
      </c>
      <c r="B1826" s="6" t="s">
        <v>41</v>
      </c>
      <c r="C1826" s="6" t="s">
        <v>41</v>
      </c>
      <c r="D1826" s="7"/>
      <c r="E1826" s="8"/>
      <c r="F1826" s="10">
        <f>H1826+J1826+L1826</f>
        <v>3726</v>
      </c>
      <c r="G1826" s="8"/>
      <c r="H1826" s="10">
        <f>TRUNC(SUMIF(N1816:N1825,N1815,H1816:H1825),0)</f>
        <v>179</v>
      </c>
      <c r="I1826" s="8"/>
      <c r="J1826" s="10">
        <f>TRUNC(SUMIF(N1816:N1825,N1815,J1816:J1825),0)</f>
        <v>3536</v>
      </c>
      <c r="K1826" s="8"/>
      <c r="L1826" s="10">
        <f>TRUNC(SUMIF(N1816:N1825,N1815,L1816:L1825),0)</f>
        <v>11</v>
      </c>
      <c r="M1826" s="6" t="s">
        <v>41</v>
      </c>
      <c r="N1826" s="2" t="s">
        <v>67</v>
      </c>
      <c r="O1826" s="2" t="s">
        <v>67</v>
      </c>
      <c r="P1826" s="2" t="s">
        <v>41</v>
      </c>
      <c r="Q1826" s="2" t="s">
        <v>41</v>
      </c>
      <c r="R1826" s="2" t="s">
        <v>41</v>
      </c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2" t="s">
        <v>41</v>
      </c>
      <c r="AW1826" s="2" t="s">
        <v>41</v>
      </c>
      <c r="AX1826" s="2" t="s">
        <v>41</v>
      </c>
      <c r="AY1826" s="2" t="s">
        <v>41</v>
      </c>
    </row>
    <row r="1827" spans="1:13" ht="30" customHeight="1" hidden="1">
      <c r="A1827" s="7"/>
      <c r="B1827" s="7"/>
      <c r="C1827" s="7"/>
      <c r="D1827" s="7"/>
      <c r="E1827" s="8"/>
      <c r="F1827" s="10"/>
      <c r="G1827" s="8"/>
      <c r="H1827" s="10"/>
      <c r="I1827" s="8"/>
      <c r="J1827" s="10"/>
      <c r="K1827" s="8"/>
      <c r="L1827" s="10"/>
      <c r="M1827" s="7"/>
    </row>
    <row r="1828" spans="1:14" ht="30" customHeight="1" hidden="1">
      <c r="A1828" s="24" t="s">
        <v>3720</v>
      </c>
      <c r="B1828" s="25"/>
      <c r="C1828" s="25"/>
      <c r="D1828" s="25"/>
      <c r="E1828" s="26"/>
      <c r="F1828" s="27"/>
      <c r="G1828" s="26"/>
      <c r="H1828" s="27"/>
      <c r="I1828" s="26"/>
      <c r="J1828" s="27"/>
      <c r="K1828" s="26"/>
      <c r="L1828" s="27"/>
      <c r="M1828" s="28"/>
      <c r="N1828" s="4" t="s">
        <v>3683</v>
      </c>
    </row>
    <row r="1829" spans="1:51" ht="30" customHeight="1" hidden="1">
      <c r="A1829" s="6" t="s">
        <v>3327</v>
      </c>
      <c r="B1829" s="6" t="s">
        <v>3328</v>
      </c>
      <c r="C1829" s="6" t="s">
        <v>699</v>
      </c>
      <c r="D1829" s="7">
        <v>0.00277</v>
      </c>
      <c r="E1829" s="8">
        <f aca="true" t="shared" si="304" ref="E1829:E1838">TRUNC(G1829+I1829+K1829,1)</f>
        <v>2380</v>
      </c>
      <c r="F1829" s="10">
        <f aca="true" t="shared" si="305" ref="F1829:F1838">TRUNC(H1829+J1829+L1829,1)</f>
        <v>6.5</v>
      </c>
      <c r="G1829" s="8">
        <f>단가대비표!O69</f>
        <v>2380</v>
      </c>
      <c r="H1829" s="10">
        <f aca="true" t="shared" si="306" ref="H1829:H1838">TRUNC(G1829*D1829,1)</f>
        <v>6.5</v>
      </c>
      <c r="I1829" s="8">
        <f>단가대비표!P69</f>
        <v>0</v>
      </c>
      <c r="J1829" s="10">
        <f aca="true" t="shared" si="307" ref="J1829:J1838">TRUNC(I1829*D1829,1)</f>
        <v>0</v>
      </c>
      <c r="K1829" s="8">
        <f>단가대비표!V69</f>
        <v>0</v>
      </c>
      <c r="L1829" s="10">
        <f aca="true" t="shared" si="308" ref="L1829:L1838">TRUNC(K1829*D1829,1)</f>
        <v>0</v>
      </c>
      <c r="M1829" s="6" t="s">
        <v>3329</v>
      </c>
      <c r="N1829" s="2" t="s">
        <v>3683</v>
      </c>
      <c r="O1829" s="2" t="s">
        <v>3330</v>
      </c>
      <c r="P1829" s="2" t="s">
        <v>48</v>
      </c>
      <c r="Q1829" s="2" t="s">
        <v>48</v>
      </c>
      <c r="R1829" s="2" t="s">
        <v>47</v>
      </c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2" t="s">
        <v>41</v>
      </c>
      <c r="AW1829" s="2" t="s">
        <v>3721</v>
      </c>
      <c r="AX1829" s="2" t="s">
        <v>41</v>
      </c>
      <c r="AY1829" s="2" t="s">
        <v>41</v>
      </c>
    </row>
    <row r="1830" spans="1:51" ht="30" customHeight="1" hidden="1">
      <c r="A1830" s="6" t="s">
        <v>3332</v>
      </c>
      <c r="B1830" s="6" t="s">
        <v>3333</v>
      </c>
      <c r="C1830" s="6" t="s">
        <v>1422</v>
      </c>
      <c r="D1830" s="7">
        <v>0.945</v>
      </c>
      <c r="E1830" s="8">
        <f t="shared" si="304"/>
        <v>2</v>
      </c>
      <c r="F1830" s="10">
        <f t="shared" si="305"/>
        <v>1.8</v>
      </c>
      <c r="G1830" s="8">
        <f>단가대비표!O54</f>
        <v>2</v>
      </c>
      <c r="H1830" s="10">
        <f t="shared" si="306"/>
        <v>1.8</v>
      </c>
      <c r="I1830" s="8">
        <f>단가대비표!P54</f>
        <v>0</v>
      </c>
      <c r="J1830" s="10">
        <f t="shared" si="307"/>
        <v>0</v>
      </c>
      <c r="K1830" s="8">
        <f>단가대비표!V54</f>
        <v>0</v>
      </c>
      <c r="L1830" s="10">
        <f t="shared" si="308"/>
        <v>0</v>
      </c>
      <c r="M1830" s="6" t="s">
        <v>3334</v>
      </c>
      <c r="N1830" s="2" t="s">
        <v>3683</v>
      </c>
      <c r="O1830" s="2" t="s">
        <v>3335</v>
      </c>
      <c r="P1830" s="2" t="s">
        <v>48</v>
      </c>
      <c r="Q1830" s="2" t="s">
        <v>48</v>
      </c>
      <c r="R1830" s="2" t="s">
        <v>47</v>
      </c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2" t="s">
        <v>41</v>
      </c>
      <c r="AW1830" s="2" t="s">
        <v>3722</v>
      </c>
      <c r="AX1830" s="2" t="s">
        <v>41</v>
      </c>
      <c r="AY1830" s="2" t="s">
        <v>41</v>
      </c>
    </row>
    <row r="1831" spans="1:51" ht="30" customHeight="1" hidden="1">
      <c r="A1831" s="6" t="s">
        <v>3337</v>
      </c>
      <c r="B1831" s="6" t="s">
        <v>3338</v>
      </c>
      <c r="C1831" s="6" t="s">
        <v>699</v>
      </c>
      <c r="D1831" s="7">
        <v>0.0004</v>
      </c>
      <c r="E1831" s="8">
        <f t="shared" si="304"/>
        <v>10450</v>
      </c>
      <c r="F1831" s="10">
        <f t="shared" si="305"/>
        <v>4.1</v>
      </c>
      <c r="G1831" s="8">
        <f>단가대비표!O68</f>
        <v>10450</v>
      </c>
      <c r="H1831" s="10">
        <f t="shared" si="306"/>
        <v>4.1</v>
      </c>
      <c r="I1831" s="8">
        <f>단가대비표!P68</f>
        <v>0</v>
      </c>
      <c r="J1831" s="10">
        <f t="shared" si="307"/>
        <v>0</v>
      </c>
      <c r="K1831" s="8">
        <f>단가대비표!V68</f>
        <v>0</v>
      </c>
      <c r="L1831" s="10">
        <f t="shared" si="308"/>
        <v>0</v>
      </c>
      <c r="M1831" s="6" t="s">
        <v>3339</v>
      </c>
      <c r="N1831" s="2" t="s">
        <v>3683</v>
      </c>
      <c r="O1831" s="2" t="s">
        <v>3340</v>
      </c>
      <c r="P1831" s="2" t="s">
        <v>48</v>
      </c>
      <c r="Q1831" s="2" t="s">
        <v>48</v>
      </c>
      <c r="R1831" s="2" t="s">
        <v>47</v>
      </c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2" t="s">
        <v>41</v>
      </c>
      <c r="AW1831" s="2" t="s">
        <v>3723</v>
      </c>
      <c r="AX1831" s="2" t="s">
        <v>41</v>
      </c>
      <c r="AY1831" s="2" t="s">
        <v>41</v>
      </c>
    </row>
    <row r="1832" spans="1:51" ht="30" customHeight="1" hidden="1">
      <c r="A1832" s="6" t="s">
        <v>3342</v>
      </c>
      <c r="B1832" s="6" t="s">
        <v>3343</v>
      </c>
      <c r="C1832" s="6" t="s">
        <v>300</v>
      </c>
      <c r="D1832" s="7">
        <v>0.00312</v>
      </c>
      <c r="E1832" s="8">
        <f t="shared" si="304"/>
        <v>124</v>
      </c>
      <c r="F1832" s="10">
        <f t="shared" si="305"/>
        <v>0.3</v>
      </c>
      <c r="G1832" s="8">
        <f>일위대가목록!F261</f>
        <v>0</v>
      </c>
      <c r="H1832" s="10">
        <f t="shared" si="306"/>
        <v>0</v>
      </c>
      <c r="I1832" s="8">
        <f>일위대가목록!G261</f>
        <v>0</v>
      </c>
      <c r="J1832" s="10">
        <f t="shared" si="307"/>
        <v>0</v>
      </c>
      <c r="K1832" s="8">
        <f>일위대가목록!H261</f>
        <v>124</v>
      </c>
      <c r="L1832" s="10">
        <f t="shared" si="308"/>
        <v>0.3</v>
      </c>
      <c r="M1832" s="6" t="s">
        <v>3344</v>
      </c>
      <c r="N1832" s="2" t="s">
        <v>3683</v>
      </c>
      <c r="O1832" s="2" t="s">
        <v>3345</v>
      </c>
      <c r="P1832" s="2" t="s">
        <v>47</v>
      </c>
      <c r="Q1832" s="2" t="s">
        <v>48</v>
      </c>
      <c r="R1832" s="2" t="s">
        <v>48</v>
      </c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2" t="s">
        <v>41</v>
      </c>
      <c r="AW1832" s="2" t="s">
        <v>3724</v>
      </c>
      <c r="AX1832" s="2" t="s">
        <v>41</v>
      </c>
      <c r="AY1832" s="2" t="s">
        <v>41</v>
      </c>
    </row>
    <row r="1833" spans="1:51" ht="30" customHeight="1" hidden="1">
      <c r="A1833" s="6" t="s">
        <v>1410</v>
      </c>
      <c r="B1833" s="6" t="s">
        <v>3347</v>
      </c>
      <c r="C1833" s="6" t="s">
        <v>3348</v>
      </c>
      <c r="D1833" s="7">
        <v>0.0189</v>
      </c>
      <c r="E1833" s="8">
        <f t="shared" si="304"/>
        <v>87</v>
      </c>
      <c r="F1833" s="10">
        <f t="shared" si="305"/>
        <v>1.6</v>
      </c>
      <c r="G1833" s="8">
        <f>단가대비표!O364</f>
        <v>0</v>
      </c>
      <c r="H1833" s="10">
        <f t="shared" si="306"/>
        <v>0</v>
      </c>
      <c r="I1833" s="8">
        <f>단가대비표!P364</f>
        <v>0</v>
      </c>
      <c r="J1833" s="10">
        <f t="shared" si="307"/>
        <v>0</v>
      </c>
      <c r="K1833" s="8">
        <f>단가대비표!V364</f>
        <v>87</v>
      </c>
      <c r="L1833" s="10">
        <f t="shared" si="308"/>
        <v>1.6</v>
      </c>
      <c r="M1833" s="6" t="s">
        <v>3349</v>
      </c>
      <c r="N1833" s="2" t="s">
        <v>3683</v>
      </c>
      <c r="O1833" s="2" t="s">
        <v>3350</v>
      </c>
      <c r="P1833" s="2" t="s">
        <v>48</v>
      </c>
      <c r="Q1833" s="2" t="s">
        <v>48</v>
      </c>
      <c r="R1833" s="2" t="s">
        <v>47</v>
      </c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2" t="s">
        <v>41</v>
      </c>
      <c r="AW1833" s="2" t="s">
        <v>3725</v>
      </c>
      <c r="AX1833" s="2" t="s">
        <v>41</v>
      </c>
      <c r="AY1833" s="2" t="s">
        <v>41</v>
      </c>
    </row>
    <row r="1834" spans="1:51" ht="30" customHeight="1" hidden="1">
      <c r="A1834" s="6" t="s">
        <v>3712</v>
      </c>
      <c r="B1834" s="6" t="s">
        <v>1211</v>
      </c>
      <c r="C1834" s="6" t="s">
        <v>1212</v>
      </c>
      <c r="D1834" s="7">
        <v>0.00585</v>
      </c>
      <c r="E1834" s="8">
        <f t="shared" si="304"/>
        <v>140589</v>
      </c>
      <c r="F1834" s="10">
        <f t="shared" si="305"/>
        <v>822.4</v>
      </c>
      <c r="G1834" s="8">
        <f>단가대비표!O375</f>
        <v>0</v>
      </c>
      <c r="H1834" s="10">
        <f t="shared" si="306"/>
        <v>0</v>
      </c>
      <c r="I1834" s="8">
        <f>단가대비표!P375</f>
        <v>140589</v>
      </c>
      <c r="J1834" s="10">
        <f t="shared" si="307"/>
        <v>822.4</v>
      </c>
      <c r="K1834" s="8">
        <f>단가대비표!V375</f>
        <v>0</v>
      </c>
      <c r="L1834" s="10">
        <f t="shared" si="308"/>
        <v>0</v>
      </c>
      <c r="M1834" s="6" t="s">
        <v>3713</v>
      </c>
      <c r="N1834" s="2" t="s">
        <v>3683</v>
      </c>
      <c r="O1834" s="2" t="s">
        <v>3714</v>
      </c>
      <c r="P1834" s="2" t="s">
        <v>48</v>
      </c>
      <c r="Q1834" s="2" t="s">
        <v>48</v>
      </c>
      <c r="R1834" s="2" t="s">
        <v>47</v>
      </c>
      <c r="S1834" s="3"/>
      <c r="T1834" s="3"/>
      <c r="U1834" s="3"/>
      <c r="V1834" s="3">
        <v>1</v>
      </c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2" t="s">
        <v>41</v>
      </c>
      <c r="AW1834" s="2" t="s">
        <v>3726</v>
      </c>
      <c r="AX1834" s="2" t="s">
        <v>41</v>
      </c>
      <c r="AY1834" s="2" t="s">
        <v>41</v>
      </c>
    </row>
    <row r="1835" spans="1:51" ht="30" customHeight="1" hidden="1">
      <c r="A1835" s="6" t="s">
        <v>1215</v>
      </c>
      <c r="B1835" s="6" t="s">
        <v>1211</v>
      </c>
      <c r="C1835" s="6" t="s">
        <v>1212</v>
      </c>
      <c r="D1835" s="7">
        <v>0.0001</v>
      </c>
      <c r="E1835" s="8">
        <f t="shared" si="304"/>
        <v>99882</v>
      </c>
      <c r="F1835" s="10">
        <f t="shared" si="305"/>
        <v>9.9</v>
      </c>
      <c r="G1835" s="8">
        <f>단가대비표!O367</f>
        <v>0</v>
      </c>
      <c r="H1835" s="10">
        <f t="shared" si="306"/>
        <v>0</v>
      </c>
      <c r="I1835" s="8">
        <f>단가대비표!P367</f>
        <v>99882</v>
      </c>
      <c r="J1835" s="10">
        <f t="shared" si="307"/>
        <v>9.9</v>
      </c>
      <c r="K1835" s="8">
        <f>단가대비표!V367</f>
        <v>0</v>
      </c>
      <c r="L1835" s="10">
        <f t="shared" si="308"/>
        <v>0</v>
      </c>
      <c r="M1835" s="6" t="s">
        <v>1247</v>
      </c>
      <c r="N1835" s="2" t="s">
        <v>3683</v>
      </c>
      <c r="O1835" s="2" t="s">
        <v>1216</v>
      </c>
      <c r="P1835" s="2" t="s">
        <v>48</v>
      </c>
      <c r="Q1835" s="2" t="s">
        <v>48</v>
      </c>
      <c r="R1835" s="2" t="s">
        <v>47</v>
      </c>
      <c r="S1835" s="3"/>
      <c r="T1835" s="3"/>
      <c r="U1835" s="3"/>
      <c r="V1835" s="3">
        <v>1</v>
      </c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2" t="s">
        <v>41</v>
      </c>
      <c r="AW1835" s="2" t="s">
        <v>3727</v>
      </c>
      <c r="AX1835" s="2" t="s">
        <v>41</v>
      </c>
      <c r="AY1835" s="2" t="s">
        <v>41</v>
      </c>
    </row>
    <row r="1836" spans="1:51" ht="30" customHeight="1" hidden="1">
      <c r="A1836" s="6" t="s">
        <v>3357</v>
      </c>
      <c r="B1836" s="6" t="s">
        <v>1211</v>
      </c>
      <c r="C1836" s="6" t="s">
        <v>1212</v>
      </c>
      <c r="D1836" s="7">
        <v>0.00039</v>
      </c>
      <c r="E1836" s="8">
        <f t="shared" si="304"/>
        <v>153849</v>
      </c>
      <c r="F1836" s="10">
        <f t="shared" si="305"/>
        <v>60</v>
      </c>
      <c r="G1836" s="8">
        <f>단가대비표!O377</f>
        <v>0</v>
      </c>
      <c r="H1836" s="10">
        <f t="shared" si="306"/>
        <v>0</v>
      </c>
      <c r="I1836" s="8">
        <f>단가대비표!P377</f>
        <v>153849</v>
      </c>
      <c r="J1836" s="10">
        <f t="shared" si="307"/>
        <v>60</v>
      </c>
      <c r="K1836" s="8">
        <f>단가대비표!V377</f>
        <v>0</v>
      </c>
      <c r="L1836" s="10">
        <f t="shared" si="308"/>
        <v>0</v>
      </c>
      <c r="M1836" s="6" t="s">
        <v>3358</v>
      </c>
      <c r="N1836" s="2" t="s">
        <v>3683</v>
      </c>
      <c r="O1836" s="2" t="s">
        <v>3359</v>
      </c>
      <c r="P1836" s="2" t="s">
        <v>48</v>
      </c>
      <c r="Q1836" s="2" t="s">
        <v>48</v>
      </c>
      <c r="R1836" s="2" t="s">
        <v>47</v>
      </c>
      <c r="S1836" s="3"/>
      <c r="T1836" s="3"/>
      <c r="U1836" s="3"/>
      <c r="V1836" s="3">
        <v>1</v>
      </c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2" t="s">
        <v>41</v>
      </c>
      <c r="AW1836" s="2" t="s">
        <v>3728</v>
      </c>
      <c r="AX1836" s="2" t="s">
        <v>41</v>
      </c>
      <c r="AY1836" s="2" t="s">
        <v>41</v>
      </c>
    </row>
    <row r="1837" spans="1:51" ht="30" customHeight="1" hidden="1">
      <c r="A1837" s="6" t="s">
        <v>1976</v>
      </c>
      <c r="B1837" s="6" t="s">
        <v>1211</v>
      </c>
      <c r="C1837" s="6" t="s">
        <v>1212</v>
      </c>
      <c r="D1837" s="7">
        <v>0.00011</v>
      </c>
      <c r="E1837" s="8">
        <f t="shared" si="304"/>
        <v>120716</v>
      </c>
      <c r="F1837" s="10">
        <f t="shared" si="305"/>
        <v>13.2</v>
      </c>
      <c r="G1837" s="8">
        <f>단가대비표!O368</f>
        <v>0</v>
      </c>
      <c r="H1837" s="10">
        <f t="shared" si="306"/>
        <v>0</v>
      </c>
      <c r="I1837" s="8">
        <f>단가대비표!P368</f>
        <v>120716</v>
      </c>
      <c r="J1837" s="10">
        <f t="shared" si="307"/>
        <v>13.2</v>
      </c>
      <c r="K1837" s="8">
        <f>단가대비표!V368</f>
        <v>0</v>
      </c>
      <c r="L1837" s="10">
        <f t="shared" si="308"/>
        <v>0</v>
      </c>
      <c r="M1837" s="6" t="s">
        <v>1977</v>
      </c>
      <c r="N1837" s="2" t="s">
        <v>3683</v>
      </c>
      <c r="O1837" s="2" t="s">
        <v>1978</v>
      </c>
      <c r="P1837" s="2" t="s">
        <v>48</v>
      </c>
      <c r="Q1837" s="2" t="s">
        <v>48</v>
      </c>
      <c r="R1837" s="2" t="s">
        <v>47</v>
      </c>
      <c r="S1837" s="3"/>
      <c r="T1837" s="3"/>
      <c r="U1837" s="3"/>
      <c r="V1837" s="3">
        <v>1</v>
      </c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2" t="s">
        <v>41</v>
      </c>
      <c r="AW1837" s="2" t="s">
        <v>3729</v>
      </c>
      <c r="AX1837" s="2" t="s">
        <v>41</v>
      </c>
      <c r="AY1837" s="2" t="s">
        <v>41</v>
      </c>
    </row>
    <row r="1838" spans="1:51" ht="30" customHeight="1" hidden="1">
      <c r="A1838" s="6" t="s">
        <v>1218</v>
      </c>
      <c r="B1838" s="6" t="s">
        <v>1472</v>
      </c>
      <c r="C1838" s="6" t="s">
        <v>1028</v>
      </c>
      <c r="D1838" s="7">
        <v>1</v>
      </c>
      <c r="E1838" s="8">
        <f t="shared" si="304"/>
        <v>27.1</v>
      </c>
      <c r="F1838" s="10">
        <f t="shared" si="305"/>
        <v>27.1</v>
      </c>
      <c r="G1838" s="8">
        <f>TRUNC(SUMIF(V1829:V1838,RIGHTB(O1838,1),J1829:J1838)*U1838,2)</f>
        <v>27.16</v>
      </c>
      <c r="H1838" s="10">
        <f t="shared" si="306"/>
        <v>27.1</v>
      </c>
      <c r="I1838" s="8">
        <v>0</v>
      </c>
      <c r="J1838" s="10">
        <f t="shared" si="307"/>
        <v>0</v>
      </c>
      <c r="K1838" s="8">
        <v>0</v>
      </c>
      <c r="L1838" s="10">
        <f t="shared" si="308"/>
        <v>0</v>
      </c>
      <c r="M1838" s="6" t="s">
        <v>41</v>
      </c>
      <c r="N1838" s="2" t="s">
        <v>3683</v>
      </c>
      <c r="O1838" s="2" t="s">
        <v>1104</v>
      </c>
      <c r="P1838" s="2" t="s">
        <v>48</v>
      </c>
      <c r="Q1838" s="2" t="s">
        <v>48</v>
      </c>
      <c r="R1838" s="2" t="s">
        <v>48</v>
      </c>
      <c r="S1838" s="3">
        <v>1</v>
      </c>
      <c r="T1838" s="3">
        <v>0</v>
      </c>
      <c r="U1838" s="3">
        <v>0.03</v>
      </c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2" t="s">
        <v>41</v>
      </c>
      <c r="AW1838" s="2" t="s">
        <v>3730</v>
      </c>
      <c r="AX1838" s="2" t="s">
        <v>41</v>
      </c>
      <c r="AY1838" s="2" t="s">
        <v>41</v>
      </c>
    </row>
    <row r="1839" spans="1:51" ht="30" customHeight="1" hidden="1">
      <c r="A1839" s="6" t="s">
        <v>1173</v>
      </c>
      <c r="B1839" s="6" t="s">
        <v>41</v>
      </c>
      <c r="C1839" s="6" t="s">
        <v>41</v>
      </c>
      <c r="D1839" s="7"/>
      <c r="E1839" s="8"/>
      <c r="F1839" s="10">
        <f>H1839+J1839+L1839</f>
        <v>945</v>
      </c>
      <c r="G1839" s="8"/>
      <c r="H1839" s="10">
        <f>TRUNC(SUMIF(N1829:N1838,N1828,H1829:H1838),0)</f>
        <v>39</v>
      </c>
      <c r="I1839" s="8"/>
      <c r="J1839" s="10">
        <f>TRUNC(SUMIF(N1829:N1838,N1828,J1829:J1838),0)</f>
        <v>905</v>
      </c>
      <c r="K1839" s="8"/>
      <c r="L1839" s="10">
        <f>TRUNC(SUMIF(N1829:N1838,N1828,L1829:L1838),0)</f>
        <v>1</v>
      </c>
      <c r="M1839" s="6" t="s">
        <v>41</v>
      </c>
      <c r="N1839" s="2" t="s">
        <v>67</v>
      </c>
      <c r="O1839" s="2" t="s">
        <v>67</v>
      </c>
      <c r="P1839" s="2" t="s">
        <v>41</v>
      </c>
      <c r="Q1839" s="2" t="s">
        <v>41</v>
      </c>
      <c r="R1839" s="2" t="s">
        <v>41</v>
      </c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2" t="s">
        <v>41</v>
      </c>
      <c r="AW1839" s="2" t="s">
        <v>41</v>
      </c>
      <c r="AX1839" s="2" t="s">
        <v>41</v>
      </c>
      <c r="AY1839" s="2" t="s">
        <v>41</v>
      </c>
    </row>
    <row r="1840" spans="1:13" ht="30" customHeight="1" hidden="1">
      <c r="A1840" s="7"/>
      <c r="B1840" s="7"/>
      <c r="C1840" s="7"/>
      <c r="D1840" s="7"/>
      <c r="E1840" s="8"/>
      <c r="F1840" s="10"/>
      <c r="G1840" s="8"/>
      <c r="H1840" s="10"/>
      <c r="I1840" s="8"/>
      <c r="J1840" s="10"/>
      <c r="K1840" s="8"/>
      <c r="L1840" s="10"/>
      <c r="M1840" s="7"/>
    </row>
    <row r="1841" spans="1:14" ht="30" customHeight="1" hidden="1">
      <c r="A1841" s="24" t="s">
        <v>3731</v>
      </c>
      <c r="B1841" s="25"/>
      <c r="C1841" s="25"/>
      <c r="D1841" s="25"/>
      <c r="E1841" s="26"/>
      <c r="F1841" s="27"/>
      <c r="G1841" s="26"/>
      <c r="H1841" s="27"/>
      <c r="I1841" s="26"/>
      <c r="J1841" s="27"/>
      <c r="K1841" s="26"/>
      <c r="L1841" s="27"/>
      <c r="M1841" s="28"/>
      <c r="N1841" s="4" t="s">
        <v>3688</v>
      </c>
    </row>
    <row r="1842" spans="1:51" ht="30" customHeight="1" hidden="1">
      <c r="A1842" s="6" t="s">
        <v>294</v>
      </c>
      <c r="B1842" s="6" t="s">
        <v>3732</v>
      </c>
      <c r="C1842" s="6" t="s">
        <v>1422</v>
      </c>
      <c r="D1842" s="7">
        <v>0.08</v>
      </c>
      <c r="E1842" s="8">
        <f aca="true" t="shared" si="309" ref="E1842:F1844">TRUNC(G1842+I1842+K1842,1)</f>
        <v>6010</v>
      </c>
      <c r="F1842" s="10">
        <f t="shared" si="309"/>
        <v>480.8</v>
      </c>
      <c r="G1842" s="8">
        <f>단가대비표!O321</f>
        <v>6010</v>
      </c>
      <c r="H1842" s="10">
        <f>TRUNC(G1842*D1842,1)</f>
        <v>480.8</v>
      </c>
      <c r="I1842" s="8">
        <f>단가대비표!P321</f>
        <v>0</v>
      </c>
      <c r="J1842" s="10">
        <f>TRUNC(I1842*D1842,1)</f>
        <v>0</v>
      </c>
      <c r="K1842" s="8">
        <f>단가대비표!V321</f>
        <v>0</v>
      </c>
      <c r="L1842" s="10">
        <f>TRUNC(K1842*D1842,1)</f>
        <v>0</v>
      </c>
      <c r="M1842" s="6" t="s">
        <v>3733</v>
      </c>
      <c r="N1842" s="2" t="s">
        <v>3688</v>
      </c>
      <c r="O1842" s="2" t="s">
        <v>3734</v>
      </c>
      <c r="P1842" s="2" t="s">
        <v>48</v>
      </c>
      <c r="Q1842" s="2" t="s">
        <v>48</v>
      </c>
      <c r="R1842" s="2" t="s">
        <v>47</v>
      </c>
      <c r="S1842" s="3"/>
      <c r="T1842" s="3"/>
      <c r="U1842" s="3"/>
      <c r="V1842" s="3">
        <v>1</v>
      </c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2" t="s">
        <v>41</v>
      </c>
      <c r="AW1842" s="2" t="s">
        <v>3735</v>
      </c>
      <c r="AX1842" s="2" t="s">
        <v>41</v>
      </c>
      <c r="AY1842" s="2" t="s">
        <v>41</v>
      </c>
    </row>
    <row r="1843" spans="1:51" ht="30" customHeight="1" hidden="1">
      <c r="A1843" s="6" t="s">
        <v>1680</v>
      </c>
      <c r="B1843" s="6" t="s">
        <v>1681</v>
      </c>
      <c r="C1843" s="6" t="s">
        <v>1422</v>
      </c>
      <c r="D1843" s="7">
        <v>0.004</v>
      </c>
      <c r="E1843" s="8">
        <f t="shared" si="309"/>
        <v>2488.8</v>
      </c>
      <c r="F1843" s="10">
        <f t="shared" si="309"/>
        <v>9.9</v>
      </c>
      <c r="G1843" s="8">
        <f>단가대비표!O329</f>
        <v>2488.88</v>
      </c>
      <c r="H1843" s="10">
        <f>TRUNC(G1843*D1843,1)</f>
        <v>9.9</v>
      </c>
      <c r="I1843" s="8">
        <f>단가대비표!P329</f>
        <v>0</v>
      </c>
      <c r="J1843" s="10">
        <f>TRUNC(I1843*D1843,1)</f>
        <v>0</v>
      </c>
      <c r="K1843" s="8">
        <f>단가대비표!V329</f>
        <v>0</v>
      </c>
      <c r="L1843" s="10">
        <f>TRUNC(K1843*D1843,1)</f>
        <v>0</v>
      </c>
      <c r="M1843" s="6" t="s">
        <v>1682</v>
      </c>
      <c r="N1843" s="2" t="s">
        <v>3688</v>
      </c>
      <c r="O1843" s="2" t="s">
        <v>1683</v>
      </c>
      <c r="P1843" s="2" t="s">
        <v>48</v>
      </c>
      <c r="Q1843" s="2" t="s">
        <v>48</v>
      </c>
      <c r="R1843" s="2" t="s">
        <v>47</v>
      </c>
      <c r="S1843" s="3"/>
      <c r="T1843" s="3"/>
      <c r="U1843" s="3"/>
      <c r="V1843" s="3">
        <v>1</v>
      </c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2" t="s">
        <v>41</v>
      </c>
      <c r="AW1843" s="2" t="s">
        <v>3736</v>
      </c>
      <c r="AX1843" s="2" t="s">
        <v>41</v>
      </c>
      <c r="AY1843" s="2" t="s">
        <v>41</v>
      </c>
    </row>
    <row r="1844" spans="1:51" ht="30" customHeight="1" hidden="1">
      <c r="A1844" s="6" t="s">
        <v>1305</v>
      </c>
      <c r="B1844" s="6" t="s">
        <v>2000</v>
      </c>
      <c r="C1844" s="6" t="s">
        <v>1028</v>
      </c>
      <c r="D1844" s="7">
        <v>1</v>
      </c>
      <c r="E1844" s="8">
        <f t="shared" si="309"/>
        <v>14.7</v>
      </c>
      <c r="F1844" s="10">
        <f t="shared" si="309"/>
        <v>14.7</v>
      </c>
      <c r="G1844" s="8">
        <f>TRUNC(SUMIF(V1842:V1844,RIGHTB(O1844,1),H1842:H1844)*U1844,2)</f>
        <v>14.72</v>
      </c>
      <c r="H1844" s="10">
        <f>TRUNC(G1844*D1844,1)</f>
        <v>14.7</v>
      </c>
      <c r="I1844" s="8">
        <v>0</v>
      </c>
      <c r="J1844" s="10">
        <f>TRUNC(I1844*D1844,1)</f>
        <v>0</v>
      </c>
      <c r="K1844" s="8">
        <v>0</v>
      </c>
      <c r="L1844" s="10">
        <f>TRUNC(K1844*D1844,1)</f>
        <v>0</v>
      </c>
      <c r="M1844" s="6" t="s">
        <v>41</v>
      </c>
      <c r="N1844" s="2" t="s">
        <v>3688</v>
      </c>
      <c r="O1844" s="2" t="s">
        <v>1104</v>
      </c>
      <c r="P1844" s="2" t="s">
        <v>48</v>
      </c>
      <c r="Q1844" s="2" t="s">
        <v>48</v>
      </c>
      <c r="R1844" s="2" t="s">
        <v>48</v>
      </c>
      <c r="S1844" s="3">
        <v>0</v>
      </c>
      <c r="T1844" s="3">
        <v>0</v>
      </c>
      <c r="U1844" s="3">
        <v>0.03</v>
      </c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2" t="s">
        <v>41</v>
      </c>
      <c r="AW1844" s="2" t="s">
        <v>3737</v>
      </c>
      <c r="AX1844" s="2" t="s">
        <v>41</v>
      </c>
      <c r="AY1844" s="2" t="s">
        <v>41</v>
      </c>
    </row>
    <row r="1845" spans="1:51" ht="30" customHeight="1" hidden="1">
      <c r="A1845" s="6" t="s">
        <v>1173</v>
      </c>
      <c r="B1845" s="6" t="s">
        <v>41</v>
      </c>
      <c r="C1845" s="6" t="s">
        <v>41</v>
      </c>
      <c r="D1845" s="7"/>
      <c r="E1845" s="8"/>
      <c r="F1845" s="10">
        <f>H1845+J1845+L1845</f>
        <v>505</v>
      </c>
      <c r="G1845" s="8"/>
      <c r="H1845" s="10">
        <f>TRUNC(SUMIF(N1842:N1844,N1841,H1842:H1844),0)</f>
        <v>505</v>
      </c>
      <c r="I1845" s="8"/>
      <c r="J1845" s="10">
        <f>TRUNC(SUMIF(N1842:N1844,N1841,J1842:J1844),0)</f>
        <v>0</v>
      </c>
      <c r="K1845" s="8"/>
      <c r="L1845" s="10">
        <f>TRUNC(SUMIF(N1842:N1844,N1841,L1842:L1844),0)</f>
        <v>0</v>
      </c>
      <c r="M1845" s="6" t="s">
        <v>41</v>
      </c>
      <c r="N1845" s="2" t="s">
        <v>67</v>
      </c>
      <c r="O1845" s="2" t="s">
        <v>67</v>
      </c>
      <c r="P1845" s="2" t="s">
        <v>41</v>
      </c>
      <c r="Q1845" s="2" t="s">
        <v>41</v>
      </c>
      <c r="R1845" s="2" t="s">
        <v>41</v>
      </c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2" t="s">
        <v>41</v>
      </c>
      <c r="AW1845" s="2" t="s">
        <v>41</v>
      </c>
      <c r="AX1845" s="2" t="s">
        <v>41</v>
      </c>
      <c r="AY1845" s="2" t="s">
        <v>41</v>
      </c>
    </row>
    <row r="1846" spans="1:13" ht="30" customHeight="1" hidden="1">
      <c r="A1846" s="7"/>
      <c r="B1846" s="7"/>
      <c r="C1846" s="7"/>
      <c r="D1846" s="7"/>
      <c r="E1846" s="8"/>
      <c r="F1846" s="10"/>
      <c r="G1846" s="8"/>
      <c r="H1846" s="10"/>
      <c r="I1846" s="8"/>
      <c r="J1846" s="10"/>
      <c r="K1846" s="8"/>
      <c r="L1846" s="10"/>
      <c r="M1846" s="7"/>
    </row>
    <row r="1847" spans="1:14" ht="30" customHeight="1" hidden="1">
      <c r="A1847" s="24" t="s">
        <v>3738</v>
      </c>
      <c r="B1847" s="25"/>
      <c r="C1847" s="25"/>
      <c r="D1847" s="25"/>
      <c r="E1847" s="26"/>
      <c r="F1847" s="27"/>
      <c r="G1847" s="26"/>
      <c r="H1847" s="27"/>
      <c r="I1847" s="26"/>
      <c r="J1847" s="27"/>
      <c r="K1847" s="26"/>
      <c r="L1847" s="27"/>
      <c r="M1847" s="28"/>
      <c r="N1847" s="4" t="s">
        <v>3693</v>
      </c>
    </row>
    <row r="1848" spans="1:51" ht="30" customHeight="1" hidden="1">
      <c r="A1848" s="6" t="s">
        <v>1694</v>
      </c>
      <c r="B1848" s="6" t="s">
        <v>1211</v>
      </c>
      <c r="C1848" s="6" t="s">
        <v>1212</v>
      </c>
      <c r="D1848" s="7">
        <v>0.015</v>
      </c>
      <c r="E1848" s="8">
        <f>TRUNC(G1848+I1848+K1848,1)</f>
        <v>138445</v>
      </c>
      <c r="F1848" s="10">
        <f>TRUNC(H1848+J1848+L1848,1)</f>
        <v>2076.6</v>
      </c>
      <c r="G1848" s="8">
        <f>단가대비표!O389</f>
        <v>0</v>
      </c>
      <c r="H1848" s="10">
        <f>TRUNC(G1848*D1848,1)</f>
        <v>0</v>
      </c>
      <c r="I1848" s="8">
        <f>단가대비표!P389</f>
        <v>138445</v>
      </c>
      <c r="J1848" s="10">
        <f>TRUNC(I1848*D1848,1)</f>
        <v>2076.6</v>
      </c>
      <c r="K1848" s="8">
        <f>단가대비표!V389</f>
        <v>0</v>
      </c>
      <c r="L1848" s="10">
        <f>TRUNC(K1848*D1848,1)</f>
        <v>0</v>
      </c>
      <c r="M1848" s="6" t="s">
        <v>1695</v>
      </c>
      <c r="N1848" s="2" t="s">
        <v>3693</v>
      </c>
      <c r="O1848" s="2" t="s">
        <v>1696</v>
      </c>
      <c r="P1848" s="2" t="s">
        <v>48</v>
      </c>
      <c r="Q1848" s="2" t="s">
        <v>48</v>
      </c>
      <c r="R1848" s="2" t="s">
        <v>47</v>
      </c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2" t="s">
        <v>41</v>
      </c>
      <c r="AW1848" s="2" t="s">
        <v>3739</v>
      </c>
      <c r="AX1848" s="2" t="s">
        <v>41</v>
      </c>
      <c r="AY1848" s="2" t="s">
        <v>41</v>
      </c>
    </row>
    <row r="1849" spans="1:51" ht="30" customHeight="1" hidden="1">
      <c r="A1849" s="6" t="s">
        <v>1215</v>
      </c>
      <c r="B1849" s="6" t="s">
        <v>1211</v>
      </c>
      <c r="C1849" s="6" t="s">
        <v>1212</v>
      </c>
      <c r="D1849" s="7">
        <v>0.003</v>
      </c>
      <c r="E1849" s="8">
        <f>TRUNC(G1849+I1849+K1849,1)</f>
        <v>99882</v>
      </c>
      <c r="F1849" s="10">
        <f>TRUNC(H1849+J1849+L1849,1)</f>
        <v>299.6</v>
      </c>
      <c r="G1849" s="8">
        <f>단가대비표!O367</f>
        <v>0</v>
      </c>
      <c r="H1849" s="10">
        <f>TRUNC(G1849*D1849,1)</f>
        <v>0</v>
      </c>
      <c r="I1849" s="8">
        <f>단가대비표!P367</f>
        <v>99882</v>
      </c>
      <c r="J1849" s="10">
        <f>TRUNC(I1849*D1849,1)</f>
        <v>299.6</v>
      </c>
      <c r="K1849" s="8">
        <f>단가대비표!V367</f>
        <v>0</v>
      </c>
      <c r="L1849" s="10">
        <f>TRUNC(K1849*D1849,1)</f>
        <v>0</v>
      </c>
      <c r="M1849" s="6" t="s">
        <v>1247</v>
      </c>
      <c r="N1849" s="2" t="s">
        <v>3693</v>
      </c>
      <c r="O1849" s="2" t="s">
        <v>1216</v>
      </c>
      <c r="P1849" s="2" t="s">
        <v>48</v>
      </c>
      <c r="Q1849" s="2" t="s">
        <v>48</v>
      </c>
      <c r="R1849" s="2" t="s">
        <v>47</v>
      </c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2" t="s">
        <v>41</v>
      </c>
      <c r="AW1849" s="2" t="s">
        <v>3740</v>
      </c>
      <c r="AX1849" s="2" t="s">
        <v>41</v>
      </c>
      <c r="AY1849" s="2" t="s">
        <v>41</v>
      </c>
    </row>
    <row r="1850" spans="1:51" ht="30" customHeight="1" hidden="1">
      <c r="A1850" s="6" t="s">
        <v>1173</v>
      </c>
      <c r="B1850" s="6" t="s">
        <v>41</v>
      </c>
      <c r="C1850" s="6" t="s">
        <v>41</v>
      </c>
      <c r="D1850" s="7"/>
      <c r="E1850" s="8"/>
      <c r="F1850" s="10">
        <f>H1850+J1850+L1850</f>
        <v>2376</v>
      </c>
      <c r="G1850" s="8"/>
      <c r="H1850" s="10">
        <f>TRUNC(SUMIF(N1848:N1849,N1847,H1848:H1849),0)</f>
        <v>0</v>
      </c>
      <c r="I1850" s="8"/>
      <c r="J1850" s="10">
        <f>TRUNC(SUMIF(N1848:N1849,N1847,J1848:J1849),0)</f>
        <v>2376</v>
      </c>
      <c r="K1850" s="8"/>
      <c r="L1850" s="10">
        <f>TRUNC(SUMIF(N1848:N1849,N1847,L1848:L1849),0)</f>
        <v>0</v>
      </c>
      <c r="M1850" s="6" t="s">
        <v>41</v>
      </c>
      <c r="N1850" s="2" t="s">
        <v>67</v>
      </c>
      <c r="O1850" s="2" t="s">
        <v>67</v>
      </c>
      <c r="P1850" s="2" t="s">
        <v>41</v>
      </c>
      <c r="Q1850" s="2" t="s">
        <v>41</v>
      </c>
      <c r="R1850" s="2" t="s">
        <v>41</v>
      </c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2" t="s">
        <v>41</v>
      </c>
      <c r="AW1850" s="2" t="s">
        <v>41</v>
      </c>
      <c r="AX1850" s="2" t="s">
        <v>41</v>
      </c>
      <c r="AY1850" s="2" t="s">
        <v>41</v>
      </c>
    </row>
    <row r="1851" spans="1:13" ht="30" customHeight="1" hidden="1">
      <c r="A1851" s="7"/>
      <c r="B1851" s="7"/>
      <c r="C1851" s="7"/>
      <c r="D1851" s="7"/>
      <c r="E1851" s="8"/>
      <c r="F1851" s="10"/>
      <c r="G1851" s="8"/>
      <c r="H1851" s="10"/>
      <c r="I1851" s="8"/>
      <c r="J1851" s="10"/>
      <c r="K1851" s="8"/>
      <c r="L1851" s="10"/>
      <c r="M1851" s="7"/>
    </row>
    <row r="1852" spans="1:14" ht="30" customHeight="1" hidden="1">
      <c r="A1852" s="24" t="s">
        <v>3741</v>
      </c>
      <c r="B1852" s="25"/>
      <c r="C1852" s="25"/>
      <c r="D1852" s="25"/>
      <c r="E1852" s="26"/>
      <c r="F1852" s="27"/>
      <c r="G1852" s="26"/>
      <c r="H1852" s="27"/>
      <c r="I1852" s="26"/>
      <c r="J1852" s="27"/>
      <c r="K1852" s="26"/>
      <c r="L1852" s="27"/>
      <c r="M1852" s="28"/>
      <c r="N1852" s="4" t="s">
        <v>3699</v>
      </c>
    </row>
    <row r="1853" spans="1:51" ht="30" customHeight="1" hidden="1">
      <c r="A1853" s="6" t="s">
        <v>3742</v>
      </c>
      <c r="B1853" s="6" t="s">
        <v>3743</v>
      </c>
      <c r="C1853" s="6" t="s">
        <v>1422</v>
      </c>
      <c r="D1853" s="7">
        <v>0.166</v>
      </c>
      <c r="E1853" s="8">
        <f aca="true" t="shared" si="310" ref="E1853:F1855">TRUNC(G1853+I1853+K1853,1)</f>
        <v>5060</v>
      </c>
      <c r="F1853" s="10">
        <f t="shared" si="310"/>
        <v>839.9</v>
      </c>
      <c r="G1853" s="8">
        <f>단가대비표!O322</f>
        <v>5060</v>
      </c>
      <c r="H1853" s="10">
        <f>TRUNC(G1853*D1853,1)</f>
        <v>839.9</v>
      </c>
      <c r="I1853" s="8">
        <f>단가대비표!P322</f>
        <v>0</v>
      </c>
      <c r="J1853" s="10">
        <f>TRUNC(I1853*D1853,1)</f>
        <v>0</v>
      </c>
      <c r="K1853" s="8">
        <f>단가대비표!V322</f>
        <v>0</v>
      </c>
      <c r="L1853" s="10">
        <f>TRUNC(K1853*D1853,1)</f>
        <v>0</v>
      </c>
      <c r="M1853" s="6" t="s">
        <v>3744</v>
      </c>
      <c r="N1853" s="2" t="s">
        <v>3699</v>
      </c>
      <c r="O1853" s="2" t="s">
        <v>3745</v>
      </c>
      <c r="P1853" s="2" t="s">
        <v>48</v>
      </c>
      <c r="Q1853" s="2" t="s">
        <v>48</v>
      </c>
      <c r="R1853" s="2" t="s">
        <v>47</v>
      </c>
      <c r="S1853" s="3"/>
      <c r="T1853" s="3"/>
      <c r="U1853" s="3"/>
      <c r="V1853" s="3">
        <v>1</v>
      </c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2" t="s">
        <v>41</v>
      </c>
      <c r="AW1853" s="2" t="s">
        <v>3746</v>
      </c>
      <c r="AX1853" s="2" t="s">
        <v>41</v>
      </c>
      <c r="AY1853" s="2" t="s">
        <v>41</v>
      </c>
    </row>
    <row r="1854" spans="1:51" ht="30" customHeight="1" hidden="1">
      <c r="A1854" s="6" t="s">
        <v>1680</v>
      </c>
      <c r="B1854" s="6" t="s">
        <v>3747</v>
      </c>
      <c r="C1854" s="6" t="s">
        <v>1422</v>
      </c>
      <c r="D1854" s="7">
        <v>0.008</v>
      </c>
      <c r="E1854" s="8">
        <f t="shared" si="310"/>
        <v>2433.3</v>
      </c>
      <c r="F1854" s="10">
        <f t="shared" si="310"/>
        <v>19.4</v>
      </c>
      <c r="G1854" s="8">
        <f>단가대비표!O328</f>
        <v>2433.33</v>
      </c>
      <c r="H1854" s="10">
        <f>TRUNC(G1854*D1854,1)</f>
        <v>19.4</v>
      </c>
      <c r="I1854" s="8">
        <f>단가대비표!P328</f>
        <v>0</v>
      </c>
      <c r="J1854" s="10">
        <f>TRUNC(I1854*D1854,1)</f>
        <v>0</v>
      </c>
      <c r="K1854" s="8">
        <f>단가대비표!V328</f>
        <v>0</v>
      </c>
      <c r="L1854" s="10">
        <f>TRUNC(K1854*D1854,1)</f>
        <v>0</v>
      </c>
      <c r="M1854" s="6" t="s">
        <v>3748</v>
      </c>
      <c r="N1854" s="2" t="s">
        <v>3699</v>
      </c>
      <c r="O1854" s="2" t="s">
        <v>3749</v>
      </c>
      <c r="P1854" s="2" t="s">
        <v>48</v>
      </c>
      <c r="Q1854" s="2" t="s">
        <v>48</v>
      </c>
      <c r="R1854" s="2" t="s">
        <v>47</v>
      </c>
      <c r="S1854" s="3"/>
      <c r="T1854" s="3"/>
      <c r="U1854" s="3"/>
      <c r="V1854" s="3">
        <v>1</v>
      </c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2" t="s">
        <v>41</v>
      </c>
      <c r="AW1854" s="2" t="s">
        <v>3750</v>
      </c>
      <c r="AX1854" s="2" t="s">
        <v>41</v>
      </c>
      <c r="AY1854" s="2" t="s">
        <v>41</v>
      </c>
    </row>
    <row r="1855" spans="1:51" ht="30" customHeight="1" hidden="1">
      <c r="A1855" s="6" t="s">
        <v>1305</v>
      </c>
      <c r="B1855" s="6" t="s">
        <v>3751</v>
      </c>
      <c r="C1855" s="6" t="s">
        <v>1028</v>
      </c>
      <c r="D1855" s="7">
        <v>1</v>
      </c>
      <c r="E1855" s="8">
        <f t="shared" si="310"/>
        <v>34.3</v>
      </c>
      <c r="F1855" s="10">
        <f t="shared" si="310"/>
        <v>34.3</v>
      </c>
      <c r="G1855" s="8">
        <f>TRUNC(SUMIF(V1853:V1855,RIGHTB(O1855,1),H1853:H1855)*U1855,2)</f>
        <v>34.37</v>
      </c>
      <c r="H1855" s="10">
        <f>TRUNC(G1855*D1855,1)</f>
        <v>34.3</v>
      </c>
      <c r="I1855" s="8">
        <v>0</v>
      </c>
      <c r="J1855" s="10">
        <f>TRUNC(I1855*D1855,1)</f>
        <v>0</v>
      </c>
      <c r="K1855" s="8">
        <v>0</v>
      </c>
      <c r="L1855" s="10">
        <f>TRUNC(K1855*D1855,1)</f>
        <v>0</v>
      </c>
      <c r="M1855" s="6" t="s">
        <v>41</v>
      </c>
      <c r="N1855" s="2" t="s">
        <v>3699</v>
      </c>
      <c r="O1855" s="2" t="s">
        <v>1104</v>
      </c>
      <c r="P1855" s="2" t="s">
        <v>48</v>
      </c>
      <c r="Q1855" s="2" t="s">
        <v>48</v>
      </c>
      <c r="R1855" s="2" t="s">
        <v>48</v>
      </c>
      <c r="S1855" s="3">
        <v>0</v>
      </c>
      <c r="T1855" s="3">
        <v>0</v>
      </c>
      <c r="U1855" s="3">
        <v>0.04</v>
      </c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2" t="s">
        <v>41</v>
      </c>
      <c r="AW1855" s="2" t="s">
        <v>3752</v>
      </c>
      <c r="AX1855" s="2" t="s">
        <v>41</v>
      </c>
      <c r="AY1855" s="2" t="s">
        <v>41</v>
      </c>
    </row>
    <row r="1856" spans="1:51" ht="30" customHeight="1" hidden="1">
      <c r="A1856" s="6" t="s">
        <v>1173</v>
      </c>
      <c r="B1856" s="6" t="s">
        <v>41</v>
      </c>
      <c r="C1856" s="6" t="s">
        <v>41</v>
      </c>
      <c r="D1856" s="7"/>
      <c r="E1856" s="8"/>
      <c r="F1856" s="10">
        <f>H1856+J1856+L1856</f>
        <v>893</v>
      </c>
      <c r="G1856" s="8"/>
      <c r="H1856" s="10">
        <f>TRUNC(SUMIF(N1853:N1855,N1852,H1853:H1855),0)</f>
        <v>893</v>
      </c>
      <c r="I1856" s="8"/>
      <c r="J1856" s="10">
        <f>TRUNC(SUMIF(N1853:N1855,N1852,J1853:J1855),0)</f>
        <v>0</v>
      </c>
      <c r="K1856" s="8"/>
      <c r="L1856" s="10">
        <f>TRUNC(SUMIF(N1853:N1855,N1852,L1853:L1855),0)</f>
        <v>0</v>
      </c>
      <c r="M1856" s="6" t="s">
        <v>41</v>
      </c>
      <c r="N1856" s="2" t="s">
        <v>67</v>
      </c>
      <c r="O1856" s="2" t="s">
        <v>67</v>
      </c>
      <c r="P1856" s="2" t="s">
        <v>41</v>
      </c>
      <c r="Q1856" s="2" t="s">
        <v>41</v>
      </c>
      <c r="R1856" s="2" t="s">
        <v>41</v>
      </c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2" t="s">
        <v>41</v>
      </c>
      <c r="AW1856" s="2" t="s">
        <v>41</v>
      </c>
      <c r="AX1856" s="2" t="s">
        <v>41</v>
      </c>
      <c r="AY1856" s="2" t="s">
        <v>41</v>
      </c>
    </row>
    <row r="1857" spans="1:13" ht="30" customHeight="1" hidden="1">
      <c r="A1857" s="7"/>
      <c r="B1857" s="7"/>
      <c r="C1857" s="7"/>
      <c r="D1857" s="7"/>
      <c r="E1857" s="8"/>
      <c r="F1857" s="10"/>
      <c r="G1857" s="8"/>
      <c r="H1857" s="10"/>
      <c r="I1857" s="8"/>
      <c r="J1857" s="10"/>
      <c r="K1857" s="8"/>
      <c r="L1857" s="10"/>
      <c r="M1857" s="7"/>
    </row>
    <row r="1858" spans="1:14" ht="30" customHeight="1" hidden="1">
      <c r="A1858" s="24" t="s">
        <v>3753</v>
      </c>
      <c r="B1858" s="25"/>
      <c r="C1858" s="25"/>
      <c r="D1858" s="25"/>
      <c r="E1858" s="26"/>
      <c r="F1858" s="27"/>
      <c r="G1858" s="26"/>
      <c r="H1858" s="27"/>
      <c r="I1858" s="26"/>
      <c r="J1858" s="27"/>
      <c r="K1858" s="26"/>
      <c r="L1858" s="27"/>
      <c r="M1858" s="28"/>
      <c r="N1858" s="4" t="s">
        <v>3704</v>
      </c>
    </row>
    <row r="1859" spans="1:51" ht="30" customHeight="1" hidden="1">
      <c r="A1859" s="6" t="s">
        <v>1694</v>
      </c>
      <c r="B1859" s="6" t="s">
        <v>1211</v>
      </c>
      <c r="C1859" s="6" t="s">
        <v>1212</v>
      </c>
      <c r="D1859" s="7">
        <v>0.02</v>
      </c>
      <c r="E1859" s="8">
        <f aca="true" t="shared" si="311" ref="E1859:F1862">TRUNC(G1859+I1859+K1859,1)</f>
        <v>138445</v>
      </c>
      <c r="F1859" s="10">
        <f t="shared" si="311"/>
        <v>2768.9</v>
      </c>
      <c r="G1859" s="8">
        <f>단가대비표!O389</f>
        <v>0</v>
      </c>
      <c r="H1859" s="10">
        <f>TRUNC(G1859*D1859,1)</f>
        <v>0</v>
      </c>
      <c r="I1859" s="8">
        <f>단가대비표!P389</f>
        <v>138445</v>
      </c>
      <c r="J1859" s="10">
        <f>TRUNC(I1859*D1859,1)</f>
        <v>2768.9</v>
      </c>
      <c r="K1859" s="8">
        <f>단가대비표!V389</f>
        <v>0</v>
      </c>
      <c r="L1859" s="10">
        <f>TRUNC(K1859*D1859,1)</f>
        <v>0</v>
      </c>
      <c r="M1859" s="6" t="s">
        <v>1695</v>
      </c>
      <c r="N1859" s="2" t="s">
        <v>3704</v>
      </c>
      <c r="O1859" s="2" t="s">
        <v>1696</v>
      </c>
      <c r="P1859" s="2" t="s">
        <v>48</v>
      </c>
      <c r="Q1859" s="2" t="s">
        <v>48</v>
      </c>
      <c r="R1859" s="2" t="s">
        <v>47</v>
      </c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2" t="s">
        <v>41</v>
      </c>
      <c r="AW1859" s="2" t="s">
        <v>3754</v>
      </c>
      <c r="AX1859" s="2" t="s">
        <v>41</v>
      </c>
      <c r="AY1859" s="2" t="s">
        <v>41</v>
      </c>
    </row>
    <row r="1860" spans="1:51" ht="30" customHeight="1" hidden="1">
      <c r="A1860" s="6" t="s">
        <v>1215</v>
      </c>
      <c r="B1860" s="6" t="s">
        <v>1211</v>
      </c>
      <c r="C1860" s="6" t="s">
        <v>1212</v>
      </c>
      <c r="D1860" s="7">
        <v>0.004</v>
      </c>
      <c r="E1860" s="8">
        <f t="shared" si="311"/>
        <v>99882</v>
      </c>
      <c r="F1860" s="10">
        <f t="shared" si="311"/>
        <v>399.5</v>
      </c>
      <c r="G1860" s="8">
        <f>단가대비표!O367</f>
        <v>0</v>
      </c>
      <c r="H1860" s="10">
        <f>TRUNC(G1860*D1860,1)</f>
        <v>0</v>
      </c>
      <c r="I1860" s="8">
        <f>단가대비표!P367</f>
        <v>99882</v>
      </c>
      <c r="J1860" s="10">
        <f>TRUNC(I1860*D1860,1)</f>
        <v>399.5</v>
      </c>
      <c r="K1860" s="8">
        <f>단가대비표!V367</f>
        <v>0</v>
      </c>
      <c r="L1860" s="10">
        <f>TRUNC(K1860*D1860,1)</f>
        <v>0</v>
      </c>
      <c r="M1860" s="6" t="s">
        <v>1247</v>
      </c>
      <c r="N1860" s="2" t="s">
        <v>3704</v>
      </c>
      <c r="O1860" s="2" t="s">
        <v>1216</v>
      </c>
      <c r="P1860" s="2" t="s">
        <v>48</v>
      </c>
      <c r="Q1860" s="2" t="s">
        <v>48</v>
      </c>
      <c r="R1860" s="2" t="s">
        <v>47</v>
      </c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2" t="s">
        <v>41</v>
      </c>
      <c r="AW1860" s="2" t="s">
        <v>3755</v>
      </c>
      <c r="AX1860" s="2" t="s">
        <v>41</v>
      </c>
      <c r="AY1860" s="2" t="s">
        <v>41</v>
      </c>
    </row>
    <row r="1861" spans="1:51" ht="30" customHeight="1" hidden="1">
      <c r="A1861" s="6" t="s">
        <v>1694</v>
      </c>
      <c r="B1861" s="6" t="s">
        <v>1211</v>
      </c>
      <c r="C1861" s="6" t="s">
        <v>1212</v>
      </c>
      <c r="D1861" s="7">
        <v>0.02</v>
      </c>
      <c r="E1861" s="8">
        <f t="shared" si="311"/>
        <v>138445</v>
      </c>
      <c r="F1861" s="10">
        <f t="shared" si="311"/>
        <v>2768.9</v>
      </c>
      <c r="G1861" s="8">
        <f>단가대비표!O389</f>
        <v>0</v>
      </c>
      <c r="H1861" s="10">
        <f>TRUNC(G1861*D1861,1)</f>
        <v>0</v>
      </c>
      <c r="I1861" s="8">
        <f>단가대비표!P389</f>
        <v>138445</v>
      </c>
      <c r="J1861" s="10">
        <f>TRUNC(I1861*D1861,1)</f>
        <v>2768.9</v>
      </c>
      <c r="K1861" s="8">
        <f>단가대비표!V389</f>
        <v>0</v>
      </c>
      <c r="L1861" s="10">
        <f>TRUNC(K1861*D1861,1)</f>
        <v>0</v>
      </c>
      <c r="M1861" s="6" t="s">
        <v>1695</v>
      </c>
      <c r="N1861" s="2" t="s">
        <v>3704</v>
      </c>
      <c r="O1861" s="2" t="s">
        <v>1696</v>
      </c>
      <c r="P1861" s="2" t="s">
        <v>48</v>
      </c>
      <c r="Q1861" s="2" t="s">
        <v>48</v>
      </c>
      <c r="R1861" s="2" t="s">
        <v>47</v>
      </c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2" t="s">
        <v>41</v>
      </c>
      <c r="AW1861" s="2" t="s">
        <v>3754</v>
      </c>
      <c r="AX1861" s="2" t="s">
        <v>41</v>
      </c>
      <c r="AY1861" s="2" t="s">
        <v>41</v>
      </c>
    </row>
    <row r="1862" spans="1:51" ht="30" customHeight="1" hidden="1">
      <c r="A1862" s="6" t="s">
        <v>1215</v>
      </c>
      <c r="B1862" s="6" t="s">
        <v>1211</v>
      </c>
      <c r="C1862" s="6" t="s">
        <v>1212</v>
      </c>
      <c r="D1862" s="7">
        <v>0.004</v>
      </c>
      <c r="E1862" s="8">
        <f t="shared" si="311"/>
        <v>99882</v>
      </c>
      <c r="F1862" s="10">
        <f t="shared" si="311"/>
        <v>399.5</v>
      </c>
      <c r="G1862" s="8">
        <f>단가대비표!O367</f>
        <v>0</v>
      </c>
      <c r="H1862" s="10">
        <f>TRUNC(G1862*D1862,1)</f>
        <v>0</v>
      </c>
      <c r="I1862" s="8">
        <f>단가대비표!P367</f>
        <v>99882</v>
      </c>
      <c r="J1862" s="10">
        <f>TRUNC(I1862*D1862,1)</f>
        <v>399.5</v>
      </c>
      <c r="K1862" s="8">
        <f>단가대비표!V367</f>
        <v>0</v>
      </c>
      <c r="L1862" s="10">
        <f>TRUNC(K1862*D1862,1)</f>
        <v>0</v>
      </c>
      <c r="M1862" s="6" t="s">
        <v>1247</v>
      </c>
      <c r="N1862" s="2" t="s">
        <v>3704</v>
      </c>
      <c r="O1862" s="2" t="s">
        <v>1216</v>
      </c>
      <c r="P1862" s="2" t="s">
        <v>48</v>
      </c>
      <c r="Q1862" s="2" t="s">
        <v>48</v>
      </c>
      <c r="R1862" s="2" t="s">
        <v>47</v>
      </c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2" t="s">
        <v>41</v>
      </c>
      <c r="AW1862" s="2" t="s">
        <v>3755</v>
      </c>
      <c r="AX1862" s="2" t="s">
        <v>41</v>
      </c>
      <c r="AY1862" s="2" t="s">
        <v>41</v>
      </c>
    </row>
    <row r="1863" spans="1:51" ht="30" customHeight="1" hidden="1">
      <c r="A1863" s="6" t="s">
        <v>1173</v>
      </c>
      <c r="B1863" s="6" t="s">
        <v>41</v>
      </c>
      <c r="C1863" s="6" t="s">
        <v>41</v>
      </c>
      <c r="D1863" s="7"/>
      <c r="E1863" s="8"/>
      <c r="F1863" s="10">
        <f>H1863+J1863+L1863</f>
        <v>6336</v>
      </c>
      <c r="G1863" s="8"/>
      <c r="H1863" s="10">
        <f>TRUNC(SUMIF(N1859:N1862,N1858,H1859:H1862),0)</f>
        <v>0</v>
      </c>
      <c r="I1863" s="8"/>
      <c r="J1863" s="10">
        <f>TRUNC(SUMIF(N1859:N1862,N1858,J1859:J1862),0)</f>
        <v>6336</v>
      </c>
      <c r="K1863" s="8"/>
      <c r="L1863" s="10">
        <f>TRUNC(SUMIF(N1859:N1862,N1858,L1859:L1862),0)</f>
        <v>0</v>
      </c>
      <c r="M1863" s="6" t="s">
        <v>41</v>
      </c>
      <c r="N1863" s="2" t="s">
        <v>67</v>
      </c>
      <c r="O1863" s="2" t="s">
        <v>67</v>
      </c>
      <c r="P1863" s="2" t="s">
        <v>41</v>
      </c>
      <c r="Q1863" s="2" t="s">
        <v>41</v>
      </c>
      <c r="R1863" s="2" t="s">
        <v>41</v>
      </c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2" t="s">
        <v>41</v>
      </c>
      <c r="AW1863" s="2" t="s">
        <v>41</v>
      </c>
      <c r="AX1863" s="2" t="s">
        <v>41</v>
      </c>
      <c r="AY1863" s="2" t="s">
        <v>41</v>
      </c>
    </row>
    <row r="1864" spans="1:13" ht="30" customHeight="1" hidden="1">
      <c r="A1864" s="7"/>
      <c r="B1864" s="7"/>
      <c r="C1864" s="7"/>
      <c r="D1864" s="7"/>
      <c r="E1864" s="8"/>
      <c r="F1864" s="10"/>
      <c r="G1864" s="8"/>
      <c r="H1864" s="10"/>
      <c r="I1864" s="8"/>
      <c r="J1864" s="10"/>
      <c r="K1864" s="8"/>
      <c r="L1864" s="10"/>
      <c r="M1864" s="7"/>
    </row>
    <row r="1865" spans="1:14" ht="30" customHeight="1" hidden="1">
      <c r="A1865" s="24" t="s">
        <v>3756</v>
      </c>
      <c r="B1865" s="25"/>
      <c r="C1865" s="25"/>
      <c r="D1865" s="25"/>
      <c r="E1865" s="26"/>
      <c r="F1865" s="27"/>
      <c r="G1865" s="26"/>
      <c r="H1865" s="27"/>
      <c r="I1865" s="26"/>
      <c r="J1865" s="27"/>
      <c r="K1865" s="26"/>
      <c r="L1865" s="27"/>
      <c r="M1865" s="28"/>
      <c r="N1865" s="4" t="s">
        <v>2111</v>
      </c>
    </row>
    <row r="1866" spans="1:51" ht="30" customHeight="1" hidden="1">
      <c r="A1866" s="6" t="s">
        <v>3757</v>
      </c>
      <c r="B1866" s="6" t="s">
        <v>1502</v>
      </c>
      <c r="C1866" s="6" t="s">
        <v>699</v>
      </c>
      <c r="D1866" s="7">
        <v>1</v>
      </c>
      <c r="E1866" s="8">
        <f>TRUNC(G1866+I1866+K1866,1)</f>
        <v>3828</v>
      </c>
      <c r="F1866" s="10">
        <f>TRUNC(H1866+J1866+L1866,1)</f>
        <v>3828</v>
      </c>
      <c r="G1866" s="8">
        <f>일위대가목록!F311</f>
        <v>281</v>
      </c>
      <c r="H1866" s="10">
        <f>TRUNC(G1866*D1866,1)</f>
        <v>281</v>
      </c>
      <c r="I1866" s="8">
        <f>일위대가목록!G311</f>
        <v>3536</v>
      </c>
      <c r="J1866" s="10">
        <f>TRUNC(I1866*D1866,1)</f>
        <v>3536</v>
      </c>
      <c r="K1866" s="8">
        <f>일위대가목록!H311</f>
        <v>11</v>
      </c>
      <c r="L1866" s="10">
        <f>TRUNC(K1866*D1866,1)</f>
        <v>11</v>
      </c>
      <c r="M1866" s="6" t="s">
        <v>3758</v>
      </c>
      <c r="N1866" s="2" t="s">
        <v>2111</v>
      </c>
      <c r="O1866" s="2" t="s">
        <v>3759</v>
      </c>
      <c r="P1866" s="2" t="s">
        <v>47</v>
      </c>
      <c r="Q1866" s="2" t="s">
        <v>48</v>
      </c>
      <c r="R1866" s="2" t="s">
        <v>48</v>
      </c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2" t="s">
        <v>41</v>
      </c>
      <c r="AW1866" s="2" t="s">
        <v>3760</v>
      </c>
      <c r="AX1866" s="2" t="s">
        <v>41</v>
      </c>
      <c r="AY1866" s="2" t="s">
        <v>41</v>
      </c>
    </row>
    <row r="1867" spans="1:51" ht="30" customHeight="1" hidden="1">
      <c r="A1867" s="6" t="s">
        <v>3761</v>
      </c>
      <c r="B1867" s="6" t="s">
        <v>1502</v>
      </c>
      <c r="C1867" s="6" t="s">
        <v>699</v>
      </c>
      <c r="D1867" s="7">
        <v>1</v>
      </c>
      <c r="E1867" s="8">
        <f>TRUNC(G1867+I1867+K1867,1)</f>
        <v>963</v>
      </c>
      <c r="F1867" s="10">
        <f>TRUNC(H1867+J1867+L1867,1)</f>
        <v>963</v>
      </c>
      <c r="G1867" s="8">
        <f>일위대가목록!F312</f>
        <v>57</v>
      </c>
      <c r="H1867" s="10">
        <f>TRUNC(G1867*D1867,1)</f>
        <v>57</v>
      </c>
      <c r="I1867" s="8">
        <f>일위대가목록!G312</f>
        <v>905</v>
      </c>
      <c r="J1867" s="10">
        <f>TRUNC(I1867*D1867,1)</f>
        <v>905</v>
      </c>
      <c r="K1867" s="8">
        <f>일위대가목록!H312</f>
        <v>1</v>
      </c>
      <c r="L1867" s="10">
        <f>TRUNC(K1867*D1867,1)</f>
        <v>1</v>
      </c>
      <c r="M1867" s="6" t="s">
        <v>3762</v>
      </c>
      <c r="N1867" s="2" t="s">
        <v>2111</v>
      </c>
      <c r="O1867" s="2" t="s">
        <v>3763</v>
      </c>
      <c r="P1867" s="2" t="s">
        <v>47</v>
      </c>
      <c r="Q1867" s="2" t="s">
        <v>48</v>
      </c>
      <c r="R1867" s="2" t="s">
        <v>48</v>
      </c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2" t="s">
        <v>41</v>
      </c>
      <c r="AW1867" s="2" t="s">
        <v>3764</v>
      </c>
      <c r="AX1867" s="2" t="s">
        <v>41</v>
      </c>
      <c r="AY1867" s="2" t="s">
        <v>41</v>
      </c>
    </row>
    <row r="1868" spans="1:51" ht="30" customHeight="1" hidden="1">
      <c r="A1868" s="6" t="s">
        <v>1173</v>
      </c>
      <c r="B1868" s="6" t="s">
        <v>41</v>
      </c>
      <c r="C1868" s="6" t="s">
        <v>41</v>
      </c>
      <c r="D1868" s="7"/>
      <c r="E1868" s="8"/>
      <c r="F1868" s="10">
        <f>H1868+J1868+L1868</f>
        <v>4791</v>
      </c>
      <c r="G1868" s="8"/>
      <c r="H1868" s="10">
        <f>TRUNC(SUMIF(N1866:N1867,N1865,H1866:H1867),0)</f>
        <v>338</v>
      </c>
      <c r="I1868" s="8"/>
      <c r="J1868" s="10">
        <f>TRUNC(SUMIF(N1866:N1867,N1865,J1866:J1867),0)</f>
        <v>4441</v>
      </c>
      <c r="K1868" s="8"/>
      <c r="L1868" s="10">
        <f>TRUNC(SUMIF(N1866:N1867,N1865,L1866:L1867),0)</f>
        <v>12</v>
      </c>
      <c r="M1868" s="6" t="s">
        <v>41</v>
      </c>
      <c r="N1868" s="2" t="s">
        <v>67</v>
      </c>
      <c r="O1868" s="2" t="s">
        <v>67</v>
      </c>
      <c r="P1868" s="2" t="s">
        <v>41</v>
      </c>
      <c r="Q1868" s="2" t="s">
        <v>41</v>
      </c>
      <c r="R1868" s="2" t="s">
        <v>41</v>
      </c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2" t="s">
        <v>41</v>
      </c>
      <c r="AW1868" s="2" t="s">
        <v>41</v>
      </c>
      <c r="AX1868" s="2" t="s">
        <v>41</v>
      </c>
      <c r="AY1868" s="2" t="s">
        <v>41</v>
      </c>
    </row>
    <row r="1869" spans="1:13" ht="30" customHeight="1" hidden="1">
      <c r="A1869" s="7"/>
      <c r="B1869" s="7"/>
      <c r="C1869" s="7"/>
      <c r="D1869" s="7"/>
      <c r="E1869" s="8"/>
      <c r="F1869" s="10"/>
      <c r="G1869" s="8"/>
      <c r="H1869" s="10"/>
      <c r="I1869" s="8"/>
      <c r="J1869" s="10"/>
      <c r="K1869" s="8"/>
      <c r="L1869" s="10"/>
      <c r="M1869" s="7"/>
    </row>
    <row r="1870" spans="1:14" ht="30" customHeight="1" hidden="1">
      <c r="A1870" s="24" t="s">
        <v>3765</v>
      </c>
      <c r="B1870" s="25"/>
      <c r="C1870" s="25"/>
      <c r="D1870" s="25"/>
      <c r="E1870" s="26"/>
      <c r="F1870" s="27"/>
      <c r="G1870" s="26"/>
      <c r="H1870" s="27"/>
      <c r="I1870" s="26"/>
      <c r="J1870" s="27"/>
      <c r="K1870" s="26"/>
      <c r="L1870" s="27"/>
      <c r="M1870" s="28"/>
      <c r="N1870" s="4" t="s">
        <v>3759</v>
      </c>
    </row>
    <row r="1871" spans="1:51" ht="30" customHeight="1" hidden="1">
      <c r="A1871" s="6" t="s">
        <v>3766</v>
      </c>
      <c r="B1871" s="6" t="s">
        <v>3767</v>
      </c>
      <c r="C1871" s="6" t="s">
        <v>699</v>
      </c>
      <c r="D1871" s="7">
        <v>0.01571</v>
      </c>
      <c r="E1871" s="8">
        <f aca="true" t="shared" si="312" ref="E1871:E1880">TRUNC(G1871+I1871+K1871,1)</f>
        <v>8880</v>
      </c>
      <c r="F1871" s="10">
        <f aca="true" t="shared" si="313" ref="F1871:F1880">TRUNC(H1871+J1871+L1871,1)</f>
        <v>139.5</v>
      </c>
      <c r="G1871" s="8">
        <f>단가대비표!O70</f>
        <v>8880</v>
      </c>
      <c r="H1871" s="10">
        <f aca="true" t="shared" si="314" ref="H1871:H1880">TRUNC(G1871*D1871,1)</f>
        <v>139.5</v>
      </c>
      <c r="I1871" s="8">
        <f>단가대비표!P70</f>
        <v>0</v>
      </c>
      <c r="J1871" s="10">
        <f aca="true" t="shared" si="315" ref="J1871:J1880">TRUNC(I1871*D1871,1)</f>
        <v>0</v>
      </c>
      <c r="K1871" s="8">
        <f>단가대비표!V70</f>
        <v>0</v>
      </c>
      <c r="L1871" s="10">
        <f aca="true" t="shared" si="316" ref="L1871:L1880">TRUNC(K1871*D1871,1)</f>
        <v>0</v>
      </c>
      <c r="M1871" s="6" t="s">
        <v>3768</v>
      </c>
      <c r="N1871" s="2" t="s">
        <v>3759</v>
      </c>
      <c r="O1871" s="2" t="s">
        <v>3769</v>
      </c>
      <c r="P1871" s="2" t="s">
        <v>48</v>
      </c>
      <c r="Q1871" s="2" t="s">
        <v>48</v>
      </c>
      <c r="R1871" s="2" t="s">
        <v>47</v>
      </c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2" t="s">
        <v>41</v>
      </c>
      <c r="AW1871" s="2" t="s">
        <v>3770</v>
      </c>
      <c r="AX1871" s="2" t="s">
        <v>41</v>
      </c>
      <c r="AY1871" s="2" t="s">
        <v>41</v>
      </c>
    </row>
    <row r="1872" spans="1:51" ht="30" customHeight="1" hidden="1">
      <c r="A1872" s="6" t="s">
        <v>3332</v>
      </c>
      <c r="B1872" s="6" t="s">
        <v>3333</v>
      </c>
      <c r="C1872" s="6" t="s">
        <v>1422</v>
      </c>
      <c r="D1872" s="7">
        <v>5.355</v>
      </c>
      <c r="E1872" s="8">
        <f t="shared" si="312"/>
        <v>2</v>
      </c>
      <c r="F1872" s="10">
        <f t="shared" si="313"/>
        <v>10.7</v>
      </c>
      <c r="G1872" s="8">
        <f>단가대비표!O54</f>
        <v>2</v>
      </c>
      <c r="H1872" s="10">
        <f t="shared" si="314"/>
        <v>10.7</v>
      </c>
      <c r="I1872" s="8">
        <f>단가대비표!P54</f>
        <v>0</v>
      </c>
      <c r="J1872" s="10">
        <f t="shared" si="315"/>
        <v>0</v>
      </c>
      <c r="K1872" s="8">
        <f>단가대비표!V54</f>
        <v>0</v>
      </c>
      <c r="L1872" s="10">
        <f t="shared" si="316"/>
        <v>0</v>
      </c>
      <c r="M1872" s="6" t="s">
        <v>3334</v>
      </c>
      <c r="N1872" s="2" t="s">
        <v>3759</v>
      </c>
      <c r="O1872" s="2" t="s">
        <v>3335</v>
      </c>
      <c r="P1872" s="2" t="s">
        <v>48</v>
      </c>
      <c r="Q1872" s="2" t="s">
        <v>48</v>
      </c>
      <c r="R1872" s="2" t="s">
        <v>47</v>
      </c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2" t="s">
        <v>41</v>
      </c>
      <c r="AW1872" s="2" t="s">
        <v>3771</v>
      </c>
      <c r="AX1872" s="2" t="s">
        <v>41</v>
      </c>
      <c r="AY1872" s="2" t="s">
        <v>41</v>
      </c>
    </row>
    <row r="1873" spans="1:51" ht="30" customHeight="1" hidden="1">
      <c r="A1873" s="6" t="s">
        <v>3337</v>
      </c>
      <c r="B1873" s="6" t="s">
        <v>3338</v>
      </c>
      <c r="C1873" s="6" t="s">
        <v>699</v>
      </c>
      <c r="D1873" s="7">
        <v>0.0024</v>
      </c>
      <c r="E1873" s="8">
        <f t="shared" si="312"/>
        <v>10450</v>
      </c>
      <c r="F1873" s="10">
        <f t="shared" si="313"/>
        <v>25</v>
      </c>
      <c r="G1873" s="8">
        <f>단가대비표!O68</f>
        <v>10450</v>
      </c>
      <c r="H1873" s="10">
        <f t="shared" si="314"/>
        <v>25</v>
      </c>
      <c r="I1873" s="8">
        <f>단가대비표!P68</f>
        <v>0</v>
      </c>
      <c r="J1873" s="10">
        <f t="shared" si="315"/>
        <v>0</v>
      </c>
      <c r="K1873" s="8">
        <f>단가대비표!V68</f>
        <v>0</v>
      </c>
      <c r="L1873" s="10">
        <f t="shared" si="316"/>
        <v>0</v>
      </c>
      <c r="M1873" s="6" t="s">
        <v>3339</v>
      </c>
      <c r="N1873" s="2" t="s">
        <v>3759</v>
      </c>
      <c r="O1873" s="2" t="s">
        <v>3340</v>
      </c>
      <c r="P1873" s="2" t="s">
        <v>48</v>
      </c>
      <c r="Q1873" s="2" t="s">
        <v>48</v>
      </c>
      <c r="R1873" s="2" t="s">
        <v>47</v>
      </c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2" t="s">
        <v>41</v>
      </c>
      <c r="AW1873" s="2" t="s">
        <v>3772</v>
      </c>
      <c r="AX1873" s="2" t="s">
        <v>41</v>
      </c>
      <c r="AY1873" s="2" t="s">
        <v>41</v>
      </c>
    </row>
    <row r="1874" spans="1:51" ht="30" customHeight="1" hidden="1">
      <c r="A1874" s="6" t="s">
        <v>3342</v>
      </c>
      <c r="B1874" s="6" t="s">
        <v>3343</v>
      </c>
      <c r="C1874" s="6" t="s">
        <v>300</v>
      </c>
      <c r="D1874" s="7">
        <v>0.01771</v>
      </c>
      <c r="E1874" s="8">
        <f t="shared" si="312"/>
        <v>124</v>
      </c>
      <c r="F1874" s="10">
        <f t="shared" si="313"/>
        <v>2.1</v>
      </c>
      <c r="G1874" s="8">
        <f>일위대가목록!F261</f>
        <v>0</v>
      </c>
      <c r="H1874" s="10">
        <f t="shared" si="314"/>
        <v>0</v>
      </c>
      <c r="I1874" s="8">
        <f>일위대가목록!G261</f>
        <v>0</v>
      </c>
      <c r="J1874" s="10">
        <f t="shared" si="315"/>
        <v>0</v>
      </c>
      <c r="K1874" s="8">
        <f>일위대가목록!H261</f>
        <v>124</v>
      </c>
      <c r="L1874" s="10">
        <f t="shared" si="316"/>
        <v>2.1</v>
      </c>
      <c r="M1874" s="6" t="s">
        <v>3344</v>
      </c>
      <c r="N1874" s="2" t="s">
        <v>3759</v>
      </c>
      <c r="O1874" s="2" t="s">
        <v>3345</v>
      </c>
      <c r="P1874" s="2" t="s">
        <v>47</v>
      </c>
      <c r="Q1874" s="2" t="s">
        <v>48</v>
      </c>
      <c r="R1874" s="2" t="s">
        <v>48</v>
      </c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2" t="s">
        <v>41</v>
      </c>
      <c r="AW1874" s="2" t="s">
        <v>3773</v>
      </c>
      <c r="AX1874" s="2" t="s">
        <v>41</v>
      </c>
      <c r="AY1874" s="2" t="s">
        <v>41</v>
      </c>
    </row>
    <row r="1875" spans="1:51" ht="30" customHeight="1" hidden="1">
      <c r="A1875" s="6" t="s">
        <v>1410</v>
      </c>
      <c r="B1875" s="6" t="s">
        <v>3347</v>
      </c>
      <c r="C1875" s="6" t="s">
        <v>3348</v>
      </c>
      <c r="D1875" s="7">
        <v>0.1071</v>
      </c>
      <c r="E1875" s="8">
        <f t="shared" si="312"/>
        <v>87</v>
      </c>
      <c r="F1875" s="10">
        <f t="shared" si="313"/>
        <v>9.3</v>
      </c>
      <c r="G1875" s="8">
        <f>단가대비표!O364</f>
        <v>0</v>
      </c>
      <c r="H1875" s="10">
        <f t="shared" si="314"/>
        <v>0</v>
      </c>
      <c r="I1875" s="8">
        <f>단가대비표!P364</f>
        <v>0</v>
      </c>
      <c r="J1875" s="10">
        <f t="shared" si="315"/>
        <v>0</v>
      </c>
      <c r="K1875" s="8">
        <f>단가대비표!V364</f>
        <v>87</v>
      </c>
      <c r="L1875" s="10">
        <f t="shared" si="316"/>
        <v>9.3</v>
      </c>
      <c r="M1875" s="6" t="s">
        <v>3349</v>
      </c>
      <c r="N1875" s="2" t="s">
        <v>3759</v>
      </c>
      <c r="O1875" s="2" t="s">
        <v>3350</v>
      </c>
      <c r="P1875" s="2" t="s">
        <v>48</v>
      </c>
      <c r="Q1875" s="2" t="s">
        <v>48</v>
      </c>
      <c r="R1875" s="2" t="s">
        <v>47</v>
      </c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2" t="s">
        <v>41</v>
      </c>
      <c r="AW1875" s="2" t="s">
        <v>3774</v>
      </c>
      <c r="AX1875" s="2" t="s">
        <v>41</v>
      </c>
      <c r="AY1875" s="2" t="s">
        <v>41</v>
      </c>
    </row>
    <row r="1876" spans="1:51" ht="30" customHeight="1" hidden="1">
      <c r="A1876" s="6" t="s">
        <v>3712</v>
      </c>
      <c r="B1876" s="6" t="s">
        <v>1211</v>
      </c>
      <c r="C1876" s="6" t="s">
        <v>1212</v>
      </c>
      <c r="D1876" s="7">
        <v>0.0218</v>
      </c>
      <c r="E1876" s="8">
        <f t="shared" si="312"/>
        <v>140589</v>
      </c>
      <c r="F1876" s="10">
        <f t="shared" si="313"/>
        <v>3064.8</v>
      </c>
      <c r="G1876" s="8">
        <f>단가대비표!O375</f>
        <v>0</v>
      </c>
      <c r="H1876" s="10">
        <f t="shared" si="314"/>
        <v>0</v>
      </c>
      <c r="I1876" s="8">
        <f>단가대비표!P375</f>
        <v>140589</v>
      </c>
      <c r="J1876" s="10">
        <f t="shared" si="315"/>
        <v>3064.8</v>
      </c>
      <c r="K1876" s="8">
        <f>단가대비표!V375</f>
        <v>0</v>
      </c>
      <c r="L1876" s="10">
        <f t="shared" si="316"/>
        <v>0</v>
      </c>
      <c r="M1876" s="6" t="s">
        <v>3713</v>
      </c>
      <c r="N1876" s="2" t="s">
        <v>3759</v>
      </c>
      <c r="O1876" s="2" t="s">
        <v>3714</v>
      </c>
      <c r="P1876" s="2" t="s">
        <v>48</v>
      </c>
      <c r="Q1876" s="2" t="s">
        <v>48</v>
      </c>
      <c r="R1876" s="2" t="s">
        <v>47</v>
      </c>
      <c r="S1876" s="3"/>
      <c r="T1876" s="3"/>
      <c r="U1876" s="3"/>
      <c r="V1876" s="3">
        <v>1</v>
      </c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2" t="s">
        <v>41</v>
      </c>
      <c r="AW1876" s="2" t="s">
        <v>3775</v>
      </c>
      <c r="AX1876" s="2" t="s">
        <v>41</v>
      </c>
      <c r="AY1876" s="2" t="s">
        <v>41</v>
      </c>
    </row>
    <row r="1877" spans="1:51" ht="30" customHeight="1" hidden="1">
      <c r="A1877" s="6" t="s">
        <v>1215</v>
      </c>
      <c r="B1877" s="6" t="s">
        <v>1211</v>
      </c>
      <c r="C1877" s="6" t="s">
        <v>1212</v>
      </c>
      <c r="D1877" s="7">
        <v>0.00056</v>
      </c>
      <c r="E1877" s="8">
        <f t="shared" si="312"/>
        <v>99882</v>
      </c>
      <c r="F1877" s="10">
        <f t="shared" si="313"/>
        <v>55.9</v>
      </c>
      <c r="G1877" s="8">
        <f>단가대비표!O367</f>
        <v>0</v>
      </c>
      <c r="H1877" s="10">
        <f t="shared" si="314"/>
        <v>0</v>
      </c>
      <c r="I1877" s="8">
        <f>단가대비표!P367</f>
        <v>99882</v>
      </c>
      <c r="J1877" s="10">
        <f t="shared" si="315"/>
        <v>55.9</v>
      </c>
      <c r="K1877" s="8">
        <f>단가대비표!V367</f>
        <v>0</v>
      </c>
      <c r="L1877" s="10">
        <f t="shared" si="316"/>
        <v>0</v>
      </c>
      <c r="M1877" s="6" t="s">
        <v>1247</v>
      </c>
      <c r="N1877" s="2" t="s">
        <v>3759</v>
      </c>
      <c r="O1877" s="2" t="s">
        <v>1216</v>
      </c>
      <c r="P1877" s="2" t="s">
        <v>48</v>
      </c>
      <c r="Q1877" s="2" t="s">
        <v>48</v>
      </c>
      <c r="R1877" s="2" t="s">
        <v>47</v>
      </c>
      <c r="S1877" s="3"/>
      <c r="T1877" s="3"/>
      <c r="U1877" s="3"/>
      <c r="V1877" s="3">
        <v>1</v>
      </c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2" t="s">
        <v>41</v>
      </c>
      <c r="AW1877" s="2" t="s">
        <v>3776</v>
      </c>
      <c r="AX1877" s="2" t="s">
        <v>41</v>
      </c>
      <c r="AY1877" s="2" t="s">
        <v>41</v>
      </c>
    </row>
    <row r="1878" spans="1:51" ht="30" customHeight="1" hidden="1">
      <c r="A1878" s="6" t="s">
        <v>3357</v>
      </c>
      <c r="B1878" s="6" t="s">
        <v>1211</v>
      </c>
      <c r="C1878" s="6" t="s">
        <v>1212</v>
      </c>
      <c r="D1878" s="7">
        <v>0.00221</v>
      </c>
      <c r="E1878" s="8">
        <f t="shared" si="312"/>
        <v>153849</v>
      </c>
      <c r="F1878" s="10">
        <f t="shared" si="313"/>
        <v>340</v>
      </c>
      <c r="G1878" s="8">
        <f>단가대비표!O377</f>
        <v>0</v>
      </c>
      <c r="H1878" s="10">
        <f t="shared" si="314"/>
        <v>0</v>
      </c>
      <c r="I1878" s="8">
        <f>단가대비표!P377</f>
        <v>153849</v>
      </c>
      <c r="J1878" s="10">
        <f t="shared" si="315"/>
        <v>340</v>
      </c>
      <c r="K1878" s="8">
        <f>단가대비표!V377</f>
        <v>0</v>
      </c>
      <c r="L1878" s="10">
        <f t="shared" si="316"/>
        <v>0</v>
      </c>
      <c r="M1878" s="6" t="s">
        <v>3358</v>
      </c>
      <c r="N1878" s="2" t="s">
        <v>3759</v>
      </c>
      <c r="O1878" s="2" t="s">
        <v>3359</v>
      </c>
      <c r="P1878" s="2" t="s">
        <v>48</v>
      </c>
      <c r="Q1878" s="2" t="s">
        <v>48</v>
      </c>
      <c r="R1878" s="2" t="s">
        <v>47</v>
      </c>
      <c r="S1878" s="3"/>
      <c r="T1878" s="3"/>
      <c r="U1878" s="3"/>
      <c r="V1878" s="3">
        <v>1</v>
      </c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2" t="s">
        <v>41</v>
      </c>
      <c r="AW1878" s="2" t="s">
        <v>3777</v>
      </c>
      <c r="AX1878" s="2" t="s">
        <v>41</v>
      </c>
      <c r="AY1878" s="2" t="s">
        <v>41</v>
      </c>
    </row>
    <row r="1879" spans="1:51" ht="30" customHeight="1" hidden="1">
      <c r="A1879" s="6" t="s">
        <v>1976</v>
      </c>
      <c r="B1879" s="6" t="s">
        <v>1211</v>
      </c>
      <c r="C1879" s="6" t="s">
        <v>1212</v>
      </c>
      <c r="D1879" s="7">
        <v>0.00063</v>
      </c>
      <c r="E1879" s="8">
        <f t="shared" si="312"/>
        <v>120716</v>
      </c>
      <c r="F1879" s="10">
        <f t="shared" si="313"/>
        <v>76</v>
      </c>
      <c r="G1879" s="8">
        <f>단가대비표!O368</f>
        <v>0</v>
      </c>
      <c r="H1879" s="10">
        <f t="shared" si="314"/>
        <v>0</v>
      </c>
      <c r="I1879" s="8">
        <f>단가대비표!P368</f>
        <v>120716</v>
      </c>
      <c r="J1879" s="10">
        <f t="shared" si="315"/>
        <v>76</v>
      </c>
      <c r="K1879" s="8">
        <f>단가대비표!V368</f>
        <v>0</v>
      </c>
      <c r="L1879" s="10">
        <f t="shared" si="316"/>
        <v>0</v>
      </c>
      <c r="M1879" s="6" t="s">
        <v>1977</v>
      </c>
      <c r="N1879" s="2" t="s">
        <v>3759</v>
      </c>
      <c r="O1879" s="2" t="s">
        <v>1978</v>
      </c>
      <c r="P1879" s="2" t="s">
        <v>48</v>
      </c>
      <c r="Q1879" s="2" t="s">
        <v>48</v>
      </c>
      <c r="R1879" s="2" t="s">
        <v>47</v>
      </c>
      <c r="S1879" s="3"/>
      <c r="T1879" s="3"/>
      <c r="U1879" s="3"/>
      <c r="V1879" s="3">
        <v>1</v>
      </c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2" t="s">
        <v>41</v>
      </c>
      <c r="AW1879" s="2" t="s">
        <v>3778</v>
      </c>
      <c r="AX1879" s="2" t="s">
        <v>41</v>
      </c>
      <c r="AY1879" s="2" t="s">
        <v>41</v>
      </c>
    </row>
    <row r="1880" spans="1:51" ht="30" customHeight="1" hidden="1">
      <c r="A1880" s="6" t="s">
        <v>1218</v>
      </c>
      <c r="B1880" s="6" t="s">
        <v>1472</v>
      </c>
      <c r="C1880" s="6" t="s">
        <v>1028</v>
      </c>
      <c r="D1880" s="7">
        <v>1</v>
      </c>
      <c r="E1880" s="8">
        <f t="shared" si="312"/>
        <v>106.1</v>
      </c>
      <c r="F1880" s="10">
        <f t="shared" si="313"/>
        <v>106.1</v>
      </c>
      <c r="G1880" s="8">
        <f>TRUNC(SUMIF(V1871:V1880,RIGHTB(O1880,1),J1871:J1880)*U1880,2)</f>
        <v>106.1</v>
      </c>
      <c r="H1880" s="10">
        <f t="shared" si="314"/>
        <v>106.1</v>
      </c>
      <c r="I1880" s="8">
        <v>0</v>
      </c>
      <c r="J1880" s="10">
        <f t="shared" si="315"/>
        <v>0</v>
      </c>
      <c r="K1880" s="8">
        <v>0</v>
      </c>
      <c r="L1880" s="10">
        <f t="shared" si="316"/>
        <v>0</v>
      </c>
      <c r="M1880" s="6" t="s">
        <v>41</v>
      </c>
      <c r="N1880" s="2" t="s">
        <v>3759</v>
      </c>
      <c r="O1880" s="2" t="s">
        <v>1104</v>
      </c>
      <c r="P1880" s="2" t="s">
        <v>48</v>
      </c>
      <c r="Q1880" s="2" t="s">
        <v>48</v>
      </c>
      <c r="R1880" s="2" t="s">
        <v>48</v>
      </c>
      <c r="S1880" s="3">
        <v>1</v>
      </c>
      <c r="T1880" s="3">
        <v>0</v>
      </c>
      <c r="U1880" s="3">
        <v>0.03</v>
      </c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2" t="s">
        <v>41</v>
      </c>
      <c r="AW1880" s="2" t="s">
        <v>3779</v>
      </c>
      <c r="AX1880" s="2" t="s">
        <v>41</v>
      </c>
      <c r="AY1880" s="2" t="s">
        <v>41</v>
      </c>
    </row>
    <row r="1881" spans="1:51" ht="30" customHeight="1" hidden="1">
      <c r="A1881" s="6" t="s">
        <v>1173</v>
      </c>
      <c r="B1881" s="6" t="s">
        <v>41</v>
      </c>
      <c r="C1881" s="6" t="s">
        <v>41</v>
      </c>
      <c r="D1881" s="7"/>
      <c r="E1881" s="8"/>
      <c r="F1881" s="10">
        <f>H1881+J1881+L1881</f>
        <v>3828</v>
      </c>
      <c r="G1881" s="8"/>
      <c r="H1881" s="10">
        <f>TRUNC(SUMIF(N1871:N1880,N1870,H1871:H1880),0)</f>
        <v>281</v>
      </c>
      <c r="I1881" s="8"/>
      <c r="J1881" s="10">
        <f>TRUNC(SUMIF(N1871:N1880,N1870,J1871:J1880),0)</f>
        <v>3536</v>
      </c>
      <c r="K1881" s="8"/>
      <c r="L1881" s="10">
        <f>TRUNC(SUMIF(N1871:N1880,N1870,L1871:L1880),0)</f>
        <v>11</v>
      </c>
      <c r="M1881" s="6" t="s">
        <v>41</v>
      </c>
      <c r="N1881" s="2" t="s">
        <v>67</v>
      </c>
      <c r="O1881" s="2" t="s">
        <v>67</v>
      </c>
      <c r="P1881" s="2" t="s">
        <v>41</v>
      </c>
      <c r="Q1881" s="2" t="s">
        <v>41</v>
      </c>
      <c r="R1881" s="2" t="s">
        <v>41</v>
      </c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2" t="s">
        <v>41</v>
      </c>
      <c r="AW1881" s="2" t="s">
        <v>41</v>
      </c>
      <c r="AX1881" s="2" t="s">
        <v>41</v>
      </c>
      <c r="AY1881" s="2" t="s">
        <v>41</v>
      </c>
    </row>
    <row r="1882" spans="1:13" ht="30" customHeight="1" hidden="1">
      <c r="A1882" s="7"/>
      <c r="B1882" s="7"/>
      <c r="C1882" s="7"/>
      <c r="D1882" s="7"/>
      <c r="E1882" s="8"/>
      <c r="F1882" s="10"/>
      <c r="G1882" s="8"/>
      <c r="H1882" s="10"/>
      <c r="I1882" s="8"/>
      <c r="J1882" s="10"/>
      <c r="K1882" s="8"/>
      <c r="L1882" s="10"/>
      <c r="M1882" s="7"/>
    </row>
    <row r="1883" spans="1:14" ht="30" customHeight="1" hidden="1">
      <c r="A1883" s="24" t="s">
        <v>3780</v>
      </c>
      <c r="B1883" s="25"/>
      <c r="C1883" s="25"/>
      <c r="D1883" s="25"/>
      <c r="E1883" s="26"/>
      <c r="F1883" s="27"/>
      <c r="G1883" s="26"/>
      <c r="H1883" s="27"/>
      <c r="I1883" s="26"/>
      <c r="J1883" s="27"/>
      <c r="K1883" s="26"/>
      <c r="L1883" s="27"/>
      <c r="M1883" s="28"/>
      <c r="N1883" s="4" t="s">
        <v>3763</v>
      </c>
    </row>
    <row r="1884" spans="1:51" ht="30" customHeight="1" hidden="1">
      <c r="A1884" s="6" t="s">
        <v>3766</v>
      </c>
      <c r="B1884" s="6" t="s">
        <v>3767</v>
      </c>
      <c r="C1884" s="6" t="s">
        <v>699</v>
      </c>
      <c r="D1884" s="7">
        <v>0.00277</v>
      </c>
      <c r="E1884" s="8">
        <f aca="true" t="shared" si="317" ref="E1884:E1893">TRUNC(G1884+I1884+K1884,1)</f>
        <v>8880</v>
      </c>
      <c r="F1884" s="10">
        <f aca="true" t="shared" si="318" ref="F1884:F1893">TRUNC(H1884+J1884+L1884,1)</f>
        <v>24.5</v>
      </c>
      <c r="G1884" s="8">
        <f>단가대비표!O70</f>
        <v>8880</v>
      </c>
      <c r="H1884" s="10">
        <f aca="true" t="shared" si="319" ref="H1884:H1893">TRUNC(G1884*D1884,1)</f>
        <v>24.5</v>
      </c>
      <c r="I1884" s="8">
        <f>단가대비표!P70</f>
        <v>0</v>
      </c>
      <c r="J1884" s="10">
        <f aca="true" t="shared" si="320" ref="J1884:J1893">TRUNC(I1884*D1884,1)</f>
        <v>0</v>
      </c>
      <c r="K1884" s="8">
        <f>단가대비표!V70</f>
        <v>0</v>
      </c>
      <c r="L1884" s="10">
        <f aca="true" t="shared" si="321" ref="L1884:L1893">TRUNC(K1884*D1884,1)</f>
        <v>0</v>
      </c>
      <c r="M1884" s="6" t="s">
        <v>3768</v>
      </c>
      <c r="N1884" s="2" t="s">
        <v>3763</v>
      </c>
      <c r="O1884" s="2" t="s">
        <v>3769</v>
      </c>
      <c r="P1884" s="2" t="s">
        <v>48</v>
      </c>
      <c r="Q1884" s="2" t="s">
        <v>48</v>
      </c>
      <c r="R1884" s="2" t="s">
        <v>47</v>
      </c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2" t="s">
        <v>41</v>
      </c>
      <c r="AW1884" s="2" t="s">
        <v>3781</v>
      </c>
      <c r="AX1884" s="2" t="s">
        <v>41</v>
      </c>
      <c r="AY1884" s="2" t="s">
        <v>41</v>
      </c>
    </row>
    <row r="1885" spans="1:51" ht="30" customHeight="1" hidden="1">
      <c r="A1885" s="6" t="s">
        <v>3332</v>
      </c>
      <c r="B1885" s="6" t="s">
        <v>3333</v>
      </c>
      <c r="C1885" s="6" t="s">
        <v>1422</v>
      </c>
      <c r="D1885" s="7">
        <v>0.945</v>
      </c>
      <c r="E1885" s="8">
        <f t="shared" si="317"/>
        <v>2</v>
      </c>
      <c r="F1885" s="10">
        <f t="shared" si="318"/>
        <v>1.8</v>
      </c>
      <c r="G1885" s="8">
        <f>단가대비표!O54</f>
        <v>2</v>
      </c>
      <c r="H1885" s="10">
        <f t="shared" si="319"/>
        <v>1.8</v>
      </c>
      <c r="I1885" s="8">
        <f>단가대비표!P54</f>
        <v>0</v>
      </c>
      <c r="J1885" s="10">
        <f t="shared" si="320"/>
        <v>0</v>
      </c>
      <c r="K1885" s="8">
        <f>단가대비표!V54</f>
        <v>0</v>
      </c>
      <c r="L1885" s="10">
        <f t="shared" si="321"/>
        <v>0</v>
      </c>
      <c r="M1885" s="6" t="s">
        <v>3334</v>
      </c>
      <c r="N1885" s="2" t="s">
        <v>3763</v>
      </c>
      <c r="O1885" s="2" t="s">
        <v>3335</v>
      </c>
      <c r="P1885" s="2" t="s">
        <v>48</v>
      </c>
      <c r="Q1885" s="2" t="s">
        <v>48</v>
      </c>
      <c r="R1885" s="2" t="s">
        <v>47</v>
      </c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2" t="s">
        <v>41</v>
      </c>
      <c r="AW1885" s="2" t="s">
        <v>3782</v>
      </c>
      <c r="AX1885" s="2" t="s">
        <v>41</v>
      </c>
      <c r="AY1885" s="2" t="s">
        <v>41</v>
      </c>
    </row>
    <row r="1886" spans="1:51" ht="30" customHeight="1" hidden="1">
      <c r="A1886" s="6" t="s">
        <v>3337</v>
      </c>
      <c r="B1886" s="6" t="s">
        <v>3338</v>
      </c>
      <c r="C1886" s="6" t="s">
        <v>699</v>
      </c>
      <c r="D1886" s="7">
        <v>0.0004</v>
      </c>
      <c r="E1886" s="8">
        <f t="shared" si="317"/>
        <v>10450</v>
      </c>
      <c r="F1886" s="10">
        <f t="shared" si="318"/>
        <v>4.1</v>
      </c>
      <c r="G1886" s="8">
        <f>단가대비표!O68</f>
        <v>10450</v>
      </c>
      <c r="H1886" s="10">
        <f t="shared" si="319"/>
        <v>4.1</v>
      </c>
      <c r="I1886" s="8">
        <f>단가대비표!P68</f>
        <v>0</v>
      </c>
      <c r="J1886" s="10">
        <f t="shared" si="320"/>
        <v>0</v>
      </c>
      <c r="K1886" s="8">
        <f>단가대비표!V68</f>
        <v>0</v>
      </c>
      <c r="L1886" s="10">
        <f t="shared" si="321"/>
        <v>0</v>
      </c>
      <c r="M1886" s="6" t="s">
        <v>3339</v>
      </c>
      <c r="N1886" s="2" t="s">
        <v>3763</v>
      </c>
      <c r="O1886" s="2" t="s">
        <v>3340</v>
      </c>
      <c r="P1886" s="2" t="s">
        <v>48</v>
      </c>
      <c r="Q1886" s="2" t="s">
        <v>48</v>
      </c>
      <c r="R1886" s="2" t="s">
        <v>47</v>
      </c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2" t="s">
        <v>41</v>
      </c>
      <c r="AW1886" s="2" t="s">
        <v>3783</v>
      </c>
      <c r="AX1886" s="2" t="s">
        <v>41</v>
      </c>
      <c r="AY1886" s="2" t="s">
        <v>41</v>
      </c>
    </row>
    <row r="1887" spans="1:51" ht="30" customHeight="1" hidden="1">
      <c r="A1887" s="6" t="s">
        <v>3342</v>
      </c>
      <c r="B1887" s="6" t="s">
        <v>3343</v>
      </c>
      <c r="C1887" s="6" t="s">
        <v>300</v>
      </c>
      <c r="D1887" s="7">
        <v>0.00312</v>
      </c>
      <c r="E1887" s="8">
        <f t="shared" si="317"/>
        <v>124</v>
      </c>
      <c r="F1887" s="10">
        <f t="shared" si="318"/>
        <v>0.3</v>
      </c>
      <c r="G1887" s="8">
        <f>일위대가목록!F261</f>
        <v>0</v>
      </c>
      <c r="H1887" s="10">
        <f t="shared" si="319"/>
        <v>0</v>
      </c>
      <c r="I1887" s="8">
        <f>일위대가목록!G261</f>
        <v>0</v>
      </c>
      <c r="J1887" s="10">
        <f t="shared" si="320"/>
        <v>0</v>
      </c>
      <c r="K1887" s="8">
        <f>일위대가목록!H261</f>
        <v>124</v>
      </c>
      <c r="L1887" s="10">
        <f t="shared" si="321"/>
        <v>0.3</v>
      </c>
      <c r="M1887" s="6" t="s">
        <v>3344</v>
      </c>
      <c r="N1887" s="2" t="s">
        <v>3763</v>
      </c>
      <c r="O1887" s="2" t="s">
        <v>3345</v>
      </c>
      <c r="P1887" s="2" t="s">
        <v>47</v>
      </c>
      <c r="Q1887" s="2" t="s">
        <v>48</v>
      </c>
      <c r="R1887" s="2" t="s">
        <v>48</v>
      </c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2" t="s">
        <v>41</v>
      </c>
      <c r="AW1887" s="2" t="s">
        <v>3784</v>
      </c>
      <c r="AX1887" s="2" t="s">
        <v>41</v>
      </c>
      <c r="AY1887" s="2" t="s">
        <v>41</v>
      </c>
    </row>
    <row r="1888" spans="1:51" ht="30" customHeight="1" hidden="1">
      <c r="A1888" s="6" t="s">
        <v>1410</v>
      </c>
      <c r="B1888" s="6" t="s">
        <v>3347</v>
      </c>
      <c r="C1888" s="6" t="s">
        <v>3348</v>
      </c>
      <c r="D1888" s="7">
        <v>0.0189</v>
      </c>
      <c r="E1888" s="8">
        <f t="shared" si="317"/>
        <v>87</v>
      </c>
      <c r="F1888" s="10">
        <f t="shared" si="318"/>
        <v>1.6</v>
      </c>
      <c r="G1888" s="8">
        <f>단가대비표!O364</f>
        <v>0</v>
      </c>
      <c r="H1888" s="10">
        <f t="shared" si="319"/>
        <v>0</v>
      </c>
      <c r="I1888" s="8">
        <f>단가대비표!P364</f>
        <v>0</v>
      </c>
      <c r="J1888" s="10">
        <f t="shared" si="320"/>
        <v>0</v>
      </c>
      <c r="K1888" s="8">
        <f>단가대비표!V364</f>
        <v>87</v>
      </c>
      <c r="L1888" s="10">
        <f t="shared" si="321"/>
        <v>1.6</v>
      </c>
      <c r="M1888" s="6" t="s">
        <v>3349</v>
      </c>
      <c r="N1888" s="2" t="s">
        <v>3763</v>
      </c>
      <c r="O1888" s="2" t="s">
        <v>3350</v>
      </c>
      <c r="P1888" s="2" t="s">
        <v>48</v>
      </c>
      <c r="Q1888" s="2" t="s">
        <v>48</v>
      </c>
      <c r="R1888" s="2" t="s">
        <v>47</v>
      </c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2" t="s">
        <v>41</v>
      </c>
      <c r="AW1888" s="2" t="s">
        <v>3785</v>
      </c>
      <c r="AX1888" s="2" t="s">
        <v>41</v>
      </c>
      <c r="AY1888" s="2" t="s">
        <v>41</v>
      </c>
    </row>
    <row r="1889" spans="1:51" ht="30" customHeight="1" hidden="1">
      <c r="A1889" s="6" t="s">
        <v>3712</v>
      </c>
      <c r="B1889" s="6" t="s">
        <v>1211</v>
      </c>
      <c r="C1889" s="6" t="s">
        <v>1212</v>
      </c>
      <c r="D1889" s="7">
        <v>0.00585</v>
      </c>
      <c r="E1889" s="8">
        <f t="shared" si="317"/>
        <v>140589</v>
      </c>
      <c r="F1889" s="10">
        <f t="shared" si="318"/>
        <v>822.4</v>
      </c>
      <c r="G1889" s="8">
        <f>단가대비표!O375</f>
        <v>0</v>
      </c>
      <c r="H1889" s="10">
        <f t="shared" si="319"/>
        <v>0</v>
      </c>
      <c r="I1889" s="8">
        <f>단가대비표!P375</f>
        <v>140589</v>
      </c>
      <c r="J1889" s="10">
        <f t="shared" si="320"/>
        <v>822.4</v>
      </c>
      <c r="K1889" s="8">
        <f>단가대비표!V375</f>
        <v>0</v>
      </c>
      <c r="L1889" s="10">
        <f t="shared" si="321"/>
        <v>0</v>
      </c>
      <c r="M1889" s="6" t="s">
        <v>3713</v>
      </c>
      <c r="N1889" s="2" t="s">
        <v>3763</v>
      </c>
      <c r="O1889" s="2" t="s">
        <v>3714</v>
      </c>
      <c r="P1889" s="2" t="s">
        <v>48</v>
      </c>
      <c r="Q1889" s="2" t="s">
        <v>48</v>
      </c>
      <c r="R1889" s="2" t="s">
        <v>47</v>
      </c>
      <c r="S1889" s="3"/>
      <c r="T1889" s="3"/>
      <c r="U1889" s="3"/>
      <c r="V1889" s="3">
        <v>1</v>
      </c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2" t="s">
        <v>41</v>
      </c>
      <c r="AW1889" s="2" t="s">
        <v>3786</v>
      </c>
      <c r="AX1889" s="2" t="s">
        <v>41</v>
      </c>
      <c r="AY1889" s="2" t="s">
        <v>41</v>
      </c>
    </row>
    <row r="1890" spans="1:51" ht="30" customHeight="1" hidden="1">
      <c r="A1890" s="6" t="s">
        <v>1215</v>
      </c>
      <c r="B1890" s="6" t="s">
        <v>1211</v>
      </c>
      <c r="C1890" s="6" t="s">
        <v>1212</v>
      </c>
      <c r="D1890" s="7">
        <v>0.0001</v>
      </c>
      <c r="E1890" s="8">
        <f t="shared" si="317"/>
        <v>99882</v>
      </c>
      <c r="F1890" s="10">
        <f t="shared" si="318"/>
        <v>9.9</v>
      </c>
      <c r="G1890" s="8">
        <f>단가대비표!O367</f>
        <v>0</v>
      </c>
      <c r="H1890" s="10">
        <f t="shared" si="319"/>
        <v>0</v>
      </c>
      <c r="I1890" s="8">
        <f>단가대비표!P367</f>
        <v>99882</v>
      </c>
      <c r="J1890" s="10">
        <f t="shared" si="320"/>
        <v>9.9</v>
      </c>
      <c r="K1890" s="8">
        <f>단가대비표!V367</f>
        <v>0</v>
      </c>
      <c r="L1890" s="10">
        <f t="shared" si="321"/>
        <v>0</v>
      </c>
      <c r="M1890" s="6" t="s">
        <v>1247</v>
      </c>
      <c r="N1890" s="2" t="s">
        <v>3763</v>
      </c>
      <c r="O1890" s="2" t="s">
        <v>1216</v>
      </c>
      <c r="P1890" s="2" t="s">
        <v>48</v>
      </c>
      <c r="Q1890" s="2" t="s">
        <v>48</v>
      </c>
      <c r="R1890" s="2" t="s">
        <v>47</v>
      </c>
      <c r="S1890" s="3"/>
      <c r="T1890" s="3"/>
      <c r="U1890" s="3"/>
      <c r="V1890" s="3">
        <v>1</v>
      </c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2" t="s">
        <v>41</v>
      </c>
      <c r="AW1890" s="2" t="s">
        <v>3787</v>
      </c>
      <c r="AX1890" s="2" t="s">
        <v>41</v>
      </c>
      <c r="AY1890" s="2" t="s">
        <v>41</v>
      </c>
    </row>
    <row r="1891" spans="1:51" ht="30" customHeight="1" hidden="1">
      <c r="A1891" s="6" t="s">
        <v>3357</v>
      </c>
      <c r="B1891" s="6" t="s">
        <v>1211</v>
      </c>
      <c r="C1891" s="6" t="s">
        <v>1212</v>
      </c>
      <c r="D1891" s="7">
        <v>0.00039</v>
      </c>
      <c r="E1891" s="8">
        <f t="shared" si="317"/>
        <v>153849</v>
      </c>
      <c r="F1891" s="10">
        <f t="shared" si="318"/>
        <v>60</v>
      </c>
      <c r="G1891" s="8">
        <f>단가대비표!O377</f>
        <v>0</v>
      </c>
      <c r="H1891" s="10">
        <f t="shared" si="319"/>
        <v>0</v>
      </c>
      <c r="I1891" s="8">
        <f>단가대비표!P377</f>
        <v>153849</v>
      </c>
      <c r="J1891" s="10">
        <f t="shared" si="320"/>
        <v>60</v>
      </c>
      <c r="K1891" s="8">
        <f>단가대비표!V377</f>
        <v>0</v>
      </c>
      <c r="L1891" s="10">
        <f t="shared" si="321"/>
        <v>0</v>
      </c>
      <c r="M1891" s="6" t="s">
        <v>3358</v>
      </c>
      <c r="N1891" s="2" t="s">
        <v>3763</v>
      </c>
      <c r="O1891" s="2" t="s">
        <v>3359</v>
      </c>
      <c r="P1891" s="2" t="s">
        <v>48</v>
      </c>
      <c r="Q1891" s="2" t="s">
        <v>48</v>
      </c>
      <c r="R1891" s="2" t="s">
        <v>47</v>
      </c>
      <c r="S1891" s="3"/>
      <c r="T1891" s="3"/>
      <c r="U1891" s="3"/>
      <c r="V1891" s="3">
        <v>1</v>
      </c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2" t="s">
        <v>41</v>
      </c>
      <c r="AW1891" s="2" t="s">
        <v>3788</v>
      </c>
      <c r="AX1891" s="2" t="s">
        <v>41</v>
      </c>
      <c r="AY1891" s="2" t="s">
        <v>41</v>
      </c>
    </row>
    <row r="1892" spans="1:51" ht="30" customHeight="1" hidden="1">
      <c r="A1892" s="6" t="s">
        <v>1976</v>
      </c>
      <c r="B1892" s="6" t="s">
        <v>1211</v>
      </c>
      <c r="C1892" s="6" t="s">
        <v>1212</v>
      </c>
      <c r="D1892" s="7">
        <v>0.00011</v>
      </c>
      <c r="E1892" s="8">
        <f t="shared" si="317"/>
        <v>120716</v>
      </c>
      <c r="F1892" s="10">
        <f t="shared" si="318"/>
        <v>13.2</v>
      </c>
      <c r="G1892" s="8">
        <f>단가대비표!O368</f>
        <v>0</v>
      </c>
      <c r="H1892" s="10">
        <f t="shared" si="319"/>
        <v>0</v>
      </c>
      <c r="I1892" s="8">
        <f>단가대비표!P368</f>
        <v>120716</v>
      </c>
      <c r="J1892" s="10">
        <f t="shared" si="320"/>
        <v>13.2</v>
      </c>
      <c r="K1892" s="8">
        <f>단가대비표!V368</f>
        <v>0</v>
      </c>
      <c r="L1892" s="10">
        <f t="shared" si="321"/>
        <v>0</v>
      </c>
      <c r="M1892" s="6" t="s">
        <v>1977</v>
      </c>
      <c r="N1892" s="2" t="s">
        <v>3763</v>
      </c>
      <c r="O1892" s="2" t="s">
        <v>1978</v>
      </c>
      <c r="P1892" s="2" t="s">
        <v>48</v>
      </c>
      <c r="Q1892" s="2" t="s">
        <v>48</v>
      </c>
      <c r="R1892" s="2" t="s">
        <v>47</v>
      </c>
      <c r="S1892" s="3"/>
      <c r="T1892" s="3"/>
      <c r="U1892" s="3"/>
      <c r="V1892" s="3">
        <v>1</v>
      </c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2" t="s">
        <v>41</v>
      </c>
      <c r="AW1892" s="2" t="s">
        <v>3789</v>
      </c>
      <c r="AX1892" s="2" t="s">
        <v>41</v>
      </c>
      <c r="AY1892" s="2" t="s">
        <v>41</v>
      </c>
    </row>
    <row r="1893" spans="1:51" ht="30" customHeight="1" hidden="1">
      <c r="A1893" s="6" t="s">
        <v>1218</v>
      </c>
      <c r="B1893" s="6" t="s">
        <v>1472</v>
      </c>
      <c r="C1893" s="6" t="s">
        <v>1028</v>
      </c>
      <c r="D1893" s="7">
        <v>1</v>
      </c>
      <c r="E1893" s="8">
        <f t="shared" si="317"/>
        <v>27.1</v>
      </c>
      <c r="F1893" s="10">
        <f t="shared" si="318"/>
        <v>27.1</v>
      </c>
      <c r="G1893" s="8">
        <f>TRUNC(SUMIF(V1884:V1893,RIGHTB(O1893,1),J1884:J1893)*U1893,2)</f>
        <v>27.16</v>
      </c>
      <c r="H1893" s="10">
        <f t="shared" si="319"/>
        <v>27.1</v>
      </c>
      <c r="I1893" s="8">
        <v>0</v>
      </c>
      <c r="J1893" s="10">
        <f t="shared" si="320"/>
        <v>0</v>
      </c>
      <c r="K1893" s="8">
        <v>0</v>
      </c>
      <c r="L1893" s="10">
        <f t="shared" si="321"/>
        <v>0</v>
      </c>
      <c r="M1893" s="6" t="s">
        <v>41</v>
      </c>
      <c r="N1893" s="2" t="s">
        <v>3763</v>
      </c>
      <c r="O1893" s="2" t="s">
        <v>1104</v>
      </c>
      <c r="P1893" s="2" t="s">
        <v>48</v>
      </c>
      <c r="Q1893" s="2" t="s">
        <v>48</v>
      </c>
      <c r="R1893" s="2" t="s">
        <v>48</v>
      </c>
      <c r="S1893" s="3">
        <v>1</v>
      </c>
      <c r="T1893" s="3">
        <v>0</v>
      </c>
      <c r="U1893" s="3">
        <v>0.03</v>
      </c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2" t="s">
        <v>41</v>
      </c>
      <c r="AW1893" s="2" t="s">
        <v>3790</v>
      </c>
      <c r="AX1893" s="2" t="s">
        <v>41</v>
      </c>
      <c r="AY1893" s="2" t="s">
        <v>41</v>
      </c>
    </row>
    <row r="1894" spans="1:51" ht="30" customHeight="1" hidden="1">
      <c r="A1894" s="6" t="s">
        <v>1173</v>
      </c>
      <c r="B1894" s="6" t="s">
        <v>41</v>
      </c>
      <c r="C1894" s="6" t="s">
        <v>41</v>
      </c>
      <c r="D1894" s="7"/>
      <c r="E1894" s="8"/>
      <c r="F1894" s="10">
        <f>H1894+J1894+L1894</f>
        <v>963</v>
      </c>
      <c r="G1894" s="8"/>
      <c r="H1894" s="10">
        <f>TRUNC(SUMIF(N1884:N1893,N1883,H1884:H1893),0)</f>
        <v>57</v>
      </c>
      <c r="I1894" s="8"/>
      <c r="J1894" s="10">
        <f>TRUNC(SUMIF(N1884:N1893,N1883,J1884:J1893),0)</f>
        <v>905</v>
      </c>
      <c r="K1894" s="8"/>
      <c r="L1894" s="10">
        <f>TRUNC(SUMIF(N1884:N1893,N1883,L1884:L1893),0)</f>
        <v>1</v>
      </c>
      <c r="M1894" s="6" t="s">
        <v>41</v>
      </c>
      <c r="N1894" s="2" t="s">
        <v>67</v>
      </c>
      <c r="O1894" s="2" t="s">
        <v>67</v>
      </c>
      <c r="P1894" s="2" t="s">
        <v>41</v>
      </c>
      <c r="Q1894" s="2" t="s">
        <v>41</v>
      </c>
      <c r="R1894" s="2" t="s">
        <v>41</v>
      </c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2" t="s">
        <v>41</v>
      </c>
      <c r="AW1894" s="2" t="s">
        <v>41</v>
      </c>
      <c r="AX1894" s="2" t="s">
        <v>41</v>
      </c>
      <c r="AY1894" s="2" t="s">
        <v>41</v>
      </c>
    </row>
    <row r="1895" spans="1:13" ht="30" customHeight="1" hidden="1">
      <c r="A1895" s="7"/>
      <c r="B1895" s="7"/>
      <c r="C1895" s="7"/>
      <c r="D1895" s="7"/>
      <c r="E1895" s="8"/>
      <c r="F1895" s="10"/>
      <c r="G1895" s="8"/>
      <c r="H1895" s="10"/>
      <c r="I1895" s="8"/>
      <c r="J1895" s="10"/>
      <c r="K1895" s="8"/>
      <c r="L1895" s="10"/>
      <c r="M1895" s="7"/>
    </row>
    <row r="1896" spans="1:14" ht="30" customHeight="1" hidden="1">
      <c r="A1896" s="24" t="s">
        <v>3791</v>
      </c>
      <c r="B1896" s="25"/>
      <c r="C1896" s="25"/>
      <c r="D1896" s="25"/>
      <c r="E1896" s="26"/>
      <c r="F1896" s="27"/>
      <c r="G1896" s="26"/>
      <c r="H1896" s="27"/>
      <c r="I1896" s="26"/>
      <c r="J1896" s="27"/>
      <c r="K1896" s="26"/>
      <c r="L1896" s="27"/>
      <c r="M1896" s="28"/>
      <c r="N1896" s="4" t="s">
        <v>2163</v>
      </c>
    </row>
    <row r="1897" spans="1:51" ht="30" customHeight="1" hidden="1">
      <c r="A1897" s="6" t="s">
        <v>3792</v>
      </c>
      <c r="B1897" s="6" t="s">
        <v>3793</v>
      </c>
      <c r="C1897" s="6" t="s">
        <v>59</v>
      </c>
      <c r="D1897" s="7">
        <v>2.2575</v>
      </c>
      <c r="E1897" s="8">
        <f aca="true" t="shared" si="322" ref="E1897:F1904">TRUNC(G1897+I1897+K1897,1)</f>
        <v>1300</v>
      </c>
      <c r="F1897" s="10">
        <f t="shared" si="322"/>
        <v>2934.7</v>
      </c>
      <c r="G1897" s="8">
        <f>단가대비표!O333</f>
        <v>1300</v>
      </c>
      <c r="H1897" s="10">
        <f aca="true" t="shared" si="323" ref="H1897:H1904">TRUNC(G1897*D1897,1)</f>
        <v>2934.7</v>
      </c>
      <c r="I1897" s="8">
        <f>단가대비표!P333</f>
        <v>0</v>
      </c>
      <c r="J1897" s="10">
        <f aca="true" t="shared" si="324" ref="J1897:J1904">TRUNC(I1897*D1897,1)</f>
        <v>0</v>
      </c>
      <c r="K1897" s="8">
        <f>단가대비표!V333</f>
        <v>0</v>
      </c>
      <c r="L1897" s="10">
        <f aca="true" t="shared" si="325" ref="L1897:L1904">TRUNC(K1897*D1897,1)</f>
        <v>0</v>
      </c>
      <c r="M1897" s="6" t="s">
        <v>3794</v>
      </c>
      <c r="N1897" s="2" t="s">
        <v>2163</v>
      </c>
      <c r="O1897" s="2" t="s">
        <v>3795</v>
      </c>
      <c r="P1897" s="2" t="s">
        <v>48</v>
      </c>
      <c r="Q1897" s="2" t="s">
        <v>48</v>
      </c>
      <c r="R1897" s="2" t="s">
        <v>47</v>
      </c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2" t="s">
        <v>41</v>
      </c>
      <c r="AW1897" s="2" t="s">
        <v>3796</v>
      </c>
      <c r="AX1897" s="2" t="s">
        <v>41</v>
      </c>
      <c r="AY1897" s="2" t="s">
        <v>41</v>
      </c>
    </row>
    <row r="1898" spans="1:51" ht="30" customHeight="1" hidden="1">
      <c r="A1898" s="6" t="s">
        <v>3792</v>
      </c>
      <c r="B1898" s="6" t="s">
        <v>3797</v>
      </c>
      <c r="C1898" s="6" t="s">
        <v>59</v>
      </c>
      <c r="D1898" s="7">
        <v>1.3986</v>
      </c>
      <c r="E1898" s="8">
        <f t="shared" si="322"/>
        <v>850</v>
      </c>
      <c r="F1898" s="10">
        <f t="shared" si="322"/>
        <v>1188.8</v>
      </c>
      <c r="G1898" s="8">
        <f>단가대비표!O332</f>
        <v>850</v>
      </c>
      <c r="H1898" s="10">
        <f t="shared" si="323"/>
        <v>1188.8</v>
      </c>
      <c r="I1898" s="8">
        <f>단가대비표!P332</f>
        <v>0</v>
      </c>
      <c r="J1898" s="10">
        <f t="shared" si="324"/>
        <v>0</v>
      </c>
      <c r="K1898" s="8">
        <f>단가대비표!V332</f>
        <v>0</v>
      </c>
      <c r="L1898" s="10">
        <f t="shared" si="325"/>
        <v>0</v>
      </c>
      <c r="M1898" s="6" t="s">
        <v>3798</v>
      </c>
      <c r="N1898" s="2" t="s">
        <v>2163</v>
      </c>
      <c r="O1898" s="2" t="s">
        <v>3799</v>
      </c>
      <c r="P1898" s="2" t="s">
        <v>48</v>
      </c>
      <c r="Q1898" s="2" t="s">
        <v>48</v>
      </c>
      <c r="R1898" s="2" t="s">
        <v>47</v>
      </c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2" t="s">
        <v>41</v>
      </c>
      <c r="AW1898" s="2" t="s">
        <v>3800</v>
      </c>
      <c r="AX1898" s="2" t="s">
        <v>41</v>
      </c>
      <c r="AY1898" s="2" t="s">
        <v>41</v>
      </c>
    </row>
    <row r="1899" spans="1:51" ht="30" customHeight="1" hidden="1">
      <c r="A1899" s="6" t="s">
        <v>2175</v>
      </c>
      <c r="B1899" s="6" t="s">
        <v>2176</v>
      </c>
      <c r="C1899" s="6" t="s">
        <v>150</v>
      </c>
      <c r="D1899" s="7">
        <v>0.5</v>
      </c>
      <c r="E1899" s="8">
        <f t="shared" si="322"/>
        <v>135</v>
      </c>
      <c r="F1899" s="10">
        <f t="shared" si="322"/>
        <v>67.5</v>
      </c>
      <c r="G1899" s="8">
        <f>단가대비표!O254</f>
        <v>135</v>
      </c>
      <c r="H1899" s="10">
        <f t="shared" si="323"/>
        <v>67.5</v>
      </c>
      <c r="I1899" s="8">
        <f>단가대비표!P254</f>
        <v>0</v>
      </c>
      <c r="J1899" s="10">
        <f t="shared" si="324"/>
        <v>0</v>
      </c>
      <c r="K1899" s="8">
        <f>단가대비표!V254</f>
        <v>0</v>
      </c>
      <c r="L1899" s="10">
        <f t="shared" si="325"/>
        <v>0</v>
      </c>
      <c r="M1899" s="6" t="s">
        <v>2177</v>
      </c>
      <c r="N1899" s="2" t="s">
        <v>2163</v>
      </c>
      <c r="O1899" s="2" t="s">
        <v>2178</v>
      </c>
      <c r="P1899" s="2" t="s">
        <v>48</v>
      </c>
      <c r="Q1899" s="2" t="s">
        <v>48</v>
      </c>
      <c r="R1899" s="2" t="s">
        <v>47</v>
      </c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2" t="s">
        <v>41</v>
      </c>
      <c r="AW1899" s="2" t="s">
        <v>3801</v>
      </c>
      <c r="AX1899" s="2" t="s">
        <v>41</v>
      </c>
      <c r="AY1899" s="2" t="s">
        <v>41</v>
      </c>
    </row>
    <row r="1900" spans="1:51" ht="30" customHeight="1" hidden="1">
      <c r="A1900" s="6" t="s">
        <v>3802</v>
      </c>
      <c r="B1900" s="6" t="s">
        <v>3803</v>
      </c>
      <c r="C1900" s="6" t="s">
        <v>150</v>
      </c>
      <c r="D1900" s="7">
        <v>0.5</v>
      </c>
      <c r="E1900" s="8">
        <f t="shared" si="322"/>
        <v>245</v>
      </c>
      <c r="F1900" s="10">
        <f t="shared" si="322"/>
        <v>122.5</v>
      </c>
      <c r="G1900" s="8">
        <f>일위대가목록!F314</f>
        <v>56</v>
      </c>
      <c r="H1900" s="10">
        <f t="shared" si="323"/>
        <v>28</v>
      </c>
      <c r="I1900" s="8">
        <f>일위대가목록!G314</f>
        <v>189</v>
      </c>
      <c r="J1900" s="10">
        <f t="shared" si="324"/>
        <v>94.5</v>
      </c>
      <c r="K1900" s="8">
        <f>일위대가목록!H314</f>
        <v>0</v>
      </c>
      <c r="L1900" s="10">
        <f t="shared" si="325"/>
        <v>0</v>
      </c>
      <c r="M1900" s="6" t="s">
        <v>3804</v>
      </c>
      <c r="N1900" s="2" t="s">
        <v>2163</v>
      </c>
      <c r="O1900" s="2" t="s">
        <v>3805</v>
      </c>
      <c r="P1900" s="2" t="s">
        <v>47</v>
      </c>
      <c r="Q1900" s="2" t="s">
        <v>48</v>
      </c>
      <c r="R1900" s="2" t="s">
        <v>48</v>
      </c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2" t="s">
        <v>41</v>
      </c>
      <c r="AW1900" s="2" t="s">
        <v>3806</v>
      </c>
      <c r="AX1900" s="2" t="s">
        <v>41</v>
      </c>
      <c r="AY1900" s="2" t="s">
        <v>41</v>
      </c>
    </row>
    <row r="1901" spans="1:51" ht="30" customHeight="1" hidden="1">
      <c r="A1901" s="6" t="s">
        <v>1501</v>
      </c>
      <c r="B1901" s="6" t="s">
        <v>1502</v>
      </c>
      <c r="C1901" s="6" t="s">
        <v>699</v>
      </c>
      <c r="D1901" s="7">
        <v>3.8031</v>
      </c>
      <c r="E1901" s="8">
        <f t="shared" si="322"/>
        <v>4975</v>
      </c>
      <c r="F1901" s="10">
        <f t="shared" si="322"/>
        <v>18920.4</v>
      </c>
      <c r="G1901" s="8">
        <f>일위대가목록!F256</f>
        <v>227</v>
      </c>
      <c r="H1901" s="10">
        <f t="shared" si="323"/>
        <v>863.3</v>
      </c>
      <c r="I1901" s="8">
        <f>일위대가목록!G256</f>
        <v>4744</v>
      </c>
      <c r="J1901" s="10">
        <f t="shared" si="324"/>
        <v>18041.9</v>
      </c>
      <c r="K1901" s="8">
        <f>일위대가목록!H256</f>
        <v>4</v>
      </c>
      <c r="L1901" s="10">
        <f t="shared" si="325"/>
        <v>15.2</v>
      </c>
      <c r="M1901" s="6" t="s">
        <v>1503</v>
      </c>
      <c r="N1901" s="2" t="s">
        <v>2163</v>
      </c>
      <c r="O1901" s="2" t="s">
        <v>1504</v>
      </c>
      <c r="P1901" s="2" t="s">
        <v>47</v>
      </c>
      <c r="Q1901" s="2" t="s">
        <v>48</v>
      </c>
      <c r="R1901" s="2" t="s">
        <v>48</v>
      </c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2" t="s">
        <v>41</v>
      </c>
      <c r="AW1901" s="2" t="s">
        <v>3807</v>
      </c>
      <c r="AX1901" s="2" t="s">
        <v>41</v>
      </c>
      <c r="AY1901" s="2" t="s">
        <v>41</v>
      </c>
    </row>
    <row r="1902" spans="1:51" ht="30" customHeight="1" hidden="1">
      <c r="A1902" s="6" t="s">
        <v>2031</v>
      </c>
      <c r="B1902" s="6" t="s">
        <v>2032</v>
      </c>
      <c r="C1902" s="6" t="s">
        <v>74</v>
      </c>
      <c r="D1902" s="7">
        <v>0.3633</v>
      </c>
      <c r="E1902" s="8">
        <f t="shared" si="322"/>
        <v>2881</v>
      </c>
      <c r="F1902" s="10">
        <f t="shared" si="322"/>
        <v>1046.6</v>
      </c>
      <c r="G1902" s="8">
        <f>일위대가목록!F302</f>
        <v>505</v>
      </c>
      <c r="H1902" s="10">
        <f t="shared" si="323"/>
        <v>183.4</v>
      </c>
      <c r="I1902" s="8">
        <f>일위대가목록!G302</f>
        <v>2376</v>
      </c>
      <c r="J1902" s="10">
        <f t="shared" si="324"/>
        <v>863.2</v>
      </c>
      <c r="K1902" s="8">
        <f>일위대가목록!H302</f>
        <v>0</v>
      </c>
      <c r="L1902" s="10">
        <f t="shared" si="325"/>
        <v>0</v>
      </c>
      <c r="M1902" s="6" t="s">
        <v>2033</v>
      </c>
      <c r="N1902" s="2" t="s">
        <v>2163</v>
      </c>
      <c r="O1902" s="2" t="s">
        <v>2034</v>
      </c>
      <c r="P1902" s="2" t="s">
        <v>47</v>
      </c>
      <c r="Q1902" s="2" t="s">
        <v>48</v>
      </c>
      <c r="R1902" s="2" t="s">
        <v>48</v>
      </c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2" t="s">
        <v>41</v>
      </c>
      <c r="AW1902" s="2" t="s">
        <v>3808</v>
      </c>
      <c r="AX1902" s="2" t="s">
        <v>41</v>
      </c>
      <c r="AY1902" s="2" t="s">
        <v>41</v>
      </c>
    </row>
    <row r="1903" spans="1:51" ht="30" customHeight="1" hidden="1">
      <c r="A1903" s="6" t="s">
        <v>2036</v>
      </c>
      <c r="B1903" s="6" t="s">
        <v>2037</v>
      </c>
      <c r="C1903" s="6" t="s">
        <v>74</v>
      </c>
      <c r="D1903" s="7">
        <v>0.3633</v>
      </c>
      <c r="E1903" s="8">
        <f t="shared" si="322"/>
        <v>7229</v>
      </c>
      <c r="F1903" s="10">
        <f t="shared" si="322"/>
        <v>2626.2</v>
      </c>
      <c r="G1903" s="8">
        <f>일위대가목록!F303</f>
        <v>893</v>
      </c>
      <c r="H1903" s="10">
        <f t="shared" si="323"/>
        <v>324.4</v>
      </c>
      <c r="I1903" s="8">
        <f>일위대가목록!G303</f>
        <v>6336</v>
      </c>
      <c r="J1903" s="10">
        <f t="shared" si="324"/>
        <v>2301.8</v>
      </c>
      <c r="K1903" s="8">
        <f>일위대가목록!H303</f>
        <v>0</v>
      </c>
      <c r="L1903" s="10">
        <f t="shared" si="325"/>
        <v>0</v>
      </c>
      <c r="M1903" s="6" t="s">
        <v>2038</v>
      </c>
      <c r="N1903" s="2" t="s">
        <v>2163</v>
      </c>
      <c r="O1903" s="2" t="s">
        <v>2039</v>
      </c>
      <c r="P1903" s="2" t="s">
        <v>47</v>
      </c>
      <c r="Q1903" s="2" t="s">
        <v>48</v>
      </c>
      <c r="R1903" s="2" t="s">
        <v>48</v>
      </c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2" t="s">
        <v>41</v>
      </c>
      <c r="AW1903" s="2" t="s">
        <v>3809</v>
      </c>
      <c r="AX1903" s="2" t="s">
        <v>41</v>
      </c>
      <c r="AY1903" s="2" t="s">
        <v>41</v>
      </c>
    </row>
    <row r="1904" spans="1:51" ht="30" customHeight="1" hidden="1">
      <c r="A1904" s="6" t="s">
        <v>1016</v>
      </c>
      <c r="B1904" s="6" t="s">
        <v>1017</v>
      </c>
      <c r="C1904" s="6" t="s">
        <v>699</v>
      </c>
      <c r="D1904" s="7">
        <v>-0.1711</v>
      </c>
      <c r="E1904" s="8">
        <f t="shared" si="322"/>
        <v>120</v>
      </c>
      <c r="F1904" s="10">
        <f t="shared" si="322"/>
        <v>-20.5</v>
      </c>
      <c r="G1904" s="8">
        <f>단가대비표!O50</f>
        <v>120</v>
      </c>
      <c r="H1904" s="10">
        <f t="shared" si="323"/>
        <v>-20.5</v>
      </c>
      <c r="I1904" s="8">
        <f>단가대비표!P50</f>
        <v>0</v>
      </c>
      <c r="J1904" s="10">
        <f t="shared" si="324"/>
        <v>0</v>
      </c>
      <c r="K1904" s="8">
        <f>단가대비표!V50</f>
        <v>0</v>
      </c>
      <c r="L1904" s="10">
        <f t="shared" si="325"/>
        <v>0</v>
      </c>
      <c r="M1904" s="6" t="s">
        <v>1483</v>
      </c>
      <c r="N1904" s="2" t="s">
        <v>2163</v>
      </c>
      <c r="O1904" s="2" t="s">
        <v>1484</v>
      </c>
      <c r="P1904" s="2" t="s">
        <v>48</v>
      </c>
      <c r="Q1904" s="2" t="s">
        <v>48</v>
      </c>
      <c r="R1904" s="2" t="s">
        <v>47</v>
      </c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2" t="s">
        <v>41</v>
      </c>
      <c r="AW1904" s="2" t="s">
        <v>3810</v>
      </c>
      <c r="AX1904" s="2" t="s">
        <v>41</v>
      </c>
      <c r="AY1904" s="2" t="s">
        <v>41</v>
      </c>
    </row>
    <row r="1905" spans="1:51" ht="30" customHeight="1" hidden="1">
      <c r="A1905" s="6" t="s">
        <v>1173</v>
      </c>
      <c r="B1905" s="6" t="s">
        <v>41</v>
      </c>
      <c r="C1905" s="6" t="s">
        <v>41</v>
      </c>
      <c r="D1905" s="7"/>
      <c r="E1905" s="8"/>
      <c r="F1905" s="10">
        <f>H1905+J1905+L1905</f>
        <v>26885</v>
      </c>
      <c r="G1905" s="8"/>
      <c r="H1905" s="10">
        <f>TRUNC(SUMIF(N1897:N1904,N1896,H1897:H1904),0)</f>
        <v>5569</v>
      </c>
      <c r="I1905" s="8"/>
      <c r="J1905" s="10">
        <f>TRUNC(SUMIF(N1897:N1904,N1896,J1897:J1904),0)</f>
        <v>21301</v>
      </c>
      <c r="K1905" s="8"/>
      <c r="L1905" s="10">
        <f>TRUNC(SUMIF(N1897:N1904,N1896,L1897:L1904),0)</f>
        <v>15</v>
      </c>
      <c r="M1905" s="6" t="s">
        <v>41</v>
      </c>
      <c r="N1905" s="2" t="s">
        <v>67</v>
      </c>
      <c r="O1905" s="2" t="s">
        <v>67</v>
      </c>
      <c r="P1905" s="2" t="s">
        <v>41</v>
      </c>
      <c r="Q1905" s="2" t="s">
        <v>41</v>
      </c>
      <c r="R1905" s="2" t="s">
        <v>41</v>
      </c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2" t="s">
        <v>41</v>
      </c>
      <c r="AW1905" s="2" t="s">
        <v>41</v>
      </c>
      <c r="AX1905" s="2" t="s">
        <v>41</v>
      </c>
      <c r="AY1905" s="2" t="s">
        <v>41</v>
      </c>
    </row>
    <row r="1906" spans="1:13" ht="30" customHeight="1" hidden="1">
      <c r="A1906" s="7"/>
      <c r="B1906" s="7"/>
      <c r="C1906" s="7"/>
      <c r="D1906" s="7"/>
      <c r="E1906" s="8"/>
      <c r="F1906" s="10"/>
      <c r="G1906" s="8"/>
      <c r="H1906" s="10"/>
      <c r="I1906" s="8"/>
      <c r="J1906" s="10"/>
      <c r="K1906" s="8"/>
      <c r="L1906" s="10"/>
      <c r="M1906" s="7"/>
    </row>
    <row r="1907" spans="1:14" ht="30" customHeight="1" hidden="1">
      <c r="A1907" s="24" t="s">
        <v>3811</v>
      </c>
      <c r="B1907" s="25"/>
      <c r="C1907" s="25"/>
      <c r="D1907" s="25"/>
      <c r="E1907" s="26"/>
      <c r="F1907" s="27"/>
      <c r="G1907" s="26"/>
      <c r="H1907" s="27"/>
      <c r="I1907" s="26"/>
      <c r="J1907" s="27"/>
      <c r="K1907" s="26"/>
      <c r="L1907" s="27"/>
      <c r="M1907" s="28"/>
      <c r="N1907" s="4" t="s">
        <v>3805</v>
      </c>
    </row>
    <row r="1908" spans="1:51" ht="30" customHeight="1" hidden="1">
      <c r="A1908" s="6" t="s">
        <v>262</v>
      </c>
      <c r="B1908" s="6" t="s">
        <v>3812</v>
      </c>
      <c r="C1908" s="6" t="s">
        <v>699</v>
      </c>
      <c r="D1908" s="7">
        <v>0.0435</v>
      </c>
      <c r="E1908" s="8">
        <f aca="true" t="shared" si="326" ref="E1908:F1912">TRUNC(G1908+I1908+K1908,1)</f>
        <v>984</v>
      </c>
      <c r="F1908" s="10">
        <f t="shared" si="326"/>
        <v>42.8</v>
      </c>
      <c r="G1908" s="8">
        <f>단가대비표!O97</f>
        <v>984</v>
      </c>
      <c r="H1908" s="10">
        <f>TRUNC(G1908*D1908,1)</f>
        <v>42.8</v>
      </c>
      <c r="I1908" s="8">
        <f>단가대비표!P97</f>
        <v>0</v>
      </c>
      <c r="J1908" s="10">
        <f>TRUNC(I1908*D1908,1)</f>
        <v>0</v>
      </c>
      <c r="K1908" s="8">
        <f>단가대비표!V97</f>
        <v>0</v>
      </c>
      <c r="L1908" s="10">
        <f>TRUNC(K1908*D1908,1)</f>
        <v>0</v>
      </c>
      <c r="M1908" s="6" t="s">
        <v>3813</v>
      </c>
      <c r="N1908" s="2" t="s">
        <v>3805</v>
      </c>
      <c r="O1908" s="2" t="s">
        <v>3814</v>
      </c>
      <c r="P1908" s="2" t="s">
        <v>48</v>
      </c>
      <c r="Q1908" s="2" t="s">
        <v>48</v>
      </c>
      <c r="R1908" s="2" t="s">
        <v>47</v>
      </c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2" t="s">
        <v>41</v>
      </c>
      <c r="AW1908" s="2" t="s">
        <v>3815</v>
      </c>
      <c r="AX1908" s="2" t="s">
        <v>41</v>
      </c>
      <c r="AY1908" s="2" t="s">
        <v>41</v>
      </c>
    </row>
    <row r="1909" spans="1:51" ht="30" customHeight="1" hidden="1">
      <c r="A1909" s="6" t="s">
        <v>3307</v>
      </c>
      <c r="B1909" s="6" t="s">
        <v>1502</v>
      </c>
      <c r="C1909" s="6" t="s">
        <v>699</v>
      </c>
      <c r="D1909" s="7">
        <v>0.0395</v>
      </c>
      <c r="E1909" s="8">
        <f t="shared" si="326"/>
        <v>3964</v>
      </c>
      <c r="F1909" s="10">
        <f t="shared" si="326"/>
        <v>156.5</v>
      </c>
      <c r="G1909" s="8">
        <f>일위대가목록!F259</f>
        <v>186</v>
      </c>
      <c r="H1909" s="10">
        <f>TRUNC(G1909*D1909,1)</f>
        <v>7.3</v>
      </c>
      <c r="I1909" s="8">
        <f>일위대가목록!G259</f>
        <v>3775</v>
      </c>
      <c r="J1909" s="10">
        <f>TRUNC(I1909*D1909,1)</f>
        <v>149.1</v>
      </c>
      <c r="K1909" s="8">
        <f>일위대가목록!H259</f>
        <v>3</v>
      </c>
      <c r="L1909" s="10">
        <f>TRUNC(K1909*D1909,1)</f>
        <v>0.1</v>
      </c>
      <c r="M1909" s="6" t="s">
        <v>3308</v>
      </c>
      <c r="N1909" s="2" t="s">
        <v>3805</v>
      </c>
      <c r="O1909" s="2" t="s">
        <v>3309</v>
      </c>
      <c r="P1909" s="2" t="s">
        <v>47</v>
      </c>
      <c r="Q1909" s="2" t="s">
        <v>48</v>
      </c>
      <c r="R1909" s="2" t="s">
        <v>48</v>
      </c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2" t="s">
        <v>41</v>
      </c>
      <c r="AW1909" s="2" t="s">
        <v>3816</v>
      </c>
      <c r="AX1909" s="2" t="s">
        <v>41</v>
      </c>
      <c r="AY1909" s="2" t="s">
        <v>41</v>
      </c>
    </row>
    <row r="1910" spans="1:51" ht="30" customHeight="1" hidden="1">
      <c r="A1910" s="6" t="s">
        <v>2031</v>
      </c>
      <c r="B1910" s="6" t="s">
        <v>2032</v>
      </c>
      <c r="C1910" s="6" t="s">
        <v>74</v>
      </c>
      <c r="D1910" s="7">
        <v>0.0046</v>
      </c>
      <c r="E1910" s="8">
        <f t="shared" si="326"/>
        <v>2881</v>
      </c>
      <c r="F1910" s="10">
        <f t="shared" si="326"/>
        <v>13.2</v>
      </c>
      <c r="G1910" s="8">
        <f>일위대가목록!F302</f>
        <v>505</v>
      </c>
      <c r="H1910" s="10">
        <f>TRUNC(G1910*D1910,1)</f>
        <v>2.3</v>
      </c>
      <c r="I1910" s="8">
        <f>일위대가목록!G302</f>
        <v>2376</v>
      </c>
      <c r="J1910" s="10">
        <f>TRUNC(I1910*D1910,1)</f>
        <v>10.9</v>
      </c>
      <c r="K1910" s="8">
        <f>일위대가목록!H302</f>
        <v>0</v>
      </c>
      <c r="L1910" s="10">
        <f>TRUNC(K1910*D1910,1)</f>
        <v>0</v>
      </c>
      <c r="M1910" s="6" t="s">
        <v>2033</v>
      </c>
      <c r="N1910" s="2" t="s">
        <v>3805</v>
      </c>
      <c r="O1910" s="2" t="s">
        <v>2034</v>
      </c>
      <c r="P1910" s="2" t="s">
        <v>47</v>
      </c>
      <c r="Q1910" s="2" t="s">
        <v>48</v>
      </c>
      <c r="R1910" s="2" t="s">
        <v>48</v>
      </c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2" t="s">
        <v>41</v>
      </c>
      <c r="AW1910" s="2" t="s">
        <v>3817</v>
      </c>
      <c r="AX1910" s="2" t="s">
        <v>41</v>
      </c>
      <c r="AY1910" s="2" t="s">
        <v>41</v>
      </c>
    </row>
    <row r="1911" spans="1:51" ht="30" customHeight="1" hidden="1">
      <c r="A1911" s="6" t="s">
        <v>2036</v>
      </c>
      <c r="B1911" s="6" t="s">
        <v>2037</v>
      </c>
      <c r="C1911" s="6" t="s">
        <v>74</v>
      </c>
      <c r="D1911" s="7">
        <v>0.0046</v>
      </c>
      <c r="E1911" s="8">
        <f t="shared" si="326"/>
        <v>7229</v>
      </c>
      <c r="F1911" s="10">
        <f t="shared" si="326"/>
        <v>33.2</v>
      </c>
      <c r="G1911" s="8">
        <f>일위대가목록!F303</f>
        <v>893</v>
      </c>
      <c r="H1911" s="10">
        <f>TRUNC(G1911*D1911,1)</f>
        <v>4.1</v>
      </c>
      <c r="I1911" s="8">
        <f>일위대가목록!G303</f>
        <v>6336</v>
      </c>
      <c r="J1911" s="10">
        <f>TRUNC(I1911*D1911,1)</f>
        <v>29.1</v>
      </c>
      <c r="K1911" s="8">
        <f>일위대가목록!H303</f>
        <v>0</v>
      </c>
      <c r="L1911" s="10">
        <f>TRUNC(K1911*D1911,1)</f>
        <v>0</v>
      </c>
      <c r="M1911" s="6" t="s">
        <v>2038</v>
      </c>
      <c r="N1911" s="2" t="s">
        <v>3805</v>
      </c>
      <c r="O1911" s="2" t="s">
        <v>2039</v>
      </c>
      <c r="P1911" s="2" t="s">
        <v>47</v>
      </c>
      <c r="Q1911" s="2" t="s">
        <v>48</v>
      </c>
      <c r="R1911" s="2" t="s">
        <v>48</v>
      </c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2" t="s">
        <v>41</v>
      </c>
      <c r="AW1911" s="2" t="s">
        <v>3818</v>
      </c>
      <c r="AX1911" s="2" t="s">
        <v>41</v>
      </c>
      <c r="AY1911" s="2" t="s">
        <v>41</v>
      </c>
    </row>
    <row r="1912" spans="1:51" ht="30" customHeight="1" hidden="1">
      <c r="A1912" s="6" t="s">
        <v>1016</v>
      </c>
      <c r="B1912" s="6" t="s">
        <v>1017</v>
      </c>
      <c r="C1912" s="6" t="s">
        <v>699</v>
      </c>
      <c r="D1912" s="7">
        <v>-0.0036</v>
      </c>
      <c r="E1912" s="8">
        <f t="shared" si="326"/>
        <v>120</v>
      </c>
      <c r="F1912" s="10">
        <f t="shared" si="326"/>
        <v>-0.4</v>
      </c>
      <c r="G1912" s="8">
        <f>단가대비표!O50</f>
        <v>120</v>
      </c>
      <c r="H1912" s="10">
        <f>TRUNC(G1912*D1912,1)</f>
        <v>-0.4</v>
      </c>
      <c r="I1912" s="8">
        <f>단가대비표!P50</f>
        <v>0</v>
      </c>
      <c r="J1912" s="10">
        <f>TRUNC(I1912*D1912,1)</f>
        <v>0</v>
      </c>
      <c r="K1912" s="8">
        <f>단가대비표!V50</f>
        <v>0</v>
      </c>
      <c r="L1912" s="10">
        <f>TRUNC(K1912*D1912,1)</f>
        <v>0</v>
      </c>
      <c r="M1912" s="6" t="s">
        <v>1483</v>
      </c>
      <c r="N1912" s="2" t="s">
        <v>3805</v>
      </c>
      <c r="O1912" s="2" t="s">
        <v>1484</v>
      </c>
      <c r="P1912" s="2" t="s">
        <v>48</v>
      </c>
      <c r="Q1912" s="2" t="s">
        <v>48</v>
      </c>
      <c r="R1912" s="2" t="s">
        <v>47</v>
      </c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2" t="s">
        <v>41</v>
      </c>
      <c r="AW1912" s="2" t="s">
        <v>3819</v>
      </c>
      <c r="AX1912" s="2" t="s">
        <v>41</v>
      </c>
      <c r="AY1912" s="2" t="s">
        <v>41</v>
      </c>
    </row>
    <row r="1913" spans="1:51" ht="30" customHeight="1" hidden="1">
      <c r="A1913" s="6" t="s">
        <v>1173</v>
      </c>
      <c r="B1913" s="6" t="s">
        <v>41</v>
      </c>
      <c r="C1913" s="6" t="s">
        <v>41</v>
      </c>
      <c r="D1913" s="7"/>
      <c r="E1913" s="8"/>
      <c r="F1913" s="10">
        <f>H1913+J1913+L1913</f>
        <v>245</v>
      </c>
      <c r="G1913" s="8"/>
      <c r="H1913" s="10">
        <f>TRUNC(SUMIF(N1908:N1912,N1907,H1908:H1912),0)</f>
        <v>56</v>
      </c>
      <c r="I1913" s="8"/>
      <c r="J1913" s="10">
        <f>TRUNC(SUMIF(N1908:N1912,N1907,J1908:J1912),0)</f>
        <v>189</v>
      </c>
      <c r="K1913" s="8"/>
      <c r="L1913" s="10">
        <f>TRUNC(SUMIF(N1908:N1912,N1907,L1908:L1912),0)</f>
        <v>0</v>
      </c>
      <c r="M1913" s="6" t="s">
        <v>41</v>
      </c>
      <c r="N1913" s="2" t="s">
        <v>67</v>
      </c>
      <c r="O1913" s="2" t="s">
        <v>67</v>
      </c>
      <c r="P1913" s="2" t="s">
        <v>41</v>
      </c>
      <c r="Q1913" s="2" t="s">
        <v>41</v>
      </c>
      <c r="R1913" s="2" t="s">
        <v>41</v>
      </c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2" t="s">
        <v>41</v>
      </c>
      <c r="AW1913" s="2" t="s">
        <v>41</v>
      </c>
      <c r="AX1913" s="2" t="s">
        <v>41</v>
      </c>
      <c r="AY1913" s="2" t="s">
        <v>41</v>
      </c>
    </row>
    <row r="1914" spans="1:13" ht="30" customHeight="1" hidden="1">
      <c r="A1914" s="7"/>
      <c r="B1914" s="7"/>
      <c r="C1914" s="7"/>
      <c r="D1914" s="7"/>
      <c r="E1914" s="8"/>
      <c r="F1914" s="10"/>
      <c r="G1914" s="8"/>
      <c r="H1914" s="10"/>
      <c r="I1914" s="8"/>
      <c r="J1914" s="10"/>
      <c r="K1914" s="8"/>
      <c r="L1914" s="10"/>
      <c r="M1914" s="7"/>
    </row>
    <row r="1915" spans="1:14" ht="30" customHeight="1" hidden="1">
      <c r="A1915" s="24" t="s">
        <v>3820</v>
      </c>
      <c r="B1915" s="25"/>
      <c r="C1915" s="25"/>
      <c r="D1915" s="25"/>
      <c r="E1915" s="26"/>
      <c r="F1915" s="27"/>
      <c r="G1915" s="26"/>
      <c r="H1915" s="27"/>
      <c r="I1915" s="26"/>
      <c r="J1915" s="27"/>
      <c r="K1915" s="26"/>
      <c r="L1915" s="27"/>
      <c r="M1915" s="28"/>
      <c r="N1915" s="4" t="s">
        <v>2183</v>
      </c>
    </row>
    <row r="1916" spans="1:51" ht="30" customHeight="1" hidden="1">
      <c r="A1916" s="6" t="s">
        <v>2096</v>
      </c>
      <c r="B1916" s="6" t="s">
        <v>2142</v>
      </c>
      <c r="C1916" s="6" t="s">
        <v>699</v>
      </c>
      <c r="D1916" s="7">
        <v>0.0376</v>
      </c>
      <c r="E1916" s="8">
        <f aca="true" t="shared" si="327" ref="E1916:F1918">TRUNC(G1916+I1916+K1916,1)</f>
        <v>3490</v>
      </c>
      <c r="F1916" s="10">
        <f t="shared" si="327"/>
        <v>131.2</v>
      </c>
      <c r="G1916" s="8">
        <f>단가대비표!O102</f>
        <v>3490</v>
      </c>
      <c r="H1916" s="10">
        <f>TRUNC(G1916*D1916,1)</f>
        <v>131.2</v>
      </c>
      <c r="I1916" s="8">
        <f>단가대비표!P102</f>
        <v>0</v>
      </c>
      <c r="J1916" s="10">
        <f>TRUNC(I1916*D1916,1)</f>
        <v>0</v>
      </c>
      <c r="K1916" s="8">
        <f>단가대비표!V102</f>
        <v>0</v>
      </c>
      <c r="L1916" s="10">
        <f>TRUNC(K1916*D1916,1)</f>
        <v>0</v>
      </c>
      <c r="M1916" s="6" t="s">
        <v>2143</v>
      </c>
      <c r="N1916" s="2" t="s">
        <v>2183</v>
      </c>
      <c r="O1916" s="2" t="s">
        <v>2144</v>
      </c>
      <c r="P1916" s="2" t="s">
        <v>48</v>
      </c>
      <c r="Q1916" s="2" t="s">
        <v>48</v>
      </c>
      <c r="R1916" s="2" t="s">
        <v>47</v>
      </c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2" t="s">
        <v>41</v>
      </c>
      <c r="AW1916" s="2" t="s">
        <v>3821</v>
      </c>
      <c r="AX1916" s="2" t="s">
        <v>41</v>
      </c>
      <c r="AY1916" s="2" t="s">
        <v>41</v>
      </c>
    </row>
    <row r="1917" spans="1:51" ht="30" customHeight="1" hidden="1">
      <c r="A1917" s="6" t="s">
        <v>2185</v>
      </c>
      <c r="B1917" s="6" t="s">
        <v>1502</v>
      </c>
      <c r="C1917" s="6" t="s">
        <v>699</v>
      </c>
      <c r="D1917" s="7">
        <v>0.0342</v>
      </c>
      <c r="E1917" s="8">
        <f t="shared" si="327"/>
        <v>4074</v>
      </c>
      <c r="F1917" s="10">
        <f t="shared" si="327"/>
        <v>139.2</v>
      </c>
      <c r="G1917" s="8">
        <f>일위대가목록!F316</f>
        <v>288</v>
      </c>
      <c r="H1917" s="10">
        <f>TRUNC(G1917*D1917,1)</f>
        <v>9.8</v>
      </c>
      <c r="I1917" s="8">
        <f>일위대가목록!G316</f>
        <v>3775</v>
      </c>
      <c r="J1917" s="10">
        <f>TRUNC(I1917*D1917,1)</f>
        <v>129.1</v>
      </c>
      <c r="K1917" s="8">
        <f>일위대가목록!H316</f>
        <v>11</v>
      </c>
      <c r="L1917" s="10">
        <f>TRUNC(K1917*D1917,1)</f>
        <v>0.3</v>
      </c>
      <c r="M1917" s="6" t="s">
        <v>2186</v>
      </c>
      <c r="N1917" s="2" t="s">
        <v>2183</v>
      </c>
      <c r="O1917" s="2" t="s">
        <v>2187</v>
      </c>
      <c r="P1917" s="2" t="s">
        <v>47</v>
      </c>
      <c r="Q1917" s="2" t="s">
        <v>48</v>
      </c>
      <c r="R1917" s="2" t="s">
        <v>48</v>
      </c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2" t="s">
        <v>41</v>
      </c>
      <c r="AW1917" s="2" t="s">
        <v>3822</v>
      </c>
      <c r="AX1917" s="2" t="s">
        <v>41</v>
      </c>
      <c r="AY1917" s="2" t="s">
        <v>41</v>
      </c>
    </row>
    <row r="1918" spans="1:51" ht="30" customHeight="1" hidden="1">
      <c r="A1918" s="6" t="s">
        <v>1016</v>
      </c>
      <c r="B1918" s="6" t="s">
        <v>2114</v>
      </c>
      <c r="C1918" s="6" t="s">
        <v>699</v>
      </c>
      <c r="D1918" s="7">
        <v>-0.003</v>
      </c>
      <c r="E1918" s="8">
        <f t="shared" si="327"/>
        <v>1030</v>
      </c>
      <c r="F1918" s="10">
        <f t="shared" si="327"/>
        <v>-3</v>
      </c>
      <c r="G1918" s="8">
        <f>단가대비표!O52</f>
        <v>1030</v>
      </c>
      <c r="H1918" s="10">
        <f>TRUNC(G1918*D1918,1)</f>
        <v>-3</v>
      </c>
      <c r="I1918" s="8">
        <f>단가대비표!P52</f>
        <v>0</v>
      </c>
      <c r="J1918" s="10">
        <f>TRUNC(I1918*D1918,1)</f>
        <v>0</v>
      </c>
      <c r="K1918" s="8">
        <f>단가대비표!V52</f>
        <v>0</v>
      </c>
      <c r="L1918" s="10">
        <f>TRUNC(K1918*D1918,1)</f>
        <v>0</v>
      </c>
      <c r="M1918" s="6" t="s">
        <v>2115</v>
      </c>
      <c r="N1918" s="2" t="s">
        <v>2183</v>
      </c>
      <c r="O1918" s="2" t="s">
        <v>2116</v>
      </c>
      <c r="P1918" s="2" t="s">
        <v>48</v>
      </c>
      <c r="Q1918" s="2" t="s">
        <v>48</v>
      </c>
      <c r="R1918" s="2" t="s">
        <v>47</v>
      </c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2" t="s">
        <v>41</v>
      </c>
      <c r="AW1918" s="2" t="s">
        <v>3823</v>
      </c>
      <c r="AX1918" s="2" t="s">
        <v>41</v>
      </c>
      <c r="AY1918" s="2" t="s">
        <v>41</v>
      </c>
    </row>
    <row r="1919" spans="1:51" ht="30" customHeight="1" hidden="1">
      <c r="A1919" s="6" t="s">
        <v>1173</v>
      </c>
      <c r="B1919" s="6" t="s">
        <v>41</v>
      </c>
      <c r="C1919" s="6" t="s">
        <v>41</v>
      </c>
      <c r="D1919" s="7"/>
      <c r="E1919" s="8"/>
      <c r="F1919" s="10">
        <f>H1919+J1919+L1919</f>
        <v>267</v>
      </c>
      <c r="G1919" s="8"/>
      <c r="H1919" s="10">
        <f>TRUNC(SUMIF(N1916:N1918,N1915,H1916:H1918),0)</f>
        <v>138</v>
      </c>
      <c r="I1919" s="8"/>
      <c r="J1919" s="10">
        <f>TRUNC(SUMIF(N1916:N1918,N1915,J1916:J1918),0)</f>
        <v>129</v>
      </c>
      <c r="K1919" s="8"/>
      <c r="L1919" s="10">
        <f>TRUNC(SUMIF(N1916:N1918,N1915,L1916:L1918),0)</f>
        <v>0</v>
      </c>
      <c r="M1919" s="6" t="s">
        <v>41</v>
      </c>
      <c r="N1919" s="2" t="s">
        <v>67</v>
      </c>
      <c r="O1919" s="2" t="s">
        <v>67</v>
      </c>
      <c r="P1919" s="2" t="s">
        <v>41</v>
      </c>
      <c r="Q1919" s="2" t="s">
        <v>41</v>
      </c>
      <c r="R1919" s="2" t="s">
        <v>41</v>
      </c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2" t="s">
        <v>41</v>
      </c>
      <c r="AW1919" s="2" t="s">
        <v>41</v>
      </c>
      <c r="AX1919" s="2" t="s">
        <v>41</v>
      </c>
      <c r="AY1919" s="2" t="s">
        <v>41</v>
      </c>
    </row>
    <row r="1920" spans="1:13" ht="30" customHeight="1" hidden="1">
      <c r="A1920" s="7"/>
      <c r="B1920" s="7"/>
      <c r="C1920" s="7"/>
      <c r="D1920" s="7"/>
      <c r="E1920" s="8"/>
      <c r="F1920" s="10"/>
      <c r="G1920" s="8"/>
      <c r="H1920" s="10"/>
      <c r="I1920" s="8"/>
      <c r="J1920" s="10"/>
      <c r="K1920" s="8"/>
      <c r="L1920" s="10"/>
      <c r="M1920" s="7"/>
    </row>
    <row r="1921" spans="1:14" ht="30" customHeight="1" hidden="1">
      <c r="A1921" s="24" t="s">
        <v>3824</v>
      </c>
      <c r="B1921" s="25"/>
      <c r="C1921" s="25"/>
      <c r="D1921" s="25"/>
      <c r="E1921" s="26"/>
      <c r="F1921" s="27"/>
      <c r="G1921" s="26"/>
      <c r="H1921" s="27"/>
      <c r="I1921" s="26"/>
      <c r="J1921" s="27"/>
      <c r="K1921" s="26"/>
      <c r="L1921" s="27"/>
      <c r="M1921" s="28"/>
      <c r="N1921" s="4" t="s">
        <v>2187</v>
      </c>
    </row>
    <row r="1922" spans="1:51" ht="30" customHeight="1" hidden="1">
      <c r="A1922" s="6" t="s">
        <v>3766</v>
      </c>
      <c r="B1922" s="6" t="s">
        <v>3767</v>
      </c>
      <c r="C1922" s="6" t="s">
        <v>699</v>
      </c>
      <c r="D1922" s="7">
        <v>0.01571</v>
      </c>
      <c r="E1922" s="8">
        <f aca="true" t="shared" si="328" ref="E1922:E1931">TRUNC(G1922+I1922+K1922,1)</f>
        <v>8880</v>
      </c>
      <c r="F1922" s="10">
        <f aca="true" t="shared" si="329" ref="F1922:F1931">TRUNC(H1922+J1922+L1922,1)</f>
        <v>139.5</v>
      </c>
      <c r="G1922" s="8">
        <f>단가대비표!O70</f>
        <v>8880</v>
      </c>
      <c r="H1922" s="10">
        <f aca="true" t="shared" si="330" ref="H1922:H1931">TRUNC(G1922*D1922,1)</f>
        <v>139.5</v>
      </c>
      <c r="I1922" s="8">
        <f>단가대비표!P70</f>
        <v>0</v>
      </c>
      <c r="J1922" s="10">
        <f aca="true" t="shared" si="331" ref="J1922:J1931">TRUNC(I1922*D1922,1)</f>
        <v>0</v>
      </c>
      <c r="K1922" s="8">
        <f>단가대비표!V70</f>
        <v>0</v>
      </c>
      <c r="L1922" s="10">
        <f aca="true" t="shared" si="332" ref="L1922:L1931">TRUNC(K1922*D1922,1)</f>
        <v>0</v>
      </c>
      <c r="M1922" s="6" t="s">
        <v>3768</v>
      </c>
      <c r="N1922" s="2" t="s">
        <v>2187</v>
      </c>
      <c r="O1922" s="2" t="s">
        <v>3769</v>
      </c>
      <c r="P1922" s="2" t="s">
        <v>48</v>
      </c>
      <c r="Q1922" s="2" t="s">
        <v>48</v>
      </c>
      <c r="R1922" s="2" t="s">
        <v>47</v>
      </c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2" t="s">
        <v>41</v>
      </c>
      <c r="AW1922" s="2" t="s">
        <v>3825</v>
      </c>
      <c r="AX1922" s="2" t="s">
        <v>41</v>
      </c>
      <c r="AY1922" s="2" t="s">
        <v>41</v>
      </c>
    </row>
    <row r="1923" spans="1:51" ht="30" customHeight="1" hidden="1">
      <c r="A1923" s="6" t="s">
        <v>3332</v>
      </c>
      <c r="B1923" s="6" t="s">
        <v>3333</v>
      </c>
      <c r="C1923" s="6" t="s">
        <v>1422</v>
      </c>
      <c r="D1923" s="7">
        <v>5.355</v>
      </c>
      <c r="E1923" s="8">
        <f t="shared" si="328"/>
        <v>2</v>
      </c>
      <c r="F1923" s="10">
        <f t="shared" si="329"/>
        <v>10.7</v>
      </c>
      <c r="G1923" s="8">
        <f>단가대비표!O54</f>
        <v>2</v>
      </c>
      <c r="H1923" s="10">
        <f t="shared" si="330"/>
        <v>10.7</v>
      </c>
      <c r="I1923" s="8">
        <f>단가대비표!P54</f>
        <v>0</v>
      </c>
      <c r="J1923" s="10">
        <f t="shared" si="331"/>
        <v>0</v>
      </c>
      <c r="K1923" s="8">
        <f>단가대비표!V54</f>
        <v>0</v>
      </c>
      <c r="L1923" s="10">
        <f t="shared" si="332"/>
        <v>0</v>
      </c>
      <c r="M1923" s="6" t="s">
        <v>3334</v>
      </c>
      <c r="N1923" s="2" t="s">
        <v>2187</v>
      </c>
      <c r="O1923" s="2" t="s">
        <v>3335</v>
      </c>
      <c r="P1923" s="2" t="s">
        <v>48</v>
      </c>
      <c r="Q1923" s="2" t="s">
        <v>48</v>
      </c>
      <c r="R1923" s="2" t="s">
        <v>47</v>
      </c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2" t="s">
        <v>41</v>
      </c>
      <c r="AW1923" s="2" t="s">
        <v>3826</v>
      </c>
      <c r="AX1923" s="2" t="s">
        <v>41</v>
      </c>
      <c r="AY1923" s="2" t="s">
        <v>41</v>
      </c>
    </row>
    <row r="1924" spans="1:51" ht="30" customHeight="1" hidden="1">
      <c r="A1924" s="6" t="s">
        <v>3337</v>
      </c>
      <c r="B1924" s="6" t="s">
        <v>3338</v>
      </c>
      <c r="C1924" s="6" t="s">
        <v>699</v>
      </c>
      <c r="D1924" s="7">
        <v>0.0024</v>
      </c>
      <c r="E1924" s="8">
        <f t="shared" si="328"/>
        <v>10450</v>
      </c>
      <c r="F1924" s="10">
        <f t="shared" si="329"/>
        <v>25</v>
      </c>
      <c r="G1924" s="8">
        <f>단가대비표!O68</f>
        <v>10450</v>
      </c>
      <c r="H1924" s="10">
        <f t="shared" si="330"/>
        <v>25</v>
      </c>
      <c r="I1924" s="8">
        <f>단가대비표!P68</f>
        <v>0</v>
      </c>
      <c r="J1924" s="10">
        <f t="shared" si="331"/>
        <v>0</v>
      </c>
      <c r="K1924" s="8">
        <f>단가대비표!V68</f>
        <v>0</v>
      </c>
      <c r="L1924" s="10">
        <f t="shared" si="332"/>
        <v>0</v>
      </c>
      <c r="M1924" s="6" t="s">
        <v>3339</v>
      </c>
      <c r="N1924" s="2" t="s">
        <v>2187</v>
      </c>
      <c r="O1924" s="2" t="s">
        <v>3340</v>
      </c>
      <c r="P1924" s="2" t="s">
        <v>48</v>
      </c>
      <c r="Q1924" s="2" t="s">
        <v>48</v>
      </c>
      <c r="R1924" s="2" t="s">
        <v>47</v>
      </c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2" t="s">
        <v>41</v>
      </c>
      <c r="AW1924" s="2" t="s">
        <v>3827</v>
      </c>
      <c r="AX1924" s="2" t="s">
        <v>41</v>
      </c>
      <c r="AY1924" s="2" t="s">
        <v>41</v>
      </c>
    </row>
    <row r="1925" spans="1:51" ht="30" customHeight="1" hidden="1">
      <c r="A1925" s="6" t="s">
        <v>3342</v>
      </c>
      <c r="B1925" s="6" t="s">
        <v>3343</v>
      </c>
      <c r="C1925" s="6" t="s">
        <v>300</v>
      </c>
      <c r="D1925" s="7">
        <v>0.01771</v>
      </c>
      <c r="E1925" s="8">
        <f t="shared" si="328"/>
        <v>124</v>
      </c>
      <c r="F1925" s="10">
        <f t="shared" si="329"/>
        <v>2.1</v>
      </c>
      <c r="G1925" s="8">
        <f>일위대가목록!F261</f>
        <v>0</v>
      </c>
      <c r="H1925" s="10">
        <f t="shared" si="330"/>
        <v>0</v>
      </c>
      <c r="I1925" s="8">
        <f>일위대가목록!G261</f>
        <v>0</v>
      </c>
      <c r="J1925" s="10">
        <f t="shared" si="331"/>
        <v>0</v>
      </c>
      <c r="K1925" s="8">
        <f>일위대가목록!H261</f>
        <v>124</v>
      </c>
      <c r="L1925" s="10">
        <f t="shared" si="332"/>
        <v>2.1</v>
      </c>
      <c r="M1925" s="6" t="s">
        <v>3344</v>
      </c>
      <c r="N1925" s="2" t="s">
        <v>2187</v>
      </c>
      <c r="O1925" s="2" t="s">
        <v>3345</v>
      </c>
      <c r="P1925" s="2" t="s">
        <v>47</v>
      </c>
      <c r="Q1925" s="2" t="s">
        <v>48</v>
      </c>
      <c r="R1925" s="2" t="s">
        <v>48</v>
      </c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2" t="s">
        <v>41</v>
      </c>
      <c r="AW1925" s="2" t="s">
        <v>3828</v>
      </c>
      <c r="AX1925" s="2" t="s">
        <v>41</v>
      </c>
      <c r="AY1925" s="2" t="s">
        <v>41</v>
      </c>
    </row>
    <row r="1926" spans="1:51" ht="30" customHeight="1" hidden="1">
      <c r="A1926" s="6" t="s">
        <v>1410</v>
      </c>
      <c r="B1926" s="6" t="s">
        <v>3347</v>
      </c>
      <c r="C1926" s="6" t="s">
        <v>3348</v>
      </c>
      <c r="D1926" s="7">
        <v>0.1071</v>
      </c>
      <c r="E1926" s="8">
        <f t="shared" si="328"/>
        <v>87</v>
      </c>
      <c r="F1926" s="10">
        <f t="shared" si="329"/>
        <v>9.3</v>
      </c>
      <c r="G1926" s="8">
        <f>단가대비표!O364</f>
        <v>0</v>
      </c>
      <c r="H1926" s="10">
        <f t="shared" si="330"/>
        <v>0</v>
      </c>
      <c r="I1926" s="8">
        <f>단가대비표!P364</f>
        <v>0</v>
      </c>
      <c r="J1926" s="10">
        <f t="shared" si="331"/>
        <v>0</v>
      </c>
      <c r="K1926" s="8">
        <f>단가대비표!V364</f>
        <v>87</v>
      </c>
      <c r="L1926" s="10">
        <f t="shared" si="332"/>
        <v>9.3</v>
      </c>
      <c r="M1926" s="6" t="s">
        <v>3349</v>
      </c>
      <c r="N1926" s="2" t="s">
        <v>2187</v>
      </c>
      <c r="O1926" s="2" t="s">
        <v>3350</v>
      </c>
      <c r="P1926" s="2" t="s">
        <v>48</v>
      </c>
      <c r="Q1926" s="2" t="s">
        <v>48</v>
      </c>
      <c r="R1926" s="2" t="s">
        <v>47</v>
      </c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2" t="s">
        <v>41</v>
      </c>
      <c r="AW1926" s="2" t="s">
        <v>3829</v>
      </c>
      <c r="AX1926" s="2" t="s">
        <v>41</v>
      </c>
      <c r="AY1926" s="2" t="s">
        <v>41</v>
      </c>
    </row>
    <row r="1927" spans="1:51" ht="30" customHeight="1" hidden="1">
      <c r="A1927" s="6" t="s">
        <v>3352</v>
      </c>
      <c r="B1927" s="6" t="s">
        <v>1211</v>
      </c>
      <c r="C1927" s="6" t="s">
        <v>1212</v>
      </c>
      <c r="D1927" s="7">
        <v>0.0218</v>
      </c>
      <c r="E1927" s="8">
        <f t="shared" si="328"/>
        <v>151564</v>
      </c>
      <c r="F1927" s="10">
        <f t="shared" si="329"/>
        <v>3304</v>
      </c>
      <c r="G1927" s="8">
        <f>단가대비표!O374</f>
        <v>0</v>
      </c>
      <c r="H1927" s="10">
        <f t="shared" si="330"/>
        <v>0</v>
      </c>
      <c r="I1927" s="8">
        <f>단가대비표!P374</f>
        <v>151564</v>
      </c>
      <c r="J1927" s="10">
        <f t="shared" si="331"/>
        <v>3304</v>
      </c>
      <c r="K1927" s="8">
        <f>단가대비표!V374</f>
        <v>0</v>
      </c>
      <c r="L1927" s="10">
        <f t="shared" si="332"/>
        <v>0</v>
      </c>
      <c r="M1927" s="6" t="s">
        <v>3353</v>
      </c>
      <c r="N1927" s="2" t="s">
        <v>2187</v>
      </c>
      <c r="O1927" s="2" t="s">
        <v>3354</v>
      </c>
      <c r="P1927" s="2" t="s">
        <v>48</v>
      </c>
      <c r="Q1927" s="2" t="s">
        <v>48</v>
      </c>
      <c r="R1927" s="2" t="s">
        <v>47</v>
      </c>
      <c r="S1927" s="3"/>
      <c r="T1927" s="3"/>
      <c r="U1927" s="3"/>
      <c r="V1927" s="3">
        <v>1</v>
      </c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2" t="s">
        <v>41</v>
      </c>
      <c r="AW1927" s="2" t="s">
        <v>3830</v>
      </c>
      <c r="AX1927" s="2" t="s">
        <v>41</v>
      </c>
      <c r="AY1927" s="2" t="s">
        <v>41</v>
      </c>
    </row>
    <row r="1928" spans="1:51" ht="30" customHeight="1" hidden="1">
      <c r="A1928" s="6" t="s">
        <v>1215</v>
      </c>
      <c r="B1928" s="6" t="s">
        <v>1211</v>
      </c>
      <c r="C1928" s="6" t="s">
        <v>1212</v>
      </c>
      <c r="D1928" s="7">
        <v>0.00056</v>
      </c>
      <c r="E1928" s="8">
        <f t="shared" si="328"/>
        <v>99882</v>
      </c>
      <c r="F1928" s="10">
        <f t="shared" si="329"/>
        <v>55.9</v>
      </c>
      <c r="G1928" s="8">
        <f>단가대비표!O367</f>
        <v>0</v>
      </c>
      <c r="H1928" s="10">
        <f t="shared" si="330"/>
        <v>0</v>
      </c>
      <c r="I1928" s="8">
        <f>단가대비표!P367</f>
        <v>99882</v>
      </c>
      <c r="J1928" s="10">
        <f t="shared" si="331"/>
        <v>55.9</v>
      </c>
      <c r="K1928" s="8">
        <f>단가대비표!V367</f>
        <v>0</v>
      </c>
      <c r="L1928" s="10">
        <f t="shared" si="332"/>
        <v>0</v>
      </c>
      <c r="M1928" s="6" t="s">
        <v>1247</v>
      </c>
      <c r="N1928" s="2" t="s">
        <v>2187</v>
      </c>
      <c r="O1928" s="2" t="s">
        <v>1216</v>
      </c>
      <c r="P1928" s="2" t="s">
        <v>48</v>
      </c>
      <c r="Q1928" s="2" t="s">
        <v>48</v>
      </c>
      <c r="R1928" s="2" t="s">
        <v>47</v>
      </c>
      <c r="S1928" s="3"/>
      <c r="T1928" s="3"/>
      <c r="U1928" s="3"/>
      <c r="V1928" s="3">
        <v>1</v>
      </c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2" t="s">
        <v>41</v>
      </c>
      <c r="AW1928" s="2" t="s">
        <v>3831</v>
      </c>
      <c r="AX1928" s="2" t="s">
        <v>41</v>
      </c>
      <c r="AY1928" s="2" t="s">
        <v>41</v>
      </c>
    </row>
    <row r="1929" spans="1:51" ht="30" customHeight="1" hidden="1">
      <c r="A1929" s="6" t="s">
        <v>3357</v>
      </c>
      <c r="B1929" s="6" t="s">
        <v>1211</v>
      </c>
      <c r="C1929" s="6" t="s">
        <v>1212</v>
      </c>
      <c r="D1929" s="7">
        <v>0.00221</v>
      </c>
      <c r="E1929" s="8">
        <f t="shared" si="328"/>
        <v>153849</v>
      </c>
      <c r="F1929" s="10">
        <f t="shared" si="329"/>
        <v>340</v>
      </c>
      <c r="G1929" s="8">
        <f>단가대비표!O377</f>
        <v>0</v>
      </c>
      <c r="H1929" s="10">
        <f t="shared" si="330"/>
        <v>0</v>
      </c>
      <c r="I1929" s="8">
        <f>단가대비표!P377</f>
        <v>153849</v>
      </c>
      <c r="J1929" s="10">
        <f t="shared" si="331"/>
        <v>340</v>
      </c>
      <c r="K1929" s="8">
        <f>단가대비표!V377</f>
        <v>0</v>
      </c>
      <c r="L1929" s="10">
        <f t="shared" si="332"/>
        <v>0</v>
      </c>
      <c r="M1929" s="6" t="s">
        <v>3358</v>
      </c>
      <c r="N1929" s="2" t="s">
        <v>2187</v>
      </c>
      <c r="O1929" s="2" t="s">
        <v>3359</v>
      </c>
      <c r="P1929" s="2" t="s">
        <v>48</v>
      </c>
      <c r="Q1929" s="2" t="s">
        <v>48</v>
      </c>
      <c r="R1929" s="2" t="s">
        <v>47</v>
      </c>
      <c r="S1929" s="3"/>
      <c r="T1929" s="3"/>
      <c r="U1929" s="3"/>
      <c r="V1929" s="3">
        <v>1</v>
      </c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2" t="s">
        <v>41</v>
      </c>
      <c r="AW1929" s="2" t="s">
        <v>3832</v>
      </c>
      <c r="AX1929" s="2" t="s">
        <v>41</v>
      </c>
      <c r="AY1929" s="2" t="s">
        <v>41</v>
      </c>
    </row>
    <row r="1930" spans="1:51" ht="30" customHeight="1" hidden="1">
      <c r="A1930" s="6" t="s">
        <v>1976</v>
      </c>
      <c r="B1930" s="6" t="s">
        <v>1211</v>
      </c>
      <c r="C1930" s="6" t="s">
        <v>1212</v>
      </c>
      <c r="D1930" s="7">
        <v>0.00063</v>
      </c>
      <c r="E1930" s="8">
        <f t="shared" si="328"/>
        <v>120716</v>
      </c>
      <c r="F1930" s="10">
        <f t="shared" si="329"/>
        <v>76</v>
      </c>
      <c r="G1930" s="8">
        <f>단가대비표!O368</f>
        <v>0</v>
      </c>
      <c r="H1930" s="10">
        <f t="shared" si="330"/>
        <v>0</v>
      </c>
      <c r="I1930" s="8">
        <f>단가대비표!P368</f>
        <v>120716</v>
      </c>
      <c r="J1930" s="10">
        <f t="shared" si="331"/>
        <v>76</v>
      </c>
      <c r="K1930" s="8">
        <f>단가대비표!V368</f>
        <v>0</v>
      </c>
      <c r="L1930" s="10">
        <f t="shared" si="332"/>
        <v>0</v>
      </c>
      <c r="M1930" s="6" t="s">
        <v>1977</v>
      </c>
      <c r="N1930" s="2" t="s">
        <v>2187</v>
      </c>
      <c r="O1930" s="2" t="s">
        <v>1978</v>
      </c>
      <c r="P1930" s="2" t="s">
        <v>48</v>
      </c>
      <c r="Q1930" s="2" t="s">
        <v>48</v>
      </c>
      <c r="R1930" s="2" t="s">
        <v>47</v>
      </c>
      <c r="S1930" s="3"/>
      <c r="T1930" s="3"/>
      <c r="U1930" s="3"/>
      <c r="V1930" s="3">
        <v>1</v>
      </c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2" t="s">
        <v>41</v>
      </c>
      <c r="AW1930" s="2" t="s">
        <v>3833</v>
      </c>
      <c r="AX1930" s="2" t="s">
        <v>41</v>
      </c>
      <c r="AY1930" s="2" t="s">
        <v>41</v>
      </c>
    </row>
    <row r="1931" spans="1:51" ht="30" customHeight="1" hidden="1">
      <c r="A1931" s="6" t="s">
        <v>1218</v>
      </c>
      <c r="B1931" s="6" t="s">
        <v>1472</v>
      </c>
      <c r="C1931" s="6" t="s">
        <v>1028</v>
      </c>
      <c r="D1931" s="7">
        <v>1</v>
      </c>
      <c r="E1931" s="8">
        <f t="shared" si="328"/>
        <v>113.2</v>
      </c>
      <c r="F1931" s="10">
        <f t="shared" si="329"/>
        <v>113.2</v>
      </c>
      <c r="G1931" s="8">
        <f>TRUNC(SUMIF(V1922:V1931,RIGHTB(O1931,1),J1922:J1931)*U1931,2)</f>
        <v>113.27</v>
      </c>
      <c r="H1931" s="10">
        <f t="shared" si="330"/>
        <v>113.2</v>
      </c>
      <c r="I1931" s="8">
        <v>0</v>
      </c>
      <c r="J1931" s="10">
        <f t="shared" si="331"/>
        <v>0</v>
      </c>
      <c r="K1931" s="8">
        <v>0</v>
      </c>
      <c r="L1931" s="10">
        <f t="shared" si="332"/>
        <v>0</v>
      </c>
      <c r="M1931" s="6" t="s">
        <v>41</v>
      </c>
      <c r="N1931" s="2" t="s">
        <v>2187</v>
      </c>
      <c r="O1931" s="2" t="s">
        <v>1104</v>
      </c>
      <c r="P1931" s="2" t="s">
        <v>48</v>
      </c>
      <c r="Q1931" s="2" t="s">
        <v>48</v>
      </c>
      <c r="R1931" s="2" t="s">
        <v>48</v>
      </c>
      <c r="S1931" s="3">
        <v>1</v>
      </c>
      <c r="T1931" s="3">
        <v>0</v>
      </c>
      <c r="U1931" s="3">
        <v>0.03</v>
      </c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2" t="s">
        <v>41</v>
      </c>
      <c r="AW1931" s="2" t="s">
        <v>3834</v>
      </c>
      <c r="AX1931" s="2" t="s">
        <v>41</v>
      </c>
      <c r="AY1931" s="2" t="s">
        <v>41</v>
      </c>
    </row>
    <row r="1932" spans="1:51" ht="30" customHeight="1" hidden="1">
      <c r="A1932" s="6" t="s">
        <v>1173</v>
      </c>
      <c r="B1932" s="6" t="s">
        <v>41</v>
      </c>
      <c r="C1932" s="6" t="s">
        <v>41</v>
      </c>
      <c r="D1932" s="7"/>
      <c r="E1932" s="8"/>
      <c r="F1932" s="10">
        <f>H1932+J1932+L1932</f>
        <v>4074</v>
      </c>
      <c r="G1932" s="8"/>
      <c r="H1932" s="10">
        <f>TRUNC(SUMIF(N1922:N1931,N1921,H1922:H1931),0)</f>
        <v>288</v>
      </c>
      <c r="I1932" s="8"/>
      <c r="J1932" s="10">
        <f>TRUNC(SUMIF(N1922:N1931,N1921,J1922:J1931),0)</f>
        <v>3775</v>
      </c>
      <c r="K1932" s="8"/>
      <c r="L1932" s="10">
        <f>TRUNC(SUMIF(N1922:N1931,N1921,L1922:L1931),0)</f>
        <v>11</v>
      </c>
      <c r="M1932" s="6" t="s">
        <v>41</v>
      </c>
      <c r="N1932" s="2" t="s">
        <v>67</v>
      </c>
      <c r="O1932" s="2" t="s">
        <v>67</v>
      </c>
      <c r="P1932" s="2" t="s">
        <v>41</v>
      </c>
      <c r="Q1932" s="2" t="s">
        <v>41</v>
      </c>
      <c r="R1932" s="2" t="s">
        <v>41</v>
      </c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2" t="s">
        <v>41</v>
      </c>
      <c r="AW1932" s="2" t="s">
        <v>41</v>
      </c>
      <c r="AX1932" s="2" t="s">
        <v>41</v>
      </c>
      <c r="AY1932" s="2" t="s">
        <v>41</v>
      </c>
    </row>
    <row r="1933" spans="1:13" ht="30" customHeight="1" hidden="1">
      <c r="A1933" s="7"/>
      <c r="B1933" s="7"/>
      <c r="C1933" s="7"/>
      <c r="D1933" s="7"/>
      <c r="E1933" s="8"/>
      <c r="F1933" s="10"/>
      <c r="G1933" s="8"/>
      <c r="H1933" s="10"/>
      <c r="I1933" s="8"/>
      <c r="J1933" s="10"/>
      <c r="K1933" s="8"/>
      <c r="L1933" s="10"/>
      <c r="M1933" s="7"/>
    </row>
    <row r="1934" spans="1:14" ht="30" customHeight="1" hidden="1">
      <c r="A1934" s="24" t="s">
        <v>3835</v>
      </c>
      <c r="B1934" s="25"/>
      <c r="C1934" s="25"/>
      <c r="D1934" s="25"/>
      <c r="E1934" s="26"/>
      <c r="F1934" s="27"/>
      <c r="G1934" s="26"/>
      <c r="H1934" s="27"/>
      <c r="I1934" s="26"/>
      <c r="J1934" s="27"/>
      <c r="K1934" s="26"/>
      <c r="L1934" s="27"/>
      <c r="M1934" s="28"/>
      <c r="N1934" s="4" t="s">
        <v>2192</v>
      </c>
    </row>
    <row r="1935" spans="1:51" ht="30" customHeight="1" hidden="1">
      <c r="A1935" s="6" t="s">
        <v>3766</v>
      </c>
      <c r="B1935" s="6" t="s">
        <v>3767</v>
      </c>
      <c r="C1935" s="6" t="s">
        <v>699</v>
      </c>
      <c r="D1935" s="7">
        <v>0.0067</v>
      </c>
      <c r="E1935" s="8">
        <f aca="true" t="shared" si="333" ref="E1935:F1941">TRUNC(G1935+I1935+K1935,1)</f>
        <v>8880</v>
      </c>
      <c r="F1935" s="10">
        <f t="shared" si="333"/>
        <v>59.4</v>
      </c>
      <c r="G1935" s="8">
        <f>단가대비표!O70</f>
        <v>8880</v>
      </c>
      <c r="H1935" s="10">
        <f aca="true" t="shared" si="334" ref="H1935:H1941">TRUNC(G1935*D1935,1)</f>
        <v>59.4</v>
      </c>
      <c r="I1935" s="8">
        <f>단가대비표!P70</f>
        <v>0</v>
      </c>
      <c r="J1935" s="10">
        <f aca="true" t="shared" si="335" ref="J1935:J1941">TRUNC(I1935*D1935,1)</f>
        <v>0</v>
      </c>
      <c r="K1935" s="8">
        <f>단가대비표!V70</f>
        <v>0</v>
      </c>
      <c r="L1935" s="10">
        <f aca="true" t="shared" si="336" ref="L1935:L1941">TRUNC(K1935*D1935,1)</f>
        <v>0</v>
      </c>
      <c r="M1935" s="6" t="s">
        <v>3768</v>
      </c>
      <c r="N1935" s="2" t="s">
        <v>2192</v>
      </c>
      <c r="O1935" s="2" t="s">
        <v>3769</v>
      </c>
      <c r="P1935" s="2" t="s">
        <v>48</v>
      </c>
      <c r="Q1935" s="2" t="s">
        <v>48</v>
      </c>
      <c r="R1935" s="2" t="s">
        <v>47</v>
      </c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2" t="s">
        <v>41</v>
      </c>
      <c r="AW1935" s="2" t="s">
        <v>3836</v>
      </c>
      <c r="AX1935" s="2" t="s">
        <v>41</v>
      </c>
      <c r="AY1935" s="2" t="s">
        <v>41</v>
      </c>
    </row>
    <row r="1936" spans="1:51" ht="30" customHeight="1" hidden="1">
      <c r="A1936" s="6" t="s">
        <v>1410</v>
      </c>
      <c r="B1936" s="6" t="s">
        <v>3347</v>
      </c>
      <c r="C1936" s="6" t="s">
        <v>3348</v>
      </c>
      <c r="D1936" s="7">
        <v>0.045714</v>
      </c>
      <c r="E1936" s="8">
        <f t="shared" si="333"/>
        <v>87</v>
      </c>
      <c r="F1936" s="10">
        <f t="shared" si="333"/>
        <v>3.9</v>
      </c>
      <c r="G1936" s="8">
        <f>단가대비표!O365</f>
        <v>0</v>
      </c>
      <c r="H1936" s="10">
        <f t="shared" si="334"/>
        <v>0</v>
      </c>
      <c r="I1936" s="8">
        <f>단가대비표!P365</f>
        <v>0</v>
      </c>
      <c r="J1936" s="10">
        <f t="shared" si="335"/>
        <v>0</v>
      </c>
      <c r="K1936" s="8">
        <f>단가대비표!V365</f>
        <v>87</v>
      </c>
      <c r="L1936" s="10">
        <f t="shared" si="336"/>
        <v>3.9</v>
      </c>
      <c r="M1936" s="6" t="s">
        <v>3837</v>
      </c>
      <c r="N1936" s="2" t="s">
        <v>2192</v>
      </c>
      <c r="O1936" s="2" t="s">
        <v>3838</v>
      </c>
      <c r="P1936" s="2" t="s">
        <v>48</v>
      </c>
      <c r="Q1936" s="2" t="s">
        <v>48</v>
      </c>
      <c r="R1936" s="2" t="s">
        <v>47</v>
      </c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2" t="s">
        <v>41</v>
      </c>
      <c r="AW1936" s="2" t="s">
        <v>3839</v>
      </c>
      <c r="AX1936" s="2" t="s">
        <v>41</v>
      </c>
      <c r="AY1936" s="2" t="s">
        <v>41</v>
      </c>
    </row>
    <row r="1937" spans="1:51" ht="30" customHeight="1" hidden="1">
      <c r="A1937" s="6" t="s">
        <v>3342</v>
      </c>
      <c r="B1937" s="6" t="s">
        <v>3343</v>
      </c>
      <c r="C1937" s="6" t="s">
        <v>300</v>
      </c>
      <c r="D1937" s="7">
        <v>0.007546</v>
      </c>
      <c r="E1937" s="8">
        <f t="shared" si="333"/>
        <v>124</v>
      </c>
      <c r="F1937" s="10">
        <f t="shared" si="333"/>
        <v>0.9</v>
      </c>
      <c r="G1937" s="8">
        <f>일위대가목록!F261</f>
        <v>0</v>
      </c>
      <c r="H1937" s="10">
        <f t="shared" si="334"/>
        <v>0</v>
      </c>
      <c r="I1937" s="8">
        <f>일위대가목록!G261</f>
        <v>0</v>
      </c>
      <c r="J1937" s="10">
        <f t="shared" si="335"/>
        <v>0</v>
      </c>
      <c r="K1937" s="8">
        <f>일위대가목록!H261</f>
        <v>124</v>
      </c>
      <c r="L1937" s="10">
        <f t="shared" si="336"/>
        <v>0.9</v>
      </c>
      <c r="M1937" s="6" t="s">
        <v>3344</v>
      </c>
      <c r="N1937" s="2" t="s">
        <v>2192</v>
      </c>
      <c r="O1937" s="2" t="s">
        <v>3345</v>
      </c>
      <c r="P1937" s="2" t="s">
        <v>47</v>
      </c>
      <c r="Q1937" s="2" t="s">
        <v>48</v>
      </c>
      <c r="R1937" s="2" t="s">
        <v>48</v>
      </c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2" t="s">
        <v>41</v>
      </c>
      <c r="AW1937" s="2" t="s">
        <v>3840</v>
      </c>
      <c r="AX1937" s="2" t="s">
        <v>41</v>
      </c>
      <c r="AY1937" s="2" t="s">
        <v>41</v>
      </c>
    </row>
    <row r="1938" spans="1:51" ht="30" customHeight="1" hidden="1">
      <c r="A1938" s="6" t="s">
        <v>3357</v>
      </c>
      <c r="B1938" s="6" t="s">
        <v>1211</v>
      </c>
      <c r="C1938" s="6" t="s">
        <v>1212</v>
      </c>
      <c r="D1938" s="7">
        <v>0.01386</v>
      </c>
      <c r="E1938" s="8">
        <f t="shared" si="333"/>
        <v>153849</v>
      </c>
      <c r="F1938" s="10">
        <f t="shared" si="333"/>
        <v>2132.3</v>
      </c>
      <c r="G1938" s="8">
        <f>단가대비표!O377</f>
        <v>0</v>
      </c>
      <c r="H1938" s="10">
        <f t="shared" si="334"/>
        <v>0</v>
      </c>
      <c r="I1938" s="8">
        <f>단가대비표!P377</f>
        <v>153849</v>
      </c>
      <c r="J1938" s="10">
        <f t="shared" si="335"/>
        <v>2132.3</v>
      </c>
      <c r="K1938" s="8">
        <f>단가대비표!V377</f>
        <v>0</v>
      </c>
      <c r="L1938" s="10">
        <f t="shared" si="336"/>
        <v>0</v>
      </c>
      <c r="M1938" s="6" t="s">
        <v>3358</v>
      </c>
      <c r="N1938" s="2" t="s">
        <v>2192</v>
      </c>
      <c r="O1938" s="2" t="s">
        <v>3359</v>
      </c>
      <c r="P1938" s="2" t="s">
        <v>48</v>
      </c>
      <c r="Q1938" s="2" t="s">
        <v>48</v>
      </c>
      <c r="R1938" s="2" t="s">
        <v>47</v>
      </c>
      <c r="S1938" s="3"/>
      <c r="T1938" s="3"/>
      <c r="U1938" s="3"/>
      <c r="V1938" s="3">
        <v>1</v>
      </c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2" t="s">
        <v>41</v>
      </c>
      <c r="AW1938" s="2" t="s">
        <v>3841</v>
      </c>
      <c r="AX1938" s="2" t="s">
        <v>41</v>
      </c>
      <c r="AY1938" s="2" t="s">
        <v>41</v>
      </c>
    </row>
    <row r="1939" spans="1:51" ht="30" customHeight="1" hidden="1">
      <c r="A1939" s="6" t="s">
        <v>1976</v>
      </c>
      <c r="B1939" s="6" t="s">
        <v>1211</v>
      </c>
      <c r="C1939" s="6" t="s">
        <v>1212</v>
      </c>
      <c r="D1939" s="7">
        <v>0.0077</v>
      </c>
      <c r="E1939" s="8">
        <f t="shared" si="333"/>
        <v>120716</v>
      </c>
      <c r="F1939" s="10">
        <f t="shared" si="333"/>
        <v>929.5</v>
      </c>
      <c r="G1939" s="8">
        <f>단가대비표!O368</f>
        <v>0</v>
      </c>
      <c r="H1939" s="10">
        <f t="shared" si="334"/>
        <v>0</v>
      </c>
      <c r="I1939" s="8">
        <f>단가대비표!P368</f>
        <v>120716</v>
      </c>
      <c r="J1939" s="10">
        <f t="shared" si="335"/>
        <v>929.5</v>
      </c>
      <c r="K1939" s="8">
        <f>단가대비표!V368</f>
        <v>0</v>
      </c>
      <c r="L1939" s="10">
        <f t="shared" si="336"/>
        <v>0</v>
      </c>
      <c r="M1939" s="6" t="s">
        <v>1977</v>
      </c>
      <c r="N1939" s="2" t="s">
        <v>2192</v>
      </c>
      <c r="O1939" s="2" t="s">
        <v>1978</v>
      </c>
      <c r="P1939" s="2" t="s">
        <v>48</v>
      </c>
      <c r="Q1939" s="2" t="s">
        <v>48</v>
      </c>
      <c r="R1939" s="2" t="s">
        <v>47</v>
      </c>
      <c r="S1939" s="3"/>
      <c r="T1939" s="3"/>
      <c r="U1939" s="3"/>
      <c r="V1939" s="3">
        <v>1</v>
      </c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2" t="s">
        <v>41</v>
      </c>
      <c r="AW1939" s="2" t="s">
        <v>3842</v>
      </c>
      <c r="AX1939" s="2" t="s">
        <v>41</v>
      </c>
      <c r="AY1939" s="2" t="s">
        <v>41</v>
      </c>
    </row>
    <row r="1940" spans="1:51" ht="30" customHeight="1" hidden="1">
      <c r="A1940" s="6" t="s">
        <v>1215</v>
      </c>
      <c r="B1940" s="6" t="s">
        <v>1211</v>
      </c>
      <c r="C1940" s="6" t="s">
        <v>1212</v>
      </c>
      <c r="D1940" s="7">
        <v>0.00898</v>
      </c>
      <c r="E1940" s="8">
        <f t="shared" si="333"/>
        <v>99882</v>
      </c>
      <c r="F1940" s="10">
        <f t="shared" si="333"/>
        <v>896.9</v>
      </c>
      <c r="G1940" s="8">
        <f>단가대비표!O367</f>
        <v>0</v>
      </c>
      <c r="H1940" s="10">
        <f t="shared" si="334"/>
        <v>0</v>
      </c>
      <c r="I1940" s="8">
        <f>단가대비표!P367</f>
        <v>99882</v>
      </c>
      <c r="J1940" s="10">
        <f t="shared" si="335"/>
        <v>896.9</v>
      </c>
      <c r="K1940" s="8">
        <f>단가대비표!V367</f>
        <v>0</v>
      </c>
      <c r="L1940" s="10">
        <f t="shared" si="336"/>
        <v>0</v>
      </c>
      <c r="M1940" s="6" t="s">
        <v>1247</v>
      </c>
      <c r="N1940" s="2" t="s">
        <v>2192</v>
      </c>
      <c r="O1940" s="2" t="s">
        <v>1216</v>
      </c>
      <c r="P1940" s="2" t="s">
        <v>48</v>
      </c>
      <c r="Q1940" s="2" t="s">
        <v>48</v>
      </c>
      <c r="R1940" s="2" t="s">
        <v>47</v>
      </c>
      <c r="S1940" s="3"/>
      <c r="T1940" s="3"/>
      <c r="U1940" s="3"/>
      <c r="V1940" s="3">
        <v>1</v>
      </c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2" t="s">
        <v>41</v>
      </c>
      <c r="AW1940" s="2" t="s">
        <v>3843</v>
      </c>
      <c r="AX1940" s="2" t="s">
        <v>41</v>
      </c>
      <c r="AY1940" s="2" t="s">
        <v>41</v>
      </c>
    </row>
    <row r="1941" spans="1:51" ht="30" customHeight="1" hidden="1">
      <c r="A1941" s="6" t="s">
        <v>1218</v>
      </c>
      <c r="B1941" s="6" t="s">
        <v>1472</v>
      </c>
      <c r="C1941" s="6" t="s">
        <v>1028</v>
      </c>
      <c r="D1941" s="7">
        <v>1</v>
      </c>
      <c r="E1941" s="8">
        <f t="shared" si="333"/>
        <v>118.7</v>
      </c>
      <c r="F1941" s="10">
        <f t="shared" si="333"/>
        <v>118.7</v>
      </c>
      <c r="G1941" s="8">
        <v>0</v>
      </c>
      <c r="H1941" s="10">
        <f t="shared" si="334"/>
        <v>0</v>
      </c>
      <c r="I1941" s="8">
        <v>0</v>
      </c>
      <c r="J1941" s="10">
        <f t="shared" si="335"/>
        <v>0</v>
      </c>
      <c r="K1941" s="8">
        <f>TRUNC(SUMIF(V1935:V1941,RIGHTB(O1941,1),J1935:J1941)*U1941,2)</f>
        <v>118.76</v>
      </c>
      <c r="L1941" s="10">
        <f t="shared" si="336"/>
        <v>118.7</v>
      </c>
      <c r="M1941" s="6" t="s">
        <v>41</v>
      </c>
      <c r="N1941" s="2" t="s">
        <v>2192</v>
      </c>
      <c r="O1941" s="2" t="s">
        <v>1104</v>
      </c>
      <c r="P1941" s="2" t="s">
        <v>48</v>
      </c>
      <c r="Q1941" s="2" t="s">
        <v>48</v>
      </c>
      <c r="R1941" s="2" t="s">
        <v>48</v>
      </c>
      <c r="S1941" s="3">
        <v>1</v>
      </c>
      <c r="T1941" s="3">
        <v>2</v>
      </c>
      <c r="U1941" s="3">
        <v>0.03</v>
      </c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2" t="s">
        <v>41</v>
      </c>
      <c r="AW1941" s="2" t="s">
        <v>3844</v>
      </c>
      <c r="AX1941" s="2" t="s">
        <v>41</v>
      </c>
      <c r="AY1941" s="2" t="s">
        <v>41</v>
      </c>
    </row>
    <row r="1942" spans="1:51" ht="30" customHeight="1" hidden="1">
      <c r="A1942" s="6" t="s">
        <v>1173</v>
      </c>
      <c r="B1942" s="6" t="s">
        <v>41</v>
      </c>
      <c r="C1942" s="6" t="s">
        <v>41</v>
      </c>
      <c r="D1942" s="7"/>
      <c r="E1942" s="8"/>
      <c r="F1942" s="10">
        <f>H1942+J1942+L1942</f>
        <v>4140</v>
      </c>
      <c r="G1942" s="8"/>
      <c r="H1942" s="10">
        <f>TRUNC(SUMIF(N1935:N1941,N1934,H1935:H1941),0)</f>
        <v>59</v>
      </c>
      <c r="I1942" s="8"/>
      <c r="J1942" s="10">
        <f>TRUNC(SUMIF(N1935:N1941,N1934,J1935:J1941),0)</f>
        <v>3958</v>
      </c>
      <c r="K1942" s="8"/>
      <c r="L1942" s="10">
        <f>TRUNC(SUMIF(N1935:N1941,N1934,L1935:L1941),0)</f>
        <v>123</v>
      </c>
      <c r="M1942" s="6" t="s">
        <v>41</v>
      </c>
      <c r="N1942" s="2" t="s">
        <v>67</v>
      </c>
      <c r="O1942" s="2" t="s">
        <v>67</v>
      </c>
      <c r="P1942" s="2" t="s">
        <v>41</v>
      </c>
      <c r="Q1942" s="2" t="s">
        <v>41</v>
      </c>
      <c r="R1942" s="2" t="s">
        <v>41</v>
      </c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2" t="s">
        <v>41</v>
      </c>
      <c r="AW1942" s="2" t="s">
        <v>41</v>
      </c>
      <c r="AX1942" s="2" t="s">
        <v>41</v>
      </c>
      <c r="AY1942" s="2" t="s">
        <v>41</v>
      </c>
    </row>
    <row r="1943" spans="1:13" ht="30" customHeight="1" hidden="1">
      <c r="A1943" s="7"/>
      <c r="B1943" s="7"/>
      <c r="C1943" s="7"/>
      <c r="D1943" s="7"/>
      <c r="E1943" s="8"/>
      <c r="F1943" s="10"/>
      <c r="G1943" s="8"/>
      <c r="H1943" s="10"/>
      <c r="I1943" s="8"/>
      <c r="J1943" s="10"/>
      <c r="K1943" s="8"/>
      <c r="L1943" s="10"/>
      <c r="M1943" s="7"/>
    </row>
    <row r="1944" spans="1:14" ht="30" customHeight="1" hidden="1">
      <c r="A1944" s="24" t="s">
        <v>3845</v>
      </c>
      <c r="B1944" s="25"/>
      <c r="C1944" s="25"/>
      <c r="D1944" s="25"/>
      <c r="E1944" s="26"/>
      <c r="F1944" s="27"/>
      <c r="G1944" s="26"/>
      <c r="H1944" s="27"/>
      <c r="I1944" s="26"/>
      <c r="J1944" s="27"/>
      <c r="K1944" s="26"/>
      <c r="L1944" s="27"/>
      <c r="M1944" s="28"/>
      <c r="N1944" s="4" t="s">
        <v>2206</v>
      </c>
    </row>
    <row r="1945" spans="1:51" ht="30" customHeight="1" hidden="1">
      <c r="A1945" s="6" t="s">
        <v>2096</v>
      </c>
      <c r="B1945" s="6" t="s">
        <v>2239</v>
      </c>
      <c r="C1945" s="6" t="s">
        <v>699</v>
      </c>
      <c r="D1945" s="7">
        <v>17.446</v>
      </c>
      <c r="E1945" s="8">
        <f aca="true" t="shared" si="337" ref="E1945:F1947">TRUNC(G1945+I1945+K1945,1)</f>
        <v>3390</v>
      </c>
      <c r="F1945" s="10">
        <f t="shared" si="337"/>
        <v>59141.9</v>
      </c>
      <c r="G1945" s="8">
        <f>단가대비표!O104</f>
        <v>3390</v>
      </c>
      <c r="H1945" s="10">
        <f>TRUNC(G1945*D1945,1)</f>
        <v>59141.9</v>
      </c>
      <c r="I1945" s="8">
        <f>단가대비표!P104</f>
        <v>0</v>
      </c>
      <c r="J1945" s="10">
        <f>TRUNC(I1945*D1945,1)</f>
        <v>0</v>
      </c>
      <c r="K1945" s="8">
        <f>단가대비표!V104</f>
        <v>0</v>
      </c>
      <c r="L1945" s="10">
        <f>TRUNC(K1945*D1945,1)</f>
        <v>0</v>
      </c>
      <c r="M1945" s="6" t="s">
        <v>2240</v>
      </c>
      <c r="N1945" s="2" t="s">
        <v>2206</v>
      </c>
      <c r="O1945" s="2" t="s">
        <v>2241</v>
      </c>
      <c r="P1945" s="2" t="s">
        <v>48</v>
      </c>
      <c r="Q1945" s="2" t="s">
        <v>48</v>
      </c>
      <c r="R1945" s="2" t="s">
        <v>47</v>
      </c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2" t="s">
        <v>41</v>
      </c>
      <c r="AW1945" s="2" t="s">
        <v>3846</v>
      </c>
      <c r="AX1945" s="2" t="s">
        <v>41</v>
      </c>
      <c r="AY1945" s="2" t="s">
        <v>41</v>
      </c>
    </row>
    <row r="1946" spans="1:51" ht="30" customHeight="1" hidden="1">
      <c r="A1946" s="6" t="s">
        <v>2109</v>
      </c>
      <c r="B1946" s="6" t="s">
        <v>1502</v>
      </c>
      <c r="C1946" s="6" t="s">
        <v>699</v>
      </c>
      <c r="D1946" s="7">
        <v>15.86</v>
      </c>
      <c r="E1946" s="8">
        <f t="shared" si="337"/>
        <v>4791</v>
      </c>
      <c r="F1946" s="10">
        <f t="shared" si="337"/>
        <v>75985.1</v>
      </c>
      <c r="G1946" s="8">
        <f>일위대가목록!F310</f>
        <v>338</v>
      </c>
      <c r="H1946" s="10">
        <f>TRUNC(G1946*D1946,1)</f>
        <v>5360.6</v>
      </c>
      <c r="I1946" s="8">
        <f>일위대가목록!G310</f>
        <v>4441</v>
      </c>
      <c r="J1946" s="10">
        <f>TRUNC(I1946*D1946,1)</f>
        <v>70434.2</v>
      </c>
      <c r="K1946" s="8">
        <f>일위대가목록!H310</f>
        <v>12</v>
      </c>
      <c r="L1946" s="10">
        <f>TRUNC(K1946*D1946,1)</f>
        <v>190.3</v>
      </c>
      <c r="M1946" s="6" t="s">
        <v>2110</v>
      </c>
      <c r="N1946" s="2" t="s">
        <v>2206</v>
      </c>
      <c r="O1946" s="2" t="s">
        <v>2111</v>
      </c>
      <c r="P1946" s="2" t="s">
        <v>47</v>
      </c>
      <c r="Q1946" s="2" t="s">
        <v>48</v>
      </c>
      <c r="R1946" s="2" t="s">
        <v>48</v>
      </c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2" t="s">
        <v>41</v>
      </c>
      <c r="AW1946" s="2" t="s">
        <v>3847</v>
      </c>
      <c r="AX1946" s="2" t="s">
        <v>41</v>
      </c>
      <c r="AY1946" s="2" t="s">
        <v>41</v>
      </c>
    </row>
    <row r="1947" spans="1:51" ht="30" customHeight="1" hidden="1">
      <c r="A1947" s="6" t="s">
        <v>1016</v>
      </c>
      <c r="B1947" s="6" t="s">
        <v>2114</v>
      </c>
      <c r="C1947" s="6" t="s">
        <v>699</v>
      </c>
      <c r="D1947" s="7">
        <v>-1.11</v>
      </c>
      <c r="E1947" s="8">
        <f t="shared" si="337"/>
        <v>1030</v>
      </c>
      <c r="F1947" s="10">
        <f t="shared" si="337"/>
        <v>-1143.3</v>
      </c>
      <c r="G1947" s="8">
        <f>단가대비표!O52</f>
        <v>1030</v>
      </c>
      <c r="H1947" s="10">
        <f>TRUNC(G1947*D1947,1)</f>
        <v>-1143.3</v>
      </c>
      <c r="I1947" s="8">
        <f>단가대비표!P52</f>
        <v>0</v>
      </c>
      <c r="J1947" s="10">
        <f>TRUNC(I1947*D1947,1)</f>
        <v>0</v>
      </c>
      <c r="K1947" s="8">
        <f>단가대비표!V52</f>
        <v>0</v>
      </c>
      <c r="L1947" s="10">
        <f>TRUNC(K1947*D1947,1)</f>
        <v>0</v>
      </c>
      <c r="M1947" s="6" t="s">
        <v>2115</v>
      </c>
      <c r="N1947" s="2" t="s">
        <v>2206</v>
      </c>
      <c r="O1947" s="2" t="s">
        <v>2116</v>
      </c>
      <c r="P1947" s="2" t="s">
        <v>48</v>
      </c>
      <c r="Q1947" s="2" t="s">
        <v>48</v>
      </c>
      <c r="R1947" s="2" t="s">
        <v>47</v>
      </c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2" t="s">
        <v>41</v>
      </c>
      <c r="AW1947" s="2" t="s">
        <v>3848</v>
      </c>
      <c r="AX1947" s="2" t="s">
        <v>41</v>
      </c>
      <c r="AY1947" s="2" t="s">
        <v>41</v>
      </c>
    </row>
    <row r="1948" spans="1:51" ht="30" customHeight="1" hidden="1">
      <c r="A1948" s="6" t="s">
        <v>1173</v>
      </c>
      <c r="B1948" s="6" t="s">
        <v>41</v>
      </c>
      <c r="C1948" s="6" t="s">
        <v>41</v>
      </c>
      <c r="D1948" s="7"/>
      <c r="E1948" s="8"/>
      <c r="F1948" s="10">
        <f>H1948+J1948+L1948</f>
        <v>133983</v>
      </c>
      <c r="G1948" s="8"/>
      <c r="H1948" s="10">
        <f>TRUNC(SUMIF(N1945:N1947,N1944,H1945:H1947),0)</f>
        <v>63359</v>
      </c>
      <c r="I1948" s="8"/>
      <c r="J1948" s="10">
        <f>TRUNC(SUMIF(N1945:N1947,N1944,J1945:J1947),0)</f>
        <v>70434</v>
      </c>
      <c r="K1948" s="8"/>
      <c r="L1948" s="10">
        <f>TRUNC(SUMIF(N1945:N1947,N1944,L1945:L1947),0)</f>
        <v>190</v>
      </c>
      <c r="M1948" s="6" t="s">
        <v>41</v>
      </c>
      <c r="N1948" s="2" t="s">
        <v>67</v>
      </c>
      <c r="O1948" s="2" t="s">
        <v>67</v>
      </c>
      <c r="P1948" s="2" t="s">
        <v>41</v>
      </c>
      <c r="Q1948" s="2" t="s">
        <v>41</v>
      </c>
      <c r="R1948" s="2" t="s">
        <v>41</v>
      </c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2" t="s">
        <v>41</v>
      </c>
      <c r="AW1948" s="2" t="s">
        <v>41</v>
      </c>
      <c r="AX1948" s="2" t="s">
        <v>41</v>
      </c>
      <c r="AY1948" s="2" t="s">
        <v>41</v>
      </c>
    </row>
    <row r="1949" spans="1:13" ht="30" customHeight="1" hidden="1">
      <c r="A1949" s="7"/>
      <c r="B1949" s="7"/>
      <c r="C1949" s="7"/>
      <c r="D1949" s="7"/>
      <c r="E1949" s="8"/>
      <c r="F1949" s="10"/>
      <c r="G1949" s="8"/>
      <c r="H1949" s="10"/>
      <c r="I1949" s="8"/>
      <c r="J1949" s="10"/>
      <c r="K1949" s="8"/>
      <c r="L1949" s="10"/>
      <c r="M1949" s="7"/>
    </row>
    <row r="1950" spans="1:14" ht="30" customHeight="1" hidden="1">
      <c r="A1950" s="24" t="s">
        <v>3849</v>
      </c>
      <c r="B1950" s="25"/>
      <c r="C1950" s="25"/>
      <c r="D1950" s="25"/>
      <c r="E1950" s="26"/>
      <c r="F1950" s="27"/>
      <c r="G1950" s="26"/>
      <c r="H1950" s="27"/>
      <c r="I1950" s="26"/>
      <c r="J1950" s="27"/>
      <c r="K1950" s="26"/>
      <c r="L1950" s="27"/>
      <c r="M1950" s="28"/>
      <c r="N1950" s="4" t="s">
        <v>2211</v>
      </c>
    </row>
    <row r="1951" spans="1:51" ht="30" customHeight="1" hidden="1">
      <c r="A1951" s="6" t="s">
        <v>2166</v>
      </c>
      <c r="B1951" s="6" t="s">
        <v>3850</v>
      </c>
      <c r="C1951" s="6" t="s">
        <v>59</v>
      </c>
      <c r="D1951" s="7">
        <v>1.05</v>
      </c>
      <c r="E1951" s="8">
        <f aca="true" t="shared" si="338" ref="E1951:F1953">TRUNC(G1951+I1951+K1951,1)</f>
        <v>5640</v>
      </c>
      <c r="F1951" s="10">
        <f t="shared" si="338"/>
        <v>5922</v>
      </c>
      <c r="G1951" s="8">
        <f>단가대비표!O337</f>
        <v>5640</v>
      </c>
      <c r="H1951" s="10">
        <f>TRUNC(G1951*D1951,1)</f>
        <v>5922</v>
      </c>
      <c r="I1951" s="8">
        <f>단가대비표!P337</f>
        <v>0</v>
      </c>
      <c r="J1951" s="10">
        <f>TRUNC(I1951*D1951,1)</f>
        <v>0</v>
      </c>
      <c r="K1951" s="8">
        <f>단가대비표!V337</f>
        <v>0</v>
      </c>
      <c r="L1951" s="10">
        <f>TRUNC(K1951*D1951,1)</f>
        <v>0</v>
      </c>
      <c r="M1951" s="6" t="s">
        <v>3851</v>
      </c>
      <c r="N1951" s="2" t="s">
        <v>2211</v>
      </c>
      <c r="O1951" s="2" t="s">
        <v>3852</v>
      </c>
      <c r="P1951" s="2" t="s">
        <v>48</v>
      </c>
      <c r="Q1951" s="2" t="s">
        <v>48</v>
      </c>
      <c r="R1951" s="2" t="s">
        <v>47</v>
      </c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2" t="s">
        <v>41</v>
      </c>
      <c r="AW1951" s="2" t="s">
        <v>3853</v>
      </c>
      <c r="AX1951" s="2" t="s">
        <v>41</v>
      </c>
      <c r="AY1951" s="2" t="s">
        <v>41</v>
      </c>
    </row>
    <row r="1952" spans="1:51" ht="30" customHeight="1" hidden="1">
      <c r="A1952" s="6" t="s">
        <v>3854</v>
      </c>
      <c r="B1952" s="6" t="s">
        <v>1502</v>
      </c>
      <c r="C1952" s="6" t="s">
        <v>699</v>
      </c>
      <c r="D1952" s="7">
        <v>1.84</v>
      </c>
      <c r="E1952" s="8">
        <f t="shared" si="338"/>
        <v>5103</v>
      </c>
      <c r="F1952" s="10">
        <f t="shared" si="338"/>
        <v>9389.3</v>
      </c>
      <c r="G1952" s="8">
        <f>일위대가목록!F320</f>
        <v>347</v>
      </c>
      <c r="H1952" s="10">
        <f>TRUNC(G1952*D1952,1)</f>
        <v>638.4</v>
      </c>
      <c r="I1952" s="8">
        <f>일위대가목록!G320</f>
        <v>4744</v>
      </c>
      <c r="J1952" s="10">
        <f>TRUNC(I1952*D1952,1)</f>
        <v>8728.9</v>
      </c>
      <c r="K1952" s="8">
        <f>일위대가목록!H320</f>
        <v>12</v>
      </c>
      <c r="L1952" s="10">
        <f>TRUNC(K1952*D1952,1)</f>
        <v>22</v>
      </c>
      <c r="M1952" s="6" t="s">
        <v>3855</v>
      </c>
      <c r="N1952" s="2" t="s">
        <v>2211</v>
      </c>
      <c r="O1952" s="2" t="s">
        <v>3856</v>
      </c>
      <c r="P1952" s="2" t="s">
        <v>47</v>
      </c>
      <c r="Q1952" s="2" t="s">
        <v>48</v>
      </c>
      <c r="R1952" s="2" t="s">
        <v>48</v>
      </c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2" t="s">
        <v>41</v>
      </c>
      <c r="AW1952" s="2" t="s">
        <v>3857</v>
      </c>
      <c r="AX1952" s="2" t="s">
        <v>41</v>
      </c>
      <c r="AY1952" s="2" t="s">
        <v>41</v>
      </c>
    </row>
    <row r="1953" spans="1:51" ht="30" customHeight="1" hidden="1">
      <c r="A1953" s="6" t="s">
        <v>1016</v>
      </c>
      <c r="B1953" s="6" t="s">
        <v>2114</v>
      </c>
      <c r="C1953" s="6" t="s">
        <v>699</v>
      </c>
      <c r="D1953" s="7">
        <v>-0.0644</v>
      </c>
      <c r="E1953" s="8">
        <f t="shared" si="338"/>
        <v>1030</v>
      </c>
      <c r="F1953" s="10">
        <f t="shared" si="338"/>
        <v>-66.3</v>
      </c>
      <c r="G1953" s="8">
        <f>단가대비표!O52</f>
        <v>1030</v>
      </c>
      <c r="H1953" s="10">
        <f>TRUNC(G1953*D1953,1)</f>
        <v>-66.3</v>
      </c>
      <c r="I1953" s="8">
        <f>단가대비표!P52</f>
        <v>0</v>
      </c>
      <c r="J1953" s="10">
        <f>TRUNC(I1953*D1953,1)</f>
        <v>0</v>
      </c>
      <c r="K1953" s="8">
        <f>단가대비표!V52</f>
        <v>0</v>
      </c>
      <c r="L1953" s="10">
        <f>TRUNC(K1953*D1953,1)</f>
        <v>0</v>
      </c>
      <c r="M1953" s="6" t="s">
        <v>2115</v>
      </c>
      <c r="N1953" s="2" t="s">
        <v>2211</v>
      </c>
      <c r="O1953" s="2" t="s">
        <v>2116</v>
      </c>
      <c r="P1953" s="2" t="s">
        <v>48</v>
      </c>
      <c r="Q1953" s="2" t="s">
        <v>48</v>
      </c>
      <c r="R1953" s="2" t="s">
        <v>47</v>
      </c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2" t="s">
        <v>41</v>
      </c>
      <c r="AW1953" s="2" t="s">
        <v>3858</v>
      </c>
      <c r="AX1953" s="2" t="s">
        <v>41</v>
      </c>
      <c r="AY1953" s="2" t="s">
        <v>41</v>
      </c>
    </row>
    <row r="1954" spans="1:51" ht="30" customHeight="1" hidden="1">
      <c r="A1954" s="6" t="s">
        <v>1173</v>
      </c>
      <c r="B1954" s="6" t="s">
        <v>41</v>
      </c>
      <c r="C1954" s="6" t="s">
        <v>41</v>
      </c>
      <c r="D1954" s="7"/>
      <c r="E1954" s="8"/>
      <c r="F1954" s="10">
        <f>H1954+J1954+L1954</f>
        <v>15244</v>
      </c>
      <c r="G1954" s="8"/>
      <c r="H1954" s="10">
        <f>TRUNC(SUMIF(N1951:N1953,N1950,H1951:H1953),0)</f>
        <v>6494</v>
      </c>
      <c r="I1954" s="8"/>
      <c r="J1954" s="10">
        <f>TRUNC(SUMIF(N1951:N1953,N1950,J1951:J1953),0)</f>
        <v>8728</v>
      </c>
      <c r="K1954" s="8"/>
      <c r="L1954" s="10">
        <f>TRUNC(SUMIF(N1951:N1953,N1950,L1951:L1953),0)</f>
        <v>22</v>
      </c>
      <c r="M1954" s="6" t="s">
        <v>41</v>
      </c>
      <c r="N1954" s="2" t="s">
        <v>67</v>
      </c>
      <c r="O1954" s="2" t="s">
        <v>67</v>
      </c>
      <c r="P1954" s="2" t="s">
        <v>41</v>
      </c>
      <c r="Q1954" s="2" t="s">
        <v>41</v>
      </c>
      <c r="R1954" s="2" t="s">
        <v>41</v>
      </c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2" t="s">
        <v>41</v>
      </c>
      <c r="AW1954" s="2" t="s">
        <v>41</v>
      </c>
      <c r="AX1954" s="2" t="s">
        <v>41</v>
      </c>
      <c r="AY1954" s="2" t="s">
        <v>41</v>
      </c>
    </row>
    <row r="1955" spans="1:13" ht="30" customHeight="1" hidden="1">
      <c r="A1955" s="7"/>
      <c r="B1955" s="7"/>
      <c r="C1955" s="7"/>
      <c r="D1955" s="7"/>
      <c r="E1955" s="8"/>
      <c r="F1955" s="10"/>
      <c r="G1955" s="8"/>
      <c r="H1955" s="10"/>
      <c r="I1955" s="8"/>
      <c r="J1955" s="10"/>
      <c r="K1955" s="8"/>
      <c r="L1955" s="10"/>
      <c r="M1955" s="7"/>
    </row>
    <row r="1956" spans="1:14" ht="30" customHeight="1" hidden="1">
      <c r="A1956" s="24" t="s">
        <v>3859</v>
      </c>
      <c r="B1956" s="25"/>
      <c r="C1956" s="25"/>
      <c r="D1956" s="25"/>
      <c r="E1956" s="26"/>
      <c r="F1956" s="27"/>
      <c r="G1956" s="26"/>
      <c r="H1956" s="27"/>
      <c r="I1956" s="26"/>
      <c r="J1956" s="27"/>
      <c r="K1956" s="26"/>
      <c r="L1956" s="27"/>
      <c r="M1956" s="28"/>
      <c r="N1956" s="4" t="s">
        <v>3856</v>
      </c>
    </row>
    <row r="1957" spans="1:51" ht="30" customHeight="1" hidden="1">
      <c r="A1957" s="6" t="s">
        <v>2185</v>
      </c>
      <c r="B1957" s="6" t="s">
        <v>1502</v>
      </c>
      <c r="C1957" s="6" t="s">
        <v>699</v>
      </c>
      <c r="D1957" s="7">
        <v>1</v>
      </c>
      <c r="E1957" s="8">
        <f>TRUNC(G1957+I1957+K1957,1)</f>
        <v>4074</v>
      </c>
      <c r="F1957" s="10">
        <f>TRUNC(H1957+J1957+L1957,1)</f>
        <v>4074</v>
      </c>
      <c r="G1957" s="8">
        <f>일위대가목록!F316</f>
        <v>288</v>
      </c>
      <c r="H1957" s="10">
        <f>TRUNC(G1957*D1957,1)</f>
        <v>288</v>
      </c>
      <c r="I1957" s="8">
        <f>일위대가목록!G316</f>
        <v>3775</v>
      </c>
      <c r="J1957" s="10">
        <f>TRUNC(I1957*D1957,1)</f>
        <v>3775</v>
      </c>
      <c r="K1957" s="8">
        <f>일위대가목록!H316</f>
        <v>11</v>
      </c>
      <c r="L1957" s="10">
        <f>TRUNC(K1957*D1957,1)</f>
        <v>11</v>
      </c>
      <c r="M1957" s="6" t="s">
        <v>2186</v>
      </c>
      <c r="N1957" s="2" t="s">
        <v>3856</v>
      </c>
      <c r="O1957" s="2" t="s">
        <v>2187</v>
      </c>
      <c r="P1957" s="2" t="s">
        <v>47</v>
      </c>
      <c r="Q1957" s="2" t="s">
        <v>48</v>
      </c>
      <c r="R1957" s="2" t="s">
        <v>48</v>
      </c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2" t="s">
        <v>41</v>
      </c>
      <c r="AW1957" s="2" t="s">
        <v>3860</v>
      </c>
      <c r="AX1957" s="2" t="s">
        <v>41</v>
      </c>
      <c r="AY1957" s="2" t="s">
        <v>41</v>
      </c>
    </row>
    <row r="1958" spans="1:51" ht="30" customHeight="1" hidden="1">
      <c r="A1958" s="6" t="s">
        <v>3861</v>
      </c>
      <c r="B1958" s="6" t="s">
        <v>1502</v>
      </c>
      <c r="C1958" s="6" t="s">
        <v>699</v>
      </c>
      <c r="D1958" s="7">
        <v>1</v>
      </c>
      <c r="E1958" s="8">
        <f>TRUNC(G1958+I1958+K1958,1)</f>
        <v>1029</v>
      </c>
      <c r="F1958" s="10">
        <f>TRUNC(H1958+J1958+L1958,1)</f>
        <v>1029</v>
      </c>
      <c r="G1958" s="8">
        <f>일위대가목록!F321</f>
        <v>59</v>
      </c>
      <c r="H1958" s="10">
        <f>TRUNC(G1958*D1958,1)</f>
        <v>59</v>
      </c>
      <c r="I1958" s="8">
        <f>일위대가목록!G321</f>
        <v>969</v>
      </c>
      <c r="J1958" s="10">
        <f>TRUNC(I1958*D1958,1)</f>
        <v>969</v>
      </c>
      <c r="K1958" s="8">
        <f>일위대가목록!H321</f>
        <v>1</v>
      </c>
      <c r="L1958" s="10">
        <f>TRUNC(K1958*D1958,1)</f>
        <v>1</v>
      </c>
      <c r="M1958" s="6" t="s">
        <v>3862</v>
      </c>
      <c r="N1958" s="2" t="s">
        <v>3856</v>
      </c>
      <c r="O1958" s="2" t="s">
        <v>3863</v>
      </c>
      <c r="P1958" s="2" t="s">
        <v>47</v>
      </c>
      <c r="Q1958" s="2" t="s">
        <v>48</v>
      </c>
      <c r="R1958" s="2" t="s">
        <v>48</v>
      </c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2" t="s">
        <v>41</v>
      </c>
      <c r="AW1958" s="2" t="s">
        <v>3864</v>
      </c>
      <c r="AX1958" s="2" t="s">
        <v>41</v>
      </c>
      <c r="AY1958" s="2" t="s">
        <v>41</v>
      </c>
    </row>
    <row r="1959" spans="1:51" ht="30" customHeight="1" hidden="1">
      <c r="A1959" s="6" t="s">
        <v>1173</v>
      </c>
      <c r="B1959" s="6" t="s">
        <v>41</v>
      </c>
      <c r="C1959" s="6" t="s">
        <v>41</v>
      </c>
      <c r="D1959" s="7"/>
      <c r="E1959" s="8"/>
      <c r="F1959" s="10">
        <f>H1959+J1959+L1959</f>
        <v>5103</v>
      </c>
      <c r="G1959" s="8"/>
      <c r="H1959" s="10">
        <f>TRUNC(SUMIF(N1957:N1958,N1956,H1957:H1958),0)</f>
        <v>347</v>
      </c>
      <c r="I1959" s="8"/>
      <c r="J1959" s="10">
        <f>TRUNC(SUMIF(N1957:N1958,N1956,J1957:J1958),0)</f>
        <v>4744</v>
      </c>
      <c r="K1959" s="8"/>
      <c r="L1959" s="10">
        <f>TRUNC(SUMIF(N1957:N1958,N1956,L1957:L1958),0)</f>
        <v>12</v>
      </c>
      <c r="M1959" s="6" t="s">
        <v>41</v>
      </c>
      <c r="N1959" s="2" t="s">
        <v>67</v>
      </c>
      <c r="O1959" s="2" t="s">
        <v>67</v>
      </c>
      <c r="P1959" s="2" t="s">
        <v>41</v>
      </c>
      <c r="Q1959" s="2" t="s">
        <v>41</v>
      </c>
      <c r="R1959" s="2" t="s">
        <v>41</v>
      </c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2" t="s">
        <v>41</v>
      </c>
      <c r="AW1959" s="2" t="s">
        <v>41</v>
      </c>
      <c r="AX1959" s="2" t="s">
        <v>41</v>
      </c>
      <c r="AY1959" s="2" t="s">
        <v>41</v>
      </c>
    </row>
    <row r="1960" spans="1:13" ht="30" customHeight="1" hidden="1">
      <c r="A1960" s="7"/>
      <c r="B1960" s="7"/>
      <c r="C1960" s="7"/>
      <c r="D1960" s="7"/>
      <c r="E1960" s="8"/>
      <c r="F1960" s="10"/>
      <c r="G1960" s="8"/>
      <c r="H1960" s="10"/>
      <c r="I1960" s="8"/>
      <c r="J1960" s="10"/>
      <c r="K1960" s="8"/>
      <c r="L1960" s="10"/>
      <c r="M1960" s="7"/>
    </row>
    <row r="1961" spans="1:14" ht="30" customHeight="1" hidden="1">
      <c r="A1961" s="24" t="s">
        <v>3865</v>
      </c>
      <c r="B1961" s="25"/>
      <c r="C1961" s="25"/>
      <c r="D1961" s="25"/>
      <c r="E1961" s="26"/>
      <c r="F1961" s="27"/>
      <c r="G1961" s="26"/>
      <c r="H1961" s="27"/>
      <c r="I1961" s="26"/>
      <c r="J1961" s="27"/>
      <c r="K1961" s="26"/>
      <c r="L1961" s="27"/>
      <c r="M1961" s="28"/>
      <c r="N1961" s="4" t="s">
        <v>3863</v>
      </c>
    </row>
    <row r="1962" spans="1:51" ht="30" customHeight="1" hidden="1">
      <c r="A1962" s="6" t="s">
        <v>3766</v>
      </c>
      <c r="B1962" s="6" t="s">
        <v>3767</v>
      </c>
      <c r="C1962" s="6" t="s">
        <v>699</v>
      </c>
      <c r="D1962" s="7">
        <v>0.00277</v>
      </c>
      <c r="E1962" s="8">
        <f aca="true" t="shared" si="339" ref="E1962:E1971">TRUNC(G1962+I1962+K1962,1)</f>
        <v>8880</v>
      </c>
      <c r="F1962" s="10">
        <f aca="true" t="shared" si="340" ref="F1962:F1971">TRUNC(H1962+J1962+L1962,1)</f>
        <v>24.5</v>
      </c>
      <c r="G1962" s="8">
        <f>단가대비표!O70</f>
        <v>8880</v>
      </c>
      <c r="H1962" s="10">
        <f aca="true" t="shared" si="341" ref="H1962:H1971">TRUNC(G1962*D1962,1)</f>
        <v>24.5</v>
      </c>
      <c r="I1962" s="8">
        <f>단가대비표!P70</f>
        <v>0</v>
      </c>
      <c r="J1962" s="10">
        <f aca="true" t="shared" si="342" ref="J1962:J1971">TRUNC(I1962*D1962,1)</f>
        <v>0</v>
      </c>
      <c r="K1962" s="8">
        <f>단가대비표!V70</f>
        <v>0</v>
      </c>
      <c r="L1962" s="10">
        <f aca="true" t="shared" si="343" ref="L1962:L1971">TRUNC(K1962*D1962,1)</f>
        <v>0</v>
      </c>
      <c r="M1962" s="6" t="s">
        <v>3768</v>
      </c>
      <c r="N1962" s="2" t="s">
        <v>3863</v>
      </c>
      <c r="O1962" s="2" t="s">
        <v>3769</v>
      </c>
      <c r="P1962" s="2" t="s">
        <v>48</v>
      </c>
      <c r="Q1962" s="2" t="s">
        <v>48</v>
      </c>
      <c r="R1962" s="2" t="s">
        <v>47</v>
      </c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2" t="s">
        <v>41</v>
      </c>
      <c r="AW1962" s="2" t="s">
        <v>3866</v>
      </c>
      <c r="AX1962" s="2" t="s">
        <v>41</v>
      </c>
      <c r="AY1962" s="2" t="s">
        <v>41</v>
      </c>
    </row>
    <row r="1963" spans="1:51" ht="30" customHeight="1" hidden="1">
      <c r="A1963" s="6" t="s">
        <v>3332</v>
      </c>
      <c r="B1963" s="6" t="s">
        <v>3333</v>
      </c>
      <c r="C1963" s="6" t="s">
        <v>1422</v>
      </c>
      <c r="D1963" s="7">
        <v>0.945</v>
      </c>
      <c r="E1963" s="8">
        <f t="shared" si="339"/>
        <v>2</v>
      </c>
      <c r="F1963" s="10">
        <f t="shared" si="340"/>
        <v>1.8</v>
      </c>
      <c r="G1963" s="8">
        <f>단가대비표!O54</f>
        <v>2</v>
      </c>
      <c r="H1963" s="10">
        <f t="shared" si="341"/>
        <v>1.8</v>
      </c>
      <c r="I1963" s="8">
        <f>단가대비표!P54</f>
        <v>0</v>
      </c>
      <c r="J1963" s="10">
        <f t="shared" si="342"/>
        <v>0</v>
      </c>
      <c r="K1963" s="8">
        <f>단가대비표!V54</f>
        <v>0</v>
      </c>
      <c r="L1963" s="10">
        <f t="shared" si="343"/>
        <v>0</v>
      </c>
      <c r="M1963" s="6" t="s">
        <v>3334</v>
      </c>
      <c r="N1963" s="2" t="s">
        <v>3863</v>
      </c>
      <c r="O1963" s="2" t="s">
        <v>3335</v>
      </c>
      <c r="P1963" s="2" t="s">
        <v>48</v>
      </c>
      <c r="Q1963" s="2" t="s">
        <v>48</v>
      </c>
      <c r="R1963" s="2" t="s">
        <v>47</v>
      </c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2" t="s">
        <v>41</v>
      </c>
      <c r="AW1963" s="2" t="s">
        <v>3867</v>
      </c>
      <c r="AX1963" s="2" t="s">
        <v>41</v>
      </c>
      <c r="AY1963" s="2" t="s">
        <v>41</v>
      </c>
    </row>
    <row r="1964" spans="1:51" ht="30" customHeight="1" hidden="1">
      <c r="A1964" s="6" t="s">
        <v>3337</v>
      </c>
      <c r="B1964" s="6" t="s">
        <v>3338</v>
      </c>
      <c r="C1964" s="6" t="s">
        <v>699</v>
      </c>
      <c r="D1964" s="7">
        <v>0.0004</v>
      </c>
      <c r="E1964" s="8">
        <f t="shared" si="339"/>
        <v>10450</v>
      </c>
      <c r="F1964" s="10">
        <f t="shared" si="340"/>
        <v>4.1</v>
      </c>
      <c r="G1964" s="8">
        <f>단가대비표!O68</f>
        <v>10450</v>
      </c>
      <c r="H1964" s="10">
        <f t="shared" si="341"/>
        <v>4.1</v>
      </c>
      <c r="I1964" s="8">
        <f>단가대비표!P68</f>
        <v>0</v>
      </c>
      <c r="J1964" s="10">
        <f t="shared" si="342"/>
        <v>0</v>
      </c>
      <c r="K1964" s="8">
        <f>단가대비표!V68</f>
        <v>0</v>
      </c>
      <c r="L1964" s="10">
        <f t="shared" si="343"/>
        <v>0</v>
      </c>
      <c r="M1964" s="6" t="s">
        <v>3339</v>
      </c>
      <c r="N1964" s="2" t="s">
        <v>3863</v>
      </c>
      <c r="O1964" s="2" t="s">
        <v>3340</v>
      </c>
      <c r="P1964" s="2" t="s">
        <v>48</v>
      </c>
      <c r="Q1964" s="2" t="s">
        <v>48</v>
      </c>
      <c r="R1964" s="2" t="s">
        <v>47</v>
      </c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2" t="s">
        <v>41</v>
      </c>
      <c r="AW1964" s="2" t="s">
        <v>3868</v>
      </c>
      <c r="AX1964" s="2" t="s">
        <v>41</v>
      </c>
      <c r="AY1964" s="2" t="s">
        <v>41</v>
      </c>
    </row>
    <row r="1965" spans="1:51" ht="30" customHeight="1" hidden="1">
      <c r="A1965" s="6" t="s">
        <v>3342</v>
      </c>
      <c r="B1965" s="6" t="s">
        <v>3343</v>
      </c>
      <c r="C1965" s="6" t="s">
        <v>300</v>
      </c>
      <c r="D1965" s="7">
        <v>0.00312</v>
      </c>
      <c r="E1965" s="8">
        <f t="shared" si="339"/>
        <v>124</v>
      </c>
      <c r="F1965" s="10">
        <f t="shared" si="340"/>
        <v>0.3</v>
      </c>
      <c r="G1965" s="8">
        <f>일위대가목록!F261</f>
        <v>0</v>
      </c>
      <c r="H1965" s="10">
        <f t="shared" si="341"/>
        <v>0</v>
      </c>
      <c r="I1965" s="8">
        <f>일위대가목록!G261</f>
        <v>0</v>
      </c>
      <c r="J1965" s="10">
        <f t="shared" si="342"/>
        <v>0</v>
      </c>
      <c r="K1965" s="8">
        <f>일위대가목록!H261</f>
        <v>124</v>
      </c>
      <c r="L1965" s="10">
        <f t="shared" si="343"/>
        <v>0.3</v>
      </c>
      <c r="M1965" s="6" t="s">
        <v>3344</v>
      </c>
      <c r="N1965" s="2" t="s">
        <v>3863</v>
      </c>
      <c r="O1965" s="2" t="s">
        <v>3345</v>
      </c>
      <c r="P1965" s="2" t="s">
        <v>47</v>
      </c>
      <c r="Q1965" s="2" t="s">
        <v>48</v>
      </c>
      <c r="R1965" s="2" t="s">
        <v>48</v>
      </c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2" t="s">
        <v>41</v>
      </c>
      <c r="AW1965" s="2" t="s">
        <v>3869</v>
      </c>
      <c r="AX1965" s="2" t="s">
        <v>41</v>
      </c>
      <c r="AY1965" s="2" t="s">
        <v>41</v>
      </c>
    </row>
    <row r="1966" spans="1:51" ht="30" customHeight="1" hidden="1">
      <c r="A1966" s="6" t="s">
        <v>1410</v>
      </c>
      <c r="B1966" s="6" t="s">
        <v>3347</v>
      </c>
      <c r="C1966" s="6" t="s">
        <v>3348</v>
      </c>
      <c r="D1966" s="7">
        <v>0.0189</v>
      </c>
      <c r="E1966" s="8">
        <f t="shared" si="339"/>
        <v>87</v>
      </c>
      <c r="F1966" s="10">
        <f t="shared" si="340"/>
        <v>1.6</v>
      </c>
      <c r="G1966" s="8">
        <f>단가대비표!O364</f>
        <v>0</v>
      </c>
      <c r="H1966" s="10">
        <f t="shared" si="341"/>
        <v>0</v>
      </c>
      <c r="I1966" s="8">
        <f>단가대비표!P364</f>
        <v>0</v>
      </c>
      <c r="J1966" s="10">
        <f t="shared" si="342"/>
        <v>0</v>
      </c>
      <c r="K1966" s="8">
        <f>단가대비표!V364</f>
        <v>87</v>
      </c>
      <c r="L1966" s="10">
        <f t="shared" si="343"/>
        <v>1.6</v>
      </c>
      <c r="M1966" s="6" t="s">
        <v>3349</v>
      </c>
      <c r="N1966" s="2" t="s">
        <v>3863</v>
      </c>
      <c r="O1966" s="2" t="s">
        <v>3350</v>
      </c>
      <c r="P1966" s="2" t="s">
        <v>48</v>
      </c>
      <c r="Q1966" s="2" t="s">
        <v>48</v>
      </c>
      <c r="R1966" s="2" t="s">
        <v>47</v>
      </c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2" t="s">
        <v>41</v>
      </c>
      <c r="AW1966" s="2" t="s">
        <v>3870</v>
      </c>
      <c r="AX1966" s="2" t="s">
        <v>41</v>
      </c>
      <c r="AY1966" s="2" t="s">
        <v>41</v>
      </c>
    </row>
    <row r="1967" spans="1:51" ht="30" customHeight="1" hidden="1">
      <c r="A1967" s="6" t="s">
        <v>3352</v>
      </c>
      <c r="B1967" s="6" t="s">
        <v>1211</v>
      </c>
      <c r="C1967" s="6" t="s">
        <v>1212</v>
      </c>
      <c r="D1967" s="7">
        <v>0.00585</v>
      </c>
      <c r="E1967" s="8">
        <f t="shared" si="339"/>
        <v>151564</v>
      </c>
      <c r="F1967" s="10">
        <f t="shared" si="340"/>
        <v>886.6</v>
      </c>
      <c r="G1967" s="8">
        <f>단가대비표!O374</f>
        <v>0</v>
      </c>
      <c r="H1967" s="10">
        <f t="shared" si="341"/>
        <v>0</v>
      </c>
      <c r="I1967" s="8">
        <f>단가대비표!P374</f>
        <v>151564</v>
      </c>
      <c r="J1967" s="10">
        <f t="shared" si="342"/>
        <v>886.6</v>
      </c>
      <c r="K1967" s="8">
        <f>단가대비표!V374</f>
        <v>0</v>
      </c>
      <c r="L1967" s="10">
        <f t="shared" si="343"/>
        <v>0</v>
      </c>
      <c r="M1967" s="6" t="s">
        <v>3353</v>
      </c>
      <c r="N1967" s="2" t="s">
        <v>3863</v>
      </c>
      <c r="O1967" s="2" t="s">
        <v>3354</v>
      </c>
      <c r="P1967" s="2" t="s">
        <v>48</v>
      </c>
      <c r="Q1967" s="2" t="s">
        <v>48</v>
      </c>
      <c r="R1967" s="2" t="s">
        <v>47</v>
      </c>
      <c r="S1967" s="3"/>
      <c r="T1967" s="3"/>
      <c r="U1967" s="3"/>
      <c r="V1967" s="3">
        <v>1</v>
      </c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2" t="s">
        <v>41</v>
      </c>
      <c r="AW1967" s="2" t="s">
        <v>3871</v>
      </c>
      <c r="AX1967" s="2" t="s">
        <v>41</v>
      </c>
      <c r="AY1967" s="2" t="s">
        <v>41</v>
      </c>
    </row>
    <row r="1968" spans="1:51" ht="30" customHeight="1" hidden="1">
      <c r="A1968" s="6" t="s">
        <v>1215</v>
      </c>
      <c r="B1968" s="6" t="s">
        <v>1211</v>
      </c>
      <c r="C1968" s="6" t="s">
        <v>1212</v>
      </c>
      <c r="D1968" s="7">
        <v>0.0001</v>
      </c>
      <c r="E1968" s="8">
        <f t="shared" si="339"/>
        <v>99882</v>
      </c>
      <c r="F1968" s="10">
        <f t="shared" si="340"/>
        <v>9.9</v>
      </c>
      <c r="G1968" s="8">
        <f>단가대비표!O367</f>
        <v>0</v>
      </c>
      <c r="H1968" s="10">
        <f t="shared" si="341"/>
        <v>0</v>
      </c>
      <c r="I1968" s="8">
        <f>단가대비표!P367</f>
        <v>99882</v>
      </c>
      <c r="J1968" s="10">
        <f t="shared" si="342"/>
        <v>9.9</v>
      </c>
      <c r="K1968" s="8">
        <f>단가대비표!V367</f>
        <v>0</v>
      </c>
      <c r="L1968" s="10">
        <f t="shared" si="343"/>
        <v>0</v>
      </c>
      <c r="M1968" s="6" t="s">
        <v>1247</v>
      </c>
      <c r="N1968" s="2" t="s">
        <v>3863</v>
      </c>
      <c r="O1968" s="2" t="s">
        <v>1216</v>
      </c>
      <c r="P1968" s="2" t="s">
        <v>48</v>
      </c>
      <c r="Q1968" s="2" t="s">
        <v>48</v>
      </c>
      <c r="R1968" s="2" t="s">
        <v>47</v>
      </c>
      <c r="S1968" s="3"/>
      <c r="T1968" s="3"/>
      <c r="U1968" s="3"/>
      <c r="V1968" s="3">
        <v>1</v>
      </c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2" t="s">
        <v>41</v>
      </c>
      <c r="AW1968" s="2" t="s">
        <v>3872</v>
      </c>
      <c r="AX1968" s="2" t="s">
        <v>41</v>
      </c>
      <c r="AY1968" s="2" t="s">
        <v>41</v>
      </c>
    </row>
    <row r="1969" spans="1:51" ht="30" customHeight="1" hidden="1">
      <c r="A1969" s="6" t="s">
        <v>3357</v>
      </c>
      <c r="B1969" s="6" t="s">
        <v>1211</v>
      </c>
      <c r="C1969" s="6" t="s">
        <v>1212</v>
      </c>
      <c r="D1969" s="7">
        <v>0.00039</v>
      </c>
      <c r="E1969" s="8">
        <f t="shared" si="339"/>
        <v>153849</v>
      </c>
      <c r="F1969" s="10">
        <f t="shared" si="340"/>
        <v>60</v>
      </c>
      <c r="G1969" s="8">
        <f>단가대비표!O377</f>
        <v>0</v>
      </c>
      <c r="H1969" s="10">
        <f t="shared" si="341"/>
        <v>0</v>
      </c>
      <c r="I1969" s="8">
        <f>단가대비표!P377</f>
        <v>153849</v>
      </c>
      <c r="J1969" s="10">
        <f t="shared" si="342"/>
        <v>60</v>
      </c>
      <c r="K1969" s="8">
        <f>단가대비표!V377</f>
        <v>0</v>
      </c>
      <c r="L1969" s="10">
        <f t="shared" si="343"/>
        <v>0</v>
      </c>
      <c r="M1969" s="6" t="s">
        <v>3358</v>
      </c>
      <c r="N1969" s="2" t="s">
        <v>3863</v>
      </c>
      <c r="O1969" s="2" t="s">
        <v>3359</v>
      </c>
      <c r="P1969" s="2" t="s">
        <v>48</v>
      </c>
      <c r="Q1969" s="2" t="s">
        <v>48</v>
      </c>
      <c r="R1969" s="2" t="s">
        <v>47</v>
      </c>
      <c r="S1969" s="3"/>
      <c r="T1969" s="3"/>
      <c r="U1969" s="3"/>
      <c r="V1969" s="3">
        <v>1</v>
      </c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2" t="s">
        <v>41</v>
      </c>
      <c r="AW1969" s="2" t="s">
        <v>3873</v>
      </c>
      <c r="AX1969" s="2" t="s">
        <v>41</v>
      </c>
      <c r="AY1969" s="2" t="s">
        <v>41</v>
      </c>
    </row>
    <row r="1970" spans="1:51" ht="30" customHeight="1" hidden="1">
      <c r="A1970" s="6" t="s">
        <v>1976</v>
      </c>
      <c r="B1970" s="6" t="s">
        <v>1211</v>
      </c>
      <c r="C1970" s="6" t="s">
        <v>1212</v>
      </c>
      <c r="D1970" s="7">
        <v>0.00011</v>
      </c>
      <c r="E1970" s="8">
        <f t="shared" si="339"/>
        <v>120716</v>
      </c>
      <c r="F1970" s="10">
        <f t="shared" si="340"/>
        <v>13.2</v>
      </c>
      <c r="G1970" s="8">
        <f>단가대비표!O368</f>
        <v>0</v>
      </c>
      <c r="H1970" s="10">
        <f t="shared" si="341"/>
        <v>0</v>
      </c>
      <c r="I1970" s="8">
        <f>단가대비표!P368</f>
        <v>120716</v>
      </c>
      <c r="J1970" s="10">
        <f t="shared" si="342"/>
        <v>13.2</v>
      </c>
      <c r="K1970" s="8">
        <f>단가대비표!V368</f>
        <v>0</v>
      </c>
      <c r="L1970" s="10">
        <f t="shared" si="343"/>
        <v>0</v>
      </c>
      <c r="M1970" s="6" t="s">
        <v>1977</v>
      </c>
      <c r="N1970" s="2" t="s">
        <v>3863</v>
      </c>
      <c r="O1970" s="2" t="s">
        <v>1978</v>
      </c>
      <c r="P1970" s="2" t="s">
        <v>48</v>
      </c>
      <c r="Q1970" s="2" t="s">
        <v>48</v>
      </c>
      <c r="R1970" s="2" t="s">
        <v>47</v>
      </c>
      <c r="S1970" s="3"/>
      <c r="T1970" s="3"/>
      <c r="U1970" s="3"/>
      <c r="V1970" s="3">
        <v>1</v>
      </c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2" t="s">
        <v>41</v>
      </c>
      <c r="AW1970" s="2" t="s">
        <v>3874</v>
      </c>
      <c r="AX1970" s="2" t="s">
        <v>41</v>
      </c>
      <c r="AY1970" s="2" t="s">
        <v>41</v>
      </c>
    </row>
    <row r="1971" spans="1:51" ht="30" customHeight="1" hidden="1">
      <c r="A1971" s="6" t="s">
        <v>1218</v>
      </c>
      <c r="B1971" s="6" t="s">
        <v>1472</v>
      </c>
      <c r="C1971" s="6" t="s">
        <v>1028</v>
      </c>
      <c r="D1971" s="7">
        <v>1</v>
      </c>
      <c r="E1971" s="8">
        <f t="shared" si="339"/>
        <v>29</v>
      </c>
      <c r="F1971" s="10">
        <f t="shared" si="340"/>
        <v>29</v>
      </c>
      <c r="G1971" s="8">
        <f>TRUNC(SUMIF(V1962:V1971,RIGHTB(O1971,1),J1962:J1971)*U1971,2)</f>
        <v>29.09</v>
      </c>
      <c r="H1971" s="10">
        <f t="shared" si="341"/>
        <v>29</v>
      </c>
      <c r="I1971" s="8">
        <v>0</v>
      </c>
      <c r="J1971" s="10">
        <f t="shared" si="342"/>
        <v>0</v>
      </c>
      <c r="K1971" s="8">
        <v>0</v>
      </c>
      <c r="L1971" s="10">
        <f t="shared" si="343"/>
        <v>0</v>
      </c>
      <c r="M1971" s="6" t="s">
        <v>41</v>
      </c>
      <c r="N1971" s="2" t="s">
        <v>3863</v>
      </c>
      <c r="O1971" s="2" t="s">
        <v>1104</v>
      </c>
      <c r="P1971" s="2" t="s">
        <v>48</v>
      </c>
      <c r="Q1971" s="2" t="s">
        <v>48</v>
      </c>
      <c r="R1971" s="2" t="s">
        <v>48</v>
      </c>
      <c r="S1971" s="3">
        <v>1</v>
      </c>
      <c r="T1971" s="3">
        <v>0</v>
      </c>
      <c r="U1971" s="3">
        <v>0.03</v>
      </c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2" t="s">
        <v>41</v>
      </c>
      <c r="AW1971" s="2" t="s">
        <v>3875</v>
      </c>
      <c r="AX1971" s="2" t="s">
        <v>41</v>
      </c>
      <c r="AY1971" s="2" t="s">
        <v>41</v>
      </c>
    </row>
    <row r="1972" spans="1:51" ht="30" customHeight="1" hidden="1">
      <c r="A1972" s="6" t="s">
        <v>1173</v>
      </c>
      <c r="B1972" s="6" t="s">
        <v>41</v>
      </c>
      <c r="C1972" s="6" t="s">
        <v>41</v>
      </c>
      <c r="D1972" s="7"/>
      <c r="E1972" s="8"/>
      <c r="F1972" s="10">
        <f>H1972+J1972+L1972</f>
        <v>1029</v>
      </c>
      <c r="G1972" s="8"/>
      <c r="H1972" s="10">
        <f>TRUNC(SUMIF(N1962:N1971,N1961,H1962:H1971),0)</f>
        <v>59</v>
      </c>
      <c r="I1972" s="8"/>
      <c r="J1972" s="10">
        <f>TRUNC(SUMIF(N1962:N1971,N1961,J1962:J1971),0)</f>
        <v>969</v>
      </c>
      <c r="K1972" s="8"/>
      <c r="L1972" s="10">
        <f>TRUNC(SUMIF(N1962:N1971,N1961,L1962:L1971),0)</f>
        <v>1</v>
      </c>
      <c r="M1972" s="6" t="s">
        <v>41</v>
      </c>
      <c r="N1972" s="2" t="s">
        <v>67</v>
      </c>
      <c r="O1972" s="2" t="s">
        <v>67</v>
      </c>
      <c r="P1972" s="2" t="s">
        <v>41</v>
      </c>
      <c r="Q1972" s="2" t="s">
        <v>41</v>
      </c>
      <c r="R1972" s="2" t="s">
        <v>41</v>
      </c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2" t="s">
        <v>41</v>
      </c>
      <c r="AW1972" s="2" t="s">
        <v>41</v>
      </c>
      <c r="AX1972" s="2" t="s">
        <v>41</v>
      </c>
      <c r="AY1972" s="2" t="s">
        <v>41</v>
      </c>
    </row>
    <row r="1973" spans="1:13" ht="30" customHeight="1" hidden="1">
      <c r="A1973" s="7"/>
      <c r="B1973" s="7"/>
      <c r="C1973" s="7"/>
      <c r="D1973" s="7"/>
      <c r="E1973" s="8"/>
      <c r="F1973" s="10"/>
      <c r="G1973" s="8"/>
      <c r="H1973" s="10"/>
      <c r="I1973" s="8"/>
      <c r="J1973" s="10"/>
      <c r="K1973" s="8"/>
      <c r="L1973" s="10"/>
      <c r="M1973" s="7"/>
    </row>
    <row r="1974" spans="1:14" ht="30" customHeight="1" hidden="1">
      <c r="A1974" s="24" t="s">
        <v>3876</v>
      </c>
      <c r="B1974" s="25"/>
      <c r="C1974" s="25"/>
      <c r="D1974" s="25"/>
      <c r="E1974" s="26"/>
      <c r="F1974" s="27"/>
      <c r="G1974" s="26"/>
      <c r="H1974" s="27"/>
      <c r="I1974" s="26"/>
      <c r="J1974" s="27"/>
      <c r="K1974" s="26"/>
      <c r="L1974" s="27"/>
      <c r="M1974" s="28"/>
      <c r="N1974" s="4" t="s">
        <v>2270</v>
      </c>
    </row>
    <row r="1975" spans="1:51" ht="30" customHeight="1" hidden="1">
      <c r="A1975" s="6" t="s">
        <v>258</v>
      </c>
      <c r="B1975" s="6" t="s">
        <v>3877</v>
      </c>
      <c r="C1975" s="6" t="s">
        <v>219</v>
      </c>
      <c r="D1975" s="7">
        <v>0.00578</v>
      </c>
      <c r="E1975" s="8">
        <f aca="true" t="shared" si="344" ref="E1975:F1977">TRUNC(G1975+I1975+K1975,1)</f>
        <v>680000</v>
      </c>
      <c r="F1975" s="10">
        <f t="shared" si="344"/>
        <v>3930.4</v>
      </c>
      <c r="G1975" s="8">
        <f>단가대비표!O93</f>
        <v>680000</v>
      </c>
      <c r="H1975" s="10">
        <f>TRUNC(G1975*D1975,1)</f>
        <v>3930.4</v>
      </c>
      <c r="I1975" s="8">
        <f>단가대비표!P93</f>
        <v>0</v>
      </c>
      <c r="J1975" s="10">
        <f>TRUNC(I1975*D1975,1)</f>
        <v>0</v>
      </c>
      <c r="K1975" s="8">
        <f>단가대비표!V93</f>
        <v>0</v>
      </c>
      <c r="L1975" s="10">
        <f>TRUNC(K1975*D1975,1)</f>
        <v>0</v>
      </c>
      <c r="M1975" s="6" t="s">
        <v>3878</v>
      </c>
      <c r="N1975" s="2" t="s">
        <v>2270</v>
      </c>
      <c r="O1975" s="2" t="s">
        <v>3879</v>
      </c>
      <c r="P1975" s="2" t="s">
        <v>48</v>
      </c>
      <c r="Q1975" s="2" t="s">
        <v>48</v>
      </c>
      <c r="R1975" s="2" t="s">
        <v>47</v>
      </c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2" t="s">
        <v>41</v>
      </c>
      <c r="AW1975" s="2" t="s">
        <v>3880</v>
      </c>
      <c r="AX1975" s="2" t="s">
        <v>41</v>
      </c>
      <c r="AY1975" s="2" t="s">
        <v>41</v>
      </c>
    </row>
    <row r="1976" spans="1:51" ht="30" customHeight="1" hidden="1">
      <c r="A1976" s="6" t="s">
        <v>286</v>
      </c>
      <c r="B1976" s="6" t="s">
        <v>287</v>
      </c>
      <c r="C1976" s="6" t="s">
        <v>219</v>
      </c>
      <c r="D1976" s="7">
        <v>0.0055</v>
      </c>
      <c r="E1976" s="8">
        <f t="shared" si="344"/>
        <v>457572</v>
      </c>
      <c r="F1976" s="10">
        <f t="shared" si="344"/>
        <v>2516.6</v>
      </c>
      <c r="G1976" s="8">
        <f>일위대가목록!F48</f>
        <v>0</v>
      </c>
      <c r="H1976" s="10">
        <f>TRUNC(G1976*D1976,1)</f>
        <v>0</v>
      </c>
      <c r="I1976" s="8">
        <f>일위대가목록!G48</f>
        <v>457572</v>
      </c>
      <c r="J1976" s="10">
        <f>TRUNC(I1976*D1976,1)</f>
        <v>2516.6</v>
      </c>
      <c r="K1976" s="8">
        <f>일위대가목록!H48</f>
        <v>0</v>
      </c>
      <c r="L1976" s="10">
        <f>TRUNC(K1976*D1976,1)</f>
        <v>0</v>
      </c>
      <c r="M1976" s="6" t="s">
        <v>288</v>
      </c>
      <c r="N1976" s="2" t="s">
        <v>2270</v>
      </c>
      <c r="O1976" s="2" t="s">
        <v>289</v>
      </c>
      <c r="P1976" s="2" t="s">
        <v>47</v>
      </c>
      <c r="Q1976" s="2" t="s">
        <v>48</v>
      </c>
      <c r="R1976" s="2" t="s">
        <v>48</v>
      </c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2" t="s">
        <v>41</v>
      </c>
      <c r="AW1976" s="2" t="s">
        <v>3881</v>
      </c>
      <c r="AX1976" s="2" t="s">
        <v>41</v>
      </c>
      <c r="AY1976" s="2" t="s">
        <v>41</v>
      </c>
    </row>
    <row r="1977" spans="1:51" ht="30" customHeight="1" hidden="1">
      <c r="A1977" s="6" t="s">
        <v>1016</v>
      </c>
      <c r="B1977" s="6" t="s">
        <v>1017</v>
      </c>
      <c r="C1977" s="6" t="s">
        <v>699</v>
      </c>
      <c r="D1977" s="7">
        <v>-0.2475</v>
      </c>
      <c r="E1977" s="8">
        <f t="shared" si="344"/>
        <v>120</v>
      </c>
      <c r="F1977" s="10">
        <f t="shared" si="344"/>
        <v>-29.7</v>
      </c>
      <c r="G1977" s="8">
        <f>단가대비표!O50</f>
        <v>120</v>
      </c>
      <c r="H1977" s="10">
        <f>TRUNC(G1977*D1977,1)</f>
        <v>-29.7</v>
      </c>
      <c r="I1977" s="8">
        <f>단가대비표!P50</f>
        <v>0</v>
      </c>
      <c r="J1977" s="10">
        <f>TRUNC(I1977*D1977,1)</f>
        <v>0</v>
      </c>
      <c r="K1977" s="8">
        <f>단가대비표!V50</f>
        <v>0</v>
      </c>
      <c r="L1977" s="10">
        <f>TRUNC(K1977*D1977,1)</f>
        <v>0</v>
      </c>
      <c r="M1977" s="6" t="s">
        <v>1483</v>
      </c>
      <c r="N1977" s="2" t="s">
        <v>2270</v>
      </c>
      <c r="O1977" s="2" t="s">
        <v>1484</v>
      </c>
      <c r="P1977" s="2" t="s">
        <v>48</v>
      </c>
      <c r="Q1977" s="2" t="s">
        <v>48</v>
      </c>
      <c r="R1977" s="2" t="s">
        <v>47</v>
      </c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2" t="s">
        <v>41</v>
      </c>
      <c r="AW1977" s="2" t="s">
        <v>3882</v>
      </c>
      <c r="AX1977" s="2" t="s">
        <v>41</v>
      </c>
      <c r="AY1977" s="2" t="s">
        <v>41</v>
      </c>
    </row>
    <row r="1978" spans="1:51" ht="30" customHeight="1" hidden="1">
      <c r="A1978" s="6" t="s">
        <v>1173</v>
      </c>
      <c r="B1978" s="6" t="s">
        <v>41</v>
      </c>
      <c r="C1978" s="6" t="s">
        <v>41</v>
      </c>
      <c r="D1978" s="7"/>
      <c r="E1978" s="8"/>
      <c r="F1978" s="10">
        <f>H1978+J1978+L1978</f>
        <v>6416</v>
      </c>
      <c r="G1978" s="8"/>
      <c r="H1978" s="10">
        <f>TRUNC(SUMIF(N1975:N1977,N1974,H1975:H1977),0)</f>
        <v>3900</v>
      </c>
      <c r="I1978" s="8"/>
      <c r="J1978" s="10">
        <f>TRUNC(SUMIF(N1975:N1977,N1974,J1975:J1977),0)</f>
        <v>2516</v>
      </c>
      <c r="K1978" s="8"/>
      <c r="L1978" s="10">
        <f>TRUNC(SUMIF(N1975:N1977,N1974,L1975:L1977),0)</f>
        <v>0</v>
      </c>
      <c r="M1978" s="6" t="s">
        <v>41</v>
      </c>
      <c r="N1978" s="2" t="s">
        <v>67</v>
      </c>
      <c r="O1978" s="2" t="s">
        <v>67</v>
      </c>
      <c r="P1978" s="2" t="s">
        <v>41</v>
      </c>
      <c r="Q1978" s="2" t="s">
        <v>41</v>
      </c>
      <c r="R1978" s="2" t="s">
        <v>41</v>
      </c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2" t="s">
        <v>41</v>
      </c>
      <c r="AW1978" s="2" t="s">
        <v>41</v>
      </c>
      <c r="AX1978" s="2" t="s">
        <v>41</v>
      </c>
      <c r="AY1978" s="2" t="s">
        <v>41</v>
      </c>
    </row>
    <row r="1979" spans="1:13" ht="30" customHeight="1" hidden="1">
      <c r="A1979" s="7"/>
      <c r="B1979" s="7"/>
      <c r="C1979" s="7"/>
      <c r="D1979" s="7"/>
      <c r="E1979" s="8"/>
      <c r="F1979" s="10"/>
      <c r="G1979" s="8"/>
      <c r="H1979" s="10"/>
      <c r="I1979" s="8"/>
      <c r="J1979" s="10"/>
      <c r="K1979" s="8"/>
      <c r="L1979" s="10"/>
      <c r="M1979" s="7"/>
    </row>
    <row r="1980" spans="1:14" ht="30" customHeight="1" hidden="1">
      <c r="A1980" s="24" t="s">
        <v>3883</v>
      </c>
      <c r="B1980" s="25"/>
      <c r="C1980" s="25"/>
      <c r="D1980" s="25"/>
      <c r="E1980" s="26"/>
      <c r="F1980" s="27"/>
      <c r="G1980" s="26"/>
      <c r="H1980" s="27"/>
      <c r="I1980" s="26"/>
      <c r="J1980" s="27"/>
      <c r="K1980" s="26"/>
      <c r="L1980" s="27"/>
      <c r="M1980" s="28"/>
      <c r="N1980" s="4" t="s">
        <v>2346</v>
      </c>
    </row>
    <row r="1981" spans="1:51" ht="30" customHeight="1" hidden="1">
      <c r="A1981" s="6" t="s">
        <v>998</v>
      </c>
      <c r="B1981" s="6" t="s">
        <v>1885</v>
      </c>
      <c r="C1981" s="6" t="s">
        <v>699</v>
      </c>
      <c r="D1981" s="7">
        <v>510</v>
      </c>
      <c r="E1981" s="8">
        <f aca="true" t="shared" si="345" ref="E1981:F1983">TRUNC(G1981+I1981+K1981,1)</f>
        <v>0</v>
      </c>
      <c r="F1981" s="10">
        <f t="shared" si="345"/>
        <v>0</v>
      </c>
      <c r="G1981" s="8">
        <f>단가대비표!O125</f>
        <v>0</v>
      </c>
      <c r="H1981" s="10">
        <f>TRUNC(G1981*D1981,1)</f>
        <v>0</v>
      </c>
      <c r="I1981" s="8">
        <f>단가대비표!P125</f>
        <v>0</v>
      </c>
      <c r="J1981" s="10">
        <f>TRUNC(I1981*D1981,1)</f>
        <v>0</v>
      </c>
      <c r="K1981" s="8">
        <f>단가대비표!V125</f>
        <v>0</v>
      </c>
      <c r="L1981" s="10">
        <f>TRUNC(K1981*D1981,1)</f>
        <v>0</v>
      </c>
      <c r="M1981" s="6" t="s">
        <v>1886</v>
      </c>
      <c r="N1981" s="2" t="s">
        <v>2346</v>
      </c>
      <c r="O1981" s="2" t="s">
        <v>1887</v>
      </c>
      <c r="P1981" s="2" t="s">
        <v>48</v>
      </c>
      <c r="Q1981" s="2" t="s">
        <v>48</v>
      </c>
      <c r="R1981" s="2" t="s">
        <v>47</v>
      </c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2" t="s">
        <v>41</v>
      </c>
      <c r="AW1981" s="2" t="s">
        <v>3884</v>
      </c>
      <c r="AX1981" s="2" t="s">
        <v>41</v>
      </c>
      <c r="AY1981" s="2" t="s">
        <v>41</v>
      </c>
    </row>
    <row r="1982" spans="1:51" ht="30" customHeight="1" hidden="1">
      <c r="A1982" s="6" t="s">
        <v>988</v>
      </c>
      <c r="B1982" s="6" t="s">
        <v>1889</v>
      </c>
      <c r="C1982" s="6" t="s">
        <v>130</v>
      </c>
      <c r="D1982" s="7">
        <v>1.1</v>
      </c>
      <c r="E1982" s="8">
        <f t="shared" si="345"/>
        <v>0</v>
      </c>
      <c r="F1982" s="10">
        <f t="shared" si="345"/>
        <v>0</v>
      </c>
      <c r="G1982" s="8">
        <f>단가대비표!O43</f>
        <v>0</v>
      </c>
      <c r="H1982" s="10">
        <f>TRUNC(G1982*D1982,1)</f>
        <v>0</v>
      </c>
      <c r="I1982" s="8">
        <f>단가대비표!P43</f>
        <v>0</v>
      </c>
      <c r="J1982" s="10">
        <f>TRUNC(I1982*D1982,1)</f>
        <v>0</v>
      </c>
      <c r="K1982" s="8">
        <f>단가대비표!V43</f>
        <v>0</v>
      </c>
      <c r="L1982" s="10">
        <f>TRUNC(K1982*D1982,1)</f>
        <v>0</v>
      </c>
      <c r="M1982" s="6" t="s">
        <v>1890</v>
      </c>
      <c r="N1982" s="2" t="s">
        <v>2346</v>
      </c>
      <c r="O1982" s="2" t="s">
        <v>1891</v>
      </c>
      <c r="P1982" s="2" t="s">
        <v>48</v>
      </c>
      <c r="Q1982" s="2" t="s">
        <v>48</v>
      </c>
      <c r="R1982" s="2" t="s">
        <v>47</v>
      </c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2" t="s">
        <v>41</v>
      </c>
      <c r="AW1982" s="2" t="s">
        <v>3885</v>
      </c>
      <c r="AX1982" s="2" t="s">
        <v>41</v>
      </c>
      <c r="AY1982" s="2" t="s">
        <v>41</v>
      </c>
    </row>
    <row r="1983" spans="1:51" ht="30" customHeight="1" hidden="1">
      <c r="A1983" s="6" t="s">
        <v>3526</v>
      </c>
      <c r="B1983" s="6" t="s">
        <v>3527</v>
      </c>
      <c r="C1983" s="6" t="s">
        <v>130</v>
      </c>
      <c r="D1983" s="7">
        <v>1</v>
      </c>
      <c r="E1983" s="8">
        <f t="shared" si="345"/>
        <v>65922</v>
      </c>
      <c r="F1983" s="10">
        <f t="shared" si="345"/>
        <v>65922</v>
      </c>
      <c r="G1983" s="8">
        <f>일위대가목록!F281</f>
        <v>0</v>
      </c>
      <c r="H1983" s="10">
        <f>TRUNC(G1983*D1983,1)</f>
        <v>0</v>
      </c>
      <c r="I1983" s="8">
        <f>일위대가목록!G281</f>
        <v>65922</v>
      </c>
      <c r="J1983" s="10">
        <f>TRUNC(I1983*D1983,1)</f>
        <v>65922</v>
      </c>
      <c r="K1983" s="8">
        <f>일위대가목록!H281</f>
        <v>0</v>
      </c>
      <c r="L1983" s="10">
        <f>TRUNC(K1983*D1983,1)</f>
        <v>0</v>
      </c>
      <c r="M1983" s="6" t="s">
        <v>3528</v>
      </c>
      <c r="N1983" s="2" t="s">
        <v>2346</v>
      </c>
      <c r="O1983" s="2" t="s">
        <v>3529</v>
      </c>
      <c r="P1983" s="2" t="s">
        <v>47</v>
      </c>
      <c r="Q1983" s="2" t="s">
        <v>48</v>
      </c>
      <c r="R1983" s="2" t="s">
        <v>48</v>
      </c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2" t="s">
        <v>41</v>
      </c>
      <c r="AW1983" s="2" t="s">
        <v>3886</v>
      </c>
      <c r="AX1983" s="2" t="s">
        <v>41</v>
      </c>
      <c r="AY1983" s="2" t="s">
        <v>41</v>
      </c>
    </row>
    <row r="1984" spans="1:51" ht="30" customHeight="1" hidden="1">
      <c r="A1984" s="6" t="s">
        <v>1173</v>
      </c>
      <c r="B1984" s="6" t="s">
        <v>41</v>
      </c>
      <c r="C1984" s="6" t="s">
        <v>41</v>
      </c>
      <c r="D1984" s="7"/>
      <c r="E1984" s="8"/>
      <c r="F1984" s="10">
        <f>H1984+J1984+L1984</f>
        <v>65922</v>
      </c>
      <c r="G1984" s="8"/>
      <c r="H1984" s="10">
        <f>TRUNC(SUMIF(N1981:N1983,N1980,H1981:H1983),0)</f>
        <v>0</v>
      </c>
      <c r="I1984" s="8"/>
      <c r="J1984" s="10">
        <f>TRUNC(SUMIF(N1981:N1983,N1980,J1981:J1983),0)</f>
        <v>65922</v>
      </c>
      <c r="K1984" s="8"/>
      <c r="L1984" s="10">
        <f>TRUNC(SUMIF(N1981:N1983,N1980,L1981:L1983),0)</f>
        <v>0</v>
      </c>
      <c r="M1984" s="6" t="s">
        <v>41</v>
      </c>
      <c r="N1984" s="2" t="s">
        <v>67</v>
      </c>
      <c r="O1984" s="2" t="s">
        <v>67</v>
      </c>
      <c r="P1984" s="2" t="s">
        <v>41</v>
      </c>
      <c r="Q1984" s="2" t="s">
        <v>41</v>
      </c>
      <c r="R1984" s="2" t="s">
        <v>41</v>
      </c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2" t="s">
        <v>41</v>
      </c>
      <c r="AW1984" s="2" t="s">
        <v>41</v>
      </c>
      <c r="AX1984" s="2" t="s">
        <v>41</v>
      </c>
      <c r="AY1984" s="2" t="s">
        <v>41</v>
      </c>
    </row>
    <row r="1985" spans="1:13" ht="30" customHeight="1" hidden="1">
      <c r="A1985" s="7"/>
      <c r="B1985" s="7"/>
      <c r="C1985" s="7"/>
      <c r="D1985" s="7"/>
      <c r="E1985" s="8"/>
      <c r="F1985" s="10"/>
      <c r="G1985" s="8"/>
      <c r="H1985" s="10"/>
      <c r="I1985" s="8"/>
      <c r="J1985" s="10"/>
      <c r="K1985" s="8"/>
      <c r="L1985" s="10"/>
      <c r="M1985" s="7"/>
    </row>
    <row r="1986" spans="1:14" ht="30" customHeight="1" hidden="1">
      <c r="A1986" s="24" t="s">
        <v>3887</v>
      </c>
      <c r="B1986" s="25"/>
      <c r="C1986" s="25"/>
      <c r="D1986" s="25"/>
      <c r="E1986" s="26"/>
      <c r="F1986" s="27"/>
      <c r="G1986" s="26"/>
      <c r="H1986" s="27"/>
      <c r="I1986" s="26"/>
      <c r="J1986" s="27"/>
      <c r="K1986" s="26"/>
      <c r="L1986" s="27"/>
      <c r="M1986" s="28"/>
      <c r="N1986" s="4" t="s">
        <v>2353</v>
      </c>
    </row>
    <row r="1987" spans="1:51" ht="30" customHeight="1" hidden="1">
      <c r="A1987" s="6" t="s">
        <v>2367</v>
      </c>
      <c r="B1987" s="6" t="s">
        <v>1211</v>
      </c>
      <c r="C1987" s="6" t="s">
        <v>1212</v>
      </c>
      <c r="D1987" s="7">
        <v>0.031</v>
      </c>
      <c r="E1987" s="8">
        <f>TRUNC(G1987+I1987+K1987,1)</f>
        <v>157810</v>
      </c>
      <c r="F1987" s="10">
        <f>TRUNC(H1987+J1987+L1987,1)</f>
        <v>4892.1</v>
      </c>
      <c r="G1987" s="8">
        <f>단가대비표!O387</f>
        <v>0</v>
      </c>
      <c r="H1987" s="10">
        <f>TRUNC(G1987*D1987,1)</f>
        <v>0</v>
      </c>
      <c r="I1987" s="8">
        <f>단가대비표!P387</f>
        <v>157810</v>
      </c>
      <c r="J1987" s="10">
        <f>TRUNC(I1987*D1987,1)</f>
        <v>4892.1</v>
      </c>
      <c r="K1987" s="8">
        <f>단가대비표!V387</f>
        <v>0</v>
      </c>
      <c r="L1987" s="10">
        <f>TRUNC(K1987*D1987,1)</f>
        <v>0</v>
      </c>
      <c r="M1987" s="6" t="s">
        <v>2368</v>
      </c>
      <c r="N1987" s="2" t="s">
        <v>2353</v>
      </c>
      <c r="O1987" s="2" t="s">
        <v>2369</v>
      </c>
      <c r="P1987" s="2" t="s">
        <v>48</v>
      </c>
      <c r="Q1987" s="2" t="s">
        <v>48</v>
      </c>
      <c r="R1987" s="2" t="s">
        <v>47</v>
      </c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2" t="s">
        <v>41</v>
      </c>
      <c r="AW1987" s="2" t="s">
        <v>3888</v>
      </c>
      <c r="AX1987" s="2" t="s">
        <v>41</v>
      </c>
      <c r="AY1987" s="2" t="s">
        <v>41</v>
      </c>
    </row>
    <row r="1988" spans="1:51" ht="30" customHeight="1" hidden="1">
      <c r="A1988" s="6" t="s">
        <v>1215</v>
      </c>
      <c r="B1988" s="6" t="s">
        <v>1211</v>
      </c>
      <c r="C1988" s="6" t="s">
        <v>1212</v>
      </c>
      <c r="D1988" s="7">
        <v>0.013</v>
      </c>
      <c r="E1988" s="8">
        <f>TRUNC(G1988+I1988+K1988,1)</f>
        <v>99882</v>
      </c>
      <c r="F1988" s="10">
        <f>TRUNC(H1988+J1988+L1988,1)</f>
        <v>1298.4</v>
      </c>
      <c r="G1988" s="8">
        <f>단가대비표!O367</f>
        <v>0</v>
      </c>
      <c r="H1988" s="10">
        <f>TRUNC(G1988*D1988,1)</f>
        <v>0</v>
      </c>
      <c r="I1988" s="8">
        <f>단가대비표!P367</f>
        <v>99882</v>
      </c>
      <c r="J1988" s="10">
        <f>TRUNC(I1988*D1988,1)</f>
        <v>1298.4</v>
      </c>
      <c r="K1988" s="8">
        <f>단가대비표!V367</f>
        <v>0</v>
      </c>
      <c r="L1988" s="10">
        <f>TRUNC(K1988*D1988,1)</f>
        <v>0</v>
      </c>
      <c r="M1988" s="6" t="s">
        <v>1247</v>
      </c>
      <c r="N1988" s="2" t="s">
        <v>2353</v>
      </c>
      <c r="O1988" s="2" t="s">
        <v>1216</v>
      </c>
      <c r="P1988" s="2" t="s">
        <v>48</v>
      </c>
      <c r="Q1988" s="2" t="s">
        <v>48</v>
      </c>
      <c r="R1988" s="2" t="s">
        <v>47</v>
      </c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2" t="s">
        <v>41</v>
      </c>
      <c r="AW1988" s="2" t="s">
        <v>3889</v>
      </c>
      <c r="AX1988" s="2" t="s">
        <v>41</v>
      </c>
      <c r="AY1988" s="2" t="s">
        <v>41</v>
      </c>
    </row>
    <row r="1989" spans="1:51" ht="30" customHeight="1" hidden="1">
      <c r="A1989" s="6" t="s">
        <v>1173</v>
      </c>
      <c r="B1989" s="6" t="s">
        <v>41</v>
      </c>
      <c r="C1989" s="6" t="s">
        <v>41</v>
      </c>
      <c r="D1989" s="7"/>
      <c r="E1989" s="8"/>
      <c r="F1989" s="10">
        <f>H1989+J1989+L1989</f>
        <v>6190</v>
      </c>
      <c r="G1989" s="8"/>
      <c r="H1989" s="10">
        <f>TRUNC(SUMIF(N1987:N1988,N1986,H1987:H1988),0)</f>
        <v>0</v>
      </c>
      <c r="I1989" s="8"/>
      <c r="J1989" s="10">
        <f>TRUNC(SUMIF(N1987:N1988,N1986,J1987:J1988),0)</f>
        <v>6190</v>
      </c>
      <c r="K1989" s="8"/>
      <c r="L1989" s="10">
        <f>TRUNC(SUMIF(N1987:N1988,N1986,L1987:L1988),0)</f>
        <v>0</v>
      </c>
      <c r="M1989" s="6" t="s">
        <v>41</v>
      </c>
      <c r="N1989" s="2" t="s">
        <v>67</v>
      </c>
      <c r="O1989" s="2" t="s">
        <v>67</v>
      </c>
      <c r="P1989" s="2" t="s">
        <v>41</v>
      </c>
      <c r="Q1989" s="2" t="s">
        <v>41</v>
      </c>
      <c r="R1989" s="2" t="s">
        <v>41</v>
      </c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2" t="s">
        <v>41</v>
      </c>
      <c r="AW1989" s="2" t="s">
        <v>41</v>
      </c>
      <c r="AX1989" s="2" t="s">
        <v>41</v>
      </c>
      <c r="AY1989" s="2" t="s">
        <v>41</v>
      </c>
    </row>
    <row r="1990" spans="1:13" ht="30" customHeight="1" hidden="1">
      <c r="A1990" s="7"/>
      <c r="B1990" s="7"/>
      <c r="C1990" s="7"/>
      <c r="D1990" s="7"/>
      <c r="E1990" s="8"/>
      <c r="F1990" s="10"/>
      <c r="G1990" s="8"/>
      <c r="H1990" s="10"/>
      <c r="I1990" s="8"/>
      <c r="J1990" s="10"/>
      <c r="K1990" s="8"/>
      <c r="L1990" s="10"/>
      <c r="M1990" s="7"/>
    </row>
    <row r="1991" spans="1:14" ht="30" customHeight="1" hidden="1">
      <c r="A1991" s="24" t="s">
        <v>3890</v>
      </c>
      <c r="B1991" s="25"/>
      <c r="C1991" s="25"/>
      <c r="D1991" s="25"/>
      <c r="E1991" s="26"/>
      <c r="F1991" s="27"/>
      <c r="G1991" s="26"/>
      <c r="H1991" s="27"/>
      <c r="I1991" s="26"/>
      <c r="J1991" s="27"/>
      <c r="K1991" s="26"/>
      <c r="L1991" s="27"/>
      <c r="M1991" s="28"/>
      <c r="N1991" s="4" t="s">
        <v>2360</v>
      </c>
    </row>
    <row r="1992" spans="1:51" ht="30" customHeight="1" hidden="1">
      <c r="A1992" s="6" t="s">
        <v>2367</v>
      </c>
      <c r="B1992" s="6" t="s">
        <v>1211</v>
      </c>
      <c r="C1992" s="6" t="s">
        <v>1212</v>
      </c>
      <c r="D1992" s="7">
        <v>0.048</v>
      </c>
      <c r="E1992" s="8">
        <f>TRUNC(G1992+I1992+K1992,1)</f>
        <v>157810</v>
      </c>
      <c r="F1992" s="10">
        <f>TRUNC(H1992+J1992+L1992,1)</f>
        <v>7574.8</v>
      </c>
      <c r="G1992" s="8">
        <f>단가대비표!O387</f>
        <v>0</v>
      </c>
      <c r="H1992" s="10">
        <f>TRUNC(G1992*D1992,1)</f>
        <v>0</v>
      </c>
      <c r="I1992" s="8">
        <f>단가대비표!P387</f>
        <v>157810</v>
      </c>
      <c r="J1992" s="10">
        <f>TRUNC(I1992*D1992,1)</f>
        <v>7574.8</v>
      </c>
      <c r="K1992" s="8">
        <f>단가대비표!V387</f>
        <v>0</v>
      </c>
      <c r="L1992" s="10">
        <f>TRUNC(K1992*D1992,1)</f>
        <v>0</v>
      </c>
      <c r="M1992" s="6" t="s">
        <v>2368</v>
      </c>
      <c r="N1992" s="2" t="s">
        <v>2360</v>
      </c>
      <c r="O1992" s="2" t="s">
        <v>2369</v>
      </c>
      <c r="P1992" s="2" t="s">
        <v>48</v>
      </c>
      <c r="Q1992" s="2" t="s">
        <v>48</v>
      </c>
      <c r="R1992" s="2" t="s">
        <v>47</v>
      </c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2" t="s">
        <v>41</v>
      </c>
      <c r="AW1992" s="2" t="s">
        <v>3891</v>
      </c>
      <c r="AX1992" s="2" t="s">
        <v>41</v>
      </c>
      <c r="AY1992" s="2" t="s">
        <v>41</v>
      </c>
    </row>
    <row r="1993" spans="1:51" ht="30" customHeight="1" hidden="1">
      <c r="A1993" s="6" t="s">
        <v>1215</v>
      </c>
      <c r="B1993" s="6" t="s">
        <v>1211</v>
      </c>
      <c r="C1993" s="6" t="s">
        <v>1212</v>
      </c>
      <c r="D1993" s="7">
        <v>0.02</v>
      </c>
      <c r="E1993" s="8">
        <f>TRUNC(G1993+I1993+K1993,1)</f>
        <v>99882</v>
      </c>
      <c r="F1993" s="10">
        <f>TRUNC(H1993+J1993+L1993,1)</f>
        <v>1997.6</v>
      </c>
      <c r="G1993" s="8">
        <f>단가대비표!O367</f>
        <v>0</v>
      </c>
      <c r="H1993" s="10">
        <f>TRUNC(G1993*D1993,1)</f>
        <v>0</v>
      </c>
      <c r="I1993" s="8">
        <f>단가대비표!P367</f>
        <v>99882</v>
      </c>
      <c r="J1993" s="10">
        <f>TRUNC(I1993*D1993,1)</f>
        <v>1997.6</v>
      </c>
      <c r="K1993" s="8">
        <f>단가대비표!V367</f>
        <v>0</v>
      </c>
      <c r="L1993" s="10">
        <f>TRUNC(K1993*D1993,1)</f>
        <v>0</v>
      </c>
      <c r="M1993" s="6" t="s">
        <v>1247</v>
      </c>
      <c r="N1993" s="2" t="s">
        <v>2360</v>
      </c>
      <c r="O1993" s="2" t="s">
        <v>1216</v>
      </c>
      <c r="P1993" s="2" t="s">
        <v>48</v>
      </c>
      <c r="Q1993" s="2" t="s">
        <v>48</v>
      </c>
      <c r="R1993" s="2" t="s">
        <v>47</v>
      </c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2" t="s">
        <v>41</v>
      </c>
      <c r="AW1993" s="2" t="s">
        <v>3892</v>
      </c>
      <c r="AX1993" s="2" t="s">
        <v>41</v>
      </c>
      <c r="AY1993" s="2" t="s">
        <v>41</v>
      </c>
    </row>
    <row r="1994" spans="1:51" ht="30" customHeight="1" hidden="1">
      <c r="A1994" s="6" t="s">
        <v>1173</v>
      </c>
      <c r="B1994" s="6" t="s">
        <v>41</v>
      </c>
      <c r="C1994" s="6" t="s">
        <v>41</v>
      </c>
      <c r="D1994" s="7"/>
      <c r="E1994" s="8"/>
      <c r="F1994" s="10">
        <f>H1994+J1994+L1994</f>
        <v>9572</v>
      </c>
      <c r="G1994" s="8"/>
      <c r="H1994" s="10">
        <f>TRUNC(SUMIF(N1992:N1993,N1991,H1992:H1993),0)</f>
        <v>0</v>
      </c>
      <c r="I1994" s="8"/>
      <c r="J1994" s="10">
        <f>TRUNC(SUMIF(N1992:N1993,N1991,J1992:J1993),0)</f>
        <v>9572</v>
      </c>
      <c r="K1994" s="8"/>
      <c r="L1994" s="10">
        <f>TRUNC(SUMIF(N1992:N1993,N1991,L1992:L1993),0)</f>
        <v>0</v>
      </c>
      <c r="M1994" s="6" t="s">
        <v>41</v>
      </c>
      <c r="N1994" s="2" t="s">
        <v>67</v>
      </c>
      <c r="O1994" s="2" t="s">
        <v>67</v>
      </c>
      <c r="P1994" s="2" t="s">
        <v>41</v>
      </c>
      <c r="Q1994" s="2" t="s">
        <v>41</v>
      </c>
      <c r="R1994" s="2" t="s">
        <v>41</v>
      </c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2" t="s">
        <v>41</v>
      </c>
      <c r="AW1994" s="2" t="s">
        <v>41</v>
      </c>
      <c r="AX1994" s="2" t="s">
        <v>41</v>
      </c>
      <c r="AY1994" s="2" t="s">
        <v>41</v>
      </c>
    </row>
    <row r="1995" spans="1:13" ht="30" customHeight="1" hidden="1">
      <c r="A1995" s="7"/>
      <c r="B1995" s="7"/>
      <c r="C1995" s="7"/>
      <c r="D1995" s="7"/>
      <c r="E1995" s="8"/>
      <c r="F1995" s="10"/>
      <c r="G1995" s="8"/>
      <c r="H1995" s="10"/>
      <c r="I1995" s="8"/>
      <c r="J1995" s="10"/>
      <c r="K1995" s="8"/>
      <c r="L1995" s="10"/>
      <c r="M1995" s="7"/>
    </row>
    <row r="1996" spans="1:14" ht="30" customHeight="1" hidden="1">
      <c r="A1996" s="24" t="s">
        <v>3893</v>
      </c>
      <c r="B1996" s="25"/>
      <c r="C1996" s="25"/>
      <c r="D1996" s="25"/>
      <c r="E1996" s="26"/>
      <c r="F1996" s="27"/>
      <c r="G1996" s="26"/>
      <c r="H1996" s="27"/>
      <c r="I1996" s="26"/>
      <c r="J1996" s="27"/>
      <c r="K1996" s="26"/>
      <c r="L1996" s="27"/>
      <c r="M1996" s="28"/>
      <c r="N1996" s="4" t="s">
        <v>2364</v>
      </c>
    </row>
    <row r="1997" spans="1:51" ht="30" customHeight="1" hidden="1">
      <c r="A1997" s="6" t="s">
        <v>2367</v>
      </c>
      <c r="B1997" s="6" t="s">
        <v>1211</v>
      </c>
      <c r="C1997" s="6" t="s">
        <v>1212</v>
      </c>
      <c r="D1997" s="7">
        <v>0.052</v>
      </c>
      <c r="E1997" s="8">
        <f>TRUNC(G1997+I1997+K1997,1)</f>
        <v>157810</v>
      </c>
      <c r="F1997" s="10">
        <f>TRUNC(H1997+J1997+L1997,1)</f>
        <v>8206.1</v>
      </c>
      <c r="G1997" s="8">
        <f>단가대비표!O387</f>
        <v>0</v>
      </c>
      <c r="H1997" s="10">
        <f>TRUNC(G1997*D1997,1)</f>
        <v>0</v>
      </c>
      <c r="I1997" s="8">
        <f>단가대비표!P387</f>
        <v>157810</v>
      </c>
      <c r="J1997" s="10">
        <f>TRUNC(I1997*D1997,1)</f>
        <v>8206.1</v>
      </c>
      <c r="K1997" s="8">
        <f>단가대비표!V387</f>
        <v>0</v>
      </c>
      <c r="L1997" s="10">
        <f>TRUNC(K1997*D1997,1)</f>
        <v>0</v>
      </c>
      <c r="M1997" s="6" t="s">
        <v>2368</v>
      </c>
      <c r="N1997" s="2" t="s">
        <v>2364</v>
      </c>
      <c r="O1997" s="2" t="s">
        <v>2369</v>
      </c>
      <c r="P1997" s="2" t="s">
        <v>48</v>
      </c>
      <c r="Q1997" s="2" t="s">
        <v>48</v>
      </c>
      <c r="R1997" s="2" t="s">
        <v>47</v>
      </c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2" t="s">
        <v>41</v>
      </c>
      <c r="AW1997" s="2" t="s">
        <v>3894</v>
      </c>
      <c r="AX1997" s="2" t="s">
        <v>41</v>
      </c>
      <c r="AY1997" s="2" t="s">
        <v>41</v>
      </c>
    </row>
    <row r="1998" spans="1:51" ht="30" customHeight="1" hidden="1">
      <c r="A1998" s="6" t="s">
        <v>1215</v>
      </c>
      <c r="B1998" s="6" t="s">
        <v>1211</v>
      </c>
      <c r="C1998" s="6" t="s">
        <v>1212</v>
      </c>
      <c r="D1998" s="7">
        <v>0.02</v>
      </c>
      <c r="E1998" s="8">
        <f>TRUNC(G1998+I1998+K1998,1)</f>
        <v>99882</v>
      </c>
      <c r="F1998" s="10">
        <f>TRUNC(H1998+J1998+L1998,1)</f>
        <v>1997.6</v>
      </c>
      <c r="G1998" s="8">
        <f>단가대비표!O367</f>
        <v>0</v>
      </c>
      <c r="H1998" s="10">
        <f>TRUNC(G1998*D1998,1)</f>
        <v>0</v>
      </c>
      <c r="I1998" s="8">
        <f>단가대비표!P367</f>
        <v>99882</v>
      </c>
      <c r="J1998" s="10">
        <f>TRUNC(I1998*D1998,1)</f>
        <v>1997.6</v>
      </c>
      <c r="K1998" s="8">
        <f>단가대비표!V367</f>
        <v>0</v>
      </c>
      <c r="L1998" s="10">
        <f>TRUNC(K1998*D1998,1)</f>
        <v>0</v>
      </c>
      <c r="M1998" s="6" t="s">
        <v>1247</v>
      </c>
      <c r="N1998" s="2" t="s">
        <v>2364</v>
      </c>
      <c r="O1998" s="2" t="s">
        <v>1216</v>
      </c>
      <c r="P1998" s="2" t="s">
        <v>48</v>
      </c>
      <c r="Q1998" s="2" t="s">
        <v>48</v>
      </c>
      <c r="R1998" s="2" t="s">
        <v>47</v>
      </c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2" t="s">
        <v>41</v>
      </c>
      <c r="AW1998" s="2" t="s">
        <v>3895</v>
      </c>
      <c r="AX1998" s="2" t="s">
        <v>41</v>
      </c>
      <c r="AY1998" s="2" t="s">
        <v>41</v>
      </c>
    </row>
    <row r="1999" spans="1:51" ht="30" customHeight="1" hidden="1">
      <c r="A1999" s="6" t="s">
        <v>1173</v>
      </c>
      <c r="B1999" s="6" t="s">
        <v>41</v>
      </c>
      <c r="C1999" s="6" t="s">
        <v>41</v>
      </c>
      <c r="D1999" s="7"/>
      <c r="E1999" s="8"/>
      <c r="F1999" s="10">
        <f>H1999+J1999+L1999</f>
        <v>10203</v>
      </c>
      <c r="G1999" s="8"/>
      <c r="H1999" s="10">
        <f>TRUNC(SUMIF(N1997:N1998,N1996,H1997:H1998),0)</f>
        <v>0</v>
      </c>
      <c r="I1999" s="8"/>
      <c r="J1999" s="10">
        <f>TRUNC(SUMIF(N1997:N1998,N1996,J1997:J1998),0)</f>
        <v>10203</v>
      </c>
      <c r="K1999" s="8"/>
      <c r="L1999" s="10">
        <f>TRUNC(SUMIF(N1997:N1998,N1996,L1997:L1998),0)</f>
        <v>0</v>
      </c>
      <c r="M1999" s="6" t="s">
        <v>41</v>
      </c>
      <c r="N1999" s="2" t="s">
        <v>67</v>
      </c>
      <c r="O1999" s="2" t="s">
        <v>67</v>
      </c>
      <c r="P1999" s="2" t="s">
        <v>41</v>
      </c>
      <c r="Q1999" s="2" t="s">
        <v>41</v>
      </c>
      <c r="R1999" s="2" t="s">
        <v>41</v>
      </c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2" t="s">
        <v>41</v>
      </c>
      <c r="AW1999" s="2" t="s">
        <v>41</v>
      </c>
      <c r="AX1999" s="2" t="s">
        <v>41</v>
      </c>
      <c r="AY1999" s="2" t="s">
        <v>41</v>
      </c>
    </row>
    <row r="2000" spans="1:13" ht="30" customHeight="1" hidden="1">
      <c r="A2000" s="7"/>
      <c r="B2000" s="7"/>
      <c r="C2000" s="7"/>
      <c r="D2000" s="7"/>
      <c r="E2000" s="8"/>
      <c r="F2000" s="10"/>
      <c r="G2000" s="8"/>
      <c r="H2000" s="10"/>
      <c r="I2000" s="8"/>
      <c r="J2000" s="10"/>
      <c r="K2000" s="8"/>
      <c r="L2000" s="10"/>
      <c r="M2000" s="7"/>
    </row>
    <row r="2001" spans="1:14" ht="30" customHeight="1" hidden="1">
      <c r="A2001" s="24" t="s">
        <v>3896</v>
      </c>
      <c r="B2001" s="25"/>
      <c r="C2001" s="25"/>
      <c r="D2001" s="25"/>
      <c r="E2001" s="26"/>
      <c r="F2001" s="27"/>
      <c r="G2001" s="26"/>
      <c r="H2001" s="27"/>
      <c r="I2001" s="26"/>
      <c r="J2001" s="27"/>
      <c r="K2001" s="26"/>
      <c r="L2001" s="27"/>
      <c r="M2001" s="28"/>
      <c r="N2001" s="4" t="s">
        <v>2374</v>
      </c>
    </row>
    <row r="2002" spans="1:51" ht="30" customHeight="1" hidden="1">
      <c r="A2002" s="6" t="s">
        <v>3897</v>
      </c>
      <c r="B2002" s="6" t="s">
        <v>3898</v>
      </c>
      <c r="C2002" s="6" t="s">
        <v>54</v>
      </c>
      <c r="D2002" s="7">
        <v>0.5313</v>
      </c>
      <c r="E2002" s="8">
        <f aca="true" t="shared" si="346" ref="E2002:F2004">TRUNC(G2002+I2002+K2002,1)</f>
        <v>2142</v>
      </c>
      <c r="F2002" s="10">
        <f t="shared" si="346"/>
        <v>1138</v>
      </c>
      <c r="G2002" s="8">
        <f>단가대비표!O39</f>
        <v>0</v>
      </c>
      <c r="H2002" s="10">
        <f>TRUNC(G2002*D2002,1)</f>
        <v>0</v>
      </c>
      <c r="I2002" s="8">
        <f>단가대비표!P39</f>
        <v>0</v>
      </c>
      <c r="J2002" s="10">
        <f>TRUNC(I2002*D2002,1)</f>
        <v>0</v>
      </c>
      <c r="K2002" s="8">
        <f>단가대비표!V39</f>
        <v>2142</v>
      </c>
      <c r="L2002" s="10">
        <f>TRUNC(K2002*D2002,1)</f>
        <v>1138</v>
      </c>
      <c r="M2002" s="6" t="s">
        <v>3899</v>
      </c>
      <c r="N2002" s="2" t="s">
        <v>2374</v>
      </c>
      <c r="O2002" s="2" t="s">
        <v>3900</v>
      </c>
      <c r="P2002" s="2" t="s">
        <v>48</v>
      </c>
      <c r="Q2002" s="2" t="s">
        <v>48</v>
      </c>
      <c r="R2002" s="2" t="s">
        <v>47</v>
      </c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2" t="s">
        <v>41</v>
      </c>
      <c r="AW2002" s="2" t="s">
        <v>3901</v>
      </c>
      <c r="AX2002" s="2" t="s">
        <v>41</v>
      </c>
      <c r="AY2002" s="2" t="s">
        <v>41</v>
      </c>
    </row>
    <row r="2003" spans="1:51" ht="30" customHeight="1" hidden="1">
      <c r="A2003" s="6" t="s">
        <v>3194</v>
      </c>
      <c r="B2003" s="6" t="s">
        <v>3195</v>
      </c>
      <c r="C2003" s="6" t="s">
        <v>1422</v>
      </c>
      <c r="D2003" s="7">
        <v>1</v>
      </c>
      <c r="E2003" s="8">
        <f t="shared" si="346"/>
        <v>1347.2</v>
      </c>
      <c r="F2003" s="10">
        <f t="shared" si="346"/>
        <v>1347.2</v>
      </c>
      <c r="G2003" s="8">
        <f>단가대비표!O67</f>
        <v>1347.27</v>
      </c>
      <c r="H2003" s="10">
        <f>TRUNC(G2003*D2003,1)</f>
        <v>1347.2</v>
      </c>
      <c r="I2003" s="8">
        <f>단가대비표!P67</f>
        <v>0</v>
      </c>
      <c r="J2003" s="10">
        <f>TRUNC(I2003*D2003,1)</f>
        <v>0</v>
      </c>
      <c r="K2003" s="8">
        <f>단가대비표!V67</f>
        <v>0</v>
      </c>
      <c r="L2003" s="10">
        <f>TRUNC(K2003*D2003,1)</f>
        <v>0</v>
      </c>
      <c r="M2003" s="6" t="s">
        <v>3196</v>
      </c>
      <c r="N2003" s="2" t="s">
        <v>2374</v>
      </c>
      <c r="O2003" s="2" t="s">
        <v>3197</v>
      </c>
      <c r="P2003" s="2" t="s">
        <v>48</v>
      </c>
      <c r="Q2003" s="2" t="s">
        <v>48</v>
      </c>
      <c r="R2003" s="2" t="s">
        <v>47</v>
      </c>
      <c r="S2003" s="3"/>
      <c r="T2003" s="3"/>
      <c r="U2003" s="3"/>
      <c r="V2003" s="3">
        <v>1</v>
      </c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2" t="s">
        <v>41</v>
      </c>
      <c r="AW2003" s="2" t="s">
        <v>3902</v>
      </c>
      <c r="AX2003" s="2" t="s">
        <v>41</v>
      </c>
      <c r="AY2003" s="2" t="s">
        <v>41</v>
      </c>
    </row>
    <row r="2004" spans="1:51" ht="30" customHeight="1" hidden="1">
      <c r="A2004" s="6" t="s">
        <v>1305</v>
      </c>
      <c r="B2004" s="6" t="s">
        <v>3199</v>
      </c>
      <c r="C2004" s="6" t="s">
        <v>1028</v>
      </c>
      <c r="D2004" s="7">
        <v>1</v>
      </c>
      <c r="E2004" s="8">
        <f t="shared" si="346"/>
        <v>134.7</v>
      </c>
      <c r="F2004" s="10">
        <f t="shared" si="346"/>
        <v>134.7</v>
      </c>
      <c r="G2004" s="8">
        <f>TRUNC(SUMIF(V2002:V2004,RIGHTB(O2004,1),H2002:H2004)*U2004,2)</f>
        <v>134.72</v>
      </c>
      <c r="H2004" s="10">
        <f>TRUNC(G2004*D2004,1)</f>
        <v>134.7</v>
      </c>
      <c r="I2004" s="8">
        <v>0</v>
      </c>
      <c r="J2004" s="10">
        <f>TRUNC(I2004*D2004,1)</f>
        <v>0</v>
      </c>
      <c r="K2004" s="8">
        <v>0</v>
      </c>
      <c r="L2004" s="10">
        <f>TRUNC(K2004*D2004,1)</f>
        <v>0</v>
      </c>
      <c r="M2004" s="6" t="s">
        <v>41</v>
      </c>
      <c r="N2004" s="2" t="s">
        <v>2374</v>
      </c>
      <c r="O2004" s="2" t="s">
        <v>1104</v>
      </c>
      <c r="P2004" s="2" t="s">
        <v>48</v>
      </c>
      <c r="Q2004" s="2" t="s">
        <v>48</v>
      </c>
      <c r="R2004" s="2" t="s">
        <v>48</v>
      </c>
      <c r="S2004" s="3">
        <v>0</v>
      </c>
      <c r="T2004" s="3">
        <v>0</v>
      </c>
      <c r="U2004" s="3">
        <v>0.1</v>
      </c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2" t="s">
        <v>41</v>
      </c>
      <c r="AW2004" s="2" t="s">
        <v>3903</v>
      </c>
      <c r="AX2004" s="2" t="s">
        <v>41</v>
      </c>
      <c r="AY2004" s="2" t="s">
        <v>41</v>
      </c>
    </row>
    <row r="2005" spans="1:51" ht="30" customHeight="1" hidden="1">
      <c r="A2005" s="6" t="s">
        <v>1173</v>
      </c>
      <c r="B2005" s="6" t="s">
        <v>41</v>
      </c>
      <c r="C2005" s="6" t="s">
        <v>41</v>
      </c>
      <c r="D2005" s="7"/>
      <c r="E2005" s="8"/>
      <c r="F2005" s="10">
        <f>H2005+J2005+L2005</f>
        <v>2619</v>
      </c>
      <c r="G2005" s="8"/>
      <c r="H2005" s="10">
        <f>TRUNC(SUMIF(N2002:N2004,N2001,H2002:H2004),0)</f>
        <v>1481</v>
      </c>
      <c r="I2005" s="8"/>
      <c r="J2005" s="10">
        <f>TRUNC(SUMIF(N2002:N2004,N2001,J2002:J2004),0)</f>
        <v>0</v>
      </c>
      <c r="K2005" s="8"/>
      <c r="L2005" s="10">
        <f>TRUNC(SUMIF(N2002:N2004,N2001,L2002:L2004),0)</f>
        <v>1138</v>
      </c>
      <c r="M2005" s="6" t="s">
        <v>41</v>
      </c>
      <c r="N2005" s="2" t="s">
        <v>67</v>
      </c>
      <c r="O2005" s="2" t="s">
        <v>67</v>
      </c>
      <c r="P2005" s="2" t="s">
        <v>41</v>
      </c>
      <c r="Q2005" s="2" t="s">
        <v>41</v>
      </c>
      <c r="R2005" s="2" t="s">
        <v>41</v>
      </c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2" t="s">
        <v>41</v>
      </c>
      <c r="AW2005" s="2" t="s">
        <v>41</v>
      </c>
      <c r="AX2005" s="2" t="s">
        <v>41</v>
      </c>
      <c r="AY2005" s="2" t="s">
        <v>41</v>
      </c>
    </row>
    <row r="2006" spans="1:13" ht="30" customHeight="1" hidden="1">
      <c r="A2006" s="7"/>
      <c r="B2006" s="7"/>
      <c r="C2006" s="7"/>
      <c r="D2006" s="7"/>
      <c r="E2006" s="8"/>
      <c r="F2006" s="10"/>
      <c r="G2006" s="8"/>
      <c r="H2006" s="10"/>
      <c r="I2006" s="8"/>
      <c r="J2006" s="10"/>
      <c r="K2006" s="8"/>
      <c r="L2006" s="10"/>
      <c r="M2006" s="7"/>
    </row>
    <row r="2007" spans="1:14" ht="30" customHeight="1" hidden="1">
      <c r="A2007" s="24" t="s">
        <v>3904</v>
      </c>
      <c r="B2007" s="25"/>
      <c r="C2007" s="25"/>
      <c r="D2007" s="25"/>
      <c r="E2007" s="26"/>
      <c r="F2007" s="27"/>
      <c r="G2007" s="26"/>
      <c r="H2007" s="27"/>
      <c r="I2007" s="26"/>
      <c r="J2007" s="27"/>
      <c r="K2007" s="26"/>
      <c r="L2007" s="27"/>
      <c r="M2007" s="28"/>
      <c r="N2007" s="4" t="s">
        <v>2379</v>
      </c>
    </row>
    <row r="2008" spans="1:51" ht="30" customHeight="1" hidden="1">
      <c r="A2008" s="6" t="s">
        <v>3905</v>
      </c>
      <c r="B2008" s="6" t="s">
        <v>2377</v>
      </c>
      <c r="C2008" s="6" t="s">
        <v>150</v>
      </c>
      <c r="D2008" s="7">
        <v>1.39</v>
      </c>
      <c r="E2008" s="8">
        <f>TRUNC(G2008+I2008+K2008,1)</f>
        <v>25</v>
      </c>
      <c r="F2008" s="10">
        <f>TRUNC(H2008+J2008+L2008,1)</f>
        <v>34.7</v>
      </c>
      <c r="G2008" s="8">
        <f>단가대비표!O41</f>
        <v>0</v>
      </c>
      <c r="H2008" s="10">
        <f>TRUNC(G2008*D2008,1)</f>
        <v>0</v>
      </c>
      <c r="I2008" s="8">
        <f>단가대비표!P41</f>
        <v>0</v>
      </c>
      <c r="J2008" s="10">
        <f>TRUNC(I2008*D2008,1)</f>
        <v>0</v>
      </c>
      <c r="K2008" s="8">
        <f>단가대비표!V41</f>
        <v>25</v>
      </c>
      <c r="L2008" s="10">
        <f>TRUNC(K2008*D2008,1)</f>
        <v>34.7</v>
      </c>
      <c r="M2008" s="6" t="s">
        <v>3906</v>
      </c>
      <c r="N2008" s="2" t="s">
        <v>2379</v>
      </c>
      <c r="O2008" s="2" t="s">
        <v>3907</v>
      </c>
      <c r="P2008" s="2" t="s">
        <v>48</v>
      </c>
      <c r="Q2008" s="2" t="s">
        <v>48</v>
      </c>
      <c r="R2008" s="2" t="s">
        <v>47</v>
      </c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2" t="s">
        <v>41</v>
      </c>
      <c r="AW2008" s="2" t="s">
        <v>3908</v>
      </c>
      <c r="AX2008" s="2" t="s">
        <v>41</v>
      </c>
      <c r="AY2008" s="2" t="s">
        <v>41</v>
      </c>
    </row>
    <row r="2009" spans="1:51" ht="30" customHeight="1" hidden="1">
      <c r="A2009" s="6" t="s">
        <v>1173</v>
      </c>
      <c r="B2009" s="6" t="s">
        <v>41</v>
      </c>
      <c r="C2009" s="6" t="s">
        <v>41</v>
      </c>
      <c r="D2009" s="7"/>
      <c r="E2009" s="8"/>
      <c r="F2009" s="10">
        <f>H2009+J2009+L2009</f>
        <v>34</v>
      </c>
      <c r="G2009" s="8"/>
      <c r="H2009" s="10">
        <f>TRUNC(SUMIF(N2008:N2008,N2007,H2008:H2008),0)</f>
        <v>0</v>
      </c>
      <c r="I2009" s="8"/>
      <c r="J2009" s="10">
        <f>TRUNC(SUMIF(N2008:N2008,N2007,J2008:J2008),0)</f>
        <v>0</v>
      </c>
      <c r="K2009" s="8"/>
      <c r="L2009" s="10">
        <f>TRUNC(SUMIF(N2008:N2008,N2007,L2008:L2008),0)</f>
        <v>34</v>
      </c>
      <c r="M2009" s="6" t="s">
        <v>41</v>
      </c>
      <c r="N2009" s="2" t="s">
        <v>67</v>
      </c>
      <c r="O2009" s="2" t="s">
        <v>67</v>
      </c>
      <c r="P2009" s="2" t="s">
        <v>41</v>
      </c>
      <c r="Q2009" s="2" t="s">
        <v>41</v>
      </c>
      <c r="R2009" s="2" t="s">
        <v>41</v>
      </c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2" t="s">
        <v>41</v>
      </c>
      <c r="AW2009" s="2" t="s">
        <v>41</v>
      </c>
      <c r="AX2009" s="2" t="s">
        <v>41</v>
      </c>
      <c r="AY2009" s="2" t="s">
        <v>41</v>
      </c>
    </row>
    <row r="2010" spans="1:13" ht="30" customHeight="1" hidden="1">
      <c r="A2010" s="7"/>
      <c r="B2010" s="7"/>
      <c r="C2010" s="7"/>
      <c r="D2010" s="7"/>
      <c r="E2010" s="8"/>
      <c r="F2010" s="10"/>
      <c r="G2010" s="8"/>
      <c r="H2010" s="10"/>
      <c r="I2010" s="8"/>
      <c r="J2010" s="10"/>
      <c r="K2010" s="8"/>
      <c r="L2010" s="10"/>
      <c r="M2010" s="7"/>
    </row>
    <row r="2011" spans="1:14" ht="30" customHeight="1" hidden="1">
      <c r="A2011" s="24" t="s">
        <v>3909</v>
      </c>
      <c r="B2011" s="25"/>
      <c r="C2011" s="25"/>
      <c r="D2011" s="25"/>
      <c r="E2011" s="26"/>
      <c r="F2011" s="27"/>
      <c r="G2011" s="26"/>
      <c r="H2011" s="27"/>
      <c r="I2011" s="26"/>
      <c r="J2011" s="27"/>
      <c r="K2011" s="26"/>
      <c r="L2011" s="27"/>
      <c r="M2011" s="28"/>
      <c r="N2011" s="4" t="s">
        <v>2405</v>
      </c>
    </row>
    <row r="2012" spans="1:51" ht="30" customHeight="1" hidden="1">
      <c r="A2012" s="6" t="s">
        <v>2367</v>
      </c>
      <c r="B2012" s="6" t="s">
        <v>1211</v>
      </c>
      <c r="C2012" s="6" t="s">
        <v>1212</v>
      </c>
      <c r="D2012" s="7">
        <v>0.02</v>
      </c>
      <c r="E2012" s="8">
        <f aca="true" t="shared" si="347" ref="E2012:F2014">TRUNC(G2012+I2012+K2012,1)</f>
        <v>157810</v>
      </c>
      <c r="F2012" s="10">
        <f t="shared" si="347"/>
        <v>3156.2</v>
      </c>
      <c r="G2012" s="8">
        <f>단가대비표!O387</f>
        <v>0</v>
      </c>
      <c r="H2012" s="10">
        <f>TRUNC(G2012*D2012,1)</f>
        <v>0</v>
      </c>
      <c r="I2012" s="8">
        <f>단가대비표!P387</f>
        <v>157810</v>
      </c>
      <c r="J2012" s="10">
        <f>TRUNC(I2012*D2012,1)</f>
        <v>3156.2</v>
      </c>
      <c r="K2012" s="8">
        <f>단가대비표!V387</f>
        <v>0</v>
      </c>
      <c r="L2012" s="10">
        <f>TRUNC(K2012*D2012,1)</f>
        <v>0</v>
      </c>
      <c r="M2012" s="6" t="s">
        <v>2368</v>
      </c>
      <c r="N2012" s="2" t="s">
        <v>2405</v>
      </c>
      <c r="O2012" s="2" t="s">
        <v>2369</v>
      </c>
      <c r="P2012" s="2" t="s">
        <v>48</v>
      </c>
      <c r="Q2012" s="2" t="s">
        <v>48</v>
      </c>
      <c r="R2012" s="2" t="s">
        <v>47</v>
      </c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2" t="s">
        <v>41</v>
      </c>
      <c r="AW2012" s="2" t="s">
        <v>3910</v>
      </c>
      <c r="AX2012" s="2" t="s">
        <v>41</v>
      </c>
      <c r="AY2012" s="2" t="s">
        <v>41</v>
      </c>
    </row>
    <row r="2013" spans="1:51" ht="30" customHeight="1" hidden="1">
      <c r="A2013" s="6" t="s">
        <v>1215</v>
      </c>
      <c r="B2013" s="6" t="s">
        <v>1211</v>
      </c>
      <c r="C2013" s="6" t="s">
        <v>1212</v>
      </c>
      <c r="D2013" s="7">
        <v>0.008</v>
      </c>
      <c r="E2013" s="8">
        <f t="shared" si="347"/>
        <v>99882</v>
      </c>
      <c r="F2013" s="10">
        <f t="shared" si="347"/>
        <v>799</v>
      </c>
      <c r="G2013" s="8">
        <f>단가대비표!O367</f>
        <v>0</v>
      </c>
      <c r="H2013" s="10">
        <f>TRUNC(G2013*D2013,1)</f>
        <v>0</v>
      </c>
      <c r="I2013" s="8">
        <f>단가대비표!P367</f>
        <v>99882</v>
      </c>
      <c r="J2013" s="10">
        <f>TRUNC(I2013*D2013,1)</f>
        <v>799</v>
      </c>
      <c r="K2013" s="8">
        <f>단가대비표!V367</f>
        <v>0</v>
      </c>
      <c r="L2013" s="10">
        <f>TRUNC(K2013*D2013,1)</f>
        <v>0</v>
      </c>
      <c r="M2013" s="6" t="s">
        <v>1247</v>
      </c>
      <c r="N2013" s="2" t="s">
        <v>2405</v>
      </c>
      <c r="O2013" s="2" t="s">
        <v>1216</v>
      </c>
      <c r="P2013" s="2" t="s">
        <v>48</v>
      </c>
      <c r="Q2013" s="2" t="s">
        <v>48</v>
      </c>
      <c r="R2013" s="2" t="s">
        <v>47</v>
      </c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2" t="s">
        <v>41</v>
      </c>
      <c r="AW2013" s="2" t="s">
        <v>3911</v>
      </c>
      <c r="AX2013" s="2" t="s">
        <v>41</v>
      </c>
      <c r="AY2013" s="2" t="s">
        <v>41</v>
      </c>
    </row>
    <row r="2014" spans="1:51" ht="30" customHeight="1" hidden="1">
      <c r="A2014" s="6" t="s">
        <v>998</v>
      </c>
      <c r="B2014" s="6" t="s">
        <v>1885</v>
      </c>
      <c r="C2014" s="6" t="s">
        <v>699</v>
      </c>
      <c r="D2014" s="7">
        <v>1.43</v>
      </c>
      <c r="E2014" s="8">
        <f t="shared" si="347"/>
        <v>0</v>
      </c>
      <c r="F2014" s="10">
        <f t="shared" si="347"/>
        <v>0</v>
      </c>
      <c r="G2014" s="8">
        <f>단가대비표!O125</f>
        <v>0</v>
      </c>
      <c r="H2014" s="10">
        <f>TRUNC(G2014*D2014,1)</f>
        <v>0</v>
      </c>
      <c r="I2014" s="8">
        <f>단가대비표!P125</f>
        <v>0</v>
      </c>
      <c r="J2014" s="10">
        <f>TRUNC(I2014*D2014,1)</f>
        <v>0</v>
      </c>
      <c r="K2014" s="8">
        <f>단가대비표!V125</f>
        <v>0</v>
      </c>
      <c r="L2014" s="10">
        <f>TRUNC(K2014*D2014,1)</f>
        <v>0</v>
      </c>
      <c r="M2014" s="6" t="s">
        <v>1886</v>
      </c>
      <c r="N2014" s="2" t="s">
        <v>2405</v>
      </c>
      <c r="O2014" s="2" t="s">
        <v>1887</v>
      </c>
      <c r="P2014" s="2" t="s">
        <v>48</v>
      </c>
      <c r="Q2014" s="2" t="s">
        <v>48</v>
      </c>
      <c r="R2014" s="2" t="s">
        <v>47</v>
      </c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2" t="s">
        <v>41</v>
      </c>
      <c r="AW2014" s="2" t="s">
        <v>3912</v>
      </c>
      <c r="AX2014" s="2" t="s">
        <v>41</v>
      </c>
      <c r="AY2014" s="2" t="s">
        <v>41</v>
      </c>
    </row>
    <row r="2015" spans="1:51" ht="30" customHeight="1" hidden="1">
      <c r="A2015" s="6" t="s">
        <v>1173</v>
      </c>
      <c r="B2015" s="6" t="s">
        <v>41</v>
      </c>
      <c r="C2015" s="6" t="s">
        <v>41</v>
      </c>
      <c r="D2015" s="7"/>
      <c r="E2015" s="8"/>
      <c r="F2015" s="10">
        <f>H2015+J2015+L2015</f>
        <v>3955</v>
      </c>
      <c r="G2015" s="8"/>
      <c r="H2015" s="10">
        <f>TRUNC(SUMIF(N2012:N2014,N2011,H2012:H2014),0)</f>
        <v>0</v>
      </c>
      <c r="I2015" s="8"/>
      <c r="J2015" s="10">
        <f>TRUNC(SUMIF(N2012:N2014,N2011,J2012:J2014),0)</f>
        <v>3955</v>
      </c>
      <c r="K2015" s="8"/>
      <c r="L2015" s="10">
        <f>TRUNC(SUMIF(N2012:N2014,N2011,L2012:L2014),0)</f>
        <v>0</v>
      </c>
      <c r="M2015" s="6" t="s">
        <v>41</v>
      </c>
      <c r="N2015" s="2" t="s">
        <v>67</v>
      </c>
      <c r="O2015" s="2" t="s">
        <v>67</v>
      </c>
      <c r="P2015" s="2" t="s">
        <v>41</v>
      </c>
      <c r="Q2015" s="2" t="s">
        <v>41</v>
      </c>
      <c r="R2015" s="2" t="s">
        <v>41</v>
      </c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2" t="s">
        <v>41</v>
      </c>
      <c r="AW2015" s="2" t="s">
        <v>41</v>
      </c>
      <c r="AX2015" s="2" t="s">
        <v>41</v>
      </c>
      <c r="AY2015" s="2" t="s">
        <v>41</v>
      </c>
    </row>
    <row r="2016" spans="1:13" ht="30" customHeight="1" hidden="1">
      <c r="A2016" s="7"/>
      <c r="B2016" s="7"/>
      <c r="C2016" s="7"/>
      <c r="D2016" s="7"/>
      <c r="E2016" s="8"/>
      <c r="F2016" s="10"/>
      <c r="G2016" s="8"/>
      <c r="H2016" s="10"/>
      <c r="I2016" s="8"/>
      <c r="J2016" s="10"/>
      <c r="K2016" s="8"/>
      <c r="L2016" s="10"/>
      <c r="M2016" s="7"/>
    </row>
    <row r="2017" spans="1:14" ht="30" customHeight="1" hidden="1">
      <c r="A2017" s="24" t="s">
        <v>3913</v>
      </c>
      <c r="B2017" s="25"/>
      <c r="C2017" s="25"/>
      <c r="D2017" s="25"/>
      <c r="E2017" s="26"/>
      <c r="F2017" s="27"/>
      <c r="G2017" s="26"/>
      <c r="H2017" s="27"/>
      <c r="I2017" s="26"/>
      <c r="J2017" s="27"/>
      <c r="K2017" s="26"/>
      <c r="L2017" s="27"/>
      <c r="M2017" s="28"/>
      <c r="N2017" s="4" t="s">
        <v>2410</v>
      </c>
    </row>
    <row r="2018" spans="1:51" ht="30" customHeight="1" hidden="1">
      <c r="A2018" s="6" t="s">
        <v>3914</v>
      </c>
      <c r="B2018" s="6" t="s">
        <v>3915</v>
      </c>
      <c r="C2018" s="6" t="s">
        <v>1422</v>
      </c>
      <c r="D2018" s="7">
        <v>0.15</v>
      </c>
      <c r="E2018" s="8">
        <f aca="true" t="shared" si="348" ref="E2018:F2020">TRUNC(G2018+I2018+K2018,1)</f>
        <v>10000</v>
      </c>
      <c r="F2018" s="10">
        <f t="shared" si="348"/>
        <v>1500</v>
      </c>
      <c r="G2018" s="8">
        <f>단가대비표!O55</f>
        <v>10000</v>
      </c>
      <c r="H2018" s="10">
        <f>TRUNC(G2018*D2018,1)</f>
        <v>1500</v>
      </c>
      <c r="I2018" s="8">
        <f>단가대비표!P55</f>
        <v>0</v>
      </c>
      <c r="J2018" s="10">
        <f>TRUNC(I2018*D2018,1)</f>
        <v>0</v>
      </c>
      <c r="K2018" s="8">
        <f>단가대비표!V55</f>
        <v>0</v>
      </c>
      <c r="L2018" s="10">
        <f>TRUNC(K2018*D2018,1)</f>
        <v>0</v>
      </c>
      <c r="M2018" s="6" t="s">
        <v>3916</v>
      </c>
      <c r="N2018" s="2" t="s">
        <v>2410</v>
      </c>
      <c r="O2018" s="2" t="s">
        <v>3917</v>
      </c>
      <c r="P2018" s="2" t="s">
        <v>48</v>
      </c>
      <c r="Q2018" s="2" t="s">
        <v>48</v>
      </c>
      <c r="R2018" s="2" t="s">
        <v>47</v>
      </c>
      <c r="S2018" s="3"/>
      <c r="T2018" s="3"/>
      <c r="U2018" s="3"/>
      <c r="V2018" s="3">
        <v>1</v>
      </c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2" t="s">
        <v>41</v>
      </c>
      <c r="AW2018" s="2" t="s">
        <v>3918</v>
      </c>
      <c r="AX2018" s="2" t="s">
        <v>41</v>
      </c>
      <c r="AY2018" s="2" t="s">
        <v>41</v>
      </c>
    </row>
    <row r="2019" spans="1:51" ht="30" customHeight="1" hidden="1">
      <c r="A2019" s="6" t="s">
        <v>3919</v>
      </c>
      <c r="B2019" s="6" t="s">
        <v>3920</v>
      </c>
      <c r="C2019" s="6" t="s">
        <v>74</v>
      </c>
      <c r="D2019" s="7">
        <v>1</v>
      </c>
      <c r="E2019" s="8">
        <f t="shared" si="348"/>
        <v>3508</v>
      </c>
      <c r="F2019" s="10">
        <f t="shared" si="348"/>
        <v>3508</v>
      </c>
      <c r="G2019" s="8">
        <f>일위대가목록!F331</f>
        <v>0</v>
      </c>
      <c r="H2019" s="10">
        <f>TRUNC(G2019*D2019,1)</f>
        <v>0</v>
      </c>
      <c r="I2019" s="8">
        <f>일위대가목록!G331</f>
        <v>3508</v>
      </c>
      <c r="J2019" s="10">
        <f>TRUNC(I2019*D2019,1)</f>
        <v>3508</v>
      </c>
      <c r="K2019" s="8">
        <f>일위대가목록!H331</f>
        <v>0</v>
      </c>
      <c r="L2019" s="10">
        <f>TRUNC(K2019*D2019,1)</f>
        <v>0</v>
      </c>
      <c r="M2019" s="6" t="s">
        <v>3921</v>
      </c>
      <c r="N2019" s="2" t="s">
        <v>2410</v>
      </c>
      <c r="O2019" s="2" t="s">
        <v>3922</v>
      </c>
      <c r="P2019" s="2" t="s">
        <v>47</v>
      </c>
      <c r="Q2019" s="2" t="s">
        <v>48</v>
      </c>
      <c r="R2019" s="2" t="s">
        <v>48</v>
      </c>
      <c r="S2019" s="3"/>
      <c r="T2019" s="3"/>
      <c r="U2019" s="3"/>
      <c r="V2019" s="3">
        <v>1</v>
      </c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2" t="s">
        <v>41</v>
      </c>
      <c r="AW2019" s="2" t="s">
        <v>3923</v>
      </c>
      <c r="AX2019" s="2" t="s">
        <v>41</v>
      </c>
      <c r="AY2019" s="2" t="s">
        <v>41</v>
      </c>
    </row>
    <row r="2020" spans="1:51" ht="30" customHeight="1" hidden="1">
      <c r="A2020" s="6" t="s">
        <v>3471</v>
      </c>
      <c r="B2020" s="6" t="s">
        <v>3472</v>
      </c>
      <c r="C2020" s="6" t="s">
        <v>1028</v>
      </c>
      <c r="D2020" s="7">
        <v>1</v>
      </c>
      <c r="E2020" s="8">
        <f t="shared" si="348"/>
        <v>701.6</v>
      </c>
      <c r="F2020" s="10">
        <f t="shared" si="348"/>
        <v>701.6</v>
      </c>
      <c r="G2020" s="8">
        <v>0</v>
      </c>
      <c r="H2020" s="10">
        <f>TRUNC(G2020*D2020,1)</f>
        <v>0</v>
      </c>
      <c r="I2020" s="8">
        <f>TRUNC(SUMIF(V2018:V2020,RIGHTB(O2020,1),J2018:J2020)*U2020,2)</f>
        <v>701.6</v>
      </c>
      <c r="J2020" s="10">
        <f>TRUNC(I2020*D2020,1)</f>
        <v>701.6</v>
      </c>
      <c r="K2020" s="8">
        <v>0</v>
      </c>
      <c r="L2020" s="10">
        <f>TRUNC(K2020*D2020,1)</f>
        <v>0</v>
      </c>
      <c r="M2020" s="6" t="s">
        <v>41</v>
      </c>
      <c r="N2020" s="2" t="s">
        <v>2410</v>
      </c>
      <c r="O2020" s="2" t="s">
        <v>1104</v>
      </c>
      <c r="P2020" s="2" t="s">
        <v>48</v>
      </c>
      <c r="Q2020" s="2" t="s">
        <v>48</v>
      </c>
      <c r="R2020" s="2" t="s">
        <v>48</v>
      </c>
      <c r="S2020" s="3">
        <v>1</v>
      </c>
      <c r="T2020" s="3">
        <v>1</v>
      </c>
      <c r="U2020" s="3">
        <v>0.2</v>
      </c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2" t="s">
        <v>41</v>
      </c>
      <c r="AW2020" s="2" t="s">
        <v>3924</v>
      </c>
      <c r="AX2020" s="2" t="s">
        <v>41</v>
      </c>
      <c r="AY2020" s="2" t="s">
        <v>41</v>
      </c>
    </row>
    <row r="2021" spans="1:51" ht="30" customHeight="1" hidden="1">
      <c r="A2021" s="6" t="s">
        <v>1173</v>
      </c>
      <c r="B2021" s="6" t="s">
        <v>41</v>
      </c>
      <c r="C2021" s="6" t="s">
        <v>41</v>
      </c>
      <c r="D2021" s="7"/>
      <c r="E2021" s="8"/>
      <c r="F2021" s="10">
        <f>H2021+J2021+L2021</f>
        <v>5709</v>
      </c>
      <c r="G2021" s="8"/>
      <c r="H2021" s="10">
        <f>TRUNC(SUMIF(N2018:N2020,N2017,H2018:H2020),0)</f>
        <v>1500</v>
      </c>
      <c r="I2021" s="8"/>
      <c r="J2021" s="10">
        <f>TRUNC(SUMIF(N2018:N2020,N2017,J2018:J2020),0)</f>
        <v>4209</v>
      </c>
      <c r="K2021" s="8"/>
      <c r="L2021" s="10">
        <f>TRUNC(SUMIF(N2018:N2020,N2017,L2018:L2020),0)</f>
        <v>0</v>
      </c>
      <c r="M2021" s="6" t="s">
        <v>41</v>
      </c>
      <c r="N2021" s="2" t="s">
        <v>67</v>
      </c>
      <c r="O2021" s="2" t="s">
        <v>67</v>
      </c>
      <c r="P2021" s="2" t="s">
        <v>41</v>
      </c>
      <c r="Q2021" s="2" t="s">
        <v>41</v>
      </c>
      <c r="R2021" s="2" t="s">
        <v>41</v>
      </c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2" t="s">
        <v>41</v>
      </c>
      <c r="AW2021" s="2" t="s">
        <v>41</v>
      </c>
      <c r="AX2021" s="2" t="s">
        <v>41</v>
      </c>
      <c r="AY2021" s="2" t="s">
        <v>41</v>
      </c>
    </row>
    <row r="2022" spans="1:13" ht="30" customHeight="1" hidden="1">
      <c r="A2022" s="7"/>
      <c r="B2022" s="7"/>
      <c r="C2022" s="7"/>
      <c r="D2022" s="7"/>
      <c r="E2022" s="8"/>
      <c r="F2022" s="10"/>
      <c r="G2022" s="8"/>
      <c r="H2022" s="10"/>
      <c r="I2022" s="8"/>
      <c r="J2022" s="10"/>
      <c r="K2022" s="8"/>
      <c r="L2022" s="10"/>
      <c r="M2022" s="7"/>
    </row>
    <row r="2023" spans="1:14" ht="30" customHeight="1" hidden="1">
      <c r="A2023" s="24" t="s">
        <v>3925</v>
      </c>
      <c r="B2023" s="25"/>
      <c r="C2023" s="25"/>
      <c r="D2023" s="25"/>
      <c r="E2023" s="26"/>
      <c r="F2023" s="27"/>
      <c r="G2023" s="26"/>
      <c r="H2023" s="27"/>
      <c r="I2023" s="26"/>
      <c r="J2023" s="27"/>
      <c r="K2023" s="26"/>
      <c r="L2023" s="27"/>
      <c r="M2023" s="28"/>
      <c r="N2023" s="4" t="s">
        <v>3922</v>
      </c>
    </row>
    <row r="2024" spans="1:51" ht="30" customHeight="1" hidden="1">
      <c r="A2024" s="6" t="s">
        <v>1932</v>
      </c>
      <c r="B2024" s="6" t="s">
        <v>1211</v>
      </c>
      <c r="C2024" s="6" t="s">
        <v>1212</v>
      </c>
      <c r="D2024" s="7">
        <v>0.03</v>
      </c>
      <c r="E2024" s="8">
        <f>TRUNC(G2024+I2024+K2024,1)</f>
        <v>116958</v>
      </c>
      <c r="F2024" s="10">
        <f>TRUNC(H2024+J2024+L2024,1)</f>
        <v>3508.7</v>
      </c>
      <c r="G2024" s="8">
        <f>단가대비표!O386</f>
        <v>0</v>
      </c>
      <c r="H2024" s="10">
        <f>TRUNC(G2024*D2024,1)</f>
        <v>0</v>
      </c>
      <c r="I2024" s="8">
        <f>단가대비표!P386</f>
        <v>116958</v>
      </c>
      <c r="J2024" s="10">
        <f>TRUNC(I2024*D2024,1)</f>
        <v>3508.7</v>
      </c>
      <c r="K2024" s="8">
        <f>단가대비표!V386</f>
        <v>0</v>
      </c>
      <c r="L2024" s="10">
        <f>TRUNC(K2024*D2024,1)</f>
        <v>0</v>
      </c>
      <c r="M2024" s="6" t="s">
        <v>1933</v>
      </c>
      <c r="N2024" s="2" t="s">
        <v>3922</v>
      </c>
      <c r="O2024" s="2" t="s">
        <v>1934</v>
      </c>
      <c r="P2024" s="2" t="s">
        <v>48</v>
      </c>
      <c r="Q2024" s="2" t="s">
        <v>48</v>
      </c>
      <c r="R2024" s="2" t="s">
        <v>47</v>
      </c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2" t="s">
        <v>41</v>
      </c>
      <c r="AW2024" s="2" t="s">
        <v>3926</v>
      </c>
      <c r="AX2024" s="2" t="s">
        <v>41</v>
      </c>
      <c r="AY2024" s="2" t="s">
        <v>41</v>
      </c>
    </row>
    <row r="2025" spans="1:51" ht="30" customHeight="1" hidden="1">
      <c r="A2025" s="6" t="s">
        <v>1173</v>
      </c>
      <c r="B2025" s="6" t="s">
        <v>41</v>
      </c>
      <c r="C2025" s="6" t="s">
        <v>41</v>
      </c>
      <c r="D2025" s="7"/>
      <c r="E2025" s="8"/>
      <c r="F2025" s="10">
        <f>H2025+J2025+L2025</f>
        <v>3508</v>
      </c>
      <c r="G2025" s="8"/>
      <c r="H2025" s="10">
        <f>TRUNC(SUMIF(N2024:N2024,N2023,H2024:H2024),0)</f>
        <v>0</v>
      </c>
      <c r="I2025" s="8"/>
      <c r="J2025" s="10">
        <f>TRUNC(SUMIF(N2024:N2024,N2023,J2024:J2024),0)</f>
        <v>3508</v>
      </c>
      <c r="K2025" s="8"/>
      <c r="L2025" s="10">
        <f>TRUNC(SUMIF(N2024:N2024,N2023,L2024:L2024),0)</f>
        <v>0</v>
      </c>
      <c r="M2025" s="6" t="s">
        <v>41</v>
      </c>
      <c r="N2025" s="2" t="s">
        <v>67</v>
      </c>
      <c r="O2025" s="2" t="s">
        <v>67</v>
      </c>
      <c r="P2025" s="2" t="s">
        <v>41</v>
      </c>
      <c r="Q2025" s="2" t="s">
        <v>41</v>
      </c>
      <c r="R2025" s="2" t="s">
        <v>41</v>
      </c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2" t="s">
        <v>41</v>
      </c>
      <c r="AW2025" s="2" t="s">
        <v>41</v>
      </c>
      <c r="AX2025" s="2" t="s">
        <v>41</v>
      </c>
      <c r="AY2025" s="2" t="s">
        <v>41</v>
      </c>
    </row>
    <row r="2026" spans="1:13" ht="30" customHeight="1" hidden="1">
      <c r="A2026" s="7"/>
      <c r="B2026" s="7"/>
      <c r="C2026" s="7"/>
      <c r="D2026" s="7"/>
      <c r="E2026" s="8"/>
      <c r="F2026" s="10"/>
      <c r="G2026" s="8"/>
      <c r="H2026" s="10"/>
      <c r="I2026" s="8"/>
      <c r="J2026" s="10"/>
      <c r="K2026" s="8"/>
      <c r="L2026" s="10"/>
      <c r="M2026" s="7"/>
    </row>
    <row r="2027" spans="1:14" ht="30" customHeight="1" hidden="1">
      <c r="A2027" s="24" t="s">
        <v>3927</v>
      </c>
      <c r="B2027" s="25"/>
      <c r="C2027" s="25"/>
      <c r="D2027" s="25"/>
      <c r="E2027" s="26"/>
      <c r="F2027" s="27"/>
      <c r="G2027" s="26"/>
      <c r="H2027" s="27"/>
      <c r="I2027" s="26"/>
      <c r="J2027" s="27"/>
      <c r="K2027" s="26"/>
      <c r="L2027" s="27"/>
      <c r="M2027" s="28"/>
      <c r="N2027" s="4" t="s">
        <v>2416</v>
      </c>
    </row>
    <row r="2028" spans="1:51" ht="30" customHeight="1" hidden="1">
      <c r="A2028" s="6" t="s">
        <v>3928</v>
      </c>
      <c r="B2028" s="6" t="s">
        <v>3929</v>
      </c>
      <c r="C2028" s="6" t="s">
        <v>74</v>
      </c>
      <c r="D2028" s="7">
        <v>1.05</v>
      </c>
      <c r="E2028" s="8">
        <f aca="true" t="shared" si="349" ref="E2028:F2030">TRUNC(G2028+I2028+K2028,1)</f>
        <v>14850</v>
      </c>
      <c r="F2028" s="10">
        <f t="shared" si="349"/>
        <v>15592.5</v>
      </c>
      <c r="G2028" s="8">
        <f>단가대비표!O146</f>
        <v>14850</v>
      </c>
      <c r="H2028" s="10">
        <f>TRUNC(G2028*D2028,1)</f>
        <v>15592.5</v>
      </c>
      <c r="I2028" s="8">
        <f>단가대비표!P146</f>
        <v>0</v>
      </c>
      <c r="J2028" s="10">
        <f>TRUNC(I2028*D2028,1)</f>
        <v>0</v>
      </c>
      <c r="K2028" s="8">
        <f>단가대비표!V146</f>
        <v>0</v>
      </c>
      <c r="L2028" s="10">
        <f>TRUNC(K2028*D2028,1)</f>
        <v>0</v>
      </c>
      <c r="M2028" s="6" t="s">
        <v>3930</v>
      </c>
      <c r="N2028" s="2" t="s">
        <v>2416</v>
      </c>
      <c r="O2028" s="2" t="s">
        <v>3931</v>
      </c>
      <c r="P2028" s="2" t="s">
        <v>48</v>
      </c>
      <c r="Q2028" s="2" t="s">
        <v>48</v>
      </c>
      <c r="R2028" s="2" t="s">
        <v>47</v>
      </c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2" t="s">
        <v>41</v>
      </c>
      <c r="AW2028" s="2" t="s">
        <v>3932</v>
      </c>
      <c r="AX2028" s="2" t="s">
        <v>41</v>
      </c>
      <c r="AY2028" s="2" t="s">
        <v>41</v>
      </c>
    </row>
    <row r="2029" spans="1:51" ht="30" customHeight="1" hidden="1">
      <c r="A2029" s="6" t="s">
        <v>2558</v>
      </c>
      <c r="B2029" s="6" t="s">
        <v>2706</v>
      </c>
      <c r="C2029" s="6" t="s">
        <v>699</v>
      </c>
      <c r="D2029" s="7"/>
      <c r="E2029" s="8">
        <f t="shared" si="349"/>
        <v>2070</v>
      </c>
      <c r="F2029" s="10">
        <f t="shared" si="349"/>
        <v>0</v>
      </c>
      <c r="G2029" s="8">
        <f>단가대비표!O273</f>
        <v>2070</v>
      </c>
      <c r="H2029" s="10">
        <f>TRUNC(G2029*D2029,1)</f>
        <v>0</v>
      </c>
      <c r="I2029" s="8">
        <f>단가대비표!P273</f>
        <v>0</v>
      </c>
      <c r="J2029" s="10">
        <f>TRUNC(I2029*D2029,1)</f>
        <v>0</v>
      </c>
      <c r="K2029" s="8">
        <f>단가대비표!V273</f>
        <v>0</v>
      </c>
      <c r="L2029" s="10">
        <f>TRUNC(K2029*D2029,1)</f>
        <v>0</v>
      </c>
      <c r="M2029" s="6" t="s">
        <v>2707</v>
      </c>
      <c r="N2029" s="2" t="s">
        <v>2416</v>
      </c>
      <c r="O2029" s="2" t="s">
        <v>2708</v>
      </c>
      <c r="P2029" s="2" t="s">
        <v>48</v>
      </c>
      <c r="Q2029" s="2" t="s">
        <v>48</v>
      </c>
      <c r="R2029" s="2" t="s">
        <v>47</v>
      </c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2" t="s">
        <v>41</v>
      </c>
      <c r="AW2029" s="2" t="s">
        <v>3933</v>
      </c>
      <c r="AX2029" s="2" t="s">
        <v>41</v>
      </c>
      <c r="AY2029" s="2" t="s">
        <v>41</v>
      </c>
    </row>
    <row r="2030" spans="1:51" ht="30" customHeight="1" hidden="1">
      <c r="A2030" s="6" t="s">
        <v>2690</v>
      </c>
      <c r="B2030" s="6" t="s">
        <v>2700</v>
      </c>
      <c r="C2030" s="6" t="s">
        <v>74</v>
      </c>
      <c r="D2030" s="7">
        <v>1</v>
      </c>
      <c r="E2030" s="8">
        <f t="shared" si="349"/>
        <v>2050</v>
      </c>
      <c r="F2030" s="10">
        <f t="shared" si="349"/>
        <v>2050</v>
      </c>
      <c r="G2030" s="8">
        <f>일위대가목록!F334</f>
        <v>0</v>
      </c>
      <c r="H2030" s="10">
        <f>TRUNC(G2030*D2030,1)</f>
        <v>0</v>
      </c>
      <c r="I2030" s="8">
        <f>일위대가목록!G334</f>
        <v>2050</v>
      </c>
      <c r="J2030" s="10">
        <f>TRUNC(I2030*D2030,1)</f>
        <v>2050</v>
      </c>
      <c r="K2030" s="8">
        <f>일위대가목록!H334</f>
        <v>0</v>
      </c>
      <c r="L2030" s="10">
        <f>TRUNC(K2030*D2030,1)</f>
        <v>0</v>
      </c>
      <c r="M2030" s="6" t="s">
        <v>2701</v>
      </c>
      <c r="N2030" s="2" t="s">
        <v>2416</v>
      </c>
      <c r="O2030" s="2" t="s">
        <v>2702</v>
      </c>
      <c r="P2030" s="2" t="s">
        <v>47</v>
      </c>
      <c r="Q2030" s="2" t="s">
        <v>48</v>
      </c>
      <c r="R2030" s="2" t="s">
        <v>48</v>
      </c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2" t="s">
        <v>41</v>
      </c>
      <c r="AW2030" s="2" t="s">
        <v>3934</v>
      </c>
      <c r="AX2030" s="2" t="s">
        <v>41</v>
      </c>
      <c r="AY2030" s="2" t="s">
        <v>41</v>
      </c>
    </row>
    <row r="2031" spans="1:51" ht="30" customHeight="1" hidden="1">
      <c r="A2031" s="6" t="s">
        <v>1173</v>
      </c>
      <c r="B2031" s="6" t="s">
        <v>41</v>
      </c>
      <c r="C2031" s="6" t="s">
        <v>41</v>
      </c>
      <c r="D2031" s="7"/>
      <c r="E2031" s="8"/>
      <c r="F2031" s="10">
        <f>H2031+J2031+L2031</f>
        <v>17642</v>
      </c>
      <c r="G2031" s="8"/>
      <c r="H2031" s="10">
        <f>TRUNC(SUMIF(N2028:N2030,N2027,H2028:H2030),0)</f>
        <v>15592</v>
      </c>
      <c r="I2031" s="8"/>
      <c r="J2031" s="10">
        <f>TRUNC(SUMIF(N2028:N2030,N2027,J2028:J2030),0)</f>
        <v>2050</v>
      </c>
      <c r="K2031" s="8"/>
      <c r="L2031" s="10">
        <f>TRUNC(SUMIF(N2028:N2030,N2027,L2028:L2030),0)</f>
        <v>0</v>
      </c>
      <c r="M2031" s="6" t="s">
        <v>41</v>
      </c>
      <c r="N2031" s="2" t="s">
        <v>67</v>
      </c>
      <c r="O2031" s="2" t="s">
        <v>67</v>
      </c>
      <c r="P2031" s="2" t="s">
        <v>41</v>
      </c>
      <c r="Q2031" s="2" t="s">
        <v>41</v>
      </c>
      <c r="R2031" s="2" t="s">
        <v>41</v>
      </c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2" t="s">
        <v>41</v>
      </c>
      <c r="AW2031" s="2" t="s">
        <v>41</v>
      </c>
      <c r="AX2031" s="2" t="s">
        <v>41</v>
      </c>
      <c r="AY2031" s="2" t="s">
        <v>41</v>
      </c>
    </row>
    <row r="2032" spans="1:13" ht="30" customHeight="1" hidden="1">
      <c r="A2032" s="7"/>
      <c r="B2032" s="7"/>
      <c r="C2032" s="7"/>
      <c r="D2032" s="7"/>
      <c r="E2032" s="8"/>
      <c r="F2032" s="10"/>
      <c r="G2032" s="8"/>
      <c r="H2032" s="10"/>
      <c r="I2032" s="8"/>
      <c r="J2032" s="10"/>
      <c r="K2032" s="8"/>
      <c r="L2032" s="10"/>
      <c r="M2032" s="7"/>
    </row>
    <row r="2033" spans="1:14" ht="30" customHeight="1" hidden="1">
      <c r="A2033" s="24" t="s">
        <v>3935</v>
      </c>
      <c r="B2033" s="25"/>
      <c r="C2033" s="25"/>
      <c r="D2033" s="25"/>
      <c r="E2033" s="26"/>
      <c r="F2033" s="27"/>
      <c r="G2033" s="26"/>
      <c r="H2033" s="27"/>
      <c r="I2033" s="26"/>
      <c r="J2033" s="27"/>
      <c r="K2033" s="26"/>
      <c r="L2033" s="27"/>
      <c r="M2033" s="28"/>
      <c r="N2033" s="4" t="s">
        <v>2420</v>
      </c>
    </row>
    <row r="2034" spans="1:51" ht="30" customHeight="1" hidden="1">
      <c r="A2034" s="6" t="s">
        <v>998</v>
      </c>
      <c r="B2034" s="6" t="s">
        <v>1885</v>
      </c>
      <c r="C2034" s="6" t="s">
        <v>699</v>
      </c>
      <c r="D2034" s="7">
        <v>387</v>
      </c>
      <c r="E2034" s="8">
        <f aca="true" t="shared" si="350" ref="E2034:E2042">TRUNC(G2034+I2034+K2034,1)</f>
        <v>0</v>
      </c>
      <c r="F2034" s="10">
        <f aca="true" t="shared" si="351" ref="F2034:F2042">TRUNC(H2034+J2034+L2034,1)</f>
        <v>0</v>
      </c>
      <c r="G2034" s="8">
        <f>단가대비표!O125</f>
        <v>0</v>
      </c>
      <c r="H2034" s="10">
        <f aca="true" t="shared" si="352" ref="H2034:H2042">TRUNC(G2034*D2034,1)</f>
        <v>0</v>
      </c>
      <c r="I2034" s="8">
        <f>단가대비표!P125</f>
        <v>0</v>
      </c>
      <c r="J2034" s="10">
        <f aca="true" t="shared" si="353" ref="J2034:J2042">TRUNC(I2034*D2034,1)</f>
        <v>0</v>
      </c>
      <c r="K2034" s="8">
        <f>단가대비표!V125</f>
        <v>0</v>
      </c>
      <c r="L2034" s="10">
        <f aca="true" t="shared" si="354" ref="L2034:L2042">TRUNC(K2034*D2034,1)</f>
        <v>0</v>
      </c>
      <c r="M2034" s="6" t="s">
        <v>1886</v>
      </c>
      <c r="N2034" s="2" t="s">
        <v>2420</v>
      </c>
      <c r="O2034" s="2" t="s">
        <v>1887</v>
      </c>
      <c r="P2034" s="2" t="s">
        <v>48</v>
      </c>
      <c r="Q2034" s="2" t="s">
        <v>48</v>
      </c>
      <c r="R2034" s="2" t="s">
        <v>47</v>
      </c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2" t="s">
        <v>41</v>
      </c>
      <c r="AW2034" s="2" t="s">
        <v>3936</v>
      </c>
      <c r="AX2034" s="2" t="s">
        <v>41</v>
      </c>
      <c r="AY2034" s="2" t="s">
        <v>41</v>
      </c>
    </row>
    <row r="2035" spans="1:51" ht="30" customHeight="1" hidden="1">
      <c r="A2035" s="6" t="s">
        <v>3937</v>
      </c>
      <c r="B2035" s="6" t="s">
        <v>3938</v>
      </c>
      <c r="C2035" s="6" t="s">
        <v>1422</v>
      </c>
      <c r="D2035" s="7">
        <v>1.24</v>
      </c>
      <c r="E2035" s="8">
        <f t="shared" si="350"/>
        <v>4000</v>
      </c>
      <c r="F2035" s="10">
        <f t="shared" si="351"/>
        <v>4960</v>
      </c>
      <c r="G2035" s="8">
        <f>단가대비표!O145</f>
        <v>4000</v>
      </c>
      <c r="H2035" s="10">
        <f t="shared" si="352"/>
        <v>4960</v>
      </c>
      <c r="I2035" s="8">
        <f>단가대비표!P145</f>
        <v>0</v>
      </c>
      <c r="J2035" s="10">
        <f t="shared" si="353"/>
        <v>0</v>
      </c>
      <c r="K2035" s="8">
        <f>단가대비표!V145</f>
        <v>0</v>
      </c>
      <c r="L2035" s="10">
        <f t="shared" si="354"/>
        <v>0</v>
      </c>
      <c r="M2035" s="6" t="s">
        <v>3939</v>
      </c>
      <c r="N2035" s="2" t="s">
        <v>2420</v>
      </c>
      <c r="O2035" s="2" t="s">
        <v>3940</v>
      </c>
      <c r="P2035" s="2" t="s">
        <v>48</v>
      </c>
      <c r="Q2035" s="2" t="s">
        <v>48</v>
      </c>
      <c r="R2035" s="2" t="s">
        <v>47</v>
      </c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2" t="s">
        <v>41</v>
      </c>
      <c r="AW2035" s="2" t="s">
        <v>3941</v>
      </c>
      <c r="AX2035" s="2" t="s">
        <v>41</v>
      </c>
      <c r="AY2035" s="2" t="s">
        <v>41</v>
      </c>
    </row>
    <row r="2036" spans="1:51" ht="30" customHeight="1" hidden="1">
      <c r="A2036" s="6" t="s">
        <v>3120</v>
      </c>
      <c r="B2036" s="6" t="s">
        <v>1211</v>
      </c>
      <c r="C2036" s="6" t="s">
        <v>1212</v>
      </c>
      <c r="D2036" s="7">
        <v>0.02</v>
      </c>
      <c r="E2036" s="8">
        <f t="shared" si="350"/>
        <v>157427</v>
      </c>
      <c r="F2036" s="10">
        <f t="shared" si="351"/>
        <v>3148.5</v>
      </c>
      <c r="G2036" s="8">
        <f>단가대비표!O378</f>
        <v>0</v>
      </c>
      <c r="H2036" s="10">
        <f t="shared" si="352"/>
        <v>0</v>
      </c>
      <c r="I2036" s="8">
        <f>단가대비표!P378</f>
        <v>157427</v>
      </c>
      <c r="J2036" s="10">
        <f t="shared" si="353"/>
        <v>3148.5</v>
      </c>
      <c r="K2036" s="8">
        <f>단가대비표!V378</f>
        <v>0</v>
      </c>
      <c r="L2036" s="10">
        <f t="shared" si="354"/>
        <v>0</v>
      </c>
      <c r="M2036" s="6" t="s">
        <v>3121</v>
      </c>
      <c r="N2036" s="2" t="s">
        <v>2420</v>
      </c>
      <c r="O2036" s="2" t="s">
        <v>3122</v>
      </c>
      <c r="P2036" s="2" t="s">
        <v>48</v>
      </c>
      <c r="Q2036" s="2" t="s">
        <v>48</v>
      </c>
      <c r="R2036" s="2" t="s">
        <v>47</v>
      </c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2" t="s">
        <v>41</v>
      </c>
      <c r="AW2036" s="2" t="s">
        <v>3942</v>
      </c>
      <c r="AX2036" s="2" t="s">
        <v>41</v>
      </c>
      <c r="AY2036" s="2" t="s">
        <v>41</v>
      </c>
    </row>
    <row r="2037" spans="1:51" ht="30" customHeight="1" hidden="1">
      <c r="A2037" s="6" t="s">
        <v>1215</v>
      </c>
      <c r="B2037" s="6" t="s">
        <v>1211</v>
      </c>
      <c r="C2037" s="6" t="s">
        <v>1212</v>
      </c>
      <c r="D2037" s="7">
        <v>0.01</v>
      </c>
      <c r="E2037" s="8">
        <f t="shared" si="350"/>
        <v>99882</v>
      </c>
      <c r="F2037" s="10">
        <f t="shared" si="351"/>
        <v>998.8</v>
      </c>
      <c r="G2037" s="8">
        <f>단가대비표!O367</f>
        <v>0</v>
      </c>
      <c r="H2037" s="10">
        <f t="shared" si="352"/>
        <v>0</v>
      </c>
      <c r="I2037" s="8">
        <f>단가대비표!P367</f>
        <v>99882</v>
      </c>
      <c r="J2037" s="10">
        <f t="shared" si="353"/>
        <v>998.8</v>
      </c>
      <c r="K2037" s="8">
        <f>단가대비표!V367</f>
        <v>0</v>
      </c>
      <c r="L2037" s="10">
        <f t="shared" si="354"/>
        <v>0</v>
      </c>
      <c r="M2037" s="6" t="s">
        <v>1247</v>
      </c>
      <c r="N2037" s="2" t="s">
        <v>2420</v>
      </c>
      <c r="O2037" s="2" t="s">
        <v>1216</v>
      </c>
      <c r="P2037" s="2" t="s">
        <v>48</v>
      </c>
      <c r="Q2037" s="2" t="s">
        <v>48</v>
      </c>
      <c r="R2037" s="2" t="s">
        <v>47</v>
      </c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2" t="s">
        <v>41</v>
      </c>
      <c r="AW2037" s="2" t="s">
        <v>3943</v>
      </c>
      <c r="AX2037" s="2" t="s">
        <v>41</v>
      </c>
      <c r="AY2037" s="2" t="s">
        <v>41</v>
      </c>
    </row>
    <row r="2038" spans="1:51" ht="30" customHeight="1" hidden="1">
      <c r="A2038" s="6" t="s">
        <v>3944</v>
      </c>
      <c r="B2038" s="6" t="s">
        <v>3945</v>
      </c>
      <c r="C2038" s="6" t="s">
        <v>300</v>
      </c>
      <c r="D2038" s="7">
        <v>0.4347</v>
      </c>
      <c r="E2038" s="8">
        <f t="shared" si="350"/>
        <v>8934</v>
      </c>
      <c r="F2038" s="10">
        <f t="shared" si="351"/>
        <v>3883.6</v>
      </c>
      <c r="G2038" s="8">
        <f>일위대가목록!F335</f>
        <v>0</v>
      </c>
      <c r="H2038" s="10">
        <f t="shared" si="352"/>
        <v>0</v>
      </c>
      <c r="I2038" s="8">
        <f>일위대가목록!G335</f>
        <v>0</v>
      </c>
      <c r="J2038" s="10">
        <f t="shared" si="353"/>
        <v>0</v>
      </c>
      <c r="K2038" s="8">
        <f>일위대가목록!H335</f>
        <v>8934</v>
      </c>
      <c r="L2038" s="10">
        <f t="shared" si="354"/>
        <v>3883.6</v>
      </c>
      <c r="M2038" s="6" t="s">
        <v>3946</v>
      </c>
      <c r="N2038" s="2" t="s">
        <v>2420</v>
      </c>
      <c r="O2038" s="2" t="s">
        <v>3947</v>
      </c>
      <c r="P2038" s="2" t="s">
        <v>47</v>
      </c>
      <c r="Q2038" s="2" t="s">
        <v>48</v>
      </c>
      <c r="R2038" s="2" t="s">
        <v>48</v>
      </c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2" t="s">
        <v>41</v>
      </c>
      <c r="AW2038" s="2" t="s">
        <v>3948</v>
      </c>
      <c r="AX2038" s="2" t="s">
        <v>41</v>
      </c>
      <c r="AY2038" s="2" t="s">
        <v>41</v>
      </c>
    </row>
    <row r="2039" spans="1:51" ht="30" customHeight="1" hidden="1">
      <c r="A2039" s="6" t="s">
        <v>3949</v>
      </c>
      <c r="B2039" s="6" t="s">
        <v>3950</v>
      </c>
      <c r="C2039" s="6" t="s">
        <v>300</v>
      </c>
      <c r="D2039" s="7">
        <v>0.4347</v>
      </c>
      <c r="E2039" s="8">
        <f t="shared" si="350"/>
        <v>3636</v>
      </c>
      <c r="F2039" s="10">
        <f t="shared" si="351"/>
        <v>1580.4</v>
      </c>
      <c r="G2039" s="8">
        <f>일위대가목록!F336</f>
        <v>1786</v>
      </c>
      <c r="H2039" s="10">
        <f t="shared" si="352"/>
        <v>776.3</v>
      </c>
      <c r="I2039" s="8">
        <f>일위대가목록!G336</f>
        <v>0</v>
      </c>
      <c r="J2039" s="10">
        <f t="shared" si="353"/>
        <v>0</v>
      </c>
      <c r="K2039" s="8">
        <f>일위대가목록!H336</f>
        <v>1850</v>
      </c>
      <c r="L2039" s="10">
        <f t="shared" si="354"/>
        <v>804.1</v>
      </c>
      <c r="M2039" s="6" t="s">
        <v>3951</v>
      </c>
      <c r="N2039" s="2" t="s">
        <v>2420</v>
      </c>
      <c r="O2039" s="2" t="s">
        <v>3952</v>
      </c>
      <c r="P2039" s="2" t="s">
        <v>47</v>
      </c>
      <c r="Q2039" s="2" t="s">
        <v>48</v>
      </c>
      <c r="R2039" s="2" t="s">
        <v>48</v>
      </c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2" t="s">
        <v>41</v>
      </c>
      <c r="AW2039" s="2" t="s">
        <v>3953</v>
      </c>
      <c r="AX2039" s="2" t="s">
        <v>41</v>
      </c>
      <c r="AY2039" s="2" t="s">
        <v>41</v>
      </c>
    </row>
    <row r="2040" spans="1:51" ht="30" customHeight="1" hidden="1">
      <c r="A2040" s="6" t="s">
        <v>3954</v>
      </c>
      <c r="B2040" s="6" t="s">
        <v>3955</v>
      </c>
      <c r="C2040" s="6" t="s">
        <v>300</v>
      </c>
      <c r="D2040" s="7">
        <v>0.4347</v>
      </c>
      <c r="E2040" s="8">
        <f t="shared" si="350"/>
        <v>139</v>
      </c>
      <c r="F2040" s="10">
        <f t="shared" si="351"/>
        <v>60.4</v>
      </c>
      <c r="G2040" s="8">
        <f>일위대가목록!F337</f>
        <v>0</v>
      </c>
      <c r="H2040" s="10">
        <f t="shared" si="352"/>
        <v>0</v>
      </c>
      <c r="I2040" s="8">
        <f>일위대가목록!G337</f>
        <v>0</v>
      </c>
      <c r="J2040" s="10">
        <f t="shared" si="353"/>
        <v>0</v>
      </c>
      <c r="K2040" s="8">
        <f>일위대가목록!H337</f>
        <v>139</v>
      </c>
      <c r="L2040" s="10">
        <f t="shared" si="354"/>
        <v>60.4</v>
      </c>
      <c r="M2040" s="6" t="s">
        <v>3956</v>
      </c>
      <c r="N2040" s="2" t="s">
        <v>2420</v>
      </c>
      <c r="O2040" s="2" t="s">
        <v>3957</v>
      </c>
      <c r="P2040" s="2" t="s">
        <v>47</v>
      </c>
      <c r="Q2040" s="2" t="s">
        <v>48</v>
      </c>
      <c r="R2040" s="2" t="s">
        <v>48</v>
      </c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2" t="s">
        <v>41</v>
      </c>
      <c r="AW2040" s="2" t="s">
        <v>3958</v>
      </c>
      <c r="AX2040" s="2" t="s">
        <v>41</v>
      </c>
      <c r="AY2040" s="2" t="s">
        <v>41</v>
      </c>
    </row>
    <row r="2041" spans="1:51" ht="30" customHeight="1" hidden="1">
      <c r="A2041" s="6" t="s">
        <v>3959</v>
      </c>
      <c r="B2041" s="6" t="s">
        <v>3960</v>
      </c>
      <c r="C2041" s="6" t="s">
        <v>300</v>
      </c>
      <c r="D2041" s="7">
        <v>0.4347</v>
      </c>
      <c r="E2041" s="8">
        <f t="shared" si="350"/>
        <v>6</v>
      </c>
      <c r="F2041" s="10">
        <f t="shared" si="351"/>
        <v>2.6</v>
      </c>
      <c r="G2041" s="8">
        <f>일위대가목록!F338</f>
        <v>0</v>
      </c>
      <c r="H2041" s="10">
        <f t="shared" si="352"/>
        <v>0</v>
      </c>
      <c r="I2041" s="8">
        <f>일위대가목록!G338</f>
        <v>0</v>
      </c>
      <c r="J2041" s="10">
        <f t="shared" si="353"/>
        <v>0</v>
      </c>
      <c r="K2041" s="8">
        <f>일위대가목록!H338</f>
        <v>6</v>
      </c>
      <c r="L2041" s="10">
        <f t="shared" si="354"/>
        <v>2.6</v>
      </c>
      <c r="M2041" s="6" t="s">
        <v>3961</v>
      </c>
      <c r="N2041" s="2" t="s">
        <v>2420</v>
      </c>
      <c r="O2041" s="2" t="s">
        <v>3962</v>
      </c>
      <c r="P2041" s="2" t="s">
        <v>47</v>
      </c>
      <c r="Q2041" s="2" t="s">
        <v>48</v>
      </c>
      <c r="R2041" s="2" t="s">
        <v>48</v>
      </c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2" t="s">
        <v>41</v>
      </c>
      <c r="AW2041" s="2" t="s">
        <v>3963</v>
      </c>
      <c r="AX2041" s="2" t="s">
        <v>41</v>
      </c>
      <c r="AY2041" s="2" t="s">
        <v>41</v>
      </c>
    </row>
    <row r="2042" spans="1:51" ht="30" customHeight="1" hidden="1">
      <c r="A2042" s="6" t="s">
        <v>1410</v>
      </c>
      <c r="B2042" s="6" t="s">
        <v>3347</v>
      </c>
      <c r="C2042" s="6" t="s">
        <v>3348</v>
      </c>
      <c r="D2042" s="7">
        <v>10.82</v>
      </c>
      <c r="E2042" s="8">
        <f t="shared" si="350"/>
        <v>87</v>
      </c>
      <c r="F2042" s="10">
        <f t="shared" si="351"/>
        <v>941.3</v>
      </c>
      <c r="G2042" s="8">
        <f>단가대비표!O364</f>
        <v>0</v>
      </c>
      <c r="H2042" s="10">
        <f t="shared" si="352"/>
        <v>0</v>
      </c>
      <c r="I2042" s="8">
        <f>단가대비표!P364</f>
        <v>0</v>
      </c>
      <c r="J2042" s="10">
        <f t="shared" si="353"/>
        <v>0</v>
      </c>
      <c r="K2042" s="8">
        <f>단가대비표!V364</f>
        <v>87</v>
      </c>
      <c r="L2042" s="10">
        <f t="shared" si="354"/>
        <v>941.3</v>
      </c>
      <c r="M2042" s="6" t="s">
        <v>3349</v>
      </c>
      <c r="N2042" s="2" t="s">
        <v>2420</v>
      </c>
      <c r="O2042" s="2" t="s">
        <v>3350</v>
      </c>
      <c r="P2042" s="2" t="s">
        <v>48</v>
      </c>
      <c r="Q2042" s="2" t="s">
        <v>48</v>
      </c>
      <c r="R2042" s="2" t="s">
        <v>47</v>
      </c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2" t="s">
        <v>41</v>
      </c>
      <c r="AW2042" s="2" t="s">
        <v>3964</v>
      </c>
      <c r="AX2042" s="2" t="s">
        <v>41</v>
      </c>
      <c r="AY2042" s="2" t="s">
        <v>41</v>
      </c>
    </row>
    <row r="2043" spans="1:51" ht="30" customHeight="1" hidden="1">
      <c r="A2043" s="6" t="s">
        <v>1173</v>
      </c>
      <c r="B2043" s="6" t="s">
        <v>41</v>
      </c>
      <c r="C2043" s="6" t="s">
        <v>41</v>
      </c>
      <c r="D2043" s="7"/>
      <c r="E2043" s="8"/>
      <c r="F2043" s="10">
        <f>H2043+J2043+L2043</f>
        <v>15575</v>
      </c>
      <c r="G2043" s="8"/>
      <c r="H2043" s="10">
        <f>TRUNC(SUMIF(N2034:N2042,N2033,H2034:H2042),0)</f>
        <v>5736</v>
      </c>
      <c r="I2043" s="8"/>
      <c r="J2043" s="10">
        <f>TRUNC(SUMIF(N2034:N2042,N2033,J2034:J2042),0)</f>
        <v>4147</v>
      </c>
      <c r="K2043" s="8"/>
      <c r="L2043" s="10">
        <f>TRUNC(SUMIF(N2034:N2042,N2033,L2034:L2042),0)</f>
        <v>5692</v>
      </c>
      <c r="M2043" s="6" t="s">
        <v>41</v>
      </c>
      <c r="N2043" s="2" t="s">
        <v>67</v>
      </c>
      <c r="O2043" s="2" t="s">
        <v>67</v>
      </c>
      <c r="P2043" s="2" t="s">
        <v>41</v>
      </c>
      <c r="Q2043" s="2" t="s">
        <v>41</v>
      </c>
      <c r="R2043" s="2" t="s">
        <v>41</v>
      </c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2" t="s">
        <v>41</v>
      </c>
      <c r="AW2043" s="2" t="s">
        <v>41</v>
      </c>
      <c r="AX2043" s="2" t="s">
        <v>41</v>
      </c>
      <c r="AY2043" s="2" t="s">
        <v>41</v>
      </c>
    </row>
    <row r="2044" spans="1:13" ht="30" customHeight="1" hidden="1">
      <c r="A2044" s="7"/>
      <c r="B2044" s="7"/>
      <c r="C2044" s="7"/>
      <c r="D2044" s="7"/>
      <c r="E2044" s="8"/>
      <c r="F2044" s="10"/>
      <c r="G2044" s="8"/>
      <c r="H2044" s="10"/>
      <c r="I2044" s="8"/>
      <c r="J2044" s="10"/>
      <c r="K2044" s="8"/>
      <c r="L2044" s="10"/>
      <c r="M2044" s="7"/>
    </row>
    <row r="2045" spans="1:14" ht="30" customHeight="1" hidden="1">
      <c r="A2045" s="24" t="s">
        <v>3965</v>
      </c>
      <c r="B2045" s="25"/>
      <c r="C2045" s="25"/>
      <c r="D2045" s="25"/>
      <c r="E2045" s="26"/>
      <c r="F2045" s="27"/>
      <c r="G2045" s="26"/>
      <c r="H2045" s="27"/>
      <c r="I2045" s="26"/>
      <c r="J2045" s="27"/>
      <c r="K2045" s="26"/>
      <c r="L2045" s="27"/>
      <c r="M2045" s="28"/>
      <c r="N2045" s="4" t="s">
        <v>2702</v>
      </c>
    </row>
    <row r="2046" spans="1:51" ht="30" customHeight="1" hidden="1">
      <c r="A2046" s="6" t="s">
        <v>3225</v>
      </c>
      <c r="B2046" s="6" t="s">
        <v>1211</v>
      </c>
      <c r="C2046" s="6" t="s">
        <v>1212</v>
      </c>
      <c r="D2046" s="7">
        <v>0.011</v>
      </c>
      <c r="E2046" s="8">
        <f>TRUNC(G2046+I2046+K2046,1)</f>
        <v>150050</v>
      </c>
      <c r="F2046" s="10">
        <f>TRUNC(H2046+J2046+L2046,1)</f>
        <v>1650.5</v>
      </c>
      <c r="G2046" s="8">
        <f>단가대비표!O390</f>
        <v>0</v>
      </c>
      <c r="H2046" s="10">
        <f>TRUNC(G2046*D2046,1)</f>
        <v>0</v>
      </c>
      <c r="I2046" s="8">
        <f>단가대비표!P390</f>
        <v>150050</v>
      </c>
      <c r="J2046" s="10">
        <f>TRUNC(I2046*D2046,1)</f>
        <v>1650.5</v>
      </c>
      <c r="K2046" s="8">
        <f>단가대비표!V390</f>
        <v>0</v>
      </c>
      <c r="L2046" s="10">
        <f>TRUNC(K2046*D2046,1)</f>
        <v>0</v>
      </c>
      <c r="M2046" s="6" t="s">
        <v>3226</v>
      </c>
      <c r="N2046" s="2" t="s">
        <v>2702</v>
      </c>
      <c r="O2046" s="2" t="s">
        <v>3227</v>
      </c>
      <c r="P2046" s="2" t="s">
        <v>48</v>
      </c>
      <c r="Q2046" s="2" t="s">
        <v>48</v>
      </c>
      <c r="R2046" s="2" t="s">
        <v>47</v>
      </c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2" t="s">
        <v>41</v>
      </c>
      <c r="AW2046" s="2" t="s">
        <v>3966</v>
      </c>
      <c r="AX2046" s="2" t="s">
        <v>41</v>
      </c>
      <c r="AY2046" s="2" t="s">
        <v>41</v>
      </c>
    </row>
    <row r="2047" spans="1:51" ht="30" customHeight="1" hidden="1">
      <c r="A2047" s="6" t="s">
        <v>1215</v>
      </c>
      <c r="B2047" s="6" t="s">
        <v>1211</v>
      </c>
      <c r="C2047" s="6" t="s">
        <v>1212</v>
      </c>
      <c r="D2047" s="7">
        <v>0.004</v>
      </c>
      <c r="E2047" s="8">
        <f>TRUNC(G2047+I2047+K2047,1)</f>
        <v>99882</v>
      </c>
      <c r="F2047" s="10">
        <f>TRUNC(H2047+J2047+L2047,1)</f>
        <v>399.5</v>
      </c>
      <c r="G2047" s="8">
        <f>단가대비표!O367</f>
        <v>0</v>
      </c>
      <c r="H2047" s="10">
        <f>TRUNC(G2047*D2047,1)</f>
        <v>0</v>
      </c>
      <c r="I2047" s="8">
        <f>단가대비표!P367</f>
        <v>99882</v>
      </c>
      <c r="J2047" s="10">
        <f>TRUNC(I2047*D2047,1)</f>
        <v>399.5</v>
      </c>
      <c r="K2047" s="8">
        <f>단가대비표!V367</f>
        <v>0</v>
      </c>
      <c r="L2047" s="10">
        <f>TRUNC(K2047*D2047,1)</f>
        <v>0</v>
      </c>
      <c r="M2047" s="6" t="s">
        <v>1247</v>
      </c>
      <c r="N2047" s="2" t="s">
        <v>2702</v>
      </c>
      <c r="O2047" s="2" t="s">
        <v>1216</v>
      </c>
      <c r="P2047" s="2" t="s">
        <v>48</v>
      </c>
      <c r="Q2047" s="2" t="s">
        <v>48</v>
      </c>
      <c r="R2047" s="2" t="s">
        <v>47</v>
      </c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2" t="s">
        <v>41</v>
      </c>
      <c r="AW2047" s="2" t="s">
        <v>3967</v>
      </c>
      <c r="AX2047" s="2" t="s">
        <v>41</v>
      </c>
      <c r="AY2047" s="2" t="s">
        <v>41</v>
      </c>
    </row>
    <row r="2048" spans="1:51" ht="30" customHeight="1" hidden="1">
      <c r="A2048" s="6" t="s">
        <v>1173</v>
      </c>
      <c r="B2048" s="6" t="s">
        <v>41</v>
      </c>
      <c r="C2048" s="6" t="s">
        <v>41</v>
      </c>
      <c r="D2048" s="7"/>
      <c r="E2048" s="8"/>
      <c r="F2048" s="10">
        <f>H2048+J2048+L2048</f>
        <v>2050</v>
      </c>
      <c r="G2048" s="8"/>
      <c r="H2048" s="10">
        <f>TRUNC(SUMIF(N2046:N2047,N2045,H2046:H2047),0)</f>
        <v>0</v>
      </c>
      <c r="I2048" s="8"/>
      <c r="J2048" s="10">
        <f>TRUNC(SUMIF(N2046:N2047,N2045,J2046:J2047),0)</f>
        <v>2050</v>
      </c>
      <c r="K2048" s="8"/>
      <c r="L2048" s="10">
        <f>TRUNC(SUMIF(N2046:N2047,N2045,L2046:L2047),0)</f>
        <v>0</v>
      </c>
      <c r="M2048" s="6" t="s">
        <v>41</v>
      </c>
      <c r="N2048" s="2" t="s">
        <v>67</v>
      </c>
      <c r="O2048" s="2" t="s">
        <v>67</v>
      </c>
      <c r="P2048" s="2" t="s">
        <v>41</v>
      </c>
      <c r="Q2048" s="2" t="s">
        <v>41</v>
      </c>
      <c r="R2048" s="2" t="s">
        <v>41</v>
      </c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2" t="s">
        <v>41</v>
      </c>
      <c r="AW2048" s="2" t="s">
        <v>41</v>
      </c>
      <c r="AX2048" s="2" t="s">
        <v>41</v>
      </c>
      <c r="AY2048" s="2" t="s">
        <v>41</v>
      </c>
    </row>
    <row r="2049" spans="1:13" ht="30" customHeight="1" hidden="1">
      <c r="A2049" s="7"/>
      <c r="B2049" s="7"/>
      <c r="C2049" s="7"/>
      <c r="D2049" s="7"/>
      <c r="E2049" s="8"/>
      <c r="F2049" s="10"/>
      <c r="G2049" s="8"/>
      <c r="H2049" s="10"/>
      <c r="I2049" s="8"/>
      <c r="J2049" s="10"/>
      <c r="K2049" s="8"/>
      <c r="L2049" s="10"/>
      <c r="M2049" s="7"/>
    </row>
    <row r="2050" spans="1:14" ht="30" customHeight="1" hidden="1">
      <c r="A2050" s="24" t="s">
        <v>3968</v>
      </c>
      <c r="B2050" s="25"/>
      <c r="C2050" s="25"/>
      <c r="D2050" s="25"/>
      <c r="E2050" s="26"/>
      <c r="F2050" s="27"/>
      <c r="G2050" s="26"/>
      <c r="H2050" s="27"/>
      <c r="I2050" s="26"/>
      <c r="J2050" s="27"/>
      <c r="K2050" s="26"/>
      <c r="L2050" s="27"/>
      <c r="M2050" s="28"/>
      <c r="N2050" s="4" t="s">
        <v>3947</v>
      </c>
    </row>
    <row r="2051" spans="1:51" ht="30" customHeight="1" hidden="1">
      <c r="A2051" s="6" t="s">
        <v>3944</v>
      </c>
      <c r="B2051" s="6" t="s">
        <v>3969</v>
      </c>
      <c r="C2051" s="6" t="s">
        <v>54</v>
      </c>
      <c r="D2051" s="7">
        <v>0.4677</v>
      </c>
      <c r="E2051" s="8">
        <f>TRUNC(G2051+I2051+K2051,1)</f>
        <v>17716</v>
      </c>
      <c r="F2051" s="10">
        <f>TRUNC(H2051+J2051+L2051,1)</f>
        <v>8285.7</v>
      </c>
      <c r="G2051" s="8">
        <f>단가대비표!O36</f>
        <v>0</v>
      </c>
      <c r="H2051" s="10">
        <f>TRUNC(G2051*D2051,1)</f>
        <v>0</v>
      </c>
      <c r="I2051" s="8">
        <f>단가대비표!P36</f>
        <v>0</v>
      </c>
      <c r="J2051" s="10">
        <f>TRUNC(I2051*D2051,1)</f>
        <v>0</v>
      </c>
      <c r="K2051" s="8">
        <f>단가대비표!V36</f>
        <v>17716</v>
      </c>
      <c r="L2051" s="10">
        <f>TRUNC(K2051*D2051,1)</f>
        <v>8285.7</v>
      </c>
      <c r="M2051" s="6" t="s">
        <v>3970</v>
      </c>
      <c r="N2051" s="2" t="s">
        <v>3947</v>
      </c>
      <c r="O2051" s="2" t="s">
        <v>3971</v>
      </c>
      <c r="P2051" s="2" t="s">
        <v>48</v>
      </c>
      <c r="Q2051" s="2" t="s">
        <v>48</v>
      </c>
      <c r="R2051" s="2" t="s">
        <v>47</v>
      </c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2" t="s">
        <v>41</v>
      </c>
      <c r="AW2051" s="2" t="s">
        <v>3972</v>
      </c>
      <c r="AX2051" s="2" t="s">
        <v>41</v>
      </c>
      <c r="AY2051" s="2" t="s">
        <v>41</v>
      </c>
    </row>
    <row r="2052" spans="1:51" ht="30" customHeight="1" hidden="1">
      <c r="A2052" s="6" t="s">
        <v>1410</v>
      </c>
      <c r="B2052" s="6" t="s">
        <v>3347</v>
      </c>
      <c r="C2052" s="6" t="s">
        <v>3348</v>
      </c>
      <c r="D2052" s="7">
        <v>7.46</v>
      </c>
      <c r="E2052" s="8">
        <f>TRUNC(G2052+I2052+K2052,1)</f>
        <v>87</v>
      </c>
      <c r="F2052" s="10">
        <f>TRUNC(H2052+J2052+L2052,1)</f>
        <v>649</v>
      </c>
      <c r="G2052" s="8">
        <f>단가대비표!O364</f>
        <v>0</v>
      </c>
      <c r="H2052" s="10">
        <f>TRUNC(G2052*D2052,1)</f>
        <v>0</v>
      </c>
      <c r="I2052" s="8">
        <f>단가대비표!P364</f>
        <v>0</v>
      </c>
      <c r="J2052" s="10">
        <f>TRUNC(I2052*D2052,1)</f>
        <v>0</v>
      </c>
      <c r="K2052" s="8">
        <f>단가대비표!V364</f>
        <v>87</v>
      </c>
      <c r="L2052" s="10">
        <f>TRUNC(K2052*D2052,1)</f>
        <v>649</v>
      </c>
      <c r="M2052" s="6" t="s">
        <v>3349</v>
      </c>
      <c r="N2052" s="2" t="s">
        <v>3947</v>
      </c>
      <c r="O2052" s="2" t="s">
        <v>3350</v>
      </c>
      <c r="P2052" s="2" t="s">
        <v>48</v>
      </c>
      <c r="Q2052" s="2" t="s">
        <v>48</v>
      </c>
      <c r="R2052" s="2" t="s">
        <v>47</v>
      </c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2" t="s">
        <v>41</v>
      </c>
      <c r="AW2052" s="2" t="s">
        <v>3973</v>
      </c>
      <c r="AX2052" s="2" t="s">
        <v>41</v>
      </c>
      <c r="AY2052" s="2" t="s">
        <v>41</v>
      </c>
    </row>
    <row r="2053" spans="1:51" ht="30" customHeight="1" hidden="1">
      <c r="A2053" s="6" t="s">
        <v>1173</v>
      </c>
      <c r="B2053" s="6" t="s">
        <v>41</v>
      </c>
      <c r="C2053" s="6" t="s">
        <v>41</v>
      </c>
      <c r="D2053" s="7"/>
      <c r="E2053" s="8"/>
      <c r="F2053" s="10">
        <f>H2053+J2053+L2053</f>
        <v>8934</v>
      </c>
      <c r="G2053" s="8"/>
      <c r="H2053" s="10">
        <f>TRUNC(SUMIF(N2051:N2052,N2050,H2051:H2052),0)</f>
        <v>0</v>
      </c>
      <c r="I2053" s="8"/>
      <c r="J2053" s="10">
        <f>TRUNC(SUMIF(N2051:N2052,N2050,J2051:J2052),0)</f>
        <v>0</v>
      </c>
      <c r="K2053" s="8"/>
      <c r="L2053" s="10">
        <f>TRUNC(SUMIF(N2051:N2052,N2050,L2051:L2052),0)</f>
        <v>8934</v>
      </c>
      <c r="M2053" s="6" t="s">
        <v>41</v>
      </c>
      <c r="N2053" s="2" t="s">
        <v>67</v>
      </c>
      <c r="O2053" s="2" t="s">
        <v>67</v>
      </c>
      <c r="P2053" s="2" t="s">
        <v>41</v>
      </c>
      <c r="Q2053" s="2" t="s">
        <v>41</v>
      </c>
      <c r="R2053" s="2" t="s">
        <v>41</v>
      </c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2" t="s">
        <v>41</v>
      </c>
      <c r="AW2053" s="2" t="s">
        <v>41</v>
      </c>
      <c r="AX2053" s="2" t="s">
        <v>41</v>
      </c>
      <c r="AY2053" s="2" t="s">
        <v>41</v>
      </c>
    </row>
    <row r="2054" spans="1:13" ht="30" customHeight="1" hidden="1">
      <c r="A2054" s="7"/>
      <c r="B2054" s="7"/>
      <c r="C2054" s="7"/>
      <c r="D2054" s="7"/>
      <c r="E2054" s="8"/>
      <c r="F2054" s="10"/>
      <c r="G2054" s="8"/>
      <c r="H2054" s="10"/>
      <c r="I2054" s="8"/>
      <c r="J2054" s="10"/>
      <c r="K2054" s="8"/>
      <c r="L2054" s="10"/>
      <c r="M2054" s="7"/>
    </row>
    <row r="2055" spans="1:14" ht="30" customHeight="1" hidden="1">
      <c r="A2055" s="24" t="s">
        <v>3974</v>
      </c>
      <c r="B2055" s="25"/>
      <c r="C2055" s="25"/>
      <c r="D2055" s="25"/>
      <c r="E2055" s="26"/>
      <c r="F2055" s="27"/>
      <c r="G2055" s="26"/>
      <c r="H2055" s="27"/>
      <c r="I2055" s="26"/>
      <c r="J2055" s="27"/>
      <c r="K2055" s="26"/>
      <c r="L2055" s="27"/>
      <c r="M2055" s="28"/>
      <c r="N2055" s="4" t="s">
        <v>3952</v>
      </c>
    </row>
    <row r="2056" spans="1:51" ht="30" customHeight="1" hidden="1">
      <c r="A2056" s="6" t="s">
        <v>3949</v>
      </c>
      <c r="B2056" s="6" t="s">
        <v>3950</v>
      </c>
      <c r="C2056" s="6" t="s">
        <v>54</v>
      </c>
      <c r="D2056" s="7">
        <v>0.3708</v>
      </c>
      <c r="E2056" s="8">
        <f aca="true" t="shared" si="355" ref="E2056:F2059">TRUNC(G2056+I2056+K2056,1)</f>
        <v>4552</v>
      </c>
      <c r="F2056" s="10">
        <f t="shared" si="355"/>
        <v>1687.8</v>
      </c>
      <c r="G2056" s="8">
        <f>단가대비표!O37</f>
        <v>0</v>
      </c>
      <c r="H2056" s="10">
        <f>TRUNC(G2056*D2056,1)</f>
        <v>0</v>
      </c>
      <c r="I2056" s="8">
        <f>단가대비표!P37</f>
        <v>0</v>
      </c>
      <c r="J2056" s="10">
        <f>TRUNC(I2056*D2056,1)</f>
        <v>0</v>
      </c>
      <c r="K2056" s="8">
        <f>단가대비표!V37</f>
        <v>4552</v>
      </c>
      <c r="L2056" s="10">
        <f>TRUNC(K2056*D2056,1)</f>
        <v>1687.8</v>
      </c>
      <c r="M2056" s="6" t="s">
        <v>3975</v>
      </c>
      <c r="N2056" s="2" t="s">
        <v>3952</v>
      </c>
      <c r="O2056" s="2" t="s">
        <v>3976</v>
      </c>
      <c r="P2056" s="2" t="s">
        <v>48</v>
      </c>
      <c r="Q2056" s="2" t="s">
        <v>48</v>
      </c>
      <c r="R2056" s="2" t="s">
        <v>47</v>
      </c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2" t="s">
        <v>41</v>
      </c>
      <c r="AW2056" s="2" t="s">
        <v>3977</v>
      </c>
      <c r="AX2056" s="2" t="s">
        <v>41</v>
      </c>
      <c r="AY2056" s="2" t="s">
        <v>41</v>
      </c>
    </row>
    <row r="2057" spans="1:51" ht="30" customHeight="1" hidden="1">
      <c r="A2057" s="6" t="s">
        <v>1410</v>
      </c>
      <c r="B2057" s="6" t="s">
        <v>3347</v>
      </c>
      <c r="C2057" s="6" t="s">
        <v>3348</v>
      </c>
      <c r="D2057" s="7">
        <v>1.87</v>
      </c>
      <c r="E2057" s="8">
        <f t="shared" si="355"/>
        <v>87</v>
      </c>
      <c r="F2057" s="10">
        <f t="shared" si="355"/>
        <v>162.6</v>
      </c>
      <c r="G2057" s="8">
        <f>단가대비표!O364</f>
        <v>0</v>
      </c>
      <c r="H2057" s="10">
        <f>TRUNC(G2057*D2057,1)</f>
        <v>0</v>
      </c>
      <c r="I2057" s="8">
        <f>단가대비표!P364</f>
        <v>0</v>
      </c>
      <c r="J2057" s="10">
        <f>TRUNC(I2057*D2057,1)</f>
        <v>0</v>
      </c>
      <c r="K2057" s="8">
        <f>단가대비표!V364</f>
        <v>87</v>
      </c>
      <c r="L2057" s="10">
        <f>TRUNC(K2057*D2057,1)</f>
        <v>162.6</v>
      </c>
      <c r="M2057" s="6" t="s">
        <v>3349</v>
      </c>
      <c r="N2057" s="2" t="s">
        <v>3952</v>
      </c>
      <c r="O2057" s="2" t="s">
        <v>3350</v>
      </c>
      <c r="P2057" s="2" t="s">
        <v>48</v>
      </c>
      <c r="Q2057" s="2" t="s">
        <v>48</v>
      </c>
      <c r="R2057" s="2" t="s">
        <v>47</v>
      </c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2" t="s">
        <v>41</v>
      </c>
      <c r="AW2057" s="2" t="s">
        <v>3978</v>
      </c>
      <c r="AX2057" s="2" t="s">
        <v>41</v>
      </c>
      <c r="AY2057" s="2" t="s">
        <v>41</v>
      </c>
    </row>
    <row r="2058" spans="1:51" ht="30" customHeight="1" hidden="1">
      <c r="A2058" s="6" t="s">
        <v>3194</v>
      </c>
      <c r="B2058" s="6" t="s">
        <v>3195</v>
      </c>
      <c r="C2058" s="6" t="s">
        <v>1422</v>
      </c>
      <c r="D2058" s="7">
        <v>1.3</v>
      </c>
      <c r="E2058" s="8">
        <f t="shared" si="355"/>
        <v>1347.2</v>
      </c>
      <c r="F2058" s="10">
        <f t="shared" si="355"/>
        <v>1751.4</v>
      </c>
      <c r="G2058" s="8">
        <f>단가대비표!O67</f>
        <v>1347.27</v>
      </c>
      <c r="H2058" s="10">
        <f>TRUNC(G2058*D2058,1)</f>
        <v>1751.4</v>
      </c>
      <c r="I2058" s="8">
        <f>단가대비표!P67</f>
        <v>0</v>
      </c>
      <c r="J2058" s="10">
        <f>TRUNC(I2058*D2058,1)</f>
        <v>0</v>
      </c>
      <c r="K2058" s="8">
        <f>단가대비표!V67</f>
        <v>0</v>
      </c>
      <c r="L2058" s="10">
        <f>TRUNC(K2058*D2058,1)</f>
        <v>0</v>
      </c>
      <c r="M2058" s="6" t="s">
        <v>3196</v>
      </c>
      <c r="N2058" s="2" t="s">
        <v>3952</v>
      </c>
      <c r="O2058" s="2" t="s">
        <v>3197</v>
      </c>
      <c r="P2058" s="2" t="s">
        <v>48</v>
      </c>
      <c r="Q2058" s="2" t="s">
        <v>48</v>
      </c>
      <c r="R2058" s="2" t="s">
        <v>47</v>
      </c>
      <c r="S2058" s="3"/>
      <c r="T2058" s="3"/>
      <c r="U2058" s="3"/>
      <c r="V2058" s="3">
        <v>1</v>
      </c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2" t="s">
        <v>41</v>
      </c>
      <c r="AW2058" s="2" t="s">
        <v>3979</v>
      </c>
      <c r="AX2058" s="2" t="s">
        <v>41</v>
      </c>
      <c r="AY2058" s="2" t="s">
        <v>41</v>
      </c>
    </row>
    <row r="2059" spans="1:51" ht="30" customHeight="1" hidden="1">
      <c r="A2059" s="6" t="s">
        <v>1305</v>
      </c>
      <c r="B2059" s="6" t="s">
        <v>3980</v>
      </c>
      <c r="C2059" s="6" t="s">
        <v>1028</v>
      </c>
      <c r="D2059" s="7">
        <v>1</v>
      </c>
      <c r="E2059" s="8">
        <f t="shared" si="355"/>
        <v>35</v>
      </c>
      <c r="F2059" s="10">
        <f t="shared" si="355"/>
        <v>35</v>
      </c>
      <c r="G2059" s="8">
        <f>TRUNC(SUMIF(V2056:V2059,RIGHTB(O2059,1),H2056:H2059)*U2059,2)</f>
        <v>35.02</v>
      </c>
      <c r="H2059" s="10">
        <f>TRUNC(G2059*D2059,1)</f>
        <v>35</v>
      </c>
      <c r="I2059" s="8">
        <v>0</v>
      </c>
      <c r="J2059" s="10">
        <f>TRUNC(I2059*D2059,1)</f>
        <v>0</v>
      </c>
      <c r="K2059" s="8">
        <v>0</v>
      </c>
      <c r="L2059" s="10">
        <f>TRUNC(K2059*D2059,1)</f>
        <v>0</v>
      </c>
      <c r="M2059" s="6" t="s">
        <v>41</v>
      </c>
      <c r="N2059" s="2" t="s">
        <v>3952</v>
      </c>
      <c r="O2059" s="2" t="s">
        <v>1104</v>
      </c>
      <c r="P2059" s="2" t="s">
        <v>48</v>
      </c>
      <c r="Q2059" s="2" t="s">
        <v>48</v>
      </c>
      <c r="R2059" s="2" t="s">
        <v>48</v>
      </c>
      <c r="S2059" s="3">
        <v>0</v>
      </c>
      <c r="T2059" s="3">
        <v>0</v>
      </c>
      <c r="U2059" s="3">
        <v>0.02</v>
      </c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2" t="s">
        <v>41</v>
      </c>
      <c r="AW2059" s="2" t="s">
        <v>3981</v>
      </c>
      <c r="AX2059" s="2" t="s">
        <v>41</v>
      </c>
      <c r="AY2059" s="2" t="s">
        <v>41</v>
      </c>
    </row>
    <row r="2060" spans="1:51" ht="30" customHeight="1" hidden="1">
      <c r="A2060" s="6" t="s">
        <v>1173</v>
      </c>
      <c r="B2060" s="6" t="s">
        <v>41</v>
      </c>
      <c r="C2060" s="6" t="s">
        <v>41</v>
      </c>
      <c r="D2060" s="7"/>
      <c r="E2060" s="8"/>
      <c r="F2060" s="10">
        <f>H2060+J2060+L2060</f>
        <v>3636</v>
      </c>
      <c r="G2060" s="8"/>
      <c r="H2060" s="10">
        <f>TRUNC(SUMIF(N2056:N2059,N2055,H2056:H2059),0)</f>
        <v>1786</v>
      </c>
      <c r="I2060" s="8"/>
      <c r="J2060" s="10">
        <f>TRUNC(SUMIF(N2056:N2059,N2055,J2056:J2059),0)</f>
        <v>0</v>
      </c>
      <c r="K2060" s="8"/>
      <c r="L2060" s="10">
        <f>TRUNC(SUMIF(N2056:N2059,N2055,L2056:L2059),0)</f>
        <v>1850</v>
      </c>
      <c r="M2060" s="6" t="s">
        <v>41</v>
      </c>
      <c r="N2060" s="2" t="s">
        <v>67</v>
      </c>
      <c r="O2060" s="2" t="s">
        <v>67</v>
      </c>
      <c r="P2060" s="2" t="s">
        <v>41</v>
      </c>
      <c r="Q2060" s="2" t="s">
        <v>41</v>
      </c>
      <c r="R2060" s="2" t="s">
        <v>41</v>
      </c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2" t="s">
        <v>41</v>
      </c>
      <c r="AW2060" s="2" t="s">
        <v>41</v>
      </c>
      <c r="AX2060" s="2" t="s">
        <v>41</v>
      </c>
      <c r="AY2060" s="2" t="s">
        <v>41</v>
      </c>
    </row>
    <row r="2061" spans="1:13" ht="30" customHeight="1" hidden="1">
      <c r="A2061" s="7"/>
      <c r="B2061" s="7"/>
      <c r="C2061" s="7"/>
      <c r="D2061" s="7"/>
      <c r="E2061" s="8"/>
      <c r="F2061" s="10"/>
      <c r="G2061" s="8"/>
      <c r="H2061" s="10"/>
      <c r="I2061" s="8"/>
      <c r="J2061" s="10"/>
      <c r="K2061" s="8"/>
      <c r="L2061" s="10"/>
      <c r="M2061" s="7"/>
    </row>
    <row r="2062" spans="1:14" ht="30" customHeight="1" hidden="1">
      <c r="A2062" s="24" t="s">
        <v>3982</v>
      </c>
      <c r="B2062" s="25"/>
      <c r="C2062" s="25"/>
      <c r="D2062" s="25"/>
      <c r="E2062" s="26"/>
      <c r="F2062" s="27"/>
      <c r="G2062" s="26"/>
      <c r="H2062" s="27"/>
      <c r="I2062" s="26"/>
      <c r="J2062" s="27"/>
      <c r="K2062" s="26"/>
      <c r="L2062" s="27"/>
      <c r="M2062" s="28"/>
      <c r="N2062" s="4" t="s">
        <v>3957</v>
      </c>
    </row>
    <row r="2063" spans="1:51" ht="30" customHeight="1" hidden="1">
      <c r="A2063" s="6" t="s">
        <v>3954</v>
      </c>
      <c r="B2063" s="6" t="s">
        <v>3983</v>
      </c>
      <c r="C2063" s="6" t="s">
        <v>54</v>
      </c>
      <c r="D2063" s="7">
        <v>0.3375</v>
      </c>
      <c r="E2063" s="8">
        <f>TRUNC(G2063+I2063+K2063,1)</f>
        <v>30</v>
      </c>
      <c r="F2063" s="10">
        <f>TRUNC(H2063+J2063+L2063,1)</f>
        <v>10.1</v>
      </c>
      <c r="G2063" s="8">
        <f>단가대비표!O38</f>
        <v>0</v>
      </c>
      <c r="H2063" s="10">
        <f>TRUNC(G2063*D2063,1)</f>
        <v>0</v>
      </c>
      <c r="I2063" s="8">
        <f>단가대비표!P38</f>
        <v>0</v>
      </c>
      <c r="J2063" s="10">
        <f>TRUNC(I2063*D2063,1)</f>
        <v>0</v>
      </c>
      <c r="K2063" s="8">
        <f>단가대비표!V38</f>
        <v>30</v>
      </c>
      <c r="L2063" s="10">
        <f>TRUNC(K2063*D2063,1)</f>
        <v>10.1</v>
      </c>
      <c r="M2063" s="6" t="s">
        <v>3984</v>
      </c>
      <c r="N2063" s="2" t="s">
        <v>3957</v>
      </c>
      <c r="O2063" s="2" t="s">
        <v>3985</v>
      </c>
      <c r="P2063" s="2" t="s">
        <v>48</v>
      </c>
      <c r="Q2063" s="2" t="s">
        <v>48</v>
      </c>
      <c r="R2063" s="2" t="s">
        <v>47</v>
      </c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2" t="s">
        <v>41</v>
      </c>
      <c r="AW2063" s="2" t="s">
        <v>3986</v>
      </c>
      <c r="AX2063" s="2" t="s">
        <v>41</v>
      </c>
      <c r="AY2063" s="2" t="s">
        <v>41</v>
      </c>
    </row>
    <row r="2064" spans="1:51" ht="30" customHeight="1" hidden="1">
      <c r="A2064" s="6" t="s">
        <v>1410</v>
      </c>
      <c r="B2064" s="6" t="s">
        <v>3347</v>
      </c>
      <c r="C2064" s="6" t="s">
        <v>3348</v>
      </c>
      <c r="D2064" s="7">
        <v>1.49</v>
      </c>
      <c r="E2064" s="8">
        <f>TRUNC(G2064+I2064+K2064,1)</f>
        <v>87</v>
      </c>
      <c r="F2064" s="10">
        <f>TRUNC(H2064+J2064+L2064,1)</f>
        <v>129.6</v>
      </c>
      <c r="G2064" s="8">
        <f>단가대비표!O364</f>
        <v>0</v>
      </c>
      <c r="H2064" s="10">
        <f>TRUNC(G2064*D2064,1)</f>
        <v>0</v>
      </c>
      <c r="I2064" s="8">
        <f>단가대비표!P364</f>
        <v>0</v>
      </c>
      <c r="J2064" s="10">
        <f>TRUNC(I2064*D2064,1)</f>
        <v>0</v>
      </c>
      <c r="K2064" s="8">
        <f>단가대비표!V364</f>
        <v>87</v>
      </c>
      <c r="L2064" s="10">
        <f>TRUNC(K2064*D2064,1)</f>
        <v>129.6</v>
      </c>
      <c r="M2064" s="6" t="s">
        <v>3349</v>
      </c>
      <c r="N2064" s="2" t="s">
        <v>3957</v>
      </c>
      <c r="O2064" s="2" t="s">
        <v>3350</v>
      </c>
      <c r="P2064" s="2" t="s">
        <v>48</v>
      </c>
      <c r="Q2064" s="2" t="s">
        <v>48</v>
      </c>
      <c r="R2064" s="2" t="s">
        <v>47</v>
      </c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2" t="s">
        <v>41</v>
      </c>
      <c r="AW2064" s="2" t="s">
        <v>3987</v>
      </c>
      <c r="AX2064" s="2" t="s">
        <v>41</v>
      </c>
      <c r="AY2064" s="2" t="s">
        <v>41</v>
      </c>
    </row>
    <row r="2065" spans="1:51" ht="30" customHeight="1" hidden="1">
      <c r="A2065" s="6" t="s">
        <v>1173</v>
      </c>
      <c r="B2065" s="6" t="s">
        <v>41</v>
      </c>
      <c r="C2065" s="6" t="s">
        <v>41</v>
      </c>
      <c r="D2065" s="7"/>
      <c r="E2065" s="8"/>
      <c r="F2065" s="10">
        <f>H2065+J2065+L2065</f>
        <v>139</v>
      </c>
      <c r="G2065" s="8"/>
      <c r="H2065" s="10">
        <f>TRUNC(SUMIF(N2063:N2064,N2062,H2063:H2064),0)</f>
        <v>0</v>
      </c>
      <c r="I2065" s="8"/>
      <c r="J2065" s="10">
        <f>TRUNC(SUMIF(N2063:N2064,N2062,J2063:J2064),0)</f>
        <v>0</v>
      </c>
      <c r="K2065" s="8"/>
      <c r="L2065" s="10">
        <f>TRUNC(SUMIF(N2063:N2064,N2062,L2063:L2064),0)</f>
        <v>139</v>
      </c>
      <c r="M2065" s="6" t="s">
        <v>41</v>
      </c>
      <c r="N2065" s="2" t="s">
        <v>67</v>
      </c>
      <c r="O2065" s="2" t="s">
        <v>67</v>
      </c>
      <c r="P2065" s="2" t="s">
        <v>41</v>
      </c>
      <c r="Q2065" s="2" t="s">
        <v>41</v>
      </c>
      <c r="R2065" s="2" t="s">
        <v>41</v>
      </c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2" t="s">
        <v>41</v>
      </c>
      <c r="AW2065" s="2" t="s">
        <v>41</v>
      </c>
      <c r="AX2065" s="2" t="s">
        <v>41</v>
      </c>
      <c r="AY2065" s="2" t="s">
        <v>41</v>
      </c>
    </row>
    <row r="2066" spans="1:13" ht="30" customHeight="1" hidden="1">
      <c r="A2066" s="7"/>
      <c r="B2066" s="7"/>
      <c r="C2066" s="7"/>
      <c r="D2066" s="7"/>
      <c r="E2066" s="8"/>
      <c r="F2066" s="10"/>
      <c r="G2066" s="8"/>
      <c r="H2066" s="10"/>
      <c r="I2066" s="8"/>
      <c r="J2066" s="10"/>
      <c r="K2066" s="8"/>
      <c r="L2066" s="10"/>
      <c r="M2066" s="7"/>
    </row>
    <row r="2067" spans="1:14" ht="30" customHeight="1" hidden="1">
      <c r="A2067" s="24" t="s">
        <v>3988</v>
      </c>
      <c r="B2067" s="25"/>
      <c r="C2067" s="25"/>
      <c r="D2067" s="25"/>
      <c r="E2067" s="26"/>
      <c r="F2067" s="27"/>
      <c r="G2067" s="26"/>
      <c r="H2067" s="27"/>
      <c r="I2067" s="26"/>
      <c r="J2067" s="27"/>
      <c r="K2067" s="26"/>
      <c r="L2067" s="27"/>
      <c r="M2067" s="28"/>
      <c r="N2067" s="4" t="s">
        <v>3962</v>
      </c>
    </row>
    <row r="2068" spans="1:51" ht="30" customHeight="1" hidden="1">
      <c r="A2068" s="6" t="s">
        <v>3959</v>
      </c>
      <c r="B2068" s="6" t="s">
        <v>3960</v>
      </c>
      <c r="C2068" s="6" t="s">
        <v>54</v>
      </c>
      <c r="D2068" s="7">
        <v>0.5</v>
      </c>
      <c r="E2068" s="8">
        <f>TRUNC(G2068+I2068+K2068,1)</f>
        <v>13</v>
      </c>
      <c r="F2068" s="10">
        <f>TRUNC(H2068+J2068+L2068,1)</f>
        <v>6.5</v>
      </c>
      <c r="G2068" s="8">
        <f>단가대비표!O40</f>
        <v>0</v>
      </c>
      <c r="H2068" s="10">
        <f>TRUNC(G2068*D2068,1)</f>
        <v>0</v>
      </c>
      <c r="I2068" s="8">
        <f>단가대비표!P40</f>
        <v>0</v>
      </c>
      <c r="J2068" s="10">
        <f>TRUNC(I2068*D2068,1)</f>
        <v>0</v>
      </c>
      <c r="K2068" s="8">
        <f>단가대비표!V40</f>
        <v>13</v>
      </c>
      <c r="L2068" s="10">
        <f>TRUNC(K2068*D2068,1)</f>
        <v>6.5</v>
      </c>
      <c r="M2068" s="6" t="s">
        <v>3989</v>
      </c>
      <c r="N2068" s="2" t="s">
        <v>3962</v>
      </c>
      <c r="O2068" s="2" t="s">
        <v>3990</v>
      </c>
      <c r="P2068" s="2" t="s">
        <v>48</v>
      </c>
      <c r="Q2068" s="2" t="s">
        <v>48</v>
      </c>
      <c r="R2068" s="2" t="s">
        <v>47</v>
      </c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2" t="s">
        <v>41</v>
      </c>
      <c r="AW2068" s="2" t="s">
        <v>3991</v>
      </c>
      <c r="AX2068" s="2" t="s">
        <v>41</v>
      </c>
      <c r="AY2068" s="2" t="s">
        <v>41</v>
      </c>
    </row>
    <row r="2069" spans="1:51" ht="30" customHeight="1" hidden="1">
      <c r="A2069" s="6" t="s">
        <v>1173</v>
      </c>
      <c r="B2069" s="6" t="s">
        <v>41</v>
      </c>
      <c r="C2069" s="6" t="s">
        <v>41</v>
      </c>
      <c r="D2069" s="7"/>
      <c r="E2069" s="8"/>
      <c r="F2069" s="10">
        <f>H2069+J2069+L2069</f>
        <v>6</v>
      </c>
      <c r="G2069" s="8"/>
      <c r="H2069" s="10">
        <f>TRUNC(SUMIF(N2068:N2068,N2067,H2068:H2068),0)</f>
        <v>0</v>
      </c>
      <c r="I2069" s="8"/>
      <c r="J2069" s="10">
        <f>TRUNC(SUMIF(N2068:N2068,N2067,J2068:J2068),0)</f>
        <v>0</v>
      </c>
      <c r="K2069" s="8"/>
      <c r="L2069" s="10">
        <f>TRUNC(SUMIF(N2068:N2068,N2067,L2068:L2068),0)</f>
        <v>6</v>
      </c>
      <c r="M2069" s="6" t="s">
        <v>41</v>
      </c>
      <c r="N2069" s="2" t="s">
        <v>67</v>
      </c>
      <c r="O2069" s="2" t="s">
        <v>67</v>
      </c>
      <c r="P2069" s="2" t="s">
        <v>41</v>
      </c>
      <c r="Q2069" s="2" t="s">
        <v>41</v>
      </c>
      <c r="R2069" s="2" t="s">
        <v>41</v>
      </c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2" t="s">
        <v>41</v>
      </c>
      <c r="AW2069" s="2" t="s">
        <v>41</v>
      </c>
      <c r="AX2069" s="2" t="s">
        <v>41</v>
      </c>
      <c r="AY2069" s="2" t="s">
        <v>41</v>
      </c>
    </row>
    <row r="2070" spans="1:13" ht="30" customHeight="1" hidden="1">
      <c r="A2070" s="7"/>
      <c r="B2070" s="7"/>
      <c r="C2070" s="7"/>
      <c r="D2070" s="7"/>
      <c r="E2070" s="8"/>
      <c r="F2070" s="10"/>
      <c r="G2070" s="8"/>
      <c r="H2070" s="10"/>
      <c r="I2070" s="8"/>
      <c r="J2070" s="10"/>
      <c r="K2070" s="8"/>
      <c r="L2070" s="10"/>
      <c r="M2070" s="7"/>
    </row>
    <row r="2071" spans="1:14" ht="30" customHeight="1" hidden="1">
      <c r="A2071" s="24" t="s">
        <v>3992</v>
      </c>
      <c r="B2071" s="25"/>
      <c r="C2071" s="25"/>
      <c r="D2071" s="25"/>
      <c r="E2071" s="26"/>
      <c r="F2071" s="27"/>
      <c r="G2071" s="26"/>
      <c r="H2071" s="27"/>
      <c r="I2071" s="26"/>
      <c r="J2071" s="27"/>
      <c r="K2071" s="26"/>
      <c r="L2071" s="27"/>
      <c r="M2071" s="28"/>
      <c r="N2071" s="4" t="s">
        <v>2438</v>
      </c>
    </row>
    <row r="2072" spans="1:51" ht="30" customHeight="1" hidden="1">
      <c r="A2072" s="6" t="s">
        <v>262</v>
      </c>
      <c r="B2072" s="6" t="s">
        <v>2101</v>
      </c>
      <c r="C2072" s="6" t="s">
        <v>699</v>
      </c>
      <c r="D2072" s="7">
        <v>14.6968</v>
      </c>
      <c r="E2072" s="8">
        <f aca="true" t="shared" si="356" ref="E2072:E2080">TRUNC(G2072+I2072+K2072,1)</f>
        <v>958</v>
      </c>
      <c r="F2072" s="10">
        <f aca="true" t="shared" si="357" ref="F2072:F2080">TRUNC(H2072+J2072+L2072,1)</f>
        <v>14079.5</v>
      </c>
      <c r="G2072" s="8">
        <f>단가대비표!O99</f>
        <v>958</v>
      </c>
      <c r="H2072" s="10">
        <f aca="true" t="shared" si="358" ref="H2072:H2080">TRUNC(G2072*D2072,1)</f>
        <v>14079.5</v>
      </c>
      <c r="I2072" s="8">
        <f>단가대비표!P99</f>
        <v>0</v>
      </c>
      <c r="J2072" s="10">
        <f aca="true" t="shared" si="359" ref="J2072:J2080">TRUNC(I2072*D2072,1)</f>
        <v>0</v>
      </c>
      <c r="K2072" s="8">
        <f>단가대비표!V99</f>
        <v>0</v>
      </c>
      <c r="L2072" s="10">
        <f aca="true" t="shared" si="360" ref="L2072:L2080">TRUNC(K2072*D2072,1)</f>
        <v>0</v>
      </c>
      <c r="M2072" s="6" t="s">
        <v>2102</v>
      </c>
      <c r="N2072" s="2" t="s">
        <v>2438</v>
      </c>
      <c r="O2072" s="2" t="s">
        <v>2103</v>
      </c>
      <c r="P2072" s="2" t="s">
        <v>48</v>
      </c>
      <c r="Q2072" s="2" t="s">
        <v>48</v>
      </c>
      <c r="R2072" s="2" t="s">
        <v>47</v>
      </c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2" t="s">
        <v>41</v>
      </c>
      <c r="AW2072" s="2" t="s">
        <v>3993</v>
      </c>
      <c r="AX2072" s="2" t="s">
        <v>41</v>
      </c>
      <c r="AY2072" s="2" t="s">
        <v>41</v>
      </c>
    </row>
    <row r="2073" spans="1:51" ht="30" customHeight="1" hidden="1">
      <c r="A2073" s="6" t="s">
        <v>2250</v>
      </c>
      <c r="B2073" s="6" t="s">
        <v>3994</v>
      </c>
      <c r="C2073" s="6" t="s">
        <v>699</v>
      </c>
      <c r="D2073" s="7">
        <v>0.2326</v>
      </c>
      <c r="E2073" s="8">
        <f t="shared" si="356"/>
        <v>760</v>
      </c>
      <c r="F2073" s="10">
        <f t="shared" si="357"/>
        <v>176.7</v>
      </c>
      <c r="G2073" s="8">
        <f>단가대비표!O79</f>
        <v>760</v>
      </c>
      <c r="H2073" s="10">
        <f t="shared" si="358"/>
        <v>176.7</v>
      </c>
      <c r="I2073" s="8">
        <f>단가대비표!P79</f>
        <v>0</v>
      </c>
      <c r="J2073" s="10">
        <f t="shared" si="359"/>
        <v>0</v>
      </c>
      <c r="K2073" s="8">
        <f>단가대비표!V79</f>
        <v>0</v>
      </c>
      <c r="L2073" s="10">
        <f t="shared" si="360"/>
        <v>0</v>
      </c>
      <c r="M2073" s="6" t="s">
        <v>3995</v>
      </c>
      <c r="N2073" s="2" t="s">
        <v>2438</v>
      </c>
      <c r="O2073" s="2" t="s">
        <v>3996</v>
      </c>
      <c r="P2073" s="2" t="s">
        <v>48</v>
      </c>
      <c r="Q2073" s="2" t="s">
        <v>48</v>
      </c>
      <c r="R2073" s="2" t="s">
        <v>47</v>
      </c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2" t="s">
        <v>41</v>
      </c>
      <c r="AW2073" s="2" t="s">
        <v>3997</v>
      </c>
      <c r="AX2073" s="2" t="s">
        <v>41</v>
      </c>
      <c r="AY2073" s="2" t="s">
        <v>41</v>
      </c>
    </row>
    <row r="2074" spans="1:51" ht="30" customHeight="1" hidden="1">
      <c r="A2074" s="6" t="s">
        <v>3998</v>
      </c>
      <c r="B2074" s="6" t="s">
        <v>3999</v>
      </c>
      <c r="C2074" s="6" t="s">
        <v>699</v>
      </c>
      <c r="D2074" s="7">
        <v>4.411</v>
      </c>
      <c r="E2074" s="8">
        <f t="shared" si="356"/>
        <v>3630</v>
      </c>
      <c r="F2074" s="10">
        <f t="shared" si="357"/>
        <v>16011.9</v>
      </c>
      <c r="G2074" s="8">
        <f>단가대비표!O95</f>
        <v>3630</v>
      </c>
      <c r="H2074" s="10">
        <f t="shared" si="358"/>
        <v>16011.9</v>
      </c>
      <c r="I2074" s="8">
        <f>단가대비표!P95</f>
        <v>0</v>
      </c>
      <c r="J2074" s="10">
        <f t="shared" si="359"/>
        <v>0</v>
      </c>
      <c r="K2074" s="8">
        <f>단가대비표!V95</f>
        <v>0</v>
      </c>
      <c r="L2074" s="10">
        <f t="shared" si="360"/>
        <v>0</v>
      </c>
      <c r="M2074" s="6" t="s">
        <v>4000</v>
      </c>
      <c r="N2074" s="2" t="s">
        <v>2438</v>
      </c>
      <c r="O2074" s="2" t="s">
        <v>4001</v>
      </c>
      <c r="P2074" s="2" t="s">
        <v>48</v>
      </c>
      <c r="Q2074" s="2" t="s">
        <v>48</v>
      </c>
      <c r="R2074" s="2" t="s">
        <v>47</v>
      </c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2" t="s">
        <v>41</v>
      </c>
      <c r="AW2074" s="2" t="s">
        <v>4002</v>
      </c>
      <c r="AX2074" s="2" t="s">
        <v>41</v>
      </c>
      <c r="AY2074" s="2" t="s">
        <v>41</v>
      </c>
    </row>
    <row r="2075" spans="1:51" ht="30" customHeight="1" hidden="1">
      <c r="A2075" s="6" t="s">
        <v>1501</v>
      </c>
      <c r="B2075" s="6" t="s">
        <v>1502</v>
      </c>
      <c r="C2075" s="6" t="s">
        <v>699</v>
      </c>
      <c r="D2075" s="7">
        <v>13.3607</v>
      </c>
      <c r="E2075" s="8">
        <f t="shared" si="356"/>
        <v>4975</v>
      </c>
      <c r="F2075" s="10">
        <f t="shared" si="357"/>
        <v>66469.3</v>
      </c>
      <c r="G2075" s="8">
        <f>일위대가목록!F256</f>
        <v>227</v>
      </c>
      <c r="H2075" s="10">
        <f t="shared" si="358"/>
        <v>3032.8</v>
      </c>
      <c r="I2075" s="8">
        <f>일위대가목록!G256</f>
        <v>4744</v>
      </c>
      <c r="J2075" s="10">
        <f t="shared" si="359"/>
        <v>63383.1</v>
      </c>
      <c r="K2075" s="8">
        <f>일위대가목록!H256</f>
        <v>4</v>
      </c>
      <c r="L2075" s="10">
        <f t="shared" si="360"/>
        <v>53.4</v>
      </c>
      <c r="M2075" s="6" t="s">
        <v>1503</v>
      </c>
      <c r="N2075" s="2" t="s">
        <v>2438</v>
      </c>
      <c r="O2075" s="2" t="s">
        <v>1504</v>
      </c>
      <c r="P2075" s="2" t="s">
        <v>47</v>
      </c>
      <c r="Q2075" s="2" t="s">
        <v>48</v>
      </c>
      <c r="R2075" s="2" t="s">
        <v>48</v>
      </c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2" t="s">
        <v>41</v>
      </c>
      <c r="AW2075" s="2" t="s">
        <v>4003</v>
      </c>
      <c r="AX2075" s="2" t="s">
        <v>41</v>
      </c>
      <c r="AY2075" s="2" t="s">
        <v>41</v>
      </c>
    </row>
    <row r="2076" spans="1:51" ht="30" customHeight="1" hidden="1">
      <c r="A2076" s="6" t="s">
        <v>1501</v>
      </c>
      <c r="B2076" s="6" t="s">
        <v>1502</v>
      </c>
      <c r="C2076" s="6" t="s">
        <v>699</v>
      </c>
      <c r="D2076" s="7">
        <v>4.01</v>
      </c>
      <c r="E2076" s="8">
        <f t="shared" si="356"/>
        <v>4975</v>
      </c>
      <c r="F2076" s="10">
        <f t="shared" si="357"/>
        <v>19949.6</v>
      </c>
      <c r="G2076" s="8">
        <f>일위대가목록!F256</f>
        <v>227</v>
      </c>
      <c r="H2076" s="10">
        <f t="shared" si="358"/>
        <v>910.2</v>
      </c>
      <c r="I2076" s="8">
        <f>일위대가목록!G256</f>
        <v>4744</v>
      </c>
      <c r="J2076" s="10">
        <f t="shared" si="359"/>
        <v>19023.4</v>
      </c>
      <c r="K2076" s="8">
        <f>일위대가목록!H256</f>
        <v>4</v>
      </c>
      <c r="L2076" s="10">
        <f t="shared" si="360"/>
        <v>16</v>
      </c>
      <c r="M2076" s="6" t="s">
        <v>1503</v>
      </c>
      <c r="N2076" s="2" t="s">
        <v>2438</v>
      </c>
      <c r="O2076" s="2" t="s">
        <v>1504</v>
      </c>
      <c r="P2076" s="2" t="s">
        <v>47</v>
      </c>
      <c r="Q2076" s="2" t="s">
        <v>48</v>
      </c>
      <c r="R2076" s="2" t="s">
        <v>48</v>
      </c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2" t="s">
        <v>41</v>
      </c>
      <c r="AW2076" s="2" t="s">
        <v>4003</v>
      </c>
      <c r="AX2076" s="2" t="s">
        <v>41</v>
      </c>
      <c r="AY2076" s="2" t="s">
        <v>41</v>
      </c>
    </row>
    <row r="2077" spans="1:51" ht="30" customHeight="1" hidden="1">
      <c r="A2077" s="6" t="s">
        <v>420</v>
      </c>
      <c r="B2077" s="6" t="s">
        <v>421</v>
      </c>
      <c r="C2077" s="6" t="s">
        <v>59</v>
      </c>
      <c r="D2077" s="7">
        <v>2</v>
      </c>
      <c r="E2077" s="8">
        <f t="shared" si="356"/>
        <v>3855</v>
      </c>
      <c r="F2077" s="10">
        <f t="shared" si="357"/>
        <v>7710</v>
      </c>
      <c r="G2077" s="8">
        <f>일위대가목록!F81</f>
        <v>180</v>
      </c>
      <c r="H2077" s="10">
        <f t="shared" si="358"/>
        <v>360</v>
      </c>
      <c r="I2077" s="8">
        <f>일위대가목록!G81</f>
        <v>3675</v>
      </c>
      <c r="J2077" s="10">
        <f t="shared" si="359"/>
        <v>7350</v>
      </c>
      <c r="K2077" s="8">
        <f>일위대가목록!H81</f>
        <v>0</v>
      </c>
      <c r="L2077" s="10">
        <f t="shared" si="360"/>
        <v>0</v>
      </c>
      <c r="M2077" s="6" t="s">
        <v>422</v>
      </c>
      <c r="N2077" s="2" t="s">
        <v>2438</v>
      </c>
      <c r="O2077" s="2" t="s">
        <v>423</v>
      </c>
      <c r="P2077" s="2" t="s">
        <v>47</v>
      </c>
      <c r="Q2077" s="2" t="s">
        <v>48</v>
      </c>
      <c r="R2077" s="2" t="s">
        <v>48</v>
      </c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2" t="s">
        <v>41</v>
      </c>
      <c r="AW2077" s="2" t="s">
        <v>4004</v>
      </c>
      <c r="AX2077" s="2" t="s">
        <v>41</v>
      </c>
      <c r="AY2077" s="2" t="s">
        <v>41</v>
      </c>
    </row>
    <row r="2078" spans="1:51" ht="30" customHeight="1" hidden="1">
      <c r="A2078" s="6" t="s">
        <v>1016</v>
      </c>
      <c r="B2078" s="6" t="s">
        <v>1017</v>
      </c>
      <c r="C2078" s="6" t="s">
        <v>699</v>
      </c>
      <c r="D2078" s="7">
        <v>-1.2025</v>
      </c>
      <c r="E2078" s="8">
        <f t="shared" si="356"/>
        <v>120</v>
      </c>
      <c r="F2078" s="10">
        <f t="shared" si="357"/>
        <v>-144.3</v>
      </c>
      <c r="G2078" s="8">
        <f>단가대비표!O50</f>
        <v>120</v>
      </c>
      <c r="H2078" s="10">
        <f t="shared" si="358"/>
        <v>-144.3</v>
      </c>
      <c r="I2078" s="8">
        <f>단가대비표!P50</f>
        <v>0</v>
      </c>
      <c r="J2078" s="10">
        <f t="shared" si="359"/>
        <v>0</v>
      </c>
      <c r="K2078" s="8">
        <f>단가대비표!V50</f>
        <v>0</v>
      </c>
      <c r="L2078" s="10">
        <f t="shared" si="360"/>
        <v>0</v>
      </c>
      <c r="M2078" s="6" t="s">
        <v>1483</v>
      </c>
      <c r="N2078" s="2" t="s">
        <v>2438</v>
      </c>
      <c r="O2078" s="2" t="s">
        <v>1484</v>
      </c>
      <c r="P2078" s="2" t="s">
        <v>48</v>
      </c>
      <c r="Q2078" s="2" t="s">
        <v>48</v>
      </c>
      <c r="R2078" s="2" t="s">
        <v>47</v>
      </c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2" t="s">
        <v>41</v>
      </c>
      <c r="AW2078" s="2" t="s">
        <v>4005</v>
      </c>
      <c r="AX2078" s="2" t="s">
        <v>41</v>
      </c>
      <c r="AY2078" s="2" t="s">
        <v>41</v>
      </c>
    </row>
    <row r="2079" spans="1:51" ht="30" customHeight="1" hidden="1">
      <c r="A2079" s="6" t="s">
        <v>1016</v>
      </c>
      <c r="B2079" s="6" t="s">
        <v>4006</v>
      </c>
      <c r="C2079" s="6" t="s">
        <v>699</v>
      </c>
      <c r="D2079" s="7">
        <v>-0.3609</v>
      </c>
      <c r="E2079" s="8">
        <f t="shared" si="356"/>
        <v>1400</v>
      </c>
      <c r="F2079" s="10">
        <f t="shared" si="357"/>
        <v>-505.2</v>
      </c>
      <c r="G2079" s="8">
        <f>단가대비표!O53</f>
        <v>1400</v>
      </c>
      <c r="H2079" s="10">
        <f t="shared" si="358"/>
        <v>-505.2</v>
      </c>
      <c r="I2079" s="8">
        <f>단가대비표!P53</f>
        <v>0</v>
      </c>
      <c r="J2079" s="10">
        <f t="shared" si="359"/>
        <v>0</v>
      </c>
      <c r="K2079" s="8">
        <f>단가대비표!V53</f>
        <v>0</v>
      </c>
      <c r="L2079" s="10">
        <f t="shared" si="360"/>
        <v>0</v>
      </c>
      <c r="M2079" s="6" t="s">
        <v>4007</v>
      </c>
      <c r="N2079" s="2" t="s">
        <v>2438</v>
      </c>
      <c r="O2079" s="2" t="s">
        <v>4008</v>
      </c>
      <c r="P2079" s="2" t="s">
        <v>48</v>
      </c>
      <c r="Q2079" s="2" t="s">
        <v>48</v>
      </c>
      <c r="R2079" s="2" t="s">
        <v>47</v>
      </c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2" t="s">
        <v>41</v>
      </c>
      <c r="AW2079" s="2" t="s">
        <v>4009</v>
      </c>
      <c r="AX2079" s="2" t="s">
        <v>41</v>
      </c>
      <c r="AY2079" s="2" t="s">
        <v>41</v>
      </c>
    </row>
    <row r="2080" spans="1:51" ht="30" customHeight="1" hidden="1">
      <c r="A2080" s="6" t="s">
        <v>4010</v>
      </c>
      <c r="B2080" s="6" t="s">
        <v>4011</v>
      </c>
      <c r="C2080" s="6" t="s">
        <v>74</v>
      </c>
      <c r="D2080" s="7">
        <v>0.74</v>
      </c>
      <c r="E2080" s="8">
        <f t="shared" si="356"/>
        <v>14076</v>
      </c>
      <c r="F2080" s="10">
        <f t="shared" si="357"/>
        <v>10416.2</v>
      </c>
      <c r="G2080" s="8">
        <f>일위대가목록!F340</f>
        <v>7740</v>
      </c>
      <c r="H2080" s="10">
        <f t="shared" si="358"/>
        <v>5727.6</v>
      </c>
      <c r="I2080" s="8">
        <f>일위대가목록!G340</f>
        <v>6336</v>
      </c>
      <c r="J2080" s="10">
        <f t="shared" si="359"/>
        <v>4688.6</v>
      </c>
      <c r="K2080" s="8">
        <f>일위대가목록!H340</f>
        <v>0</v>
      </c>
      <c r="L2080" s="10">
        <f t="shared" si="360"/>
        <v>0</v>
      </c>
      <c r="M2080" s="6" t="s">
        <v>4012</v>
      </c>
      <c r="N2080" s="2" t="s">
        <v>2438</v>
      </c>
      <c r="O2080" s="2" t="s">
        <v>4013</v>
      </c>
      <c r="P2080" s="2" t="s">
        <v>47</v>
      </c>
      <c r="Q2080" s="2" t="s">
        <v>48</v>
      </c>
      <c r="R2080" s="2" t="s">
        <v>48</v>
      </c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2" t="s">
        <v>41</v>
      </c>
      <c r="AW2080" s="2" t="s">
        <v>4014</v>
      </c>
      <c r="AX2080" s="2" t="s">
        <v>41</v>
      </c>
      <c r="AY2080" s="2" t="s">
        <v>41</v>
      </c>
    </row>
    <row r="2081" spans="1:51" ht="30" customHeight="1" hidden="1">
      <c r="A2081" s="6" t="s">
        <v>1173</v>
      </c>
      <c r="B2081" s="6" t="s">
        <v>41</v>
      </c>
      <c r="C2081" s="6" t="s">
        <v>41</v>
      </c>
      <c r="D2081" s="7"/>
      <c r="E2081" s="8"/>
      <c r="F2081" s="10">
        <f>H2081+J2081+L2081</f>
        <v>134163</v>
      </c>
      <c r="G2081" s="8"/>
      <c r="H2081" s="10">
        <f>TRUNC(SUMIF(N2072:N2080,N2071,H2072:H2080),0)</f>
        <v>39649</v>
      </c>
      <c r="I2081" s="8"/>
      <c r="J2081" s="10">
        <f>TRUNC(SUMIF(N2072:N2080,N2071,J2072:J2080),0)</f>
        <v>94445</v>
      </c>
      <c r="K2081" s="8"/>
      <c r="L2081" s="10">
        <f>TRUNC(SUMIF(N2072:N2080,N2071,L2072:L2080),0)</f>
        <v>69</v>
      </c>
      <c r="M2081" s="6" t="s">
        <v>41</v>
      </c>
      <c r="N2081" s="2" t="s">
        <v>67</v>
      </c>
      <c r="O2081" s="2" t="s">
        <v>67</v>
      </c>
      <c r="P2081" s="2" t="s">
        <v>41</v>
      </c>
      <c r="Q2081" s="2" t="s">
        <v>41</v>
      </c>
      <c r="R2081" s="2" t="s">
        <v>41</v>
      </c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2" t="s">
        <v>41</v>
      </c>
      <c r="AW2081" s="2" t="s">
        <v>41</v>
      </c>
      <c r="AX2081" s="2" t="s">
        <v>41</v>
      </c>
      <c r="AY2081" s="2" t="s">
        <v>41</v>
      </c>
    </row>
    <row r="2082" spans="1:13" ht="30" customHeight="1" hidden="1">
      <c r="A2082" s="7"/>
      <c r="B2082" s="7"/>
      <c r="C2082" s="7"/>
      <c r="D2082" s="7"/>
      <c r="E2082" s="8"/>
      <c r="F2082" s="10"/>
      <c r="G2082" s="8"/>
      <c r="H2082" s="10"/>
      <c r="I2082" s="8"/>
      <c r="J2082" s="10"/>
      <c r="K2082" s="8"/>
      <c r="L2082" s="10"/>
      <c r="M2082" s="7"/>
    </row>
    <row r="2083" spans="1:14" ht="30" customHeight="1" hidden="1">
      <c r="A2083" s="24" t="s">
        <v>4015</v>
      </c>
      <c r="B2083" s="25"/>
      <c r="C2083" s="25"/>
      <c r="D2083" s="25"/>
      <c r="E2083" s="26"/>
      <c r="F2083" s="27"/>
      <c r="G2083" s="26"/>
      <c r="H2083" s="27"/>
      <c r="I2083" s="26"/>
      <c r="J2083" s="27"/>
      <c r="K2083" s="26"/>
      <c r="L2083" s="27"/>
      <c r="M2083" s="28"/>
      <c r="N2083" s="4" t="s">
        <v>4013</v>
      </c>
    </row>
    <row r="2084" spans="1:51" ht="30" customHeight="1" hidden="1">
      <c r="A2084" s="6" t="s">
        <v>4016</v>
      </c>
      <c r="B2084" s="6" t="s">
        <v>4017</v>
      </c>
      <c r="C2084" s="6" t="s">
        <v>1422</v>
      </c>
      <c r="D2084" s="7">
        <v>0.246</v>
      </c>
      <c r="E2084" s="8">
        <f aca="true" t="shared" si="361" ref="E2084:F2088">TRUNC(G2084+I2084+K2084,1)</f>
        <v>30000</v>
      </c>
      <c r="F2084" s="10">
        <f t="shared" si="361"/>
        <v>7380</v>
      </c>
      <c r="G2084" s="8">
        <f>단가대비표!O318</f>
        <v>30000</v>
      </c>
      <c r="H2084" s="10">
        <f>TRUNC(G2084*D2084,1)</f>
        <v>7380</v>
      </c>
      <c r="I2084" s="8">
        <f>단가대비표!P318</f>
        <v>0</v>
      </c>
      <c r="J2084" s="10">
        <f>TRUNC(I2084*D2084,1)</f>
        <v>0</v>
      </c>
      <c r="K2084" s="8">
        <f>단가대비표!V318</f>
        <v>0</v>
      </c>
      <c r="L2084" s="10">
        <f>TRUNC(K2084*D2084,1)</f>
        <v>0</v>
      </c>
      <c r="M2084" s="6" t="s">
        <v>4018</v>
      </c>
      <c r="N2084" s="2" t="s">
        <v>4013</v>
      </c>
      <c r="O2084" s="2" t="s">
        <v>4019</v>
      </c>
      <c r="P2084" s="2" t="s">
        <v>48</v>
      </c>
      <c r="Q2084" s="2" t="s">
        <v>48</v>
      </c>
      <c r="R2084" s="2" t="s">
        <v>47</v>
      </c>
      <c r="S2084" s="3"/>
      <c r="T2084" s="3"/>
      <c r="U2084" s="3"/>
      <c r="V2084" s="3">
        <v>1</v>
      </c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2" t="s">
        <v>41</v>
      </c>
      <c r="AW2084" s="2" t="s">
        <v>4020</v>
      </c>
      <c r="AX2084" s="2" t="s">
        <v>41</v>
      </c>
      <c r="AY2084" s="2" t="s">
        <v>41</v>
      </c>
    </row>
    <row r="2085" spans="1:51" ht="30" customHeight="1" hidden="1">
      <c r="A2085" s="6" t="s">
        <v>1680</v>
      </c>
      <c r="B2085" s="6" t="s">
        <v>4021</v>
      </c>
      <c r="C2085" s="6" t="s">
        <v>1422</v>
      </c>
      <c r="D2085" s="7">
        <v>0.012</v>
      </c>
      <c r="E2085" s="8">
        <f t="shared" si="361"/>
        <v>5222</v>
      </c>
      <c r="F2085" s="10">
        <f t="shared" si="361"/>
        <v>62.6</v>
      </c>
      <c r="G2085" s="8">
        <f>단가대비표!O330</f>
        <v>5222</v>
      </c>
      <c r="H2085" s="10">
        <f>TRUNC(G2085*D2085,1)</f>
        <v>62.6</v>
      </c>
      <c r="I2085" s="8">
        <f>단가대비표!P330</f>
        <v>0</v>
      </c>
      <c r="J2085" s="10">
        <f>TRUNC(I2085*D2085,1)</f>
        <v>0</v>
      </c>
      <c r="K2085" s="8">
        <f>단가대비표!V330</f>
        <v>0</v>
      </c>
      <c r="L2085" s="10">
        <f>TRUNC(K2085*D2085,1)</f>
        <v>0</v>
      </c>
      <c r="M2085" s="6" t="s">
        <v>4022</v>
      </c>
      <c r="N2085" s="2" t="s">
        <v>4013</v>
      </c>
      <c r="O2085" s="2" t="s">
        <v>4023</v>
      </c>
      <c r="P2085" s="2" t="s">
        <v>48</v>
      </c>
      <c r="Q2085" s="2" t="s">
        <v>48</v>
      </c>
      <c r="R2085" s="2" t="s">
        <v>47</v>
      </c>
      <c r="S2085" s="3"/>
      <c r="T2085" s="3"/>
      <c r="U2085" s="3"/>
      <c r="V2085" s="3">
        <v>1</v>
      </c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2" t="s">
        <v>41</v>
      </c>
      <c r="AW2085" s="2" t="s">
        <v>4024</v>
      </c>
      <c r="AX2085" s="2" t="s">
        <v>41</v>
      </c>
      <c r="AY2085" s="2" t="s">
        <v>41</v>
      </c>
    </row>
    <row r="2086" spans="1:51" ht="30" customHeight="1" hidden="1">
      <c r="A2086" s="6" t="s">
        <v>1305</v>
      </c>
      <c r="B2086" s="6" t="s">
        <v>3751</v>
      </c>
      <c r="C2086" s="6" t="s">
        <v>1028</v>
      </c>
      <c r="D2086" s="7">
        <v>1</v>
      </c>
      <c r="E2086" s="8">
        <f t="shared" si="361"/>
        <v>297.7</v>
      </c>
      <c r="F2086" s="10">
        <f t="shared" si="361"/>
        <v>297.7</v>
      </c>
      <c r="G2086" s="8">
        <f>TRUNC(SUMIF(V2084:V2088,RIGHTB(O2086,1),H2084:H2088)*U2086,2)</f>
        <v>297.7</v>
      </c>
      <c r="H2086" s="10">
        <f>TRUNC(G2086*D2086,1)</f>
        <v>297.7</v>
      </c>
      <c r="I2086" s="8">
        <v>0</v>
      </c>
      <c r="J2086" s="10">
        <f>TRUNC(I2086*D2086,1)</f>
        <v>0</v>
      </c>
      <c r="K2086" s="8">
        <v>0</v>
      </c>
      <c r="L2086" s="10">
        <f>TRUNC(K2086*D2086,1)</f>
        <v>0</v>
      </c>
      <c r="M2086" s="6" t="s">
        <v>41</v>
      </c>
      <c r="N2086" s="2" t="s">
        <v>4013</v>
      </c>
      <c r="O2086" s="2" t="s">
        <v>1104</v>
      </c>
      <c r="P2086" s="2" t="s">
        <v>48</v>
      </c>
      <c r="Q2086" s="2" t="s">
        <v>48</v>
      </c>
      <c r="R2086" s="2" t="s">
        <v>48</v>
      </c>
      <c r="S2086" s="3">
        <v>0</v>
      </c>
      <c r="T2086" s="3">
        <v>0</v>
      </c>
      <c r="U2086" s="3">
        <v>0.04</v>
      </c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2" t="s">
        <v>41</v>
      </c>
      <c r="AW2086" s="2" t="s">
        <v>4025</v>
      </c>
      <c r="AX2086" s="2" t="s">
        <v>41</v>
      </c>
      <c r="AY2086" s="2" t="s">
        <v>41</v>
      </c>
    </row>
    <row r="2087" spans="1:51" ht="30" customHeight="1" hidden="1">
      <c r="A2087" s="6" t="s">
        <v>1694</v>
      </c>
      <c r="B2087" s="6" t="s">
        <v>1211</v>
      </c>
      <c r="C2087" s="6" t="s">
        <v>1212</v>
      </c>
      <c r="D2087" s="7">
        <v>0.04</v>
      </c>
      <c r="E2087" s="8">
        <f t="shared" si="361"/>
        <v>138445</v>
      </c>
      <c r="F2087" s="10">
        <f t="shared" si="361"/>
        <v>5537.8</v>
      </c>
      <c r="G2087" s="8">
        <f>단가대비표!O389</f>
        <v>0</v>
      </c>
      <c r="H2087" s="10">
        <f>TRUNC(G2087*D2087,1)</f>
        <v>0</v>
      </c>
      <c r="I2087" s="8">
        <f>단가대비표!P389</f>
        <v>138445</v>
      </c>
      <c r="J2087" s="10">
        <f>TRUNC(I2087*D2087,1)</f>
        <v>5537.8</v>
      </c>
      <c r="K2087" s="8">
        <f>단가대비표!V389</f>
        <v>0</v>
      </c>
      <c r="L2087" s="10">
        <f>TRUNC(K2087*D2087,1)</f>
        <v>0</v>
      </c>
      <c r="M2087" s="6" t="s">
        <v>1695</v>
      </c>
      <c r="N2087" s="2" t="s">
        <v>4013</v>
      </c>
      <c r="O2087" s="2" t="s">
        <v>1696</v>
      </c>
      <c r="P2087" s="2" t="s">
        <v>48</v>
      </c>
      <c r="Q2087" s="2" t="s">
        <v>48</v>
      </c>
      <c r="R2087" s="2" t="s">
        <v>47</v>
      </c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2" t="s">
        <v>41</v>
      </c>
      <c r="AW2087" s="2" t="s">
        <v>4026</v>
      </c>
      <c r="AX2087" s="2" t="s">
        <v>41</v>
      </c>
      <c r="AY2087" s="2" t="s">
        <v>41</v>
      </c>
    </row>
    <row r="2088" spans="1:51" ht="30" customHeight="1" hidden="1">
      <c r="A2088" s="6" t="s">
        <v>1215</v>
      </c>
      <c r="B2088" s="6" t="s">
        <v>1211</v>
      </c>
      <c r="C2088" s="6" t="s">
        <v>1212</v>
      </c>
      <c r="D2088" s="7">
        <v>0.008</v>
      </c>
      <c r="E2088" s="8">
        <f t="shared" si="361"/>
        <v>99882</v>
      </c>
      <c r="F2088" s="10">
        <f t="shared" si="361"/>
        <v>799</v>
      </c>
      <c r="G2088" s="8">
        <f>단가대비표!O367</f>
        <v>0</v>
      </c>
      <c r="H2088" s="10">
        <f>TRUNC(G2088*D2088,1)</f>
        <v>0</v>
      </c>
      <c r="I2088" s="8">
        <f>단가대비표!P367</f>
        <v>99882</v>
      </c>
      <c r="J2088" s="10">
        <f>TRUNC(I2088*D2088,1)</f>
        <v>799</v>
      </c>
      <c r="K2088" s="8">
        <f>단가대비표!V367</f>
        <v>0</v>
      </c>
      <c r="L2088" s="10">
        <f>TRUNC(K2088*D2088,1)</f>
        <v>0</v>
      </c>
      <c r="M2088" s="6" t="s">
        <v>1247</v>
      </c>
      <c r="N2088" s="2" t="s">
        <v>4013</v>
      </c>
      <c r="O2088" s="2" t="s">
        <v>1216</v>
      </c>
      <c r="P2088" s="2" t="s">
        <v>48</v>
      </c>
      <c r="Q2088" s="2" t="s">
        <v>48</v>
      </c>
      <c r="R2088" s="2" t="s">
        <v>47</v>
      </c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2" t="s">
        <v>41</v>
      </c>
      <c r="AW2088" s="2" t="s">
        <v>4027</v>
      </c>
      <c r="AX2088" s="2" t="s">
        <v>41</v>
      </c>
      <c r="AY2088" s="2" t="s">
        <v>41</v>
      </c>
    </row>
    <row r="2089" spans="1:51" ht="30" customHeight="1" hidden="1">
      <c r="A2089" s="6" t="s">
        <v>1173</v>
      </c>
      <c r="B2089" s="6" t="s">
        <v>41</v>
      </c>
      <c r="C2089" s="6" t="s">
        <v>41</v>
      </c>
      <c r="D2089" s="7"/>
      <c r="E2089" s="8"/>
      <c r="F2089" s="10">
        <f>H2089+J2089+L2089</f>
        <v>14076</v>
      </c>
      <c r="G2089" s="8"/>
      <c r="H2089" s="10">
        <f>TRUNC(SUMIF(N2084:N2088,N2083,H2084:H2088),0)</f>
        <v>7740</v>
      </c>
      <c r="I2089" s="8"/>
      <c r="J2089" s="10">
        <f>TRUNC(SUMIF(N2084:N2088,N2083,J2084:J2088),0)</f>
        <v>6336</v>
      </c>
      <c r="K2089" s="8"/>
      <c r="L2089" s="10">
        <f>TRUNC(SUMIF(N2084:N2088,N2083,L2084:L2088),0)</f>
        <v>0</v>
      </c>
      <c r="M2089" s="6" t="s">
        <v>41</v>
      </c>
      <c r="N2089" s="2" t="s">
        <v>67</v>
      </c>
      <c r="O2089" s="2" t="s">
        <v>67</v>
      </c>
      <c r="P2089" s="2" t="s">
        <v>41</v>
      </c>
      <c r="Q2089" s="2" t="s">
        <v>41</v>
      </c>
      <c r="R2089" s="2" t="s">
        <v>41</v>
      </c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2" t="s">
        <v>41</v>
      </c>
      <c r="AW2089" s="2" t="s">
        <v>41</v>
      </c>
      <c r="AX2089" s="2" t="s">
        <v>41</v>
      </c>
      <c r="AY2089" s="2" t="s">
        <v>41</v>
      </c>
    </row>
    <row r="2090" spans="1:13" ht="30" customHeight="1" hidden="1">
      <c r="A2090" s="7"/>
      <c r="B2090" s="7"/>
      <c r="C2090" s="7"/>
      <c r="D2090" s="7"/>
      <c r="E2090" s="8"/>
      <c r="F2090" s="10"/>
      <c r="G2090" s="8"/>
      <c r="H2090" s="10"/>
      <c r="I2090" s="8"/>
      <c r="J2090" s="10"/>
      <c r="K2090" s="8"/>
      <c r="L2090" s="10"/>
      <c r="M2090" s="7"/>
    </row>
    <row r="2091" spans="1:14" ht="30" customHeight="1" hidden="1">
      <c r="A2091" s="24" t="s">
        <v>4028</v>
      </c>
      <c r="B2091" s="25"/>
      <c r="C2091" s="25"/>
      <c r="D2091" s="25"/>
      <c r="E2091" s="26"/>
      <c r="F2091" s="27"/>
      <c r="G2091" s="26"/>
      <c r="H2091" s="27"/>
      <c r="I2091" s="26"/>
      <c r="J2091" s="27"/>
      <c r="K2091" s="26"/>
      <c r="L2091" s="27"/>
      <c r="M2091" s="28"/>
      <c r="N2091" s="4" t="s">
        <v>2443</v>
      </c>
    </row>
    <row r="2092" spans="1:51" ht="30" customHeight="1" hidden="1">
      <c r="A2092" s="6" t="s">
        <v>262</v>
      </c>
      <c r="B2092" s="6" t="s">
        <v>2101</v>
      </c>
      <c r="C2092" s="6" t="s">
        <v>699</v>
      </c>
      <c r="D2092" s="7">
        <v>12.7107</v>
      </c>
      <c r="E2092" s="8">
        <f aca="true" t="shared" si="362" ref="E2092:E2100">TRUNC(G2092+I2092+K2092,1)</f>
        <v>958</v>
      </c>
      <c r="F2092" s="10">
        <f aca="true" t="shared" si="363" ref="F2092:F2100">TRUNC(H2092+J2092+L2092,1)</f>
        <v>12176.8</v>
      </c>
      <c r="G2092" s="8">
        <f>단가대비표!O99</f>
        <v>958</v>
      </c>
      <c r="H2092" s="10">
        <f aca="true" t="shared" si="364" ref="H2092:H2100">TRUNC(G2092*D2092,1)</f>
        <v>12176.8</v>
      </c>
      <c r="I2092" s="8">
        <f>단가대비표!P99</f>
        <v>0</v>
      </c>
      <c r="J2092" s="10">
        <f aca="true" t="shared" si="365" ref="J2092:J2100">TRUNC(I2092*D2092,1)</f>
        <v>0</v>
      </c>
      <c r="K2092" s="8">
        <f>단가대비표!V99</f>
        <v>0</v>
      </c>
      <c r="L2092" s="10">
        <f aca="true" t="shared" si="366" ref="L2092:L2100">TRUNC(K2092*D2092,1)</f>
        <v>0</v>
      </c>
      <c r="M2092" s="6" t="s">
        <v>2102</v>
      </c>
      <c r="N2092" s="2" t="s">
        <v>2443</v>
      </c>
      <c r="O2092" s="2" t="s">
        <v>2103</v>
      </c>
      <c r="P2092" s="2" t="s">
        <v>48</v>
      </c>
      <c r="Q2092" s="2" t="s">
        <v>48</v>
      </c>
      <c r="R2092" s="2" t="s">
        <v>47</v>
      </c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2" t="s">
        <v>41</v>
      </c>
      <c r="AW2092" s="2" t="s">
        <v>4029</v>
      </c>
      <c r="AX2092" s="2" t="s">
        <v>41</v>
      </c>
      <c r="AY2092" s="2" t="s">
        <v>41</v>
      </c>
    </row>
    <row r="2093" spans="1:51" ht="30" customHeight="1" hidden="1">
      <c r="A2093" s="6" t="s">
        <v>2250</v>
      </c>
      <c r="B2093" s="6" t="s">
        <v>3994</v>
      </c>
      <c r="C2093" s="6" t="s">
        <v>699</v>
      </c>
      <c r="D2093" s="7">
        <v>0.2326</v>
      </c>
      <c r="E2093" s="8">
        <f t="shared" si="362"/>
        <v>760</v>
      </c>
      <c r="F2093" s="10">
        <f t="shared" si="363"/>
        <v>176.7</v>
      </c>
      <c r="G2093" s="8">
        <f>단가대비표!O79</f>
        <v>760</v>
      </c>
      <c r="H2093" s="10">
        <f t="shared" si="364"/>
        <v>176.7</v>
      </c>
      <c r="I2093" s="8">
        <f>단가대비표!P79</f>
        <v>0</v>
      </c>
      <c r="J2093" s="10">
        <f t="shared" si="365"/>
        <v>0</v>
      </c>
      <c r="K2093" s="8">
        <f>단가대비표!V79</f>
        <v>0</v>
      </c>
      <c r="L2093" s="10">
        <f t="shared" si="366"/>
        <v>0</v>
      </c>
      <c r="M2093" s="6" t="s">
        <v>3995</v>
      </c>
      <c r="N2093" s="2" t="s">
        <v>2443</v>
      </c>
      <c r="O2093" s="2" t="s">
        <v>3996</v>
      </c>
      <c r="P2093" s="2" t="s">
        <v>48</v>
      </c>
      <c r="Q2093" s="2" t="s">
        <v>48</v>
      </c>
      <c r="R2093" s="2" t="s">
        <v>47</v>
      </c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2" t="s">
        <v>41</v>
      </c>
      <c r="AW2093" s="2" t="s">
        <v>4030</v>
      </c>
      <c r="AX2093" s="2" t="s">
        <v>41</v>
      </c>
      <c r="AY2093" s="2" t="s">
        <v>41</v>
      </c>
    </row>
    <row r="2094" spans="1:51" ht="30" customHeight="1" hidden="1">
      <c r="A2094" s="6" t="s">
        <v>3998</v>
      </c>
      <c r="B2094" s="6" t="s">
        <v>3999</v>
      </c>
      <c r="C2094" s="6" t="s">
        <v>699</v>
      </c>
      <c r="D2094" s="7">
        <v>3.8148</v>
      </c>
      <c r="E2094" s="8">
        <f t="shared" si="362"/>
        <v>3630</v>
      </c>
      <c r="F2094" s="10">
        <f t="shared" si="363"/>
        <v>13847.7</v>
      </c>
      <c r="G2094" s="8">
        <f>단가대비표!O95</f>
        <v>3630</v>
      </c>
      <c r="H2094" s="10">
        <f t="shared" si="364"/>
        <v>13847.7</v>
      </c>
      <c r="I2094" s="8">
        <f>단가대비표!P95</f>
        <v>0</v>
      </c>
      <c r="J2094" s="10">
        <f t="shared" si="365"/>
        <v>0</v>
      </c>
      <c r="K2094" s="8">
        <f>단가대비표!V95</f>
        <v>0</v>
      </c>
      <c r="L2094" s="10">
        <f t="shared" si="366"/>
        <v>0</v>
      </c>
      <c r="M2094" s="6" t="s">
        <v>4000</v>
      </c>
      <c r="N2094" s="2" t="s">
        <v>2443</v>
      </c>
      <c r="O2094" s="2" t="s">
        <v>4001</v>
      </c>
      <c r="P2094" s="2" t="s">
        <v>48</v>
      </c>
      <c r="Q2094" s="2" t="s">
        <v>48</v>
      </c>
      <c r="R2094" s="2" t="s">
        <v>47</v>
      </c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2" t="s">
        <v>41</v>
      </c>
      <c r="AW2094" s="2" t="s">
        <v>4031</v>
      </c>
      <c r="AX2094" s="2" t="s">
        <v>41</v>
      </c>
      <c r="AY2094" s="2" t="s">
        <v>41</v>
      </c>
    </row>
    <row r="2095" spans="1:51" ht="30" customHeight="1" hidden="1">
      <c r="A2095" s="6" t="s">
        <v>1501</v>
      </c>
      <c r="B2095" s="6" t="s">
        <v>1502</v>
      </c>
      <c r="C2095" s="6" t="s">
        <v>699</v>
      </c>
      <c r="D2095" s="7">
        <v>11.5552</v>
      </c>
      <c r="E2095" s="8">
        <f t="shared" si="362"/>
        <v>4975</v>
      </c>
      <c r="F2095" s="10">
        <f t="shared" si="363"/>
        <v>57487</v>
      </c>
      <c r="G2095" s="8">
        <f>일위대가목록!F256</f>
        <v>227</v>
      </c>
      <c r="H2095" s="10">
        <f t="shared" si="364"/>
        <v>2623</v>
      </c>
      <c r="I2095" s="8">
        <f>일위대가목록!G256</f>
        <v>4744</v>
      </c>
      <c r="J2095" s="10">
        <f t="shared" si="365"/>
        <v>54817.8</v>
      </c>
      <c r="K2095" s="8">
        <f>일위대가목록!H256</f>
        <v>4</v>
      </c>
      <c r="L2095" s="10">
        <f t="shared" si="366"/>
        <v>46.2</v>
      </c>
      <c r="M2095" s="6" t="s">
        <v>1503</v>
      </c>
      <c r="N2095" s="2" t="s">
        <v>2443</v>
      </c>
      <c r="O2095" s="2" t="s">
        <v>1504</v>
      </c>
      <c r="P2095" s="2" t="s">
        <v>47</v>
      </c>
      <c r="Q2095" s="2" t="s">
        <v>48</v>
      </c>
      <c r="R2095" s="2" t="s">
        <v>48</v>
      </c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2" t="s">
        <v>41</v>
      </c>
      <c r="AW2095" s="2" t="s">
        <v>4032</v>
      </c>
      <c r="AX2095" s="2" t="s">
        <v>41</v>
      </c>
      <c r="AY2095" s="2" t="s">
        <v>41</v>
      </c>
    </row>
    <row r="2096" spans="1:51" ht="30" customHeight="1" hidden="1">
      <c r="A2096" s="6" t="s">
        <v>1501</v>
      </c>
      <c r="B2096" s="6" t="s">
        <v>1502</v>
      </c>
      <c r="C2096" s="6" t="s">
        <v>699</v>
      </c>
      <c r="D2096" s="7">
        <v>3.468</v>
      </c>
      <c r="E2096" s="8">
        <f t="shared" si="362"/>
        <v>4975</v>
      </c>
      <c r="F2096" s="10">
        <f t="shared" si="363"/>
        <v>17253.1</v>
      </c>
      <c r="G2096" s="8">
        <f>일위대가목록!F256</f>
        <v>227</v>
      </c>
      <c r="H2096" s="10">
        <f t="shared" si="364"/>
        <v>787.2</v>
      </c>
      <c r="I2096" s="8">
        <f>일위대가목록!G256</f>
        <v>4744</v>
      </c>
      <c r="J2096" s="10">
        <f t="shared" si="365"/>
        <v>16452.1</v>
      </c>
      <c r="K2096" s="8">
        <f>일위대가목록!H256</f>
        <v>4</v>
      </c>
      <c r="L2096" s="10">
        <f t="shared" si="366"/>
        <v>13.8</v>
      </c>
      <c r="M2096" s="6" t="s">
        <v>1503</v>
      </c>
      <c r="N2096" s="2" t="s">
        <v>2443</v>
      </c>
      <c r="O2096" s="2" t="s">
        <v>1504</v>
      </c>
      <c r="P2096" s="2" t="s">
        <v>47</v>
      </c>
      <c r="Q2096" s="2" t="s">
        <v>48</v>
      </c>
      <c r="R2096" s="2" t="s">
        <v>48</v>
      </c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2" t="s">
        <v>41</v>
      </c>
      <c r="AW2096" s="2" t="s">
        <v>4032</v>
      </c>
      <c r="AX2096" s="2" t="s">
        <v>41</v>
      </c>
      <c r="AY2096" s="2" t="s">
        <v>41</v>
      </c>
    </row>
    <row r="2097" spans="1:51" ht="30" customHeight="1" hidden="1">
      <c r="A2097" s="6" t="s">
        <v>420</v>
      </c>
      <c r="B2097" s="6" t="s">
        <v>421</v>
      </c>
      <c r="C2097" s="6" t="s">
        <v>59</v>
      </c>
      <c r="D2097" s="7">
        <v>2</v>
      </c>
      <c r="E2097" s="8">
        <f t="shared" si="362"/>
        <v>3855</v>
      </c>
      <c r="F2097" s="10">
        <f t="shared" si="363"/>
        <v>7710</v>
      </c>
      <c r="G2097" s="8">
        <f>일위대가목록!F81</f>
        <v>180</v>
      </c>
      <c r="H2097" s="10">
        <f t="shared" si="364"/>
        <v>360</v>
      </c>
      <c r="I2097" s="8">
        <f>일위대가목록!G81</f>
        <v>3675</v>
      </c>
      <c r="J2097" s="10">
        <f t="shared" si="365"/>
        <v>7350</v>
      </c>
      <c r="K2097" s="8">
        <f>일위대가목록!H81</f>
        <v>0</v>
      </c>
      <c r="L2097" s="10">
        <f t="shared" si="366"/>
        <v>0</v>
      </c>
      <c r="M2097" s="6" t="s">
        <v>422</v>
      </c>
      <c r="N2097" s="2" t="s">
        <v>2443</v>
      </c>
      <c r="O2097" s="2" t="s">
        <v>423</v>
      </c>
      <c r="P2097" s="2" t="s">
        <v>47</v>
      </c>
      <c r="Q2097" s="2" t="s">
        <v>48</v>
      </c>
      <c r="R2097" s="2" t="s">
        <v>48</v>
      </c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2" t="s">
        <v>41</v>
      </c>
      <c r="AW2097" s="2" t="s">
        <v>4033</v>
      </c>
      <c r="AX2097" s="2" t="s">
        <v>41</v>
      </c>
      <c r="AY2097" s="2" t="s">
        <v>41</v>
      </c>
    </row>
    <row r="2098" spans="1:51" ht="30" customHeight="1" hidden="1">
      <c r="A2098" s="6" t="s">
        <v>1016</v>
      </c>
      <c r="B2098" s="6" t="s">
        <v>1017</v>
      </c>
      <c r="C2098" s="6" t="s">
        <v>699</v>
      </c>
      <c r="D2098" s="7">
        <v>-1.04</v>
      </c>
      <c r="E2098" s="8">
        <f t="shared" si="362"/>
        <v>120</v>
      </c>
      <c r="F2098" s="10">
        <f t="shared" si="363"/>
        <v>-124.8</v>
      </c>
      <c r="G2098" s="8">
        <f>단가대비표!O50</f>
        <v>120</v>
      </c>
      <c r="H2098" s="10">
        <f t="shared" si="364"/>
        <v>-124.8</v>
      </c>
      <c r="I2098" s="8">
        <f>단가대비표!P50</f>
        <v>0</v>
      </c>
      <c r="J2098" s="10">
        <f t="shared" si="365"/>
        <v>0</v>
      </c>
      <c r="K2098" s="8">
        <f>단가대비표!V50</f>
        <v>0</v>
      </c>
      <c r="L2098" s="10">
        <f t="shared" si="366"/>
        <v>0</v>
      </c>
      <c r="M2098" s="6" t="s">
        <v>1483</v>
      </c>
      <c r="N2098" s="2" t="s">
        <v>2443</v>
      </c>
      <c r="O2098" s="2" t="s">
        <v>1484</v>
      </c>
      <c r="P2098" s="2" t="s">
        <v>48</v>
      </c>
      <c r="Q2098" s="2" t="s">
        <v>48</v>
      </c>
      <c r="R2098" s="2" t="s">
        <v>47</v>
      </c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2" t="s">
        <v>41</v>
      </c>
      <c r="AW2098" s="2" t="s">
        <v>4034</v>
      </c>
      <c r="AX2098" s="2" t="s">
        <v>41</v>
      </c>
      <c r="AY2098" s="2" t="s">
        <v>41</v>
      </c>
    </row>
    <row r="2099" spans="1:51" ht="30" customHeight="1" hidden="1">
      <c r="A2099" s="6" t="s">
        <v>1016</v>
      </c>
      <c r="B2099" s="6" t="s">
        <v>4006</v>
      </c>
      <c r="C2099" s="6" t="s">
        <v>699</v>
      </c>
      <c r="D2099" s="7">
        <v>-0.3121</v>
      </c>
      <c r="E2099" s="8">
        <f t="shared" si="362"/>
        <v>1400</v>
      </c>
      <c r="F2099" s="10">
        <f t="shared" si="363"/>
        <v>-436.9</v>
      </c>
      <c r="G2099" s="8">
        <f>단가대비표!O53</f>
        <v>1400</v>
      </c>
      <c r="H2099" s="10">
        <f t="shared" si="364"/>
        <v>-436.9</v>
      </c>
      <c r="I2099" s="8">
        <f>단가대비표!P53</f>
        <v>0</v>
      </c>
      <c r="J2099" s="10">
        <f t="shared" si="365"/>
        <v>0</v>
      </c>
      <c r="K2099" s="8">
        <f>단가대비표!V53</f>
        <v>0</v>
      </c>
      <c r="L2099" s="10">
        <f t="shared" si="366"/>
        <v>0</v>
      </c>
      <c r="M2099" s="6" t="s">
        <v>4007</v>
      </c>
      <c r="N2099" s="2" t="s">
        <v>2443</v>
      </c>
      <c r="O2099" s="2" t="s">
        <v>4008</v>
      </c>
      <c r="P2099" s="2" t="s">
        <v>48</v>
      </c>
      <c r="Q2099" s="2" t="s">
        <v>48</v>
      </c>
      <c r="R2099" s="2" t="s">
        <v>47</v>
      </c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2" t="s">
        <v>41</v>
      </c>
      <c r="AW2099" s="2" t="s">
        <v>4035</v>
      </c>
      <c r="AX2099" s="2" t="s">
        <v>41</v>
      </c>
      <c r="AY2099" s="2" t="s">
        <v>41</v>
      </c>
    </row>
    <row r="2100" spans="1:51" ht="30" customHeight="1" hidden="1">
      <c r="A2100" s="6" t="s">
        <v>4010</v>
      </c>
      <c r="B2100" s="6" t="s">
        <v>4011</v>
      </c>
      <c r="C2100" s="6" t="s">
        <v>74</v>
      </c>
      <c r="D2100" s="7">
        <v>0.64</v>
      </c>
      <c r="E2100" s="8">
        <f t="shared" si="362"/>
        <v>14076</v>
      </c>
      <c r="F2100" s="10">
        <f t="shared" si="363"/>
        <v>9008.6</v>
      </c>
      <c r="G2100" s="8">
        <f>일위대가목록!F340</f>
        <v>7740</v>
      </c>
      <c r="H2100" s="10">
        <f t="shared" si="364"/>
        <v>4953.6</v>
      </c>
      <c r="I2100" s="8">
        <f>일위대가목록!G340</f>
        <v>6336</v>
      </c>
      <c r="J2100" s="10">
        <f t="shared" si="365"/>
        <v>4055</v>
      </c>
      <c r="K2100" s="8">
        <f>일위대가목록!H340</f>
        <v>0</v>
      </c>
      <c r="L2100" s="10">
        <f t="shared" si="366"/>
        <v>0</v>
      </c>
      <c r="M2100" s="6" t="s">
        <v>4012</v>
      </c>
      <c r="N2100" s="2" t="s">
        <v>2443</v>
      </c>
      <c r="O2100" s="2" t="s">
        <v>4013</v>
      </c>
      <c r="P2100" s="2" t="s">
        <v>47</v>
      </c>
      <c r="Q2100" s="2" t="s">
        <v>48</v>
      </c>
      <c r="R2100" s="2" t="s">
        <v>48</v>
      </c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2" t="s">
        <v>41</v>
      </c>
      <c r="AW2100" s="2" t="s">
        <v>4036</v>
      </c>
      <c r="AX2100" s="2" t="s">
        <v>41</v>
      </c>
      <c r="AY2100" s="2" t="s">
        <v>41</v>
      </c>
    </row>
    <row r="2101" spans="1:51" ht="30" customHeight="1" hidden="1">
      <c r="A2101" s="6" t="s">
        <v>1173</v>
      </c>
      <c r="B2101" s="6" t="s">
        <v>41</v>
      </c>
      <c r="C2101" s="6" t="s">
        <v>41</v>
      </c>
      <c r="D2101" s="7"/>
      <c r="E2101" s="8"/>
      <c r="F2101" s="10">
        <f>H2101+J2101+L2101</f>
        <v>117097</v>
      </c>
      <c r="G2101" s="8"/>
      <c r="H2101" s="10">
        <f>TRUNC(SUMIF(N2092:N2100,N2091,H2092:H2100),0)</f>
        <v>34363</v>
      </c>
      <c r="I2101" s="8"/>
      <c r="J2101" s="10">
        <f>TRUNC(SUMIF(N2092:N2100,N2091,J2092:J2100),0)</f>
        <v>82674</v>
      </c>
      <c r="K2101" s="8"/>
      <c r="L2101" s="10">
        <f>TRUNC(SUMIF(N2092:N2100,N2091,L2092:L2100),0)</f>
        <v>60</v>
      </c>
      <c r="M2101" s="6" t="s">
        <v>41</v>
      </c>
      <c r="N2101" s="2" t="s">
        <v>67</v>
      </c>
      <c r="O2101" s="2" t="s">
        <v>67</v>
      </c>
      <c r="P2101" s="2" t="s">
        <v>41</v>
      </c>
      <c r="Q2101" s="2" t="s">
        <v>41</v>
      </c>
      <c r="R2101" s="2" t="s">
        <v>41</v>
      </c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2" t="s">
        <v>41</v>
      </c>
      <c r="AW2101" s="2" t="s">
        <v>41</v>
      </c>
      <c r="AX2101" s="2" t="s">
        <v>41</v>
      </c>
      <c r="AY2101" s="2" t="s">
        <v>41</v>
      </c>
    </row>
    <row r="2102" spans="1:13" ht="30" customHeight="1" hidden="1">
      <c r="A2102" s="7"/>
      <c r="B2102" s="7"/>
      <c r="C2102" s="7"/>
      <c r="D2102" s="7"/>
      <c r="E2102" s="8"/>
      <c r="F2102" s="10"/>
      <c r="G2102" s="8"/>
      <c r="H2102" s="10"/>
      <c r="I2102" s="8"/>
      <c r="J2102" s="10"/>
      <c r="K2102" s="8"/>
      <c r="L2102" s="10"/>
      <c r="M2102" s="7"/>
    </row>
    <row r="2103" spans="1:14" ht="30" customHeight="1" hidden="1">
      <c r="A2103" s="24" t="s">
        <v>4037</v>
      </c>
      <c r="B2103" s="25"/>
      <c r="C2103" s="25"/>
      <c r="D2103" s="25"/>
      <c r="E2103" s="26"/>
      <c r="F2103" s="27"/>
      <c r="G2103" s="26"/>
      <c r="H2103" s="27"/>
      <c r="I2103" s="26"/>
      <c r="J2103" s="27"/>
      <c r="K2103" s="26"/>
      <c r="L2103" s="27"/>
      <c r="M2103" s="28"/>
      <c r="N2103" s="4" t="s">
        <v>2454</v>
      </c>
    </row>
    <row r="2104" spans="1:51" ht="30" customHeight="1" hidden="1">
      <c r="A2104" s="6" t="s">
        <v>262</v>
      </c>
      <c r="B2104" s="6" t="s">
        <v>2101</v>
      </c>
      <c r="C2104" s="6" t="s">
        <v>699</v>
      </c>
      <c r="D2104" s="7">
        <v>16.6828</v>
      </c>
      <c r="E2104" s="8">
        <f aca="true" t="shared" si="367" ref="E2104:E2112">TRUNC(G2104+I2104+K2104,1)</f>
        <v>958</v>
      </c>
      <c r="F2104" s="10">
        <f aca="true" t="shared" si="368" ref="F2104:F2112">TRUNC(H2104+J2104+L2104,1)</f>
        <v>15982.1</v>
      </c>
      <c r="G2104" s="8">
        <f>단가대비표!O99</f>
        <v>958</v>
      </c>
      <c r="H2104" s="10">
        <f aca="true" t="shared" si="369" ref="H2104:H2112">TRUNC(G2104*D2104,1)</f>
        <v>15982.1</v>
      </c>
      <c r="I2104" s="8">
        <f>단가대비표!P99</f>
        <v>0</v>
      </c>
      <c r="J2104" s="10">
        <f aca="true" t="shared" si="370" ref="J2104:J2112">TRUNC(I2104*D2104,1)</f>
        <v>0</v>
      </c>
      <c r="K2104" s="8">
        <f>단가대비표!V99</f>
        <v>0</v>
      </c>
      <c r="L2104" s="10">
        <f aca="true" t="shared" si="371" ref="L2104:L2112">TRUNC(K2104*D2104,1)</f>
        <v>0</v>
      </c>
      <c r="M2104" s="6" t="s">
        <v>2102</v>
      </c>
      <c r="N2104" s="2" t="s">
        <v>2454</v>
      </c>
      <c r="O2104" s="2" t="s">
        <v>2103</v>
      </c>
      <c r="P2104" s="2" t="s">
        <v>48</v>
      </c>
      <c r="Q2104" s="2" t="s">
        <v>48</v>
      </c>
      <c r="R2104" s="2" t="s">
        <v>47</v>
      </c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2" t="s">
        <v>41</v>
      </c>
      <c r="AW2104" s="2" t="s">
        <v>4038</v>
      </c>
      <c r="AX2104" s="2" t="s">
        <v>41</v>
      </c>
      <c r="AY2104" s="2" t="s">
        <v>41</v>
      </c>
    </row>
    <row r="2105" spans="1:51" ht="30" customHeight="1" hidden="1">
      <c r="A2105" s="6" t="s">
        <v>2250</v>
      </c>
      <c r="B2105" s="6" t="s">
        <v>3994</v>
      </c>
      <c r="C2105" s="6" t="s">
        <v>699</v>
      </c>
      <c r="D2105" s="7">
        <v>0.2326</v>
      </c>
      <c r="E2105" s="8">
        <f t="shared" si="367"/>
        <v>760</v>
      </c>
      <c r="F2105" s="10">
        <f t="shared" si="368"/>
        <v>176.7</v>
      </c>
      <c r="G2105" s="8">
        <f>단가대비표!O79</f>
        <v>760</v>
      </c>
      <c r="H2105" s="10">
        <f t="shared" si="369"/>
        <v>176.7</v>
      </c>
      <c r="I2105" s="8">
        <f>단가대비표!P79</f>
        <v>0</v>
      </c>
      <c r="J2105" s="10">
        <f t="shared" si="370"/>
        <v>0</v>
      </c>
      <c r="K2105" s="8">
        <f>단가대비표!V79</f>
        <v>0</v>
      </c>
      <c r="L2105" s="10">
        <f t="shared" si="371"/>
        <v>0</v>
      </c>
      <c r="M2105" s="6" t="s">
        <v>3995</v>
      </c>
      <c r="N2105" s="2" t="s">
        <v>2454</v>
      </c>
      <c r="O2105" s="2" t="s">
        <v>3996</v>
      </c>
      <c r="P2105" s="2" t="s">
        <v>48</v>
      </c>
      <c r="Q2105" s="2" t="s">
        <v>48</v>
      </c>
      <c r="R2105" s="2" t="s">
        <v>47</v>
      </c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2" t="s">
        <v>41</v>
      </c>
      <c r="AW2105" s="2" t="s">
        <v>4039</v>
      </c>
      <c r="AX2105" s="2" t="s">
        <v>41</v>
      </c>
      <c r="AY2105" s="2" t="s">
        <v>41</v>
      </c>
    </row>
    <row r="2106" spans="1:51" ht="30" customHeight="1" hidden="1">
      <c r="A2106" s="6" t="s">
        <v>3998</v>
      </c>
      <c r="B2106" s="6" t="s">
        <v>3999</v>
      </c>
      <c r="C2106" s="6" t="s">
        <v>699</v>
      </c>
      <c r="D2106" s="7">
        <v>5.0069</v>
      </c>
      <c r="E2106" s="8">
        <f t="shared" si="367"/>
        <v>3630</v>
      </c>
      <c r="F2106" s="10">
        <f t="shared" si="368"/>
        <v>18175</v>
      </c>
      <c r="G2106" s="8">
        <f>단가대비표!O95</f>
        <v>3630</v>
      </c>
      <c r="H2106" s="10">
        <f t="shared" si="369"/>
        <v>18175</v>
      </c>
      <c r="I2106" s="8">
        <f>단가대비표!P95</f>
        <v>0</v>
      </c>
      <c r="J2106" s="10">
        <f t="shared" si="370"/>
        <v>0</v>
      </c>
      <c r="K2106" s="8">
        <f>단가대비표!V95</f>
        <v>0</v>
      </c>
      <c r="L2106" s="10">
        <f t="shared" si="371"/>
        <v>0</v>
      </c>
      <c r="M2106" s="6" t="s">
        <v>4000</v>
      </c>
      <c r="N2106" s="2" t="s">
        <v>2454</v>
      </c>
      <c r="O2106" s="2" t="s">
        <v>4001</v>
      </c>
      <c r="P2106" s="2" t="s">
        <v>48</v>
      </c>
      <c r="Q2106" s="2" t="s">
        <v>48</v>
      </c>
      <c r="R2106" s="2" t="s">
        <v>47</v>
      </c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2" t="s">
        <v>41</v>
      </c>
      <c r="AW2106" s="2" t="s">
        <v>4040</v>
      </c>
      <c r="AX2106" s="2" t="s">
        <v>41</v>
      </c>
      <c r="AY2106" s="2" t="s">
        <v>41</v>
      </c>
    </row>
    <row r="2107" spans="1:51" ht="30" customHeight="1" hidden="1">
      <c r="A2107" s="6" t="s">
        <v>1501</v>
      </c>
      <c r="B2107" s="6" t="s">
        <v>1502</v>
      </c>
      <c r="C2107" s="6" t="s">
        <v>699</v>
      </c>
      <c r="D2107" s="7">
        <v>15.1662</v>
      </c>
      <c r="E2107" s="8">
        <f t="shared" si="367"/>
        <v>4975</v>
      </c>
      <c r="F2107" s="10">
        <f t="shared" si="368"/>
        <v>75451.7</v>
      </c>
      <c r="G2107" s="8">
        <f>일위대가목록!F256</f>
        <v>227</v>
      </c>
      <c r="H2107" s="10">
        <f t="shared" si="369"/>
        <v>3442.7</v>
      </c>
      <c r="I2107" s="8">
        <f>일위대가목록!G256</f>
        <v>4744</v>
      </c>
      <c r="J2107" s="10">
        <f t="shared" si="370"/>
        <v>71948.4</v>
      </c>
      <c r="K2107" s="8">
        <f>일위대가목록!H256</f>
        <v>4</v>
      </c>
      <c r="L2107" s="10">
        <f t="shared" si="371"/>
        <v>60.6</v>
      </c>
      <c r="M2107" s="6" t="s">
        <v>1503</v>
      </c>
      <c r="N2107" s="2" t="s">
        <v>2454</v>
      </c>
      <c r="O2107" s="2" t="s">
        <v>1504</v>
      </c>
      <c r="P2107" s="2" t="s">
        <v>47</v>
      </c>
      <c r="Q2107" s="2" t="s">
        <v>48</v>
      </c>
      <c r="R2107" s="2" t="s">
        <v>48</v>
      </c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2" t="s">
        <v>41</v>
      </c>
      <c r="AW2107" s="2" t="s">
        <v>4041</v>
      </c>
      <c r="AX2107" s="2" t="s">
        <v>41</v>
      </c>
      <c r="AY2107" s="2" t="s">
        <v>41</v>
      </c>
    </row>
    <row r="2108" spans="1:51" ht="30" customHeight="1" hidden="1">
      <c r="A2108" s="6" t="s">
        <v>1501</v>
      </c>
      <c r="B2108" s="6" t="s">
        <v>1502</v>
      </c>
      <c r="C2108" s="6" t="s">
        <v>699</v>
      </c>
      <c r="D2108" s="7">
        <v>4.5517</v>
      </c>
      <c r="E2108" s="8">
        <f t="shared" si="367"/>
        <v>4975</v>
      </c>
      <c r="F2108" s="10">
        <f t="shared" si="368"/>
        <v>22644.6</v>
      </c>
      <c r="G2108" s="8">
        <f>일위대가목록!F256</f>
        <v>227</v>
      </c>
      <c r="H2108" s="10">
        <f t="shared" si="369"/>
        <v>1033.2</v>
      </c>
      <c r="I2108" s="8">
        <f>일위대가목록!G256</f>
        <v>4744</v>
      </c>
      <c r="J2108" s="10">
        <f t="shared" si="370"/>
        <v>21593.2</v>
      </c>
      <c r="K2108" s="8">
        <f>일위대가목록!H256</f>
        <v>4</v>
      </c>
      <c r="L2108" s="10">
        <f t="shared" si="371"/>
        <v>18.2</v>
      </c>
      <c r="M2108" s="6" t="s">
        <v>1503</v>
      </c>
      <c r="N2108" s="2" t="s">
        <v>2454</v>
      </c>
      <c r="O2108" s="2" t="s">
        <v>1504</v>
      </c>
      <c r="P2108" s="2" t="s">
        <v>47</v>
      </c>
      <c r="Q2108" s="2" t="s">
        <v>48</v>
      </c>
      <c r="R2108" s="2" t="s">
        <v>48</v>
      </c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2" t="s">
        <v>41</v>
      </c>
      <c r="AW2108" s="2" t="s">
        <v>4041</v>
      </c>
      <c r="AX2108" s="2" t="s">
        <v>41</v>
      </c>
      <c r="AY2108" s="2" t="s">
        <v>41</v>
      </c>
    </row>
    <row r="2109" spans="1:51" ht="30" customHeight="1" hidden="1">
      <c r="A2109" s="6" t="s">
        <v>420</v>
      </c>
      <c r="B2109" s="6" t="s">
        <v>421</v>
      </c>
      <c r="C2109" s="6" t="s">
        <v>59</v>
      </c>
      <c r="D2109" s="7">
        <v>2</v>
      </c>
      <c r="E2109" s="8">
        <f t="shared" si="367"/>
        <v>3855</v>
      </c>
      <c r="F2109" s="10">
        <f t="shared" si="368"/>
        <v>7710</v>
      </c>
      <c r="G2109" s="8">
        <f>일위대가목록!F81</f>
        <v>180</v>
      </c>
      <c r="H2109" s="10">
        <f t="shared" si="369"/>
        <v>360</v>
      </c>
      <c r="I2109" s="8">
        <f>일위대가목록!G81</f>
        <v>3675</v>
      </c>
      <c r="J2109" s="10">
        <f t="shared" si="370"/>
        <v>7350</v>
      </c>
      <c r="K2109" s="8">
        <f>일위대가목록!H81</f>
        <v>0</v>
      </c>
      <c r="L2109" s="10">
        <f t="shared" si="371"/>
        <v>0</v>
      </c>
      <c r="M2109" s="6" t="s">
        <v>422</v>
      </c>
      <c r="N2109" s="2" t="s">
        <v>2454</v>
      </c>
      <c r="O2109" s="2" t="s">
        <v>423</v>
      </c>
      <c r="P2109" s="2" t="s">
        <v>47</v>
      </c>
      <c r="Q2109" s="2" t="s">
        <v>48</v>
      </c>
      <c r="R2109" s="2" t="s">
        <v>48</v>
      </c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2" t="s">
        <v>41</v>
      </c>
      <c r="AW2109" s="2" t="s">
        <v>4042</v>
      </c>
      <c r="AX2109" s="2" t="s">
        <v>41</v>
      </c>
      <c r="AY2109" s="2" t="s">
        <v>41</v>
      </c>
    </row>
    <row r="2110" spans="1:51" ht="30" customHeight="1" hidden="1">
      <c r="A2110" s="6" t="s">
        <v>1016</v>
      </c>
      <c r="B2110" s="6" t="s">
        <v>1017</v>
      </c>
      <c r="C2110" s="6" t="s">
        <v>699</v>
      </c>
      <c r="D2110" s="7">
        <v>-1.3649</v>
      </c>
      <c r="E2110" s="8">
        <f t="shared" si="367"/>
        <v>120</v>
      </c>
      <c r="F2110" s="10">
        <f t="shared" si="368"/>
        <v>-163.7</v>
      </c>
      <c r="G2110" s="8">
        <f>단가대비표!O50</f>
        <v>120</v>
      </c>
      <c r="H2110" s="10">
        <f t="shared" si="369"/>
        <v>-163.7</v>
      </c>
      <c r="I2110" s="8">
        <f>단가대비표!P50</f>
        <v>0</v>
      </c>
      <c r="J2110" s="10">
        <f t="shared" si="370"/>
        <v>0</v>
      </c>
      <c r="K2110" s="8">
        <f>단가대비표!V50</f>
        <v>0</v>
      </c>
      <c r="L2110" s="10">
        <f t="shared" si="371"/>
        <v>0</v>
      </c>
      <c r="M2110" s="6" t="s">
        <v>1483</v>
      </c>
      <c r="N2110" s="2" t="s">
        <v>2454</v>
      </c>
      <c r="O2110" s="2" t="s">
        <v>1484</v>
      </c>
      <c r="P2110" s="2" t="s">
        <v>48</v>
      </c>
      <c r="Q2110" s="2" t="s">
        <v>48</v>
      </c>
      <c r="R2110" s="2" t="s">
        <v>47</v>
      </c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2" t="s">
        <v>41</v>
      </c>
      <c r="AW2110" s="2" t="s">
        <v>4043</v>
      </c>
      <c r="AX2110" s="2" t="s">
        <v>41</v>
      </c>
      <c r="AY2110" s="2" t="s">
        <v>41</v>
      </c>
    </row>
    <row r="2111" spans="1:51" ht="30" customHeight="1" hidden="1">
      <c r="A2111" s="6" t="s">
        <v>1016</v>
      </c>
      <c r="B2111" s="6" t="s">
        <v>4006</v>
      </c>
      <c r="C2111" s="6" t="s">
        <v>699</v>
      </c>
      <c r="D2111" s="7">
        <v>-0.4097</v>
      </c>
      <c r="E2111" s="8">
        <f t="shared" si="367"/>
        <v>1400</v>
      </c>
      <c r="F2111" s="10">
        <f t="shared" si="368"/>
        <v>-573.5</v>
      </c>
      <c r="G2111" s="8">
        <f>단가대비표!O53</f>
        <v>1400</v>
      </c>
      <c r="H2111" s="10">
        <f t="shared" si="369"/>
        <v>-573.5</v>
      </c>
      <c r="I2111" s="8">
        <f>단가대비표!P53</f>
        <v>0</v>
      </c>
      <c r="J2111" s="10">
        <f t="shared" si="370"/>
        <v>0</v>
      </c>
      <c r="K2111" s="8">
        <f>단가대비표!V53</f>
        <v>0</v>
      </c>
      <c r="L2111" s="10">
        <f t="shared" si="371"/>
        <v>0</v>
      </c>
      <c r="M2111" s="6" t="s">
        <v>4007</v>
      </c>
      <c r="N2111" s="2" t="s">
        <v>2454</v>
      </c>
      <c r="O2111" s="2" t="s">
        <v>4008</v>
      </c>
      <c r="P2111" s="2" t="s">
        <v>48</v>
      </c>
      <c r="Q2111" s="2" t="s">
        <v>48</v>
      </c>
      <c r="R2111" s="2" t="s">
        <v>47</v>
      </c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2" t="s">
        <v>41</v>
      </c>
      <c r="AW2111" s="2" t="s">
        <v>4044</v>
      </c>
      <c r="AX2111" s="2" t="s">
        <v>41</v>
      </c>
      <c r="AY2111" s="2" t="s">
        <v>41</v>
      </c>
    </row>
    <row r="2112" spans="1:51" ht="30" customHeight="1" hidden="1">
      <c r="A2112" s="6" t="s">
        <v>4010</v>
      </c>
      <c r="B2112" s="6" t="s">
        <v>4011</v>
      </c>
      <c r="C2112" s="6" t="s">
        <v>74</v>
      </c>
      <c r="D2112" s="7">
        <v>0.84</v>
      </c>
      <c r="E2112" s="8">
        <f t="shared" si="367"/>
        <v>14076</v>
      </c>
      <c r="F2112" s="10">
        <f t="shared" si="368"/>
        <v>11823.8</v>
      </c>
      <c r="G2112" s="8">
        <f>일위대가목록!F340</f>
        <v>7740</v>
      </c>
      <c r="H2112" s="10">
        <f t="shared" si="369"/>
        <v>6501.6</v>
      </c>
      <c r="I2112" s="8">
        <f>일위대가목록!G340</f>
        <v>6336</v>
      </c>
      <c r="J2112" s="10">
        <f t="shared" si="370"/>
        <v>5322.2</v>
      </c>
      <c r="K2112" s="8">
        <f>일위대가목록!H340</f>
        <v>0</v>
      </c>
      <c r="L2112" s="10">
        <f t="shared" si="371"/>
        <v>0</v>
      </c>
      <c r="M2112" s="6" t="s">
        <v>4012</v>
      </c>
      <c r="N2112" s="2" t="s">
        <v>2454</v>
      </c>
      <c r="O2112" s="2" t="s">
        <v>4013</v>
      </c>
      <c r="P2112" s="2" t="s">
        <v>47</v>
      </c>
      <c r="Q2112" s="2" t="s">
        <v>48</v>
      </c>
      <c r="R2112" s="2" t="s">
        <v>48</v>
      </c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2" t="s">
        <v>41</v>
      </c>
      <c r="AW2112" s="2" t="s">
        <v>4045</v>
      </c>
      <c r="AX2112" s="2" t="s">
        <v>41</v>
      </c>
      <c r="AY2112" s="2" t="s">
        <v>41</v>
      </c>
    </row>
    <row r="2113" spans="1:51" ht="30" customHeight="1" hidden="1">
      <c r="A2113" s="6" t="s">
        <v>1173</v>
      </c>
      <c r="B2113" s="6" t="s">
        <v>41</v>
      </c>
      <c r="C2113" s="6" t="s">
        <v>41</v>
      </c>
      <c r="D2113" s="7"/>
      <c r="E2113" s="8"/>
      <c r="F2113" s="10">
        <f>H2113+J2113+L2113</f>
        <v>151225</v>
      </c>
      <c r="G2113" s="8"/>
      <c r="H2113" s="10">
        <f>TRUNC(SUMIF(N2104:N2112,N2103,H2104:H2112),0)</f>
        <v>44934</v>
      </c>
      <c r="I2113" s="8"/>
      <c r="J2113" s="10">
        <f>TRUNC(SUMIF(N2104:N2112,N2103,J2104:J2112),0)</f>
        <v>106213</v>
      </c>
      <c r="K2113" s="8"/>
      <c r="L2113" s="10">
        <f>TRUNC(SUMIF(N2104:N2112,N2103,L2104:L2112),0)</f>
        <v>78</v>
      </c>
      <c r="M2113" s="6" t="s">
        <v>41</v>
      </c>
      <c r="N2113" s="2" t="s">
        <v>67</v>
      </c>
      <c r="O2113" s="2" t="s">
        <v>67</v>
      </c>
      <c r="P2113" s="2" t="s">
        <v>41</v>
      </c>
      <c r="Q2113" s="2" t="s">
        <v>41</v>
      </c>
      <c r="R2113" s="2" t="s">
        <v>41</v>
      </c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2" t="s">
        <v>41</v>
      </c>
      <c r="AW2113" s="2" t="s">
        <v>41</v>
      </c>
      <c r="AX2113" s="2" t="s">
        <v>41</v>
      </c>
      <c r="AY2113" s="2" t="s">
        <v>41</v>
      </c>
    </row>
    <row r="2114" spans="1:13" ht="30" customHeight="1" hidden="1">
      <c r="A2114" s="7"/>
      <c r="B2114" s="7"/>
      <c r="C2114" s="7"/>
      <c r="D2114" s="7"/>
      <c r="E2114" s="8"/>
      <c r="F2114" s="10"/>
      <c r="G2114" s="8"/>
      <c r="H2114" s="10"/>
      <c r="I2114" s="8"/>
      <c r="J2114" s="10"/>
      <c r="K2114" s="8"/>
      <c r="L2114" s="10"/>
      <c r="M2114" s="7"/>
    </row>
    <row r="2115" spans="1:14" ht="30" customHeight="1" hidden="1">
      <c r="A2115" s="24" t="s">
        <v>4046</v>
      </c>
      <c r="B2115" s="25"/>
      <c r="C2115" s="25"/>
      <c r="D2115" s="25"/>
      <c r="E2115" s="26"/>
      <c r="F2115" s="27"/>
      <c r="G2115" s="26"/>
      <c r="H2115" s="27"/>
      <c r="I2115" s="26"/>
      <c r="J2115" s="27"/>
      <c r="K2115" s="26"/>
      <c r="L2115" s="27"/>
      <c r="M2115" s="28"/>
      <c r="N2115" s="4" t="s">
        <v>2587</v>
      </c>
    </row>
    <row r="2116" spans="1:51" ht="30" customHeight="1" hidden="1">
      <c r="A2116" s="6" t="s">
        <v>4047</v>
      </c>
      <c r="B2116" s="6" t="s">
        <v>4048</v>
      </c>
      <c r="C2116" s="6" t="s">
        <v>699</v>
      </c>
      <c r="D2116" s="7">
        <v>0.05</v>
      </c>
      <c r="E2116" s="8">
        <f aca="true" t="shared" si="372" ref="E2116:F2119">TRUNC(G2116+I2116+K2116,1)</f>
        <v>2139.7</v>
      </c>
      <c r="F2116" s="10">
        <f t="shared" si="372"/>
        <v>106.9</v>
      </c>
      <c r="G2116" s="8">
        <f>단가대비표!O278</f>
        <v>2139.78</v>
      </c>
      <c r="H2116" s="10">
        <f>TRUNC(G2116*D2116,1)</f>
        <v>106.9</v>
      </c>
      <c r="I2116" s="8">
        <f>단가대비표!P278</f>
        <v>0</v>
      </c>
      <c r="J2116" s="10">
        <f>TRUNC(I2116*D2116,1)</f>
        <v>0</v>
      </c>
      <c r="K2116" s="8">
        <f>단가대비표!V278</f>
        <v>0</v>
      </c>
      <c r="L2116" s="10">
        <f>TRUNC(K2116*D2116,1)</f>
        <v>0</v>
      </c>
      <c r="M2116" s="6" t="s">
        <v>4049</v>
      </c>
      <c r="N2116" s="2" t="s">
        <v>2587</v>
      </c>
      <c r="O2116" s="2" t="s">
        <v>4050</v>
      </c>
      <c r="P2116" s="2" t="s">
        <v>48</v>
      </c>
      <c r="Q2116" s="2" t="s">
        <v>48</v>
      </c>
      <c r="R2116" s="2" t="s">
        <v>47</v>
      </c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2" t="s">
        <v>41</v>
      </c>
      <c r="AW2116" s="2" t="s">
        <v>4051</v>
      </c>
      <c r="AX2116" s="2" t="s">
        <v>41</v>
      </c>
      <c r="AY2116" s="2" t="s">
        <v>41</v>
      </c>
    </row>
    <row r="2117" spans="1:51" ht="30" customHeight="1" hidden="1">
      <c r="A2117" s="6" t="s">
        <v>1688</v>
      </c>
      <c r="B2117" s="6" t="s">
        <v>1689</v>
      </c>
      <c r="C2117" s="6" t="s">
        <v>1690</v>
      </c>
      <c r="D2117" s="7">
        <v>0.1</v>
      </c>
      <c r="E2117" s="8">
        <f t="shared" si="372"/>
        <v>200</v>
      </c>
      <c r="F2117" s="10">
        <f t="shared" si="372"/>
        <v>20</v>
      </c>
      <c r="G2117" s="8">
        <f>단가대비표!O270</f>
        <v>200</v>
      </c>
      <c r="H2117" s="10">
        <f>TRUNC(G2117*D2117,1)</f>
        <v>20</v>
      </c>
      <c r="I2117" s="8">
        <f>단가대비표!P270</f>
        <v>0</v>
      </c>
      <c r="J2117" s="10">
        <f>TRUNC(I2117*D2117,1)</f>
        <v>0</v>
      </c>
      <c r="K2117" s="8">
        <f>단가대비표!V270</f>
        <v>0</v>
      </c>
      <c r="L2117" s="10">
        <f>TRUNC(K2117*D2117,1)</f>
        <v>0</v>
      </c>
      <c r="M2117" s="6" t="s">
        <v>1691</v>
      </c>
      <c r="N2117" s="2" t="s">
        <v>2587</v>
      </c>
      <c r="O2117" s="2" t="s">
        <v>1692</v>
      </c>
      <c r="P2117" s="2" t="s">
        <v>48</v>
      </c>
      <c r="Q2117" s="2" t="s">
        <v>48</v>
      </c>
      <c r="R2117" s="2" t="s">
        <v>47</v>
      </c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2" t="s">
        <v>41</v>
      </c>
      <c r="AW2117" s="2" t="s">
        <v>4052</v>
      </c>
      <c r="AX2117" s="2" t="s">
        <v>41</v>
      </c>
      <c r="AY2117" s="2" t="s">
        <v>41</v>
      </c>
    </row>
    <row r="2118" spans="1:51" ht="30" customHeight="1" hidden="1">
      <c r="A2118" s="6" t="s">
        <v>1694</v>
      </c>
      <c r="B2118" s="6" t="s">
        <v>1211</v>
      </c>
      <c r="C2118" s="6" t="s">
        <v>1212</v>
      </c>
      <c r="D2118" s="7">
        <v>0.01</v>
      </c>
      <c r="E2118" s="8">
        <f t="shared" si="372"/>
        <v>138445</v>
      </c>
      <c r="F2118" s="10">
        <f t="shared" si="372"/>
        <v>1384.4</v>
      </c>
      <c r="G2118" s="8">
        <f>단가대비표!O389</f>
        <v>0</v>
      </c>
      <c r="H2118" s="10">
        <f>TRUNC(G2118*D2118,1)</f>
        <v>0</v>
      </c>
      <c r="I2118" s="8">
        <f>단가대비표!P389</f>
        <v>138445</v>
      </c>
      <c r="J2118" s="10">
        <f>TRUNC(I2118*D2118,1)</f>
        <v>1384.4</v>
      </c>
      <c r="K2118" s="8">
        <f>단가대비표!V389</f>
        <v>0</v>
      </c>
      <c r="L2118" s="10">
        <f>TRUNC(K2118*D2118,1)</f>
        <v>0</v>
      </c>
      <c r="M2118" s="6" t="s">
        <v>1695</v>
      </c>
      <c r="N2118" s="2" t="s">
        <v>2587</v>
      </c>
      <c r="O2118" s="2" t="s">
        <v>1696</v>
      </c>
      <c r="P2118" s="2" t="s">
        <v>48</v>
      </c>
      <c r="Q2118" s="2" t="s">
        <v>48</v>
      </c>
      <c r="R2118" s="2" t="s">
        <v>47</v>
      </c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2" t="s">
        <v>41</v>
      </c>
      <c r="AW2118" s="2" t="s">
        <v>4053</v>
      </c>
      <c r="AX2118" s="2" t="s">
        <v>41</v>
      </c>
      <c r="AY2118" s="2" t="s">
        <v>41</v>
      </c>
    </row>
    <row r="2119" spans="1:51" ht="30" customHeight="1" hidden="1">
      <c r="A2119" s="6" t="s">
        <v>1215</v>
      </c>
      <c r="B2119" s="6" t="s">
        <v>1211</v>
      </c>
      <c r="C2119" s="6" t="s">
        <v>1212</v>
      </c>
      <c r="D2119" s="7">
        <v>0.001</v>
      </c>
      <c r="E2119" s="8">
        <f t="shared" si="372"/>
        <v>99882</v>
      </c>
      <c r="F2119" s="10">
        <f t="shared" si="372"/>
        <v>99.8</v>
      </c>
      <c r="G2119" s="8">
        <f>단가대비표!O367</f>
        <v>0</v>
      </c>
      <c r="H2119" s="10">
        <f>TRUNC(G2119*D2119,1)</f>
        <v>0</v>
      </c>
      <c r="I2119" s="8">
        <f>단가대비표!P367</f>
        <v>99882</v>
      </c>
      <c r="J2119" s="10">
        <f>TRUNC(I2119*D2119,1)</f>
        <v>99.8</v>
      </c>
      <c r="K2119" s="8">
        <f>단가대비표!V367</f>
        <v>0</v>
      </c>
      <c r="L2119" s="10">
        <f>TRUNC(K2119*D2119,1)</f>
        <v>0</v>
      </c>
      <c r="M2119" s="6" t="s">
        <v>1247</v>
      </c>
      <c r="N2119" s="2" t="s">
        <v>2587</v>
      </c>
      <c r="O2119" s="2" t="s">
        <v>1216</v>
      </c>
      <c r="P2119" s="2" t="s">
        <v>48</v>
      </c>
      <c r="Q2119" s="2" t="s">
        <v>48</v>
      </c>
      <c r="R2119" s="2" t="s">
        <v>47</v>
      </c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2" t="s">
        <v>41</v>
      </c>
      <c r="AW2119" s="2" t="s">
        <v>4054</v>
      </c>
      <c r="AX2119" s="2" t="s">
        <v>41</v>
      </c>
      <c r="AY2119" s="2" t="s">
        <v>41</v>
      </c>
    </row>
    <row r="2120" spans="1:51" ht="30" customHeight="1" hidden="1">
      <c r="A2120" s="6" t="s">
        <v>1173</v>
      </c>
      <c r="B2120" s="6" t="s">
        <v>41</v>
      </c>
      <c r="C2120" s="6" t="s">
        <v>41</v>
      </c>
      <c r="D2120" s="7"/>
      <c r="E2120" s="8"/>
      <c r="F2120" s="10">
        <f>H2120+J2120+L2120</f>
        <v>1610</v>
      </c>
      <c r="G2120" s="8"/>
      <c r="H2120" s="10">
        <f>TRUNC(SUMIF(N2116:N2119,N2115,H2116:H2119),0)</f>
        <v>126</v>
      </c>
      <c r="I2120" s="8"/>
      <c r="J2120" s="10">
        <f>TRUNC(SUMIF(N2116:N2119,N2115,J2116:J2119),0)</f>
        <v>1484</v>
      </c>
      <c r="K2120" s="8"/>
      <c r="L2120" s="10">
        <f>TRUNC(SUMIF(N2116:N2119,N2115,L2116:L2119),0)</f>
        <v>0</v>
      </c>
      <c r="M2120" s="6" t="s">
        <v>41</v>
      </c>
      <c r="N2120" s="2" t="s">
        <v>67</v>
      </c>
      <c r="O2120" s="2" t="s">
        <v>67</v>
      </c>
      <c r="P2120" s="2" t="s">
        <v>41</v>
      </c>
      <c r="Q2120" s="2" t="s">
        <v>41</v>
      </c>
      <c r="R2120" s="2" t="s">
        <v>41</v>
      </c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2" t="s">
        <v>41</v>
      </c>
      <c r="AW2120" s="2" t="s">
        <v>41</v>
      </c>
      <c r="AX2120" s="2" t="s">
        <v>41</v>
      </c>
      <c r="AY2120" s="2" t="s">
        <v>41</v>
      </c>
    </row>
    <row r="2121" spans="1:13" ht="30" customHeight="1" hidden="1">
      <c r="A2121" s="7"/>
      <c r="B2121" s="7"/>
      <c r="C2121" s="7"/>
      <c r="D2121" s="7"/>
      <c r="E2121" s="8"/>
      <c r="F2121" s="10"/>
      <c r="G2121" s="8"/>
      <c r="H2121" s="10"/>
      <c r="I2121" s="8"/>
      <c r="J2121" s="10"/>
      <c r="K2121" s="8"/>
      <c r="L2121" s="10"/>
      <c r="M2121" s="7"/>
    </row>
    <row r="2122" spans="1:14" ht="30" customHeight="1" hidden="1">
      <c r="A2122" s="24" t="s">
        <v>4055</v>
      </c>
      <c r="B2122" s="25"/>
      <c r="C2122" s="25"/>
      <c r="D2122" s="25"/>
      <c r="E2122" s="26"/>
      <c r="F2122" s="27"/>
      <c r="G2122" s="26"/>
      <c r="H2122" s="27"/>
      <c r="I2122" s="26"/>
      <c r="J2122" s="27"/>
      <c r="K2122" s="26"/>
      <c r="L2122" s="27"/>
      <c r="M2122" s="28"/>
      <c r="N2122" s="4" t="s">
        <v>2591</v>
      </c>
    </row>
    <row r="2123" spans="1:51" ht="30" customHeight="1" hidden="1">
      <c r="A2123" s="6" t="s">
        <v>4056</v>
      </c>
      <c r="B2123" s="6" t="s">
        <v>4057</v>
      </c>
      <c r="C2123" s="6" t="s">
        <v>1422</v>
      </c>
      <c r="D2123" s="7">
        <v>0.53</v>
      </c>
      <c r="E2123" s="8">
        <f aca="true" t="shared" si="373" ref="E2123:F2125">TRUNC(G2123+I2123+K2123,1)</f>
        <v>8381.2</v>
      </c>
      <c r="F2123" s="10">
        <f t="shared" si="373"/>
        <v>4442</v>
      </c>
      <c r="G2123" s="8">
        <f>단가대비표!O316</f>
        <v>8381.25</v>
      </c>
      <c r="H2123" s="10">
        <f>TRUNC(G2123*D2123,1)</f>
        <v>4442</v>
      </c>
      <c r="I2123" s="8">
        <f>단가대비표!P316</f>
        <v>0</v>
      </c>
      <c r="J2123" s="10">
        <f>TRUNC(I2123*D2123,1)</f>
        <v>0</v>
      </c>
      <c r="K2123" s="8">
        <f>단가대비표!V316</f>
        <v>0</v>
      </c>
      <c r="L2123" s="10">
        <f>TRUNC(K2123*D2123,1)</f>
        <v>0</v>
      </c>
      <c r="M2123" s="6" t="s">
        <v>4058</v>
      </c>
      <c r="N2123" s="2" t="s">
        <v>2591</v>
      </c>
      <c r="O2123" s="2" t="s">
        <v>4059</v>
      </c>
      <c r="P2123" s="2" t="s">
        <v>48</v>
      </c>
      <c r="Q2123" s="2" t="s">
        <v>48</v>
      </c>
      <c r="R2123" s="2" t="s">
        <v>47</v>
      </c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2" t="s">
        <v>41</v>
      </c>
      <c r="AW2123" s="2" t="s">
        <v>4060</v>
      </c>
      <c r="AX2123" s="2" t="s">
        <v>41</v>
      </c>
      <c r="AY2123" s="2" t="s">
        <v>41</v>
      </c>
    </row>
    <row r="2124" spans="1:51" ht="30" customHeight="1" hidden="1">
      <c r="A2124" s="6" t="s">
        <v>4056</v>
      </c>
      <c r="B2124" s="6" t="s">
        <v>4061</v>
      </c>
      <c r="C2124" s="6" t="s">
        <v>1422</v>
      </c>
      <c r="D2124" s="7">
        <v>0.19</v>
      </c>
      <c r="E2124" s="8">
        <f t="shared" si="373"/>
        <v>5562.5</v>
      </c>
      <c r="F2124" s="10">
        <f t="shared" si="373"/>
        <v>1056.8</v>
      </c>
      <c r="G2124" s="8">
        <f>단가대비표!O317</f>
        <v>5562.5</v>
      </c>
      <c r="H2124" s="10">
        <f>TRUNC(G2124*D2124,1)</f>
        <v>1056.8</v>
      </c>
      <c r="I2124" s="8">
        <f>단가대비표!P317</f>
        <v>0</v>
      </c>
      <c r="J2124" s="10">
        <f>TRUNC(I2124*D2124,1)</f>
        <v>0</v>
      </c>
      <c r="K2124" s="8">
        <f>단가대비표!V317</f>
        <v>0</v>
      </c>
      <c r="L2124" s="10">
        <f>TRUNC(K2124*D2124,1)</f>
        <v>0</v>
      </c>
      <c r="M2124" s="6" t="s">
        <v>4062</v>
      </c>
      <c r="N2124" s="2" t="s">
        <v>2591</v>
      </c>
      <c r="O2124" s="2" t="s">
        <v>4063</v>
      </c>
      <c r="P2124" s="2" t="s">
        <v>48</v>
      </c>
      <c r="Q2124" s="2" t="s">
        <v>48</v>
      </c>
      <c r="R2124" s="2" t="s">
        <v>47</v>
      </c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2" t="s">
        <v>41</v>
      </c>
      <c r="AW2124" s="2" t="s">
        <v>4064</v>
      </c>
      <c r="AX2124" s="2" t="s">
        <v>41</v>
      </c>
      <c r="AY2124" s="2" t="s">
        <v>41</v>
      </c>
    </row>
    <row r="2125" spans="1:51" ht="30" customHeight="1" hidden="1">
      <c r="A2125" s="6" t="s">
        <v>1680</v>
      </c>
      <c r="B2125" s="6" t="s">
        <v>3747</v>
      </c>
      <c r="C2125" s="6" t="s">
        <v>1422</v>
      </c>
      <c r="D2125" s="7">
        <v>0.125</v>
      </c>
      <c r="E2125" s="8">
        <f t="shared" si="373"/>
        <v>2433.3</v>
      </c>
      <c r="F2125" s="10">
        <f t="shared" si="373"/>
        <v>304.1</v>
      </c>
      <c r="G2125" s="8">
        <f>단가대비표!O328</f>
        <v>2433.33</v>
      </c>
      <c r="H2125" s="10">
        <f>TRUNC(G2125*D2125,1)</f>
        <v>304.1</v>
      </c>
      <c r="I2125" s="8">
        <f>단가대비표!P328</f>
        <v>0</v>
      </c>
      <c r="J2125" s="10">
        <f>TRUNC(I2125*D2125,1)</f>
        <v>0</v>
      </c>
      <c r="K2125" s="8">
        <f>단가대비표!V328</f>
        <v>0</v>
      </c>
      <c r="L2125" s="10">
        <f>TRUNC(K2125*D2125,1)</f>
        <v>0</v>
      </c>
      <c r="M2125" s="6" t="s">
        <v>3748</v>
      </c>
      <c r="N2125" s="2" t="s">
        <v>2591</v>
      </c>
      <c r="O2125" s="2" t="s">
        <v>3749</v>
      </c>
      <c r="P2125" s="2" t="s">
        <v>48</v>
      </c>
      <c r="Q2125" s="2" t="s">
        <v>48</v>
      </c>
      <c r="R2125" s="2" t="s">
        <v>47</v>
      </c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2" t="s">
        <v>41</v>
      </c>
      <c r="AW2125" s="2" t="s">
        <v>4065</v>
      </c>
      <c r="AX2125" s="2" t="s">
        <v>41</v>
      </c>
      <c r="AY2125" s="2" t="s">
        <v>41</v>
      </c>
    </row>
    <row r="2126" spans="1:51" ht="30" customHeight="1" hidden="1">
      <c r="A2126" s="6" t="s">
        <v>1173</v>
      </c>
      <c r="B2126" s="6" t="s">
        <v>41</v>
      </c>
      <c r="C2126" s="6" t="s">
        <v>41</v>
      </c>
      <c r="D2126" s="7"/>
      <c r="E2126" s="8"/>
      <c r="F2126" s="10">
        <f>H2126+J2126+L2126</f>
        <v>5802</v>
      </c>
      <c r="G2126" s="8"/>
      <c r="H2126" s="10">
        <f>TRUNC(SUMIF(N2123:N2125,N2122,H2123:H2125),0)</f>
        <v>5802</v>
      </c>
      <c r="I2126" s="8"/>
      <c r="J2126" s="10">
        <f>TRUNC(SUMIF(N2123:N2125,N2122,J2123:J2125),0)</f>
        <v>0</v>
      </c>
      <c r="K2126" s="8"/>
      <c r="L2126" s="10">
        <f>TRUNC(SUMIF(N2123:N2125,N2122,L2123:L2125),0)</f>
        <v>0</v>
      </c>
      <c r="M2126" s="6" t="s">
        <v>41</v>
      </c>
      <c r="N2126" s="2" t="s">
        <v>67</v>
      </c>
      <c r="O2126" s="2" t="s">
        <v>67</v>
      </c>
      <c r="P2126" s="2" t="s">
        <v>41</v>
      </c>
      <c r="Q2126" s="2" t="s">
        <v>41</v>
      </c>
      <c r="R2126" s="2" t="s">
        <v>41</v>
      </c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2" t="s">
        <v>41</v>
      </c>
      <c r="AW2126" s="2" t="s">
        <v>41</v>
      </c>
      <c r="AX2126" s="2" t="s">
        <v>41</v>
      </c>
      <c r="AY2126" s="2" t="s">
        <v>41</v>
      </c>
    </row>
    <row r="2127" spans="1:13" ht="30" customHeight="1" hidden="1">
      <c r="A2127" s="7"/>
      <c r="B2127" s="7"/>
      <c r="C2127" s="7"/>
      <c r="D2127" s="7"/>
      <c r="E2127" s="8"/>
      <c r="F2127" s="10"/>
      <c r="G2127" s="8"/>
      <c r="H2127" s="10"/>
      <c r="I2127" s="8"/>
      <c r="J2127" s="10"/>
      <c r="K2127" s="8"/>
      <c r="L2127" s="10"/>
      <c r="M2127" s="7"/>
    </row>
    <row r="2128" spans="1:14" ht="30" customHeight="1" hidden="1">
      <c r="A2128" s="24" t="s">
        <v>4066</v>
      </c>
      <c r="B2128" s="25"/>
      <c r="C2128" s="25"/>
      <c r="D2128" s="25"/>
      <c r="E2128" s="26"/>
      <c r="F2128" s="27"/>
      <c r="G2128" s="26"/>
      <c r="H2128" s="27"/>
      <c r="I2128" s="26"/>
      <c r="J2128" s="27"/>
      <c r="K2128" s="26"/>
      <c r="L2128" s="27"/>
      <c r="M2128" s="28"/>
      <c r="N2128" s="4" t="s">
        <v>2596</v>
      </c>
    </row>
    <row r="2129" spans="1:51" ht="30" customHeight="1" hidden="1">
      <c r="A2129" s="6" t="s">
        <v>1694</v>
      </c>
      <c r="B2129" s="6" t="s">
        <v>1211</v>
      </c>
      <c r="C2129" s="6" t="s">
        <v>1212</v>
      </c>
      <c r="D2129" s="7">
        <v>0.039</v>
      </c>
      <c r="E2129" s="8">
        <f>TRUNC(G2129+I2129+K2129,1)</f>
        <v>138445</v>
      </c>
      <c r="F2129" s="10">
        <f>TRUNC(H2129+J2129+L2129,1)</f>
        <v>5399.3</v>
      </c>
      <c r="G2129" s="8">
        <f>단가대비표!O389</f>
        <v>0</v>
      </c>
      <c r="H2129" s="10">
        <f>TRUNC(G2129*D2129,1)</f>
        <v>0</v>
      </c>
      <c r="I2129" s="8">
        <f>단가대비표!P389</f>
        <v>138445</v>
      </c>
      <c r="J2129" s="10">
        <f>TRUNC(I2129*D2129,1)</f>
        <v>5399.3</v>
      </c>
      <c r="K2129" s="8">
        <f>단가대비표!V389</f>
        <v>0</v>
      </c>
      <c r="L2129" s="10">
        <f>TRUNC(K2129*D2129,1)</f>
        <v>0</v>
      </c>
      <c r="M2129" s="6" t="s">
        <v>1695</v>
      </c>
      <c r="N2129" s="2" t="s">
        <v>2596</v>
      </c>
      <c r="O2129" s="2" t="s">
        <v>1696</v>
      </c>
      <c r="P2129" s="2" t="s">
        <v>48</v>
      </c>
      <c r="Q2129" s="2" t="s">
        <v>48</v>
      </c>
      <c r="R2129" s="2" t="s">
        <v>47</v>
      </c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2" t="s">
        <v>41</v>
      </c>
      <c r="AW2129" s="2" t="s">
        <v>4067</v>
      </c>
      <c r="AX2129" s="2" t="s">
        <v>41</v>
      </c>
      <c r="AY2129" s="2" t="s">
        <v>41</v>
      </c>
    </row>
    <row r="2130" spans="1:51" ht="30" customHeight="1" hidden="1">
      <c r="A2130" s="6" t="s">
        <v>1215</v>
      </c>
      <c r="B2130" s="6" t="s">
        <v>1211</v>
      </c>
      <c r="C2130" s="6" t="s">
        <v>1212</v>
      </c>
      <c r="D2130" s="7">
        <v>0.008</v>
      </c>
      <c r="E2130" s="8">
        <f>TRUNC(G2130+I2130+K2130,1)</f>
        <v>99882</v>
      </c>
      <c r="F2130" s="10">
        <f>TRUNC(H2130+J2130+L2130,1)</f>
        <v>799</v>
      </c>
      <c r="G2130" s="8">
        <f>단가대비표!O367</f>
        <v>0</v>
      </c>
      <c r="H2130" s="10">
        <f>TRUNC(G2130*D2130,1)</f>
        <v>0</v>
      </c>
      <c r="I2130" s="8">
        <f>단가대비표!P367</f>
        <v>99882</v>
      </c>
      <c r="J2130" s="10">
        <f>TRUNC(I2130*D2130,1)</f>
        <v>799</v>
      </c>
      <c r="K2130" s="8">
        <f>단가대비표!V367</f>
        <v>0</v>
      </c>
      <c r="L2130" s="10">
        <f>TRUNC(K2130*D2130,1)</f>
        <v>0</v>
      </c>
      <c r="M2130" s="6" t="s">
        <v>1247</v>
      </c>
      <c r="N2130" s="2" t="s">
        <v>2596</v>
      </c>
      <c r="O2130" s="2" t="s">
        <v>1216</v>
      </c>
      <c r="P2130" s="2" t="s">
        <v>48</v>
      </c>
      <c r="Q2130" s="2" t="s">
        <v>48</v>
      </c>
      <c r="R2130" s="2" t="s">
        <v>47</v>
      </c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2" t="s">
        <v>41</v>
      </c>
      <c r="AW2130" s="2" t="s">
        <v>4068</v>
      </c>
      <c r="AX2130" s="2" t="s">
        <v>41</v>
      </c>
      <c r="AY2130" s="2" t="s">
        <v>41</v>
      </c>
    </row>
    <row r="2131" spans="1:51" ht="30" customHeight="1" hidden="1">
      <c r="A2131" s="6" t="s">
        <v>1173</v>
      </c>
      <c r="B2131" s="6" t="s">
        <v>41</v>
      </c>
      <c r="C2131" s="6" t="s">
        <v>41</v>
      </c>
      <c r="D2131" s="7"/>
      <c r="E2131" s="8"/>
      <c r="F2131" s="10">
        <f>H2131+J2131+L2131</f>
        <v>6198</v>
      </c>
      <c r="G2131" s="8"/>
      <c r="H2131" s="10">
        <f>TRUNC(SUMIF(N2129:N2130,N2128,H2129:H2130),0)</f>
        <v>0</v>
      </c>
      <c r="I2131" s="8"/>
      <c r="J2131" s="10">
        <f>TRUNC(SUMIF(N2129:N2130,N2128,J2129:J2130),0)</f>
        <v>6198</v>
      </c>
      <c r="K2131" s="8"/>
      <c r="L2131" s="10">
        <f>TRUNC(SUMIF(N2129:N2130,N2128,L2129:L2130),0)</f>
        <v>0</v>
      </c>
      <c r="M2131" s="6" t="s">
        <v>41</v>
      </c>
      <c r="N2131" s="2" t="s">
        <v>67</v>
      </c>
      <c r="O2131" s="2" t="s">
        <v>67</v>
      </c>
      <c r="P2131" s="2" t="s">
        <v>41</v>
      </c>
      <c r="Q2131" s="2" t="s">
        <v>41</v>
      </c>
      <c r="R2131" s="2" t="s">
        <v>41</v>
      </c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2" t="s">
        <v>41</v>
      </c>
      <c r="AW2131" s="2" t="s">
        <v>41</v>
      </c>
      <c r="AX2131" s="2" t="s">
        <v>41</v>
      </c>
      <c r="AY2131" s="2" t="s">
        <v>41</v>
      </c>
    </row>
    <row r="2132" spans="1:13" ht="30" customHeight="1" hidden="1">
      <c r="A2132" s="7"/>
      <c r="B2132" s="7"/>
      <c r="C2132" s="7"/>
      <c r="D2132" s="7"/>
      <c r="E2132" s="8"/>
      <c r="F2132" s="10"/>
      <c r="G2132" s="8"/>
      <c r="H2132" s="10"/>
      <c r="I2132" s="8"/>
      <c r="J2132" s="10"/>
      <c r="K2132" s="8"/>
      <c r="L2132" s="10"/>
      <c r="M2132" s="7"/>
    </row>
    <row r="2133" spans="1:14" ht="30" customHeight="1" hidden="1">
      <c r="A2133" s="24" t="s">
        <v>4069</v>
      </c>
      <c r="B2133" s="25"/>
      <c r="C2133" s="25"/>
      <c r="D2133" s="25"/>
      <c r="E2133" s="26"/>
      <c r="F2133" s="27"/>
      <c r="G2133" s="26"/>
      <c r="H2133" s="27"/>
      <c r="I2133" s="26"/>
      <c r="J2133" s="27"/>
      <c r="K2133" s="26"/>
      <c r="L2133" s="27"/>
      <c r="M2133" s="28"/>
      <c r="N2133" s="4" t="s">
        <v>2604</v>
      </c>
    </row>
    <row r="2134" spans="1:51" ht="30" customHeight="1" hidden="1">
      <c r="A2134" s="6" t="s">
        <v>1694</v>
      </c>
      <c r="B2134" s="6" t="s">
        <v>1211</v>
      </c>
      <c r="C2134" s="6" t="s">
        <v>1212</v>
      </c>
      <c r="D2134" s="7">
        <v>0.044</v>
      </c>
      <c r="E2134" s="8">
        <f>TRUNC(G2134+I2134+K2134,1)</f>
        <v>138445</v>
      </c>
      <c r="F2134" s="10">
        <f>TRUNC(H2134+J2134+L2134,1)</f>
        <v>6091.5</v>
      </c>
      <c r="G2134" s="8">
        <f>단가대비표!O389</f>
        <v>0</v>
      </c>
      <c r="H2134" s="10">
        <f>TRUNC(G2134*D2134,1)</f>
        <v>0</v>
      </c>
      <c r="I2134" s="8">
        <f>단가대비표!P389</f>
        <v>138445</v>
      </c>
      <c r="J2134" s="10">
        <f>TRUNC(I2134*D2134,1)</f>
        <v>6091.5</v>
      </c>
      <c r="K2134" s="8">
        <f>단가대비표!V389</f>
        <v>0</v>
      </c>
      <c r="L2134" s="10">
        <f>TRUNC(K2134*D2134,1)</f>
        <v>0</v>
      </c>
      <c r="M2134" s="6" t="s">
        <v>1695</v>
      </c>
      <c r="N2134" s="2" t="s">
        <v>2604</v>
      </c>
      <c r="O2134" s="2" t="s">
        <v>1696</v>
      </c>
      <c r="P2134" s="2" t="s">
        <v>48</v>
      </c>
      <c r="Q2134" s="2" t="s">
        <v>48</v>
      </c>
      <c r="R2134" s="2" t="s">
        <v>47</v>
      </c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2" t="s">
        <v>41</v>
      </c>
      <c r="AW2134" s="2" t="s">
        <v>4070</v>
      </c>
      <c r="AX2134" s="2" t="s">
        <v>41</v>
      </c>
      <c r="AY2134" s="2" t="s">
        <v>41</v>
      </c>
    </row>
    <row r="2135" spans="1:51" ht="30" customHeight="1" hidden="1">
      <c r="A2135" s="6" t="s">
        <v>1215</v>
      </c>
      <c r="B2135" s="6" t="s">
        <v>1211</v>
      </c>
      <c r="C2135" s="6" t="s">
        <v>1212</v>
      </c>
      <c r="D2135" s="7">
        <v>0.023</v>
      </c>
      <c r="E2135" s="8">
        <f>TRUNC(G2135+I2135+K2135,1)</f>
        <v>99882</v>
      </c>
      <c r="F2135" s="10">
        <f>TRUNC(H2135+J2135+L2135,1)</f>
        <v>2297.2</v>
      </c>
      <c r="G2135" s="8">
        <f>단가대비표!O367</f>
        <v>0</v>
      </c>
      <c r="H2135" s="10">
        <f>TRUNC(G2135*D2135,1)</f>
        <v>0</v>
      </c>
      <c r="I2135" s="8">
        <f>단가대비표!P367</f>
        <v>99882</v>
      </c>
      <c r="J2135" s="10">
        <f>TRUNC(I2135*D2135,1)</f>
        <v>2297.2</v>
      </c>
      <c r="K2135" s="8">
        <f>단가대비표!V367</f>
        <v>0</v>
      </c>
      <c r="L2135" s="10">
        <f>TRUNC(K2135*D2135,1)</f>
        <v>0</v>
      </c>
      <c r="M2135" s="6" t="s">
        <v>1247</v>
      </c>
      <c r="N2135" s="2" t="s">
        <v>2604</v>
      </c>
      <c r="O2135" s="2" t="s">
        <v>1216</v>
      </c>
      <c r="P2135" s="2" t="s">
        <v>48</v>
      </c>
      <c r="Q2135" s="2" t="s">
        <v>48</v>
      </c>
      <c r="R2135" s="2" t="s">
        <v>47</v>
      </c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2" t="s">
        <v>41</v>
      </c>
      <c r="AW2135" s="2" t="s">
        <v>4071</v>
      </c>
      <c r="AX2135" s="2" t="s">
        <v>41</v>
      </c>
      <c r="AY2135" s="2" t="s">
        <v>41</v>
      </c>
    </row>
    <row r="2136" spans="1:51" ht="30" customHeight="1" hidden="1">
      <c r="A2136" s="6" t="s">
        <v>1173</v>
      </c>
      <c r="B2136" s="6" t="s">
        <v>41</v>
      </c>
      <c r="C2136" s="6" t="s">
        <v>41</v>
      </c>
      <c r="D2136" s="7"/>
      <c r="E2136" s="8"/>
      <c r="F2136" s="10">
        <f>H2136+J2136+L2136</f>
        <v>8388</v>
      </c>
      <c r="G2136" s="8"/>
      <c r="H2136" s="10">
        <f>TRUNC(SUMIF(N2134:N2135,N2133,H2134:H2135),0)</f>
        <v>0</v>
      </c>
      <c r="I2136" s="8"/>
      <c r="J2136" s="10">
        <f>TRUNC(SUMIF(N2134:N2135,N2133,J2134:J2135),0)</f>
        <v>8388</v>
      </c>
      <c r="K2136" s="8"/>
      <c r="L2136" s="10">
        <f>TRUNC(SUMIF(N2134:N2135,N2133,L2134:L2135),0)</f>
        <v>0</v>
      </c>
      <c r="M2136" s="6" t="s">
        <v>41</v>
      </c>
      <c r="N2136" s="2" t="s">
        <v>67</v>
      </c>
      <c r="O2136" s="2" t="s">
        <v>67</v>
      </c>
      <c r="P2136" s="2" t="s">
        <v>41</v>
      </c>
      <c r="Q2136" s="2" t="s">
        <v>41</v>
      </c>
      <c r="R2136" s="2" t="s">
        <v>41</v>
      </c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2" t="s">
        <v>41</v>
      </c>
      <c r="AW2136" s="2" t="s">
        <v>41</v>
      </c>
      <c r="AX2136" s="2" t="s">
        <v>41</v>
      </c>
      <c r="AY2136" s="2" t="s">
        <v>41</v>
      </c>
    </row>
    <row r="2137" spans="1:13" ht="30" customHeight="1" hidden="1">
      <c r="A2137" s="7"/>
      <c r="B2137" s="7"/>
      <c r="C2137" s="7"/>
      <c r="D2137" s="7"/>
      <c r="E2137" s="8"/>
      <c r="F2137" s="10"/>
      <c r="G2137" s="8"/>
      <c r="H2137" s="10"/>
      <c r="I2137" s="8"/>
      <c r="J2137" s="10"/>
      <c r="K2137" s="8"/>
      <c r="L2137" s="10"/>
      <c r="M2137" s="7"/>
    </row>
    <row r="2138" spans="1:14" ht="30" customHeight="1" hidden="1">
      <c r="A2138" s="24" t="s">
        <v>4072</v>
      </c>
      <c r="B2138" s="25"/>
      <c r="C2138" s="25"/>
      <c r="D2138" s="25"/>
      <c r="E2138" s="26"/>
      <c r="F2138" s="27"/>
      <c r="G2138" s="26"/>
      <c r="H2138" s="27"/>
      <c r="I2138" s="26"/>
      <c r="J2138" s="27"/>
      <c r="K2138" s="26"/>
      <c r="L2138" s="27"/>
      <c r="M2138" s="28"/>
      <c r="N2138" s="4" t="s">
        <v>2614</v>
      </c>
    </row>
    <row r="2139" spans="1:51" ht="30" customHeight="1" hidden="1">
      <c r="A2139" s="6" t="s">
        <v>4047</v>
      </c>
      <c r="B2139" s="6" t="s">
        <v>4073</v>
      </c>
      <c r="C2139" s="6" t="s">
        <v>699</v>
      </c>
      <c r="D2139" s="7">
        <v>0.05</v>
      </c>
      <c r="E2139" s="8">
        <f aca="true" t="shared" si="374" ref="E2139:F2142">TRUNC(G2139+I2139+K2139,1)</f>
        <v>1044.4</v>
      </c>
      <c r="F2139" s="10">
        <f t="shared" si="374"/>
        <v>52.2</v>
      </c>
      <c r="G2139" s="8">
        <f>단가대비표!O276</f>
        <v>1044.44</v>
      </c>
      <c r="H2139" s="10">
        <f>TRUNC(G2139*D2139,1)</f>
        <v>52.2</v>
      </c>
      <c r="I2139" s="8">
        <f>단가대비표!P276</f>
        <v>0</v>
      </c>
      <c r="J2139" s="10">
        <f>TRUNC(I2139*D2139,1)</f>
        <v>0</v>
      </c>
      <c r="K2139" s="8">
        <f>단가대비표!V276</f>
        <v>0</v>
      </c>
      <c r="L2139" s="10">
        <f>TRUNC(K2139*D2139,1)</f>
        <v>0</v>
      </c>
      <c r="M2139" s="6" t="s">
        <v>4074</v>
      </c>
      <c r="N2139" s="2" t="s">
        <v>2614</v>
      </c>
      <c r="O2139" s="2" t="s">
        <v>4075</v>
      </c>
      <c r="P2139" s="2" t="s">
        <v>48</v>
      </c>
      <c r="Q2139" s="2" t="s">
        <v>48</v>
      </c>
      <c r="R2139" s="2" t="s">
        <v>47</v>
      </c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2" t="s">
        <v>41</v>
      </c>
      <c r="AW2139" s="2" t="s">
        <v>4076</v>
      </c>
      <c r="AX2139" s="2" t="s">
        <v>41</v>
      </c>
      <c r="AY2139" s="2" t="s">
        <v>41</v>
      </c>
    </row>
    <row r="2140" spans="1:51" ht="30" customHeight="1" hidden="1">
      <c r="A2140" s="6" t="s">
        <v>1688</v>
      </c>
      <c r="B2140" s="6" t="s">
        <v>1689</v>
      </c>
      <c r="C2140" s="6" t="s">
        <v>1690</v>
      </c>
      <c r="D2140" s="7">
        <v>0.1</v>
      </c>
      <c r="E2140" s="8">
        <f t="shared" si="374"/>
        <v>200</v>
      </c>
      <c r="F2140" s="10">
        <f t="shared" si="374"/>
        <v>20</v>
      </c>
      <c r="G2140" s="8">
        <f>단가대비표!O270</f>
        <v>200</v>
      </c>
      <c r="H2140" s="10">
        <f>TRUNC(G2140*D2140,1)</f>
        <v>20</v>
      </c>
      <c r="I2140" s="8">
        <f>단가대비표!P270</f>
        <v>0</v>
      </c>
      <c r="J2140" s="10">
        <f>TRUNC(I2140*D2140,1)</f>
        <v>0</v>
      </c>
      <c r="K2140" s="8">
        <f>단가대비표!V270</f>
        <v>0</v>
      </c>
      <c r="L2140" s="10">
        <f>TRUNC(K2140*D2140,1)</f>
        <v>0</v>
      </c>
      <c r="M2140" s="6" t="s">
        <v>1691</v>
      </c>
      <c r="N2140" s="2" t="s">
        <v>2614</v>
      </c>
      <c r="O2140" s="2" t="s">
        <v>1692</v>
      </c>
      <c r="P2140" s="2" t="s">
        <v>48</v>
      </c>
      <c r="Q2140" s="2" t="s">
        <v>48</v>
      </c>
      <c r="R2140" s="2" t="s">
        <v>47</v>
      </c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2" t="s">
        <v>41</v>
      </c>
      <c r="AW2140" s="2" t="s">
        <v>4077</v>
      </c>
      <c r="AX2140" s="2" t="s">
        <v>41</v>
      </c>
      <c r="AY2140" s="2" t="s">
        <v>41</v>
      </c>
    </row>
    <row r="2141" spans="1:51" ht="30" customHeight="1" hidden="1">
      <c r="A2141" s="6" t="s">
        <v>1694</v>
      </c>
      <c r="B2141" s="6" t="s">
        <v>1211</v>
      </c>
      <c r="C2141" s="6" t="s">
        <v>1212</v>
      </c>
      <c r="D2141" s="7">
        <v>0.01</v>
      </c>
      <c r="E2141" s="8">
        <f t="shared" si="374"/>
        <v>138445</v>
      </c>
      <c r="F2141" s="10">
        <f t="shared" si="374"/>
        <v>1384.4</v>
      </c>
      <c r="G2141" s="8">
        <f>단가대비표!O389</f>
        <v>0</v>
      </c>
      <c r="H2141" s="10">
        <f>TRUNC(G2141*D2141,1)</f>
        <v>0</v>
      </c>
      <c r="I2141" s="8">
        <f>단가대비표!P389</f>
        <v>138445</v>
      </c>
      <c r="J2141" s="10">
        <f>TRUNC(I2141*D2141,1)</f>
        <v>1384.4</v>
      </c>
      <c r="K2141" s="8">
        <f>단가대비표!V389</f>
        <v>0</v>
      </c>
      <c r="L2141" s="10">
        <f>TRUNC(K2141*D2141,1)</f>
        <v>0</v>
      </c>
      <c r="M2141" s="6" t="s">
        <v>1695</v>
      </c>
      <c r="N2141" s="2" t="s">
        <v>2614</v>
      </c>
      <c r="O2141" s="2" t="s">
        <v>1696</v>
      </c>
      <c r="P2141" s="2" t="s">
        <v>48</v>
      </c>
      <c r="Q2141" s="2" t="s">
        <v>48</v>
      </c>
      <c r="R2141" s="2" t="s">
        <v>47</v>
      </c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2" t="s">
        <v>41</v>
      </c>
      <c r="AW2141" s="2" t="s">
        <v>4078</v>
      </c>
      <c r="AX2141" s="2" t="s">
        <v>41</v>
      </c>
      <c r="AY2141" s="2" t="s">
        <v>41</v>
      </c>
    </row>
    <row r="2142" spans="1:51" ht="30" customHeight="1" hidden="1">
      <c r="A2142" s="6" t="s">
        <v>1215</v>
      </c>
      <c r="B2142" s="6" t="s">
        <v>1211</v>
      </c>
      <c r="C2142" s="6" t="s">
        <v>1212</v>
      </c>
      <c r="D2142" s="7">
        <v>0.001</v>
      </c>
      <c r="E2142" s="8">
        <f t="shared" si="374"/>
        <v>99882</v>
      </c>
      <c r="F2142" s="10">
        <f t="shared" si="374"/>
        <v>99.8</v>
      </c>
      <c r="G2142" s="8">
        <f>단가대비표!O367</f>
        <v>0</v>
      </c>
      <c r="H2142" s="10">
        <f>TRUNC(G2142*D2142,1)</f>
        <v>0</v>
      </c>
      <c r="I2142" s="8">
        <f>단가대비표!P367</f>
        <v>99882</v>
      </c>
      <c r="J2142" s="10">
        <f>TRUNC(I2142*D2142,1)</f>
        <v>99.8</v>
      </c>
      <c r="K2142" s="8">
        <f>단가대비표!V367</f>
        <v>0</v>
      </c>
      <c r="L2142" s="10">
        <f>TRUNC(K2142*D2142,1)</f>
        <v>0</v>
      </c>
      <c r="M2142" s="6" t="s">
        <v>1247</v>
      </c>
      <c r="N2142" s="2" t="s">
        <v>2614</v>
      </c>
      <c r="O2142" s="2" t="s">
        <v>1216</v>
      </c>
      <c r="P2142" s="2" t="s">
        <v>48</v>
      </c>
      <c r="Q2142" s="2" t="s">
        <v>48</v>
      </c>
      <c r="R2142" s="2" t="s">
        <v>47</v>
      </c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2" t="s">
        <v>41</v>
      </c>
      <c r="AW2142" s="2" t="s">
        <v>4079</v>
      </c>
      <c r="AX2142" s="2" t="s">
        <v>41</v>
      </c>
      <c r="AY2142" s="2" t="s">
        <v>41</v>
      </c>
    </row>
    <row r="2143" spans="1:51" ht="30" customHeight="1" hidden="1">
      <c r="A2143" s="6" t="s">
        <v>1173</v>
      </c>
      <c r="B2143" s="6" t="s">
        <v>41</v>
      </c>
      <c r="C2143" s="6" t="s">
        <v>41</v>
      </c>
      <c r="D2143" s="7"/>
      <c r="E2143" s="8"/>
      <c r="F2143" s="10">
        <f>H2143+J2143+L2143</f>
        <v>1556</v>
      </c>
      <c r="G2143" s="8"/>
      <c r="H2143" s="10">
        <f>TRUNC(SUMIF(N2139:N2142,N2138,H2139:H2142),0)</f>
        <v>72</v>
      </c>
      <c r="I2143" s="8"/>
      <c r="J2143" s="10">
        <f>TRUNC(SUMIF(N2139:N2142,N2138,J2139:J2142),0)</f>
        <v>1484</v>
      </c>
      <c r="K2143" s="8"/>
      <c r="L2143" s="10">
        <f>TRUNC(SUMIF(N2139:N2142,N2138,L2139:L2142),0)</f>
        <v>0</v>
      </c>
      <c r="M2143" s="6" t="s">
        <v>41</v>
      </c>
      <c r="N2143" s="2" t="s">
        <v>67</v>
      </c>
      <c r="O2143" s="2" t="s">
        <v>67</v>
      </c>
      <c r="P2143" s="2" t="s">
        <v>41</v>
      </c>
      <c r="Q2143" s="2" t="s">
        <v>41</v>
      </c>
      <c r="R2143" s="2" t="s">
        <v>41</v>
      </c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2" t="s">
        <v>41</v>
      </c>
      <c r="AW2143" s="2" t="s">
        <v>41</v>
      </c>
      <c r="AX2143" s="2" t="s">
        <v>41</v>
      </c>
      <c r="AY2143" s="2" t="s">
        <v>41</v>
      </c>
    </row>
    <row r="2144" spans="1:13" ht="30" customHeight="1" hidden="1">
      <c r="A2144" s="7"/>
      <c r="B2144" s="7"/>
      <c r="C2144" s="7"/>
      <c r="D2144" s="7"/>
      <c r="E2144" s="8"/>
      <c r="F2144" s="10"/>
      <c r="G2144" s="8"/>
      <c r="H2144" s="10"/>
      <c r="I2144" s="8"/>
      <c r="J2144" s="10"/>
      <c r="K2144" s="8"/>
      <c r="L2144" s="10"/>
      <c r="M2144" s="7"/>
    </row>
    <row r="2145" spans="1:14" ht="30" customHeight="1" hidden="1">
      <c r="A2145" s="24" t="s">
        <v>4080</v>
      </c>
      <c r="B2145" s="25"/>
      <c r="C2145" s="25"/>
      <c r="D2145" s="25"/>
      <c r="E2145" s="26"/>
      <c r="F2145" s="27"/>
      <c r="G2145" s="26"/>
      <c r="H2145" s="27"/>
      <c r="I2145" s="26"/>
      <c r="J2145" s="27"/>
      <c r="K2145" s="26"/>
      <c r="L2145" s="27"/>
      <c r="M2145" s="28"/>
      <c r="N2145" s="4" t="s">
        <v>2619</v>
      </c>
    </row>
    <row r="2146" spans="1:51" ht="30" customHeight="1" hidden="1">
      <c r="A2146" s="6" t="s">
        <v>4081</v>
      </c>
      <c r="B2146" s="6" t="s">
        <v>4082</v>
      </c>
      <c r="C2146" s="6" t="s">
        <v>1422</v>
      </c>
      <c r="D2146" s="7">
        <v>0.296</v>
      </c>
      <c r="E2146" s="8">
        <f>TRUNC(G2146+I2146+K2146,1)</f>
        <v>2705.5</v>
      </c>
      <c r="F2146" s="10">
        <f>TRUNC(H2146+J2146+L2146,1)</f>
        <v>800.8</v>
      </c>
      <c r="G2146" s="8">
        <f>단가대비표!O319</f>
        <v>2705.55</v>
      </c>
      <c r="H2146" s="10">
        <f>TRUNC(G2146*D2146,1)</f>
        <v>800.8</v>
      </c>
      <c r="I2146" s="8">
        <f>단가대비표!P319</f>
        <v>0</v>
      </c>
      <c r="J2146" s="10">
        <f>TRUNC(I2146*D2146,1)</f>
        <v>0</v>
      </c>
      <c r="K2146" s="8">
        <f>단가대비표!V319</f>
        <v>0</v>
      </c>
      <c r="L2146" s="10">
        <f>TRUNC(K2146*D2146,1)</f>
        <v>0</v>
      </c>
      <c r="M2146" s="6" t="s">
        <v>4083</v>
      </c>
      <c r="N2146" s="2" t="s">
        <v>2619</v>
      </c>
      <c r="O2146" s="2" t="s">
        <v>4084</v>
      </c>
      <c r="P2146" s="2" t="s">
        <v>48</v>
      </c>
      <c r="Q2146" s="2" t="s">
        <v>48</v>
      </c>
      <c r="R2146" s="2" t="s">
        <v>47</v>
      </c>
      <c r="S2146" s="3"/>
      <c r="T2146" s="3"/>
      <c r="U2146" s="3"/>
      <c r="V2146" s="3">
        <v>1</v>
      </c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2" t="s">
        <v>41</v>
      </c>
      <c r="AW2146" s="2" t="s">
        <v>4085</v>
      </c>
      <c r="AX2146" s="2" t="s">
        <v>41</v>
      </c>
      <c r="AY2146" s="2" t="s">
        <v>41</v>
      </c>
    </row>
    <row r="2147" spans="1:51" ht="30" customHeight="1" hidden="1">
      <c r="A2147" s="6" t="s">
        <v>1305</v>
      </c>
      <c r="B2147" s="6" t="s">
        <v>4086</v>
      </c>
      <c r="C2147" s="6" t="s">
        <v>1028</v>
      </c>
      <c r="D2147" s="7">
        <v>1</v>
      </c>
      <c r="E2147" s="8">
        <f>TRUNC(G2147+I2147+K2147,1)</f>
        <v>48</v>
      </c>
      <c r="F2147" s="10">
        <f>TRUNC(H2147+J2147+L2147,1)</f>
        <v>48</v>
      </c>
      <c r="G2147" s="8">
        <f>TRUNC(SUMIF(V2146:V2147,RIGHTB(O2147,1),H2146:H2147)*U2147,2)</f>
        <v>48.04</v>
      </c>
      <c r="H2147" s="10">
        <f>TRUNC(G2147*D2147,1)</f>
        <v>48</v>
      </c>
      <c r="I2147" s="8">
        <v>0</v>
      </c>
      <c r="J2147" s="10">
        <f>TRUNC(I2147*D2147,1)</f>
        <v>0</v>
      </c>
      <c r="K2147" s="8">
        <v>0</v>
      </c>
      <c r="L2147" s="10">
        <f>TRUNC(K2147*D2147,1)</f>
        <v>0</v>
      </c>
      <c r="M2147" s="6" t="s">
        <v>41</v>
      </c>
      <c r="N2147" s="2" t="s">
        <v>2619</v>
      </c>
      <c r="O2147" s="2" t="s">
        <v>1104</v>
      </c>
      <c r="P2147" s="2" t="s">
        <v>48</v>
      </c>
      <c r="Q2147" s="2" t="s">
        <v>48</v>
      </c>
      <c r="R2147" s="2" t="s">
        <v>48</v>
      </c>
      <c r="S2147" s="3">
        <v>0</v>
      </c>
      <c r="T2147" s="3">
        <v>0</v>
      </c>
      <c r="U2147" s="3">
        <v>0.06</v>
      </c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2" t="s">
        <v>41</v>
      </c>
      <c r="AW2147" s="2" t="s">
        <v>4087</v>
      </c>
      <c r="AX2147" s="2" t="s">
        <v>41</v>
      </c>
      <c r="AY2147" s="2" t="s">
        <v>41</v>
      </c>
    </row>
    <row r="2148" spans="1:51" ht="30" customHeight="1" hidden="1">
      <c r="A2148" s="6" t="s">
        <v>1173</v>
      </c>
      <c r="B2148" s="6" t="s">
        <v>41</v>
      </c>
      <c r="C2148" s="6" t="s">
        <v>41</v>
      </c>
      <c r="D2148" s="7"/>
      <c r="E2148" s="8"/>
      <c r="F2148" s="10">
        <f>H2148+J2148+L2148</f>
        <v>848</v>
      </c>
      <c r="G2148" s="8"/>
      <c r="H2148" s="10">
        <f>TRUNC(SUMIF(N2146:N2147,N2145,H2146:H2147),0)</f>
        <v>848</v>
      </c>
      <c r="I2148" s="8"/>
      <c r="J2148" s="10">
        <f>TRUNC(SUMIF(N2146:N2147,N2145,J2146:J2147),0)</f>
        <v>0</v>
      </c>
      <c r="K2148" s="8"/>
      <c r="L2148" s="10">
        <f>TRUNC(SUMIF(N2146:N2147,N2145,L2146:L2147),0)</f>
        <v>0</v>
      </c>
      <c r="M2148" s="6" t="s">
        <v>41</v>
      </c>
      <c r="N2148" s="2" t="s">
        <v>67</v>
      </c>
      <c r="O2148" s="2" t="s">
        <v>67</v>
      </c>
      <c r="P2148" s="2" t="s">
        <v>41</v>
      </c>
      <c r="Q2148" s="2" t="s">
        <v>41</v>
      </c>
      <c r="R2148" s="2" t="s">
        <v>41</v>
      </c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2" t="s">
        <v>41</v>
      </c>
      <c r="AW2148" s="2" t="s">
        <v>41</v>
      </c>
      <c r="AX2148" s="2" t="s">
        <v>41</v>
      </c>
      <c r="AY2148" s="2" t="s">
        <v>41</v>
      </c>
    </row>
    <row r="2149" spans="1:13" ht="30" customHeight="1" hidden="1">
      <c r="A2149" s="7"/>
      <c r="B2149" s="7"/>
      <c r="C2149" s="7"/>
      <c r="D2149" s="7"/>
      <c r="E2149" s="8"/>
      <c r="F2149" s="10"/>
      <c r="G2149" s="8"/>
      <c r="H2149" s="10"/>
      <c r="I2149" s="8"/>
      <c r="J2149" s="10"/>
      <c r="K2149" s="8"/>
      <c r="L2149" s="10"/>
      <c r="M2149" s="7"/>
    </row>
    <row r="2150" spans="1:14" ht="30" customHeight="1" hidden="1">
      <c r="A2150" s="24" t="s">
        <v>4088</v>
      </c>
      <c r="B2150" s="25"/>
      <c r="C2150" s="25"/>
      <c r="D2150" s="25"/>
      <c r="E2150" s="26"/>
      <c r="F2150" s="27"/>
      <c r="G2150" s="26"/>
      <c r="H2150" s="27"/>
      <c r="I2150" s="26"/>
      <c r="J2150" s="27"/>
      <c r="K2150" s="26"/>
      <c r="L2150" s="27"/>
      <c r="M2150" s="28"/>
      <c r="N2150" s="4" t="s">
        <v>2624</v>
      </c>
    </row>
    <row r="2151" spans="1:51" ht="30" customHeight="1" hidden="1">
      <c r="A2151" s="6" t="s">
        <v>1694</v>
      </c>
      <c r="B2151" s="6" t="s">
        <v>1211</v>
      </c>
      <c r="C2151" s="6" t="s">
        <v>1212</v>
      </c>
      <c r="D2151" s="7">
        <v>0.012</v>
      </c>
      <c r="E2151" s="8">
        <f aca="true" t="shared" si="375" ref="E2151:F2156">TRUNC(G2151+I2151+K2151,1)</f>
        <v>138445</v>
      </c>
      <c r="F2151" s="10">
        <f t="shared" si="375"/>
        <v>1661.3</v>
      </c>
      <c r="G2151" s="8">
        <f>단가대비표!O389</f>
        <v>0</v>
      </c>
      <c r="H2151" s="10">
        <f aca="true" t="shared" si="376" ref="H2151:H2156">TRUNC(G2151*D2151,1)</f>
        <v>0</v>
      </c>
      <c r="I2151" s="8">
        <f>단가대비표!P389</f>
        <v>138445</v>
      </c>
      <c r="J2151" s="10">
        <f aca="true" t="shared" si="377" ref="J2151:J2156">TRUNC(I2151*D2151,1)</f>
        <v>1661.3</v>
      </c>
      <c r="K2151" s="8">
        <f>단가대비표!V389</f>
        <v>0</v>
      </c>
      <c r="L2151" s="10">
        <f aca="true" t="shared" si="378" ref="L2151:L2156">TRUNC(K2151*D2151,1)</f>
        <v>0</v>
      </c>
      <c r="M2151" s="6" t="s">
        <v>1695</v>
      </c>
      <c r="N2151" s="2" t="s">
        <v>2624</v>
      </c>
      <c r="O2151" s="2" t="s">
        <v>1696</v>
      </c>
      <c r="P2151" s="2" t="s">
        <v>48</v>
      </c>
      <c r="Q2151" s="2" t="s">
        <v>48</v>
      </c>
      <c r="R2151" s="2" t="s">
        <v>47</v>
      </c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2" t="s">
        <v>41</v>
      </c>
      <c r="AW2151" s="2" t="s">
        <v>4089</v>
      </c>
      <c r="AX2151" s="2" t="s">
        <v>41</v>
      </c>
      <c r="AY2151" s="2" t="s">
        <v>41</v>
      </c>
    </row>
    <row r="2152" spans="1:51" ht="30" customHeight="1" hidden="1">
      <c r="A2152" s="6" t="s">
        <v>1215</v>
      </c>
      <c r="B2152" s="6" t="s">
        <v>1211</v>
      </c>
      <c r="C2152" s="6" t="s">
        <v>1212</v>
      </c>
      <c r="D2152" s="7">
        <v>0.002</v>
      </c>
      <c r="E2152" s="8">
        <f t="shared" si="375"/>
        <v>99882</v>
      </c>
      <c r="F2152" s="10">
        <f t="shared" si="375"/>
        <v>199.7</v>
      </c>
      <c r="G2152" s="8">
        <f>단가대비표!O367</f>
        <v>0</v>
      </c>
      <c r="H2152" s="10">
        <f t="shared" si="376"/>
        <v>0</v>
      </c>
      <c r="I2152" s="8">
        <f>단가대비표!P367</f>
        <v>99882</v>
      </c>
      <c r="J2152" s="10">
        <f t="shared" si="377"/>
        <v>199.7</v>
      </c>
      <c r="K2152" s="8">
        <f>단가대비표!V367</f>
        <v>0</v>
      </c>
      <c r="L2152" s="10">
        <f t="shared" si="378"/>
        <v>0</v>
      </c>
      <c r="M2152" s="6" t="s">
        <v>1247</v>
      </c>
      <c r="N2152" s="2" t="s">
        <v>2624</v>
      </c>
      <c r="O2152" s="2" t="s">
        <v>1216</v>
      </c>
      <c r="P2152" s="2" t="s">
        <v>48</v>
      </c>
      <c r="Q2152" s="2" t="s">
        <v>48</v>
      </c>
      <c r="R2152" s="2" t="s">
        <v>47</v>
      </c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2" t="s">
        <v>41</v>
      </c>
      <c r="AW2152" s="2" t="s">
        <v>4090</v>
      </c>
      <c r="AX2152" s="2" t="s">
        <v>41</v>
      </c>
      <c r="AY2152" s="2" t="s">
        <v>41</v>
      </c>
    </row>
    <row r="2153" spans="1:51" ht="30" customHeight="1" hidden="1">
      <c r="A2153" s="6" t="s">
        <v>1694</v>
      </c>
      <c r="B2153" s="6" t="s">
        <v>1211</v>
      </c>
      <c r="C2153" s="6" t="s">
        <v>1212</v>
      </c>
      <c r="D2153" s="7">
        <v>0.012</v>
      </c>
      <c r="E2153" s="8">
        <f t="shared" si="375"/>
        <v>138445</v>
      </c>
      <c r="F2153" s="10">
        <f t="shared" si="375"/>
        <v>1661.3</v>
      </c>
      <c r="G2153" s="8">
        <f>단가대비표!O389</f>
        <v>0</v>
      </c>
      <c r="H2153" s="10">
        <f t="shared" si="376"/>
        <v>0</v>
      </c>
      <c r="I2153" s="8">
        <f>단가대비표!P389</f>
        <v>138445</v>
      </c>
      <c r="J2153" s="10">
        <f t="shared" si="377"/>
        <v>1661.3</v>
      </c>
      <c r="K2153" s="8">
        <f>단가대비표!V389</f>
        <v>0</v>
      </c>
      <c r="L2153" s="10">
        <f t="shared" si="378"/>
        <v>0</v>
      </c>
      <c r="M2153" s="6" t="s">
        <v>1695</v>
      </c>
      <c r="N2153" s="2" t="s">
        <v>2624</v>
      </c>
      <c r="O2153" s="2" t="s">
        <v>1696</v>
      </c>
      <c r="P2153" s="2" t="s">
        <v>48</v>
      </c>
      <c r="Q2153" s="2" t="s">
        <v>48</v>
      </c>
      <c r="R2153" s="2" t="s">
        <v>47</v>
      </c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2" t="s">
        <v>41</v>
      </c>
      <c r="AW2153" s="2" t="s">
        <v>4089</v>
      </c>
      <c r="AX2153" s="2" t="s">
        <v>41</v>
      </c>
      <c r="AY2153" s="2" t="s">
        <v>41</v>
      </c>
    </row>
    <row r="2154" spans="1:51" ht="30" customHeight="1" hidden="1">
      <c r="A2154" s="6" t="s">
        <v>1215</v>
      </c>
      <c r="B2154" s="6" t="s">
        <v>1211</v>
      </c>
      <c r="C2154" s="6" t="s">
        <v>1212</v>
      </c>
      <c r="D2154" s="7">
        <v>0.002</v>
      </c>
      <c r="E2154" s="8">
        <f t="shared" si="375"/>
        <v>99882</v>
      </c>
      <c r="F2154" s="10">
        <f t="shared" si="375"/>
        <v>199.7</v>
      </c>
      <c r="G2154" s="8">
        <f>단가대비표!O367</f>
        <v>0</v>
      </c>
      <c r="H2154" s="10">
        <f t="shared" si="376"/>
        <v>0</v>
      </c>
      <c r="I2154" s="8">
        <f>단가대비표!P367</f>
        <v>99882</v>
      </c>
      <c r="J2154" s="10">
        <f t="shared" si="377"/>
        <v>199.7</v>
      </c>
      <c r="K2154" s="8">
        <f>단가대비표!V367</f>
        <v>0</v>
      </c>
      <c r="L2154" s="10">
        <f t="shared" si="378"/>
        <v>0</v>
      </c>
      <c r="M2154" s="6" t="s">
        <v>1247</v>
      </c>
      <c r="N2154" s="2" t="s">
        <v>2624</v>
      </c>
      <c r="O2154" s="2" t="s">
        <v>1216</v>
      </c>
      <c r="P2154" s="2" t="s">
        <v>48</v>
      </c>
      <c r="Q2154" s="2" t="s">
        <v>48</v>
      </c>
      <c r="R2154" s="2" t="s">
        <v>47</v>
      </c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2" t="s">
        <v>41</v>
      </c>
      <c r="AW2154" s="2" t="s">
        <v>4090</v>
      </c>
      <c r="AX2154" s="2" t="s">
        <v>41</v>
      </c>
      <c r="AY2154" s="2" t="s">
        <v>41</v>
      </c>
    </row>
    <row r="2155" spans="1:51" ht="30" customHeight="1" hidden="1">
      <c r="A2155" s="6" t="s">
        <v>1694</v>
      </c>
      <c r="B2155" s="6" t="s">
        <v>1211</v>
      </c>
      <c r="C2155" s="6" t="s">
        <v>1212</v>
      </c>
      <c r="D2155" s="7">
        <v>0.012</v>
      </c>
      <c r="E2155" s="8">
        <f t="shared" si="375"/>
        <v>138445</v>
      </c>
      <c r="F2155" s="10">
        <f t="shared" si="375"/>
        <v>1661.3</v>
      </c>
      <c r="G2155" s="8">
        <f>단가대비표!O389</f>
        <v>0</v>
      </c>
      <c r="H2155" s="10">
        <f t="shared" si="376"/>
        <v>0</v>
      </c>
      <c r="I2155" s="8">
        <f>단가대비표!P389</f>
        <v>138445</v>
      </c>
      <c r="J2155" s="10">
        <f t="shared" si="377"/>
        <v>1661.3</v>
      </c>
      <c r="K2155" s="8">
        <f>단가대비표!V389</f>
        <v>0</v>
      </c>
      <c r="L2155" s="10">
        <f t="shared" si="378"/>
        <v>0</v>
      </c>
      <c r="M2155" s="6" t="s">
        <v>1695</v>
      </c>
      <c r="N2155" s="2" t="s">
        <v>2624</v>
      </c>
      <c r="O2155" s="2" t="s">
        <v>1696</v>
      </c>
      <c r="P2155" s="2" t="s">
        <v>48</v>
      </c>
      <c r="Q2155" s="2" t="s">
        <v>48</v>
      </c>
      <c r="R2155" s="2" t="s">
        <v>47</v>
      </c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2" t="s">
        <v>41</v>
      </c>
      <c r="AW2155" s="2" t="s">
        <v>4089</v>
      </c>
      <c r="AX2155" s="2" t="s">
        <v>41</v>
      </c>
      <c r="AY2155" s="2" t="s">
        <v>41</v>
      </c>
    </row>
    <row r="2156" spans="1:51" ht="30" customHeight="1" hidden="1">
      <c r="A2156" s="6" t="s">
        <v>1215</v>
      </c>
      <c r="B2156" s="6" t="s">
        <v>1211</v>
      </c>
      <c r="C2156" s="6" t="s">
        <v>1212</v>
      </c>
      <c r="D2156" s="7">
        <v>0.002</v>
      </c>
      <c r="E2156" s="8">
        <f t="shared" si="375"/>
        <v>99882</v>
      </c>
      <c r="F2156" s="10">
        <f t="shared" si="375"/>
        <v>199.7</v>
      </c>
      <c r="G2156" s="8">
        <f>단가대비표!O367</f>
        <v>0</v>
      </c>
      <c r="H2156" s="10">
        <f t="shared" si="376"/>
        <v>0</v>
      </c>
      <c r="I2156" s="8">
        <f>단가대비표!P367</f>
        <v>99882</v>
      </c>
      <c r="J2156" s="10">
        <f t="shared" si="377"/>
        <v>199.7</v>
      </c>
      <c r="K2156" s="8">
        <f>단가대비표!V367</f>
        <v>0</v>
      </c>
      <c r="L2156" s="10">
        <f t="shared" si="378"/>
        <v>0</v>
      </c>
      <c r="M2156" s="6" t="s">
        <v>1247</v>
      </c>
      <c r="N2156" s="2" t="s">
        <v>2624</v>
      </c>
      <c r="O2156" s="2" t="s">
        <v>1216</v>
      </c>
      <c r="P2156" s="2" t="s">
        <v>48</v>
      </c>
      <c r="Q2156" s="2" t="s">
        <v>48</v>
      </c>
      <c r="R2156" s="2" t="s">
        <v>47</v>
      </c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2" t="s">
        <v>41</v>
      </c>
      <c r="AW2156" s="2" t="s">
        <v>4090</v>
      </c>
      <c r="AX2156" s="2" t="s">
        <v>41</v>
      </c>
      <c r="AY2156" s="2" t="s">
        <v>41</v>
      </c>
    </row>
    <row r="2157" spans="1:51" ht="30" customHeight="1" hidden="1">
      <c r="A2157" s="6" t="s">
        <v>1173</v>
      </c>
      <c r="B2157" s="6" t="s">
        <v>41</v>
      </c>
      <c r="C2157" s="6" t="s">
        <v>41</v>
      </c>
      <c r="D2157" s="7"/>
      <c r="E2157" s="8"/>
      <c r="F2157" s="10">
        <f>H2157+J2157+L2157</f>
        <v>5583</v>
      </c>
      <c r="G2157" s="8"/>
      <c r="H2157" s="10">
        <f>TRUNC(SUMIF(N2151:N2156,N2150,H2151:H2156),0)</f>
        <v>0</v>
      </c>
      <c r="I2157" s="8"/>
      <c r="J2157" s="10">
        <f>TRUNC(SUMIF(N2151:N2156,N2150,J2151:J2156),0)</f>
        <v>5583</v>
      </c>
      <c r="K2157" s="8"/>
      <c r="L2157" s="10">
        <f>TRUNC(SUMIF(N2151:N2156,N2150,L2151:L2156),0)</f>
        <v>0</v>
      </c>
      <c r="M2157" s="6" t="s">
        <v>41</v>
      </c>
      <c r="N2157" s="2" t="s">
        <v>67</v>
      </c>
      <c r="O2157" s="2" t="s">
        <v>67</v>
      </c>
      <c r="P2157" s="2" t="s">
        <v>41</v>
      </c>
      <c r="Q2157" s="2" t="s">
        <v>41</v>
      </c>
      <c r="R2157" s="2" t="s">
        <v>41</v>
      </c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2" t="s">
        <v>41</v>
      </c>
      <c r="AW2157" s="2" t="s">
        <v>41</v>
      </c>
      <c r="AX2157" s="2" t="s">
        <v>41</v>
      </c>
      <c r="AY2157" s="2" t="s">
        <v>41</v>
      </c>
    </row>
    <row r="2158" spans="1:13" ht="30" customHeight="1" hidden="1">
      <c r="A2158" s="7"/>
      <c r="B2158" s="7"/>
      <c r="C2158" s="7"/>
      <c r="D2158" s="7"/>
      <c r="E2158" s="8"/>
      <c r="F2158" s="10"/>
      <c r="G2158" s="8"/>
      <c r="H2158" s="10"/>
      <c r="I2158" s="8"/>
      <c r="J2158" s="10"/>
      <c r="K2158" s="8"/>
      <c r="L2158" s="10"/>
      <c r="M2158" s="7"/>
    </row>
    <row r="2159" spans="1:14" ht="30" customHeight="1" hidden="1">
      <c r="A2159" s="24" t="s">
        <v>4091</v>
      </c>
      <c r="B2159" s="25"/>
      <c r="C2159" s="25"/>
      <c r="D2159" s="25"/>
      <c r="E2159" s="26"/>
      <c r="F2159" s="27"/>
      <c r="G2159" s="26"/>
      <c r="H2159" s="27"/>
      <c r="I2159" s="26"/>
      <c r="J2159" s="27"/>
      <c r="K2159" s="26"/>
      <c r="L2159" s="27"/>
      <c r="M2159" s="28"/>
      <c r="N2159" s="4" t="s">
        <v>2656</v>
      </c>
    </row>
    <row r="2160" spans="1:51" ht="30" customHeight="1" hidden="1">
      <c r="A2160" s="6" t="s">
        <v>2558</v>
      </c>
      <c r="B2160" s="6" t="s">
        <v>4092</v>
      </c>
      <c r="C2160" s="6" t="s">
        <v>699</v>
      </c>
      <c r="D2160" s="7">
        <v>0.4</v>
      </c>
      <c r="E2160" s="8">
        <f aca="true" t="shared" si="379" ref="E2160:F2162">TRUNC(G2160+I2160+K2160,1)</f>
        <v>2250</v>
      </c>
      <c r="F2160" s="10">
        <f t="shared" si="379"/>
        <v>900</v>
      </c>
      <c r="G2160" s="8">
        <f>단가대비표!O272</f>
        <v>2250</v>
      </c>
      <c r="H2160" s="10">
        <f>TRUNC(G2160*D2160,1)</f>
        <v>900</v>
      </c>
      <c r="I2160" s="8">
        <f>단가대비표!P272</f>
        <v>0</v>
      </c>
      <c r="J2160" s="10">
        <f>TRUNC(I2160*D2160,1)</f>
        <v>0</v>
      </c>
      <c r="K2160" s="8">
        <f>단가대비표!V272</f>
        <v>0</v>
      </c>
      <c r="L2160" s="10">
        <f>TRUNC(K2160*D2160,1)</f>
        <v>0</v>
      </c>
      <c r="M2160" s="6" t="s">
        <v>4093</v>
      </c>
      <c r="N2160" s="2" t="s">
        <v>2656</v>
      </c>
      <c r="O2160" s="2" t="s">
        <v>4094</v>
      </c>
      <c r="P2160" s="2" t="s">
        <v>48</v>
      </c>
      <c r="Q2160" s="2" t="s">
        <v>48</v>
      </c>
      <c r="R2160" s="2" t="s">
        <v>47</v>
      </c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2" t="s">
        <v>41</v>
      </c>
      <c r="AW2160" s="2" t="s">
        <v>4095</v>
      </c>
      <c r="AX2160" s="2" t="s">
        <v>41</v>
      </c>
      <c r="AY2160" s="2" t="s">
        <v>41</v>
      </c>
    </row>
    <row r="2161" spans="1:51" ht="30" customHeight="1" hidden="1">
      <c r="A2161" s="6" t="s">
        <v>3225</v>
      </c>
      <c r="B2161" s="6" t="s">
        <v>1211</v>
      </c>
      <c r="C2161" s="6" t="s">
        <v>1212</v>
      </c>
      <c r="D2161" s="7">
        <v>0.02</v>
      </c>
      <c r="E2161" s="8">
        <f t="shared" si="379"/>
        <v>150050</v>
      </c>
      <c r="F2161" s="10">
        <f t="shared" si="379"/>
        <v>3001</v>
      </c>
      <c r="G2161" s="8">
        <f>단가대비표!O390</f>
        <v>0</v>
      </c>
      <c r="H2161" s="10">
        <f>TRUNC(G2161*D2161,1)</f>
        <v>0</v>
      </c>
      <c r="I2161" s="8">
        <f>단가대비표!P390</f>
        <v>150050</v>
      </c>
      <c r="J2161" s="10">
        <f>TRUNC(I2161*D2161,1)</f>
        <v>3001</v>
      </c>
      <c r="K2161" s="8">
        <f>단가대비표!V390</f>
        <v>0</v>
      </c>
      <c r="L2161" s="10">
        <f>TRUNC(K2161*D2161,1)</f>
        <v>0</v>
      </c>
      <c r="M2161" s="6" t="s">
        <v>3226</v>
      </c>
      <c r="N2161" s="2" t="s">
        <v>2656</v>
      </c>
      <c r="O2161" s="2" t="s">
        <v>3227</v>
      </c>
      <c r="P2161" s="2" t="s">
        <v>48</v>
      </c>
      <c r="Q2161" s="2" t="s">
        <v>48</v>
      </c>
      <c r="R2161" s="2" t="s">
        <v>47</v>
      </c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2" t="s">
        <v>41</v>
      </c>
      <c r="AW2161" s="2" t="s">
        <v>4096</v>
      </c>
      <c r="AX2161" s="2" t="s">
        <v>41</v>
      </c>
      <c r="AY2161" s="2" t="s">
        <v>41</v>
      </c>
    </row>
    <row r="2162" spans="1:51" ht="30" customHeight="1" hidden="1">
      <c r="A2162" s="6" t="s">
        <v>1215</v>
      </c>
      <c r="B2162" s="6" t="s">
        <v>1211</v>
      </c>
      <c r="C2162" s="6" t="s">
        <v>1212</v>
      </c>
      <c r="D2162" s="7">
        <v>0.01</v>
      </c>
      <c r="E2162" s="8">
        <f t="shared" si="379"/>
        <v>99882</v>
      </c>
      <c r="F2162" s="10">
        <f t="shared" si="379"/>
        <v>998.8</v>
      </c>
      <c r="G2162" s="8">
        <f>단가대비표!O367</f>
        <v>0</v>
      </c>
      <c r="H2162" s="10">
        <f>TRUNC(G2162*D2162,1)</f>
        <v>0</v>
      </c>
      <c r="I2162" s="8">
        <f>단가대비표!P367</f>
        <v>99882</v>
      </c>
      <c r="J2162" s="10">
        <f>TRUNC(I2162*D2162,1)</f>
        <v>998.8</v>
      </c>
      <c r="K2162" s="8">
        <f>단가대비표!V367</f>
        <v>0</v>
      </c>
      <c r="L2162" s="10">
        <f>TRUNC(K2162*D2162,1)</f>
        <v>0</v>
      </c>
      <c r="M2162" s="6" t="s">
        <v>1247</v>
      </c>
      <c r="N2162" s="2" t="s">
        <v>2656</v>
      </c>
      <c r="O2162" s="2" t="s">
        <v>1216</v>
      </c>
      <c r="P2162" s="2" t="s">
        <v>48</v>
      </c>
      <c r="Q2162" s="2" t="s">
        <v>48</v>
      </c>
      <c r="R2162" s="2" t="s">
        <v>47</v>
      </c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2" t="s">
        <v>41</v>
      </c>
      <c r="AW2162" s="2" t="s">
        <v>4097</v>
      </c>
      <c r="AX2162" s="2" t="s">
        <v>41</v>
      </c>
      <c r="AY2162" s="2" t="s">
        <v>41</v>
      </c>
    </row>
    <row r="2163" spans="1:51" ht="30" customHeight="1" hidden="1">
      <c r="A2163" s="6" t="s">
        <v>1173</v>
      </c>
      <c r="B2163" s="6" t="s">
        <v>41</v>
      </c>
      <c r="C2163" s="6" t="s">
        <v>41</v>
      </c>
      <c r="D2163" s="7"/>
      <c r="E2163" s="8"/>
      <c r="F2163" s="10">
        <f>H2163+J2163+L2163</f>
        <v>4899</v>
      </c>
      <c r="G2163" s="8"/>
      <c r="H2163" s="10">
        <f>TRUNC(SUMIF(N2160:N2162,N2159,H2160:H2162),0)</f>
        <v>900</v>
      </c>
      <c r="I2163" s="8"/>
      <c r="J2163" s="10">
        <f>TRUNC(SUMIF(N2160:N2162,N2159,J2160:J2162),0)</f>
        <v>3999</v>
      </c>
      <c r="K2163" s="8"/>
      <c r="L2163" s="10">
        <f>TRUNC(SUMIF(N2160:N2162,N2159,L2160:L2162),0)</f>
        <v>0</v>
      </c>
      <c r="M2163" s="6" t="s">
        <v>41</v>
      </c>
      <c r="N2163" s="2" t="s">
        <v>67</v>
      </c>
      <c r="O2163" s="2" t="s">
        <v>67</v>
      </c>
      <c r="P2163" s="2" t="s">
        <v>41</v>
      </c>
      <c r="Q2163" s="2" t="s">
        <v>41</v>
      </c>
      <c r="R2163" s="2" t="s">
        <v>41</v>
      </c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2" t="s">
        <v>41</v>
      </c>
      <c r="AW2163" s="2" t="s">
        <v>41</v>
      </c>
      <c r="AX2163" s="2" t="s">
        <v>41</v>
      </c>
      <c r="AY2163" s="2" t="s">
        <v>41</v>
      </c>
    </row>
    <row r="2164" spans="1:13" ht="30" customHeight="1" hidden="1">
      <c r="A2164" s="7"/>
      <c r="B2164" s="7"/>
      <c r="C2164" s="7"/>
      <c r="D2164" s="7"/>
      <c r="E2164" s="8"/>
      <c r="F2164" s="10"/>
      <c r="G2164" s="8"/>
      <c r="H2164" s="10"/>
      <c r="I2164" s="8"/>
      <c r="J2164" s="10"/>
      <c r="K2164" s="8"/>
      <c r="L2164" s="10"/>
      <c r="M2164" s="7"/>
    </row>
    <row r="2165" spans="1:14" ht="30" customHeight="1" hidden="1">
      <c r="A2165" s="24" t="s">
        <v>4098</v>
      </c>
      <c r="B2165" s="25"/>
      <c r="C2165" s="25"/>
      <c r="D2165" s="25"/>
      <c r="E2165" s="26"/>
      <c r="F2165" s="27"/>
      <c r="G2165" s="26"/>
      <c r="H2165" s="27"/>
      <c r="I2165" s="26"/>
      <c r="J2165" s="27"/>
      <c r="K2165" s="26"/>
      <c r="L2165" s="27"/>
      <c r="M2165" s="28"/>
      <c r="N2165" s="4" t="s">
        <v>2672</v>
      </c>
    </row>
    <row r="2166" spans="1:51" ht="30" customHeight="1" hidden="1">
      <c r="A2166" s="6" t="s">
        <v>3225</v>
      </c>
      <c r="B2166" s="6" t="s">
        <v>1211</v>
      </c>
      <c r="C2166" s="6" t="s">
        <v>1212</v>
      </c>
      <c r="D2166" s="7">
        <v>0.012</v>
      </c>
      <c r="E2166" s="8">
        <f aca="true" t="shared" si="380" ref="E2166:F2168">TRUNC(G2166+I2166+K2166,1)</f>
        <v>150050</v>
      </c>
      <c r="F2166" s="10">
        <f t="shared" si="380"/>
        <v>1800.6</v>
      </c>
      <c r="G2166" s="8">
        <f>단가대비표!O390</f>
        <v>0</v>
      </c>
      <c r="H2166" s="10">
        <f>TRUNC(G2166*D2166,1)</f>
        <v>0</v>
      </c>
      <c r="I2166" s="8">
        <f>단가대비표!P390</f>
        <v>150050</v>
      </c>
      <c r="J2166" s="10">
        <f>TRUNC(I2166*D2166,1)</f>
        <v>1800.6</v>
      </c>
      <c r="K2166" s="8">
        <f>단가대비표!V390</f>
        <v>0</v>
      </c>
      <c r="L2166" s="10">
        <f>TRUNC(K2166*D2166,1)</f>
        <v>0</v>
      </c>
      <c r="M2166" s="6" t="s">
        <v>3226</v>
      </c>
      <c r="N2166" s="2" t="s">
        <v>2672</v>
      </c>
      <c r="O2166" s="2" t="s">
        <v>3227</v>
      </c>
      <c r="P2166" s="2" t="s">
        <v>48</v>
      </c>
      <c r="Q2166" s="2" t="s">
        <v>48</v>
      </c>
      <c r="R2166" s="2" t="s">
        <v>47</v>
      </c>
      <c r="S2166" s="3"/>
      <c r="T2166" s="3"/>
      <c r="U2166" s="3"/>
      <c r="V2166" s="3">
        <v>1</v>
      </c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2" t="s">
        <v>41</v>
      </c>
      <c r="AW2166" s="2" t="s">
        <v>4099</v>
      </c>
      <c r="AX2166" s="2" t="s">
        <v>41</v>
      </c>
      <c r="AY2166" s="2" t="s">
        <v>41</v>
      </c>
    </row>
    <row r="2167" spans="1:51" ht="30" customHeight="1" hidden="1">
      <c r="A2167" s="6" t="s">
        <v>1215</v>
      </c>
      <c r="B2167" s="6" t="s">
        <v>1211</v>
      </c>
      <c r="C2167" s="6" t="s">
        <v>1212</v>
      </c>
      <c r="D2167" s="7">
        <v>0.002</v>
      </c>
      <c r="E2167" s="8">
        <f t="shared" si="380"/>
        <v>99882</v>
      </c>
      <c r="F2167" s="10">
        <f t="shared" si="380"/>
        <v>199.7</v>
      </c>
      <c r="G2167" s="8">
        <f>단가대비표!O367</f>
        <v>0</v>
      </c>
      <c r="H2167" s="10">
        <f>TRUNC(G2167*D2167,1)</f>
        <v>0</v>
      </c>
      <c r="I2167" s="8">
        <f>단가대비표!P367</f>
        <v>99882</v>
      </c>
      <c r="J2167" s="10">
        <f>TRUNC(I2167*D2167,1)</f>
        <v>199.7</v>
      </c>
      <c r="K2167" s="8">
        <f>단가대비표!V367</f>
        <v>0</v>
      </c>
      <c r="L2167" s="10">
        <f>TRUNC(K2167*D2167,1)</f>
        <v>0</v>
      </c>
      <c r="M2167" s="6" t="s">
        <v>1247</v>
      </c>
      <c r="N2167" s="2" t="s">
        <v>2672</v>
      </c>
      <c r="O2167" s="2" t="s">
        <v>1216</v>
      </c>
      <c r="P2167" s="2" t="s">
        <v>48</v>
      </c>
      <c r="Q2167" s="2" t="s">
        <v>48</v>
      </c>
      <c r="R2167" s="2" t="s">
        <v>47</v>
      </c>
      <c r="S2167" s="3"/>
      <c r="T2167" s="3"/>
      <c r="U2167" s="3"/>
      <c r="V2167" s="3">
        <v>1</v>
      </c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2" t="s">
        <v>41</v>
      </c>
      <c r="AW2167" s="2" t="s">
        <v>4100</v>
      </c>
      <c r="AX2167" s="2" t="s">
        <v>41</v>
      </c>
      <c r="AY2167" s="2" t="s">
        <v>41</v>
      </c>
    </row>
    <row r="2168" spans="1:51" ht="30" customHeight="1" hidden="1">
      <c r="A2168" s="6" t="s">
        <v>1218</v>
      </c>
      <c r="B2168" s="6" t="s">
        <v>1673</v>
      </c>
      <c r="C2168" s="6" t="s">
        <v>1028</v>
      </c>
      <c r="D2168" s="7">
        <v>1</v>
      </c>
      <c r="E2168" s="8">
        <f t="shared" si="380"/>
        <v>40</v>
      </c>
      <c r="F2168" s="10">
        <f t="shared" si="380"/>
        <v>40</v>
      </c>
      <c r="G2168" s="8">
        <v>0</v>
      </c>
      <c r="H2168" s="10">
        <f>TRUNC(G2168*D2168,1)</f>
        <v>0</v>
      </c>
      <c r="I2168" s="8">
        <v>0</v>
      </c>
      <c r="J2168" s="10">
        <f>TRUNC(I2168*D2168,1)</f>
        <v>0</v>
      </c>
      <c r="K2168" s="8">
        <f>TRUNC(SUMIF(V2166:V2168,RIGHTB(O2168,1),J2166:J2168)*U2168,2)</f>
        <v>40</v>
      </c>
      <c r="L2168" s="10">
        <f>TRUNC(K2168*D2168,1)</f>
        <v>40</v>
      </c>
      <c r="M2168" s="6" t="s">
        <v>41</v>
      </c>
      <c r="N2168" s="2" t="s">
        <v>2672</v>
      </c>
      <c r="O2168" s="2" t="s">
        <v>1104</v>
      </c>
      <c r="P2168" s="2" t="s">
        <v>48</v>
      </c>
      <c r="Q2168" s="2" t="s">
        <v>48</v>
      </c>
      <c r="R2168" s="2" t="s">
        <v>48</v>
      </c>
      <c r="S2168" s="3">
        <v>1</v>
      </c>
      <c r="T2168" s="3">
        <v>2</v>
      </c>
      <c r="U2168" s="3">
        <v>0.02</v>
      </c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2" t="s">
        <v>41</v>
      </c>
      <c r="AW2168" s="2" t="s">
        <v>4101</v>
      </c>
      <c r="AX2168" s="2" t="s">
        <v>41</v>
      </c>
      <c r="AY2168" s="2" t="s">
        <v>41</v>
      </c>
    </row>
    <row r="2169" spans="1:51" ht="30" customHeight="1" hidden="1">
      <c r="A2169" s="6" t="s">
        <v>1173</v>
      </c>
      <c r="B2169" s="6" t="s">
        <v>41</v>
      </c>
      <c r="C2169" s="6" t="s">
        <v>41</v>
      </c>
      <c r="D2169" s="7"/>
      <c r="E2169" s="8"/>
      <c r="F2169" s="10">
        <f>H2169+J2169+L2169</f>
        <v>2040</v>
      </c>
      <c r="G2169" s="8"/>
      <c r="H2169" s="10">
        <f>TRUNC(SUMIF(N2166:N2168,N2165,H2166:H2168),0)</f>
        <v>0</v>
      </c>
      <c r="I2169" s="8"/>
      <c r="J2169" s="10">
        <f>TRUNC(SUMIF(N2166:N2168,N2165,J2166:J2168),0)</f>
        <v>2000</v>
      </c>
      <c r="K2169" s="8"/>
      <c r="L2169" s="10">
        <f>TRUNC(SUMIF(N2166:N2168,N2165,L2166:L2168),0)</f>
        <v>40</v>
      </c>
      <c r="M2169" s="6" t="s">
        <v>41</v>
      </c>
      <c r="N2169" s="2" t="s">
        <v>67</v>
      </c>
      <c r="O2169" s="2" t="s">
        <v>67</v>
      </c>
      <c r="P2169" s="2" t="s">
        <v>41</v>
      </c>
      <c r="Q2169" s="2" t="s">
        <v>41</v>
      </c>
      <c r="R2169" s="2" t="s">
        <v>41</v>
      </c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2" t="s">
        <v>41</v>
      </c>
      <c r="AW2169" s="2" t="s">
        <v>41</v>
      </c>
      <c r="AX2169" s="2" t="s">
        <v>41</v>
      </c>
      <c r="AY2169" s="2" t="s">
        <v>41</v>
      </c>
    </row>
    <row r="2170" spans="1:13" ht="30" customHeight="1" hidden="1">
      <c r="A2170" s="7"/>
      <c r="B2170" s="7"/>
      <c r="C2170" s="7"/>
      <c r="D2170" s="7"/>
      <c r="E2170" s="8"/>
      <c r="F2170" s="10"/>
      <c r="G2170" s="8"/>
      <c r="H2170" s="10"/>
      <c r="I2170" s="8"/>
      <c r="J2170" s="10"/>
      <c r="K2170" s="8"/>
      <c r="L2170" s="10"/>
      <c r="M2170" s="7"/>
    </row>
    <row r="2171" spans="1:14" ht="30" customHeight="1" hidden="1">
      <c r="A2171" s="24" t="s">
        <v>4102</v>
      </c>
      <c r="B2171" s="25"/>
      <c r="C2171" s="25"/>
      <c r="D2171" s="25"/>
      <c r="E2171" s="26"/>
      <c r="F2171" s="27"/>
      <c r="G2171" s="26"/>
      <c r="H2171" s="27"/>
      <c r="I2171" s="26"/>
      <c r="J2171" s="27"/>
      <c r="K2171" s="26"/>
      <c r="L2171" s="27"/>
      <c r="M2171" s="28"/>
      <c r="N2171" s="4" t="s">
        <v>2682</v>
      </c>
    </row>
    <row r="2172" spans="1:51" ht="30" customHeight="1" hidden="1">
      <c r="A2172" s="6" t="s">
        <v>3225</v>
      </c>
      <c r="B2172" s="6" t="s">
        <v>1211</v>
      </c>
      <c r="C2172" s="6" t="s">
        <v>1212</v>
      </c>
      <c r="D2172" s="7">
        <v>0.05</v>
      </c>
      <c r="E2172" s="8">
        <f aca="true" t="shared" si="381" ref="E2172:F2174">TRUNC(G2172+I2172+K2172,1)</f>
        <v>150050</v>
      </c>
      <c r="F2172" s="10">
        <f t="shared" si="381"/>
        <v>7502.5</v>
      </c>
      <c r="G2172" s="8">
        <f>단가대비표!O390</f>
        <v>0</v>
      </c>
      <c r="H2172" s="10">
        <f>TRUNC(G2172*D2172,1)</f>
        <v>0</v>
      </c>
      <c r="I2172" s="8">
        <f>단가대비표!P390</f>
        <v>150050</v>
      </c>
      <c r="J2172" s="10">
        <f>TRUNC(I2172*D2172,1)</f>
        <v>7502.5</v>
      </c>
      <c r="K2172" s="8">
        <f>단가대비표!V390</f>
        <v>0</v>
      </c>
      <c r="L2172" s="10">
        <f>TRUNC(K2172*D2172,1)</f>
        <v>0</v>
      </c>
      <c r="M2172" s="6" t="s">
        <v>3226</v>
      </c>
      <c r="N2172" s="2" t="s">
        <v>2682</v>
      </c>
      <c r="O2172" s="2" t="s">
        <v>3227</v>
      </c>
      <c r="P2172" s="2" t="s">
        <v>48</v>
      </c>
      <c r="Q2172" s="2" t="s">
        <v>48</v>
      </c>
      <c r="R2172" s="2" t="s">
        <v>47</v>
      </c>
      <c r="S2172" s="3"/>
      <c r="T2172" s="3"/>
      <c r="U2172" s="3"/>
      <c r="V2172" s="3">
        <v>1</v>
      </c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2" t="s">
        <v>41</v>
      </c>
      <c r="AW2172" s="2" t="s">
        <v>4103</v>
      </c>
      <c r="AX2172" s="2" t="s">
        <v>41</v>
      </c>
      <c r="AY2172" s="2" t="s">
        <v>41</v>
      </c>
    </row>
    <row r="2173" spans="1:51" ht="30" customHeight="1" hidden="1">
      <c r="A2173" s="6" t="s">
        <v>1215</v>
      </c>
      <c r="B2173" s="6" t="s">
        <v>1211</v>
      </c>
      <c r="C2173" s="6" t="s">
        <v>1212</v>
      </c>
      <c r="D2173" s="7">
        <v>0.01</v>
      </c>
      <c r="E2173" s="8">
        <f t="shared" si="381"/>
        <v>99882</v>
      </c>
      <c r="F2173" s="10">
        <f t="shared" si="381"/>
        <v>998.8</v>
      </c>
      <c r="G2173" s="8">
        <f>단가대비표!O367</f>
        <v>0</v>
      </c>
      <c r="H2173" s="10">
        <f>TRUNC(G2173*D2173,1)</f>
        <v>0</v>
      </c>
      <c r="I2173" s="8">
        <f>단가대비표!P367</f>
        <v>99882</v>
      </c>
      <c r="J2173" s="10">
        <f>TRUNC(I2173*D2173,1)</f>
        <v>998.8</v>
      </c>
      <c r="K2173" s="8">
        <f>단가대비표!V367</f>
        <v>0</v>
      </c>
      <c r="L2173" s="10">
        <f>TRUNC(K2173*D2173,1)</f>
        <v>0</v>
      </c>
      <c r="M2173" s="6" t="s">
        <v>1247</v>
      </c>
      <c r="N2173" s="2" t="s">
        <v>2682</v>
      </c>
      <c r="O2173" s="2" t="s">
        <v>1216</v>
      </c>
      <c r="P2173" s="2" t="s">
        <v>48</v>
      </c>
      <c r="Q2173" s="2" t="s">
        <v>48</v>
      </c>
      <c r="R2173" s="2" t="s">
        <v>47</v>
      </c>
      <c r="S2173" s="3"/>
      <c r="T2173" s="3"/>
      <c r="U2173" s="3"/>
      <c r="V2173" s="3">
        <v>1</v>
      </c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2" t="s">
        <v>41</v>
      </c>
      <c r="AW2173" s="2" t="s">
        <v>4104</v>
      </c>
      <c r="AX2173" s="2" t="s">
        <v>41</v>
      </c>
      <c r="AY2173" s="2" t="s">
        <v>41</v>
      </c>
    </row>
    <row r="2174" spans="1:51" ht="30" customHeight="1" hidden="1">
      <c r="A2174" s="6" t="s">
        <v>1218</v>
      </c>
      <c r="B2174" s="6" t="s">
        <v>1472</v>
      </c>
      <c r="C2174" s="6" t="s">
        <v>1028</v>
      </c>
      <c r="D2174" s="7">
        <v>1</v>
      </c>
      <c r="E2174" s="8">
        <f t="shared" si="381"/>
        <v>255</v>
      </c>
      <c r="F2174" s="10">
        <f t="shared" si="381"/>
        <v>255</v>
      </c>
      <c r="G2174" s="8">
        <v>0</v>
      </c>
      <c r="H2174" s="10">
        <f>TRUNC(G2174*D2174,1)</f>
        <v>0</v>
      </c>
      <c r="I2174" s="8">
        <v>0</v>
      </c>
      <c r="J2174" s="10">
        <f>TRUNC(I2174*D2174,1)</f>
        <v>0</v>
      </c>
      <c r="K2174" s="8">
        <f>TRUNC(SUMIF(V2172:V2174,RIGHTB(O2174,1),J2172:J2174)*U2174,2)</f>
        <v>255.03</v>
      </c>
      <c r="L2174" s="10">
        <f>TRUNC(K2174*D2174,1)</f>
        <v>255</v>
      </c>
      <c r="M2174" s="6" t="s">
        <v>41</v>
      </c>
      <c r="N2174" s="2" t="s">
        <v>2682</v>
      </c>
      <c r="O2174" s="2" t="s">
        <v>1104</v>
      </c>
      <c r="P2174" s="2" t="s">
        <v>48</v>
      </c>
      <c r="Q2174" s="2" t="s">
        <v>48</v>
      </c>
      <c r="R2174" s="2" t="s">
        <v>48</v>
      </c>
      <c r="S2174" s="3">
        <v>1</v>
      </c>
      <c r="T2174" s="3">
        <v>2</v>
      </c>
      <c r="U2174" s="3">
        <v>0.03</v>
      </c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2" t="s">
        <v>41</v>
      </c>
      <c r="AW2174" s="2" t="s">
        <v>4105</v>
      </c>
      <c r="AX2174" s="2" t="s">
        <v>41</v>
      </c>
      <c r="AY2174" s="2" t="s">
        <v>41</v>
      </c>
    </row>
    <row r="2175" spans="1:51" ht="30" customHeight="1" hidden="1">
      <c r="A2175" s="6" t="s">
        <v>1173</v>
      </c>
      <c r="B2175" s="6" t="s">
        <v>41</v>
      </c>
      <c r="C2175" s="6" t="s">
        <v>41</v>
      </c>
      <c r="D2175" s="7"/>
      <c r="E2175" s="8"/>
      <c r="F2175" s="10">
        <f>H2175+J2175+L2175</f>
        <v>8756</v>
      </c>
      <c r="G2175" s="8"/>
      <c r="H2175" s="10">
        <f>TRUNC(SUMIF(N2172:N2174,N2171,H2172:H2174),0)</f>
        <v>0</v>
      </c>
      <c r="I2175" s="8"/>
      <c r="J2175" s="10">
        <f>TRUNC(SUMIF(N2172:N2174,N2171,J2172:J2174),0)</f>
        <v>8501</v>
      </c>
      <c r="K2175" s="8"/>
      <c r="L2175" s="10">
        <f>TRUNC(SUMIF(N2172:N2174,N2171,L2172:L2174),0)</f>
        <v>255</v>
      </c>
      <c r="M2175" s="6" t="s">
        <v>41</v>
      </c>
      <c r="N2175" s="2" t="s">
        <v>67</v>
      </c>
      <c r="O2175" s="2" t="s">
        <v>67</v>
      </c>
      <c r="P2175" s="2" t="s">
        <v>41</v>
      </c>
      <c r="Q2175" s="2" t="s">
        <v>41</v>
      </c>
      <c r="R2175" s="2" t="s">
        <v>41</v>
      </c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2" t="s">
        <v>41</v>
      </c>
      <c r="AW2175" s="2" t="s">
        <v>41</v>
      </c>
      <c r="AX2175" s="2" t="s">
        <v>41</v>
      </c>
      <c r="AY2175" s="2" t="s">
        <v>41</v>
      </c>
    </row>
    <row r="2176" spans="1:13" ht="30" customHeight="1" hidden="1">
      <c r="A2176" s="7"/>
      <c r="B2176" s="7"/>
      <c r="C2176" s="7"/>
      <c r="D2176" s="7"/>
      <c r="E2176" s="8"/>
      <c r="F2176" s="10"/>
      <c r="G2176" s="8"/>
      <c r="H2176" s="10"/>
      <c r="I2176" s="8"/>
      <c r="J2176" s="10"/>
      <c r="K2176" s="8"/>
      <c r="L2176" s="10"/>
      <c r="M2176" s="7"/>
    </row>
    <row r="2177" spans="1:14" ht="30" customHeight="1" hidden="1">
      <c r="A2177" s="24" t="s">
        <v>4106</v>
      </c>
      <c r="B2177" s="25"/>
      <c r="C2177" s="25"/>
      <c r="D2177" s="25"/>
      <c r="E2177" s="26"/>
      <c r="F2177" s="27"/>
      <c r="G2177" s="26"/>
      <c r="H2177" s="27"/>
      <c r="I2177" s="26"/>
      <c r="J2177" s="27"/>
      <c r="K2177" s="26"/>
      <c r="L2177" s="27"/>
      <c r="M2177" s="28"/>
      <c r="N2177" s="4" t="s">
        <v>2693</v>
      </c>
    </row>
    <row r="2178" spans="1:51" ht="30" customHeight="1" hidden="1">
      <c r="A2178" s="6" t="s">
        <v>3225</v>
      </c>
      <c r="B2178" s="6" t="s">
        <v>1211</v>
      </c>
      <c r="C2178" s="6" t="s">
        <v>1212</v>
      </c>
      <c r="D2178" s="7">
        <v>0.01</v>
      </c>
      <c r="E2178" s="8">
        <f>TRUNC(G2178+I2178+K2178,1)</f>
        <v>150050</v>
      </c>
      <c r="F2178" s="10">
        <f>TRUNC(H2178+J2178+L2178,1)</f>
        <v>1500.5</v>
      </c>
      <c r="G2178" s="8">
        <f>단가대비표!O390</f>
        <v>0</v>
      </c>
      <c r="H2178" s="10">
        <f>TRUNC(G2178*D2178,1)</f>
        <v>0</v>
      </c>
      <c r="I2178" s="8">
        <f>단가대비표!P390</f>
        <v>150050</v>
      </c>
      <c r="J2178" s="10">
        <f>TRUNC(I2178*D2178,1)</f>
        <v>1500.5</v>
      </c>
      <c r="K2178" s="8">
        <f>단가대비표!V390</f>
        <v>0</v>
      </c>
      <c r="L2178" s="10">
        <f>TRUNC(K2178*D2178,1)</f>
        <v>0</v>
      </c>
      <c r="M2178" s="6" t="s">
        <v>3226</v>
      </c>
      <c r="N2178" s="2" t="s">
        <v>2693</v>
      </c>
      <c r="O2178" s="2" t="s">
        <v>3227</v>
      </c>
      <c r="P2178" s="2" t="s">
        <v>48</v>
      </c>
      <c r="Q2178" s="2" t="s">
        <v>48</v>
      </c>
      <c r="R2178" s="2" t="s">
        <v>47</v>
      </c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2" t="s">
        <v>41</v>
      </c>
      <c r="AW2178" s="2" t="s">
        <v>4107</v>
      </c>
      <c r="AX2178" s="2" t="s">
        <v>41</v>
      </c>
      <c r="AY2178" s="2" t="s">
        <v>41</v>
      </c>
    </row>
    <row r="2179" spans="1:51" ht="30" customHeight="1" hidden="1">
      <c r="A2179" s="6" t="s">
        <v>1215</v>
      </c>
      <c r="B2179" s="6" t="s">
        <v>1211</v>
      </c>
      <c r="C2179" s="6" t="s">
        <v>1212</v>
      </c>
      <c r="D2179" s="7">
        <v>0.003</v>
      </c>
      <c r="E2179" s="8">
        <f>TRUNC(G2179+I2179+K2179,1)</f>
        <v>99882</v>
      </c>
      <c r="F2179" s="10">
        <f>TRUNC(H2179+J2179+L2179,1)</f>
        <v>299.6</v>
      </c>
      <c r="G2179" s="8">
        <f>단가대비표!O367</f>
        <v>0</v>
      </c>
      <c r="H2179" s="10">
        <f>TRUNC(G2179*D2179,1)</f>
        <v>0</v>
      </c>
      <c r="I2179" s="8">
        <f>단가대비표!P367</f>
        <v>99882</v>
      </c>
      <c r="J2179" s="10">
        <f>TRUNC(I2179*D2179,1)</f>
        <v>299.6</v>
      </c>
      <c r="K2179" s="8">
        <f>단가대비표!V367</f>
        <v>0</v>
      </c>
      <c r="L2179" s="10">
        <f>TRUNC(K2179*D2179,1)</f>
        <v>0</v>
      </c>
      <c r="M2179" s="6" t="s">
        <v>1247</v>
      </c>
      <c r="N2179" s="2" t="s">
        <v>2693</v>
      </c>
      <c r="O2179" s="2" t="s">
        <v>1216</v>
      </c>
      <c r="P2179" s="2" t="s">
        <v>48</v>
      </c>
      <c r="Q2179" s="2" t="s">
        <v>48</v>
      </c>
      <c r="R2179" s="2" t="s">
        <v>47</v>
      </c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2" t="s">
        <v>41</v>
      </c>
      <c r="AW2179" s="2" t="s">
        <v>4108</v>
      </c>
      <c r="AX2179" s="2" t="s">
        <v>41</v>
      </c>
      <c r="AY2179" s="2" t="s">
        <v>41</v>
      </c>
    </row>
    <row r="2180" spans="1:51" ht="30" customHeight="1" hidden="1">
      <c r="A2180" s="6" t="s">
        <v>1173</v>
      </c>
      <c r="B2180" s="6" t="s">
        <v>41</v>
      </c>
      <c r="C2180" s="6" t="s">
        <v>41</v>
      </c>
      <c r="D2180" s="7"/>
      <c r="E2180" s="8"/>
      <c r="F2180" s="10">
        <f>H2180+J2180+L2180</f>
        <v>1800</v>
      </c>
      <c r="G2180" s="8"/>
      <c r="H2180" s="10">
        <f>TRUNC(SUMIF(N2178:N2179,N2177,H2178:H2179),0)</f>
        <v>0</v>
      </c>
      <c r="I2180" s="8"/>
      <c r="J2180" s="10">
        <f>TRUNC(SUMIF(N2178:N2179,N2177,J2178:J2179),0)</f>
        <v>1800</v>
      </c>
      <c r="K2180" s="8"/>
      <c r="L2180" s="10">
        <f>TRUNC(SUMIF(N2178:N2179,N2177,L2178:L2179),0)</f>
        <v>0</v>
      </c>
      <c r="M2180" s="6" t="s">
        <v>41</v>
      </c>
      <c r="N2180" s="2" t="s">
        <v>67</v>
      </c>
      <c r="O2180" s="2" t="s">
        <v>67</v>
      </c>
      <c r="P2180" s="2" t="s">
        <v>41</v>
      </c>
      <c r="Q2180" s="2" t="s">
        <v>41</v>
      </c>
      <c r="R2180" s="2" t="s">
        <v>41</v>
      </c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2" t="s">
        <v>41</v>
      </c>
      <c r="AW2180" s="2" t="s">
        <v>41</v>
      </c>
      <c r="AX2180" s="2" t="s">
        <v>41</v>
      </c>
      <c r="AY2180" s="2" t="s">
        <v>41</v>
      </c>
    </row>
    <row r="2181" spans="1:13" ht="30" customHeight="1" hidden="1">
      <c r="A2181" s="7"/>
      <c r="B2181" s="7"/>
      <c r="C2181" s="7"/>
      <c r="D2181" s="7"/>
      <c r="E2181" s="8"/>
      <c r="F2181" s="10"/>
      <c r="G2181" s="8"/>
      <c r="H2181" s="10"/>
      <c r="I2181" s="8"/>
      <c r="J2181" s="10"/>
      <c r="K2181" s="8"/>
      <c r="L2181" s="10"/>
      <c r="M2181" s="7"/>
    </row>
    <row r="2182" spans="1:14" ht="30" customHeight="1" hidden="1">
      <c r="A2182" s="24" t="s">
        <v>4109</v>
      </c>
      <c r="B2182" s="25"/>
      <c r="C2182" s="25"/>
      <c r="D2182" s="25"/>
      <c r="E2182" s="26"/>
      <c r="F2182" s="27"/>
      <c r="G2182" s="26"/>
      <c r="H2182" s="27"/>
      <c r="I2182" s="26"/>
      <c r="J2182" s="27"/>
      <c r="K2182" s="26"/>
      <c r="L2182" s="27"/>
      <c r="M2182" s="28"/>
      <c r="N2182" s="4" t="s">
        <v>2712</v>
      </c>
    </row>
    <row r="2183" spans="1:51" ht="30" customHeight="1" hidden="1">
      <c r="A2183" s="6" t="s">
        <v>3225</v>
      </c>
      <c r="B2183" s="6" t="s">
        <v>1211</v>
      </c>
      <c r="C2183" s="6" t="s">
        <v>1212</v>
      </c>
      <c r="D2183" s="7">
        <v>0.069</v>
      </c>
      <c r="E2183" s="8">
        <f>TRUNC(G2183+I2183+K2183,1)</f>
        <v>150050</v>
      </c>
      <c r="F2183" s="10">
        <f>TRUNC(H2183+J2183+L2183,1)</f>
        <v>10353.4</v>
      </c>
      <c r="G2183" s="8">
        <f>단가대비표!O390</f>
        <v>0</v>
      </c>
      <c r="H2183" s="10">
        <f>TRUNC(G2183*D2183,1)</f>
        <v>0</v>
      </c>
      <c r="I2183" s="8">
        <f>단가대비표!P390</f>
        <v>150050</v>
      </c>
      <c r="J2183" s="10">
        <f>TRUNC(I2183*D2183,1)</f>
        <v>10353.4</v>
      </c>
      <c r="K2183" s="8">
        <f>단가대비표!V390</f>
        <v>0</v>
      </c>
      <c r="L2183" s="10">
        <f>TRUNC(K2183*D2183,1)</f>
        <v>0</v>
      </c>
      <c r="M2183" s="6" t="s">
        <v>3226</v>
      </c>
      <c r="N2183" s="2" t="s">
        <v>2712</v>
      </c>
      <c r="O2183" s="2" t="s">
        <v>3227</v>
      </c>
      <c r="P2183" s="2" t="s">
        <v>48</v>
      </c>
      <c r="Q2183" s="2" t="s">
        <v>48</v>
      </c>
      <c r="R2183" s="2" t="s">
        <v>47</v>
      </c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2" t="s">
        <v>41</v>
      </c>
      <c r="AW2183" s="2" t="s">
        <v>4110</v>
      </c>
      <c r="AX2183" s="2" t="s">
        <v>41</v>
      </c>
      <c r="AY2183" s="2" t="s">
        <v>41</v>
      </c>
    </row>
    <row r="2184" spans="1:51" ht="30" customHeight="1" hidden="1">
      <c r="A2184" s="6" t="s">
        <v>1215</v>
      </c>
      <c r="B2184" s="6" t="s">
        <v>1211</v>
      </c>
      <c r="C2184" s="6" t="s">
        <v>1212</v>
      </c>
      <c r="D2184" s="7">
        <v>0.011</v>
      </c>
      <c r="E2184" s="8">
        <f>TRUNC(G2184+I2184+K2184,1)</f>
        <v>99882</v>
      </c>
      <c r="F2184" s="10">
        <f>TRUNC(H2184+J2184+L2184,1)</f>
        <v>1098.7</v>
      </c>
      <c r="G2184" s="8">
        <f>단가대비표!O367</f>
        <v>0</v>
      </c>
      <c r="H2184" s="10">
        <f>TRUNC(G2184*D2184,1)</f>
        <v>0</v>
      </c>
      <c r="I2184" s="8">
        <f>단가대비표!P367</f>
        <v>99882</v>
      </c>
      <c r="J2184" s="10">
        <f>TRUNC(I2184*D2184,1)</f>
        <v>1098.7</v>
      </c>
      <c r="K2184" s="8">
        <f>단가대비표!V367</f>
        <v>0</v>
      </c>
      <c r="L2184" s="10">
        <f>TRUNC(K2184*D2184,1)</f>
        <v>0</v>
      </c>
      <c r="M2184" s="6" t="s">
        <v>1247</v>
      </c>
      <c r="N2184" s="2" t="s">
        <v>2712</v>
      </c>
      <c r="O2184" s="2" t="s">
        <v>1216</v>
      </c>
      <c r="P2184" s="2" t="s">
        <v>48</v>
      </c>
      <c r="Q2184" s="2" t="s">
        <v>48</v>
      </c>
      <c r="R2184" s="2" t="s">
        <v>47</v>
      </c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2" t="s">
        <v>41</v>
      </c>
      <c r="AW2184" s="2" t="s">
        <v>4111</v>
      </c>
      <c r="AX2184" s="2" t="s">
        <v>41</v>
      </c>
      <c r="AY2184" s="2" t="s">
        <v>41</v>
      </c>
    </row>
    <row r="2185" spans="1:51" ht="30" customHeight="1" hidden="1">
      <c r="A2185" s="6" t="s">
        <v>1173</v>
      </c>
      <c r="B2185" s="6" t="s">
        <v>41</v>
      </c>
      <c r="C2185" s="6" t="s">
        <v>41</v>
      </c>
      <c r="D2185" s="7"/>
      <c r="E2185" s="8"/>
      <c r="F2185" s="10">
        <f>H2185+J2185+L2185</f>
        <v>11452</v>
      </c>
      <c r="G2185" s="8"/>
      <c r="H2185" s="10">
        <f>TRUNC(SUMIF(N2183:N2184,N2182,H2183:H2184),0)</f>
        <v>0</v>
      </c>
      <c r="I2185" s="8"/>
      <c r="J2185" s="10">
        <f>TRUNC(SUMIF(N2183:N2184,N2182,J2183:J2184),0)</f>
        <v>11452</v>
      </c>
      <c r="K2185" s="8"/>
      <c r="L2185" s="10">
        <f>TRUNC(SUMIF(N2183:N2184,N2182,L2183:L2184),0)</f>
        <v>0</v>
      </c>
      <c r="M2185" s="6" t="s">
        <v>41</v>
      </c>
      <c r="N2185" s="2" t="s">
        <v>67</v>
      </c>
      <c r="O2185" s="2" t="s">
        <v>67</v>
      </c>
      <c r="P2185" s="2" t="s">
        <v>41</v>
      </c>
      <c r="Q2185" s="2" t="s">
        <v>41</v>
      </c>
      <c r="R2185" s="2" t="s">
        <v>41</v>
      </c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2" t="s">
        <v>41</v>
      </c>
      <c r="AW2185" s="2" t="s">
        <v>41</v>
      </c>
      <c r="AX2185" s="2" t="s">
        <v>41</v>
      </c>
      <c r="AY2185" s="2" t="s">
        <v>41</v>
      </c>
    </row>
    <row r="2186" spans="1:13" ht="30" customHeight="1" hidden="1">
      <c r="A2186" s="7"/>
      <c r="B2186" s="7"/>
      <c r="C2186" s="7"/>
      <c r="D2186" s="7"/>
      <c r="E2186" s="8"/>
      <c r="F2186" s="10"/>
      <c r="G2186" s="8"/>
      <c r="H2186" s="10"/>
      <c r="I2186" s="8"/>
      <c r="J2186" s="10"/>
      <c r="K2186" s="8"/>
      <c r="L2186" s="10"/>
      <c r="M2186" s="7"/>
    </row>
    <row r="2187" spans="1:14" ht="30" customHeight="1" hidden="1">
      <c r="A2187" s="24" t="s">
        <v>4112</v>
      </c>
      <c r="B2187" s="25"/>
      <c r="C2187" s="25"/>
      <c r="D2187" s="25"/>
      <c r="E2187" s="26"/>
      <c r="F2187" s="27"/>
      <c r="G2187" s="26"/>
      <c r="H2187" s="27"/>
      <c r="I2187" s="26"/>
      <c r="J2187" s="27"/>
      <c r="K2187" s="26"/>
      <c r="L2187" s="27"/>
      <c r="M2187" s="28"/>
      <c r="N2187" s="4" t="s">
        <v>2733</v>
      </c>
    </row>
    <row r="2188" spans="1:51" ht="30" customHeight="1" hidden="1">
      <c r="A2188" s="6" t="s">
        <v>3225</v>
      </c>
      <c r="B2188" s="6" t="s">
        <v>1211</v>
      </c>
      <c r="C2188" s="6" t="s">
        <v>1212</v>
      </c>
      <c r="D2188" s="7">
        <v>0.057</v>
      </c>
      <c r="E2188" s="8">
        <f>TRUNC(G2188+I2188+K2188,1)</f>
        <v>150050</v>
      </c>
      <c r="F2188" s="10">
        <f>TRUNC(H2188+J2188+L2188,1)</f>
        <v>8552.8</v>
      </c>
      <c r="G2188" s="8">
        <f>단가대비표!O390</f>
        <v>0</v>
      </c>
      <c r="H2188" s="10">
        <f>TRUNC(G2188*D2188,1)</f>
        <v>0</v>
      </c>
      <c r="I2188" s="8">
        <f>단가대비표!P390</f>
        <v>150050</v>
      </c>
      <c r="J2188" s="10">
        <f>TRUNC(I2188*D2188,1)</f>
        <v>8552.8</v>
      </c>
      <c r="K2188" s="8">
        <f>단가대비표!V390</f>
        <v>0</v>
      </c>
      <c r="L2188" s="10">
        <f>TRUNC(K2188*D2188,1)</f>
        <v>0</v>
      </c>
      <c r="M2188" s="6" t="s">
        <v>3226</v>
      </c>
      <c r="N2188" s="2" t="s">
        <v>2733</v>
      </c>
      <c r="O2188" s="2" t="s">
        <v>3227</v>
      </c>
      <c r="P2188" s="2" t="s">
        <v>48</v>
      </c>
      <c r="Q2188" s="2" t="s">
        <v>48</v>
      </c>
      <c r="R2188" s="2" t="s">
        <v>47</v>
      </c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2" t="s">
        <v>41</v>
      </c>
      <c r="AW2188" s="2" t="s">
        <v>4113</v>
      </c>
      <c r="AX2188" s="2" t="s">
        <v>41</v>
      </c>
      <c r="AY2188" s="2" t="s">
        <v>41</v>
      </c>
    </row>
    <row r="2189" spans="1:51" ht="30" customHeight="1" hidden="1">
      <c r="A2189" s="6" t="s">
        <v>1215</v>
      </c>
      <c r="B2189" s="6" t="s">
        <v>1211</v>
      </c>
      <c r="C2189" s="6" t="s">
        <v>1212</v>
      </c>
      <c r="D2189" s="7">
        <v>0.01</v>
      </c>
      <c r="E2189" s="8">
        <f>TRUNC(G2189+I2189+K2189,1)</f>
        <v>99882</v>
      </c>
      <c r="F2189" s="10">
        <f>TRUNC(H2189+J2189+L2189,1)</f>
        <v>998.8</v>
      </c>
      <c r="G2189" s="8">
        <f>단가대비표!O367</f>
        <v>0</v>
      </c>
      <c r="H2189" s="10">
        <f>TRUNC(G2189*D2189,1)</f>
        <v>0</v>
      </c>
      <c r="I2189" s="8">
        <f>단가대비표!P367</f>
        <v>99882</v>
      </c>
      <c r="J2189" s="10">
        <f>TRUNC(I2189*D2189,1)</f>
        <v>998.8</v>
      </c>
      <c r="K2189" s="8">
        <f>단가대비표!V367</f>
        <v>0</v>
      </c>
      <c r="L2189" s="10">
        <f>TRUNC(K2189*D2189,1)</f>
        <v>0</v>
      </c>
      <c r="M2189" s="6" t="s">
        <v>1247</v>
      </c>
      <c r="N2189" s="2" t="s">
        <v>2733</v>
      </c>
      <c r="O2189" s="2" t="s">
        <v>1216</v>
      </c>
      <c r="P2189" s="2" t="s">
        <v>48</v>
      </c>
      <c r="Q2189" s="2" t="s">
        <v>48</v>
      </c>
      <c r="R2189" s="2" t="s">
        <v>47</v>
      </c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2" t="s">
        <v>41</v>
      </c>
      <c r="AW2189" s="2" t="s">
        <v>4114</v>
      </c>
      <c r="AX2189" s="2" t="s">
        <v>41</v>
      </c>
      <c r="AY2189" s="2" t="s">
        <v>41</v>
      </c>
    </row>
    <row r="2190" spans="1:51" ht="30" customHeight="1" hidden="1">
      <c r="A2190" s="6" t="s">
        <v>1173</v>
      </c>
      <c r="B2190" s="6" t="s">
        <v>41</v>
      </c>
      <c r="C2190" s="6" t="s">
        <v>41</v>
      </c>
      <c r="D2190" s="7"/>
      <c r="E2190" s="8"/>
      <c r="F2190" s="10">
        <f>H2190+J2190+L2190</f>
        <v>9551</v>
      </c>
      <c r="G2190" s="8"/>
      <c r="H2190" s="10">
        <f>TRUNC(SUMIF(N2188:N2189,N2187,H2188:H2189),0)</f>
        <v>0</v>
      </c>
      <c r="I2190" s="8"/>
      <c r="J2190" s="10">
        <f>TRUNC(SUMIF(N2188:N2189,N2187,J2188:J2189),0)</f>
        <v>9551</v>
      </c>
      <c r="K2190" s="8"/>
      <c r="L2190" s="10">
        <f>TRUNC(SUMIF(N2188:N2189,N2187,L2188:L2189),0)</f>
        <v>0</v>
      </c>
      <c r="M2190" s="6" t="s">
        <v>41</v>
      </c>
      <c r="N2190" s="2" t="s">
        <v>67</v>
      </c>
      <c r="O2190" s="2" t="s">
        <v>67</v>
      </c>
      <c r="P2190" s="2" t="s">
        <v>41</v>
      </c>
      <c r="Q2190" s="2" t="s">
        <v>41</v>
      </c>
      <c r="R2190" s="2" t="s">
        <v>41</v>
      </c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2" t="s">
        <v>41</v>
      </c>
      <c r="AW2190" s="2" t="s">
        <v>41</v>
      </c>
      <c r="AX2190" s="2" t="s">
        <v>41</v>
      </c>
      <c r="AY2190" s="2" t="s">
        <v>41</v>
      </c>
    </row>
    <row r="2191" spans="1:13" ht="30" customHeight="1" hidden="1">
      <c r="A2191" s="7"/>
      <c r="B2191" s="7"/>
      <c r="C2191" s="7"/>
      <c r="D2191" s="7"/>
      <c r="E2191" s="8"/>
      <c r="F2191" s="10"/>
      <c r="G2191" s="8"/>
      <c r="H2191" s="10"/>
      <c r="I2191" s="8"/>
      <c r="J2191" s="10"/>
      <c r="K2191" s="8"/>
      <c r="L2191" s="10"/>
      <c r="M2191" s="7"/>
    </row>
    <row r="2192" spans="1:14" ht="30" customHeight="1" hidden="1">
      <c r="A2192" s="24" t="s">
        <v>4115</v>
      </c>
      <c r="B2192" s="25"/>
      <c r="C2192" s="25"/>
      <c r="D2192" s="25"/>
      <c r="E2192" s="26"/>
      <c r="F2192" s="27"/>
      <c r="G2192" s="26"/>
      <c r="H2192" s="27"/>
      <c r="I2192" s="26"/>
      <c r="J2192" s="27"/>
      <c r="K2192" s="26"/>
      <c r="L2192" s="27"/>
      <c r="M2192" s="28"/>
      <c r="N2192" s="4" t="s">
        <v>2739</v>
      </c>
    </row>
    <row r="2193" spans="1:51" ht="30" customHeight="1" hidden="1">
      <c r="A2193" s="6" t="s">
        <v>3225</v>
      </c>
      <c r="B2193" s="6" t="s">
        <v>1211</v>
      </c>
      <c r="C2193" s="6" t="s">
        <v>1212</v>
      </c>
      <c r="D2193" s="7">
        <v>0.028</v>
      </c>
      <c r="E2193" s="8">
        <f>TRUNC(G2193+I2193+K2193,1)</f>
        <v>150050</v>
      </c>
      <c r="F2193" s="10">
        <f>TRUNC(H2193+J2193+L2193,1)</f>
        <v>4201.4</v>
      </c>
      <c r="G2193" s="8">
        <f>단가대비표!O390</f>
        <v>0</v>
      </c>
      <c r="H2193" s="10">
        <f>TRUNC(G2193*D2193,1)</f>
        <v>0</v>
      </c>
      <c r="I2193" s="8">
        <f>단가대비표!P390</f>
        <v>150050</v>
      </c>
      <c r="J2193" s="10">
        <f>TRUNC(I2193*D2193,1)</f>
        <v>4201.4</v>
      </c>
      <c r="K2193" s="8">
        <f>단가대비표!V390</f>
        <v>0</v>
      </c>
      <c r="L2193" s="10">
        <f>TRUNC(K2193*D2193,1)</f>
        <v>0</v>
      </c>
      <c r="M2193" s="6" t="s">
        <v>3226</v>
      </c>
      <c r="N2193" s="2" t="s">
        <v>2739</v>
      </c>
      <c r="O2193" s="2" t="s">
        <v>3227</v>
      </c>
      <c r="P2193" s="2" t="s">
        <v>48</v>
      </c>
      <c r="Q2193" s="2" t="s">
        <v>48</v>
      </c>
      <c r="R2193" s="2" t="s">
        <v>47</v>
      </c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2" t="s">
        <v>41</v>
      </c>
      <c r="AW2193" s="2" t="s">
        <v>4116</v>
      </c>
      <c r="AX2193" s="2" t="s">
        <v>41</v>
      </c>
      <c r="AY2193" s="2" t="s">
        <v>41</v>
      </c>
    </row>
    <row r="2194" spans="1:51" ht="30" customHeight="1" hidden="1">
      <c r="A2194" s="6" t="s">
        <v>1215</v>
      </c>
      <c r="B2194" s="6" t="s">
        <v>1211</v>
      </c>
      <c r="C2194" s="6" t="s">
        <v>1212</v>
      </c>
      <c r="D2194" s="7">
        <v>0.005</v>
      </c>
      <c r="E2194" s="8">
        <f>TRUNC(G2194+I2194+K2194,1)</f>
        <v>99882</v>
      </c>
      <c r="F2194" s="10">
        <f>TRUNC(H2194+J2194+L2194,1)</f>
        <v>499.4</v>
      </c>
      <c r="G2194" s="8">
        <f>단가대비표!O367</f>
        <v>0</v>
      </c>
      <c r="H2194" s="10">
        <f>TRUNC(G2194*D2194,1)</f>
        <v>0</v>
      </c>
      <c r="I2194" s="8">
        <f>단가대비표!P367</f>
        <v>99882</v>
      </c>
      <c r="J2194" s="10">
        <f>TRUNC(I2194*D2194,1)</f>
        <v>499.4</v>
      </c>
      <c r="K2194" s="8">
        <f>단가대비표!V367</f>
        <v>0</v>
      </c>
      <c r="L2194" s="10">
        <f>TRUNC(K2194*D2194,1)</f>
        <v>0</v>
      </c>
      <c r="M2194" s="6" t="s">
        <v>1247</v>
      </c>
      <c r="N2194" s="2" t="s">
        <v>2739</v>
      </c>
      <c r="O2194" s="2" t="s">
        <v>1216</v>
      </c>
      <c r="P2194" s="2" t="s">
        <v>48</v>
      </c>
      <c r="Q2194" s="2" t="s">
        <v>48</v>
      </c>
      <c r="R2194" s="2" t="s">
        <v>47</v>
      </c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2" t="s">
        <v>41</v>
      </c>
      <c r="AW2194" s="2" t="s">
        <v>4117</v>
      </c>
      <c r="AX2194" s="2" t="s">
        <v>41</v>
      </c>
      <c r="AY2194" s="2" t="s">
        <v>41</v>
      </c>
    </row>
    <row r="2195" spans="1:51" ht="30" customHeight="1" hidden="1">
      <c r="A2195" s="6" t="s">
        <v>1173</v>
      </c>
      <c r="B2195" s="6" t="s">
        <v>41</v>
      </c>
      <c r="C2195" s="6" t="s">
        <v>41</v>
      </c>
      <c r="D2195" s="7"/>
      <c r="E2195" s="8"/>
      <c r="F2195" s="10">
        <f>H2195+J2195+L2195</f>
        <v>4700</v>
      </c>
      <c r="G2195" s="8"/>
      <c r="H2195" s="10">
        <f>TRUNC(SUMIF(N2193:N2194,N2192,H2193:H2194),0)</f>
        <v>0</v>
      </c>
      <c r="I2195" s="8"/>
      <c r="J2195" s="10">
        <f>TRUNC(SUMIF(N2193:N2194,N2192,J2193:J2194),0)</f>
        <v>4700</v>
      </c>
      <c r="K2195" s="8"/>
      <c r="L2195" s="10">
        <f>TRUNC(SUMIF(N2193:N2194,N2192,L2193:L2194),0)</f>
        <v>0</v>
      </c>
      <c r="M2195" s="6" t="s">
        <v>41</v>
      </c>
      <c r="N2195" s="2" t="s">
        <v>67</v>
      </c>
      <c r="O2195" s="2" t="s">
        <v>67</v>
      </c>
      <c r="P2195" s="2" t="s">
        <v>41</v>
      </c>
      <c r="Q2195" s="2" t="s">
        <v>41</v>
      </c>
      <c r="R2195" s="2" t="s">
        <v>41</v>
      </c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2" t="s">
        <v>41</v>
      </c>
      <c r="AW2195" s="2" t="s">
        <v>41</v>
      </c>
      <c r="AX2195" s="2" t="s">
        <v>41</v>
      </c>
      <c r="AY2195" s="2" t="s">
        <v>41</v>
      </c>
    </row>
    <row r="2196" spans="1:13" ht="30" customHeight="1" hidden="1">
      <c r="A2196" s="7"/>
      <c r="B2196" s="7"/>
      <c r="C2196" s="7"/>
      <c r="D2196" s="7"/>
      <c r="E2196" s="8"/>
      <c r="F2196" s="10"/>
      <c r="G2196" s="8"/>
      <c r="H2196" s="10"/>
      <c r="I2196" s="8"/>
      <c r="J2196" s="10"/>
      <c r="K2196" s="8"/>
      <c r="L2196" s="10"/>
      <c r="M2196" s="7"/>
    </row>
    <row r="2197" spans="1:14" ht="30" customHeight="1" hidden="1">
      <c r="A2197" s="24" t="s">
        <v>4118</v>
      </c>
      <c r="B2197" s="25"/>
      <c r="C2197" s="25"/>
      <c r="D2197" s="25"/>
      <c r="E2197" s="26"/>
      <c r="F2197" s="27"/>
      <c r="G2197" s="26"/>
      <c r="H2197" s="27"/>
      <c r="I2197" s="26"/>
      <c r="J2197" s="27"/>
      <c r="K2197" s="26"/>
      <c r="L2197" s="27"/>
      <c r="M2197" s="28"/>
      <c r="N2197" s="4" t="s">
        <v>2745</v>
      </c>
    </row>
    <row r="2198" spans="1:51" ht="30" customHeight="1" hidden="1">
      <c r="A2198" s="6" t="s">
        <v>262</v>
      </c>
      <c r="B2198" s="6" t="s">
        <v>2019</v>
      </c>
      <c r="C2198" s="6" t="s">
        <v>699</v>
      </c>
      <c r="D2198" s="7">
        <v>10.362</v>
      </c>
      <c r="E2198" s="8">
        <f aca="true" t="shared" si="382" ref="E2198:F2202">TRUNC(G2198+I2198+K2198,1)</f>
        <v>1065.6</v>
      </c>
      <c r="F2198" s="10">
        <f t="shared" si="382"/>
        <v>11041.7</v>
      </c>
      <c r="G2198" s="8">
        <f>단가대비표!O96</f>
        <v>1065.6</v>
      </c>
      <c r="H2198" s="10">
        <f>TRUNC(G2198*D2198,1)</f>
        <v>11041.7</v>
      </c>
      <c r="I2198" s="8">
        <f>단가대비표!P96</f>
        <v>0</v>
      </c>
      <c r="J2198" s="10">
        <f>TRUNC(I2198*D2198,1)</f>
        <v>0</v>
      </c>
      <c r="K2198" s="8">
        <f>단가대비표!V96</f>
        <v>0</v>
      </c>
      <c r="L2198" s="10">
        <f>TRUNC(K2198*D2198,1)</f>
        <v>0</v>
      </c>
      <c r="M2198" s="6" t="s">
        <v>2020</v>
      </c>
      <c r="N2198" s="2" t="s">
        <v>2745</v>
      </c>
      <c r="O2198" s="2" t="s">
        <v>2021</v>
      </c>
      <c r="P2198" s="2" t="s">
        <v>48</v>
      </c>
      <c r="Q2198" s="2" t="s">
        <v>48</v>
      </c>
      <c r="R2198" s="2" t="s">
        <v>47</v>
      </c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2" t="s">
        <v>41</v>
      </c>
      <c r="AW2198" s="2" t="s">
        <v>4119</v>
      </c>
      <c r="AX2198" s="2" t="s">
        <v>41</v>
      </c>
      <c r="AY2198" s="2" t="s">
        <v>41</v>
      </c>
    </row>
    <row r="2199" spans="1:51" ht="30" customHeight="1" hidden="1">
      <c r="A2199" s="6" t="s">
        <v>2027</v>
      </c>
      <c r="B2199" s="6" t="s">
        <v>1502</v>
      </c>
      <c r="C2199" s="6" t="s">
        <v>699</v>
      </c>
      <c r="D2199" s="7">
        <v>9.42</v>
      </c>
      <c r="E2199" s="8">
        <f t="shared" si="382"/>
        <v>4671</v>
      </c>
      <c r="F2199" s="10">
        <f t="shared" si="382"/>
        <v>44000.7</v>
      </c>
      <c r="G2199" s="8">
        <f>일위대가목록!F301</f>
        <v>218</v>
      </c>
      <c r="H2199" s="10">
        <f>TRUNC(G2199*D2199,1)</f>
        <v>2053.5</v>
      </c>
      <c r="I2199" s="8">
        <f>일위대가목록!G301</f>
        <v>4441</v>
      </c>
      <c r="J2199" s="10">
        <f>TRUNC(I2199*D2199,1)</f>
        <v>41834.2</v>
      </c>
      <c r="K2199" s="8">
        <f>일위대가목록!H301</f>
        <v>12</v>
      </c>
      <c r="L2199" s="10">
        <f>TRUNC(K2199*D2199,1)</f>
        <v>113</v>
      </c>
      <c r="M2199" s="6" t="s">
        <v>2028</v>
      </c>
      <c r="N2199" s="2" t="s">
        <v>2745</v>
      </c>
      <c r="O2199" s="2" t="s">
        <v>2029</v>
      </c>
      <c r="P2199" s="2" t="s">
        <v>47</v>
      </c>
      <c r="Q2199" s="2" t="s">
        <v>48</v>
      </c>
      <c r="R2199" s="2" t="s">
        <v>48</v>
      </c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2" t="s">
        <v>41</v>
      </c>
      <c r="AW2199" s="2" t="s">
        <v>4120</v>
      </c>
      <c r="AX2199" s="2" t="s">
        <v>41</v>
      </c>
      <c r="AY2199" s="2" t="s">
        <v>41</v>
      </c>
    </row>
    <row r="2200" spans="1:51" ht="30" customHeight="1" hidden="1">
      <c r="A2200" s="6" t="s">
        <v>1016</v>
      </c>
      <c r="B2200" s="6" t="s">
        <v>1017</v>
      </c>
      <c r="C2200" s="6" t="s">
        <v>699</v>
      </c>
      <c r="D2200" s="7">
        <v>-0.659</v>
      </c>
      <c r="E2200" s="8">
        <f t="shared" si="382"/>
        <v>120</v>
      </c>
      <c r="F2200" s="10">
        <f t="shared" si="382"/>
        <v>-79</v>
      </c>
      <c r="G2200" s="8">
        <f>단가대비표!O50</f>
        <v>120</v>
      </c>
      <c r="H2200" s="10">
        <f>TRUNC(G2200*D2200,1)</f>
        <v>-79</v>
      </c>
      <c r="I2200" s="8">
        <f>단가대비표!P50</f>
        <v>0</v>
      </c>
      <c r="J2200" s="10">
        <f>TRUNC(I2200*D2200,1)</f>
        <v>0</v>
      </c>
      <c r="K2200" s="8">
        <f>단가대비표!V50</f>
        <v>0</v>
      </c>
      <c r="L2200" s="10">
        <f>TRUNC(K2200*D2200,1)</f>
        <v>0</v>
      </c>
      <c r="M2200" s="6" t="s">
        <v>1483</v>
      </c>
      <c r="N2200" s="2" t="s">
        <v>2745</v>
      </c>
      <c r="O2200" s="2" t="s">
        <v>1484</v>
      </c>
      <c r="P2200" s="2" t="s">
        <v>48</v>
      </c>
      <c r="Q2200" s="2" t="s">
        <v>48</v>
      </c>
      <c r="R2200" s="2" t="s">
        <v>47</v>
      </c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2" t="s">
        <v>41</v>
      </c>
      <c r="AW2200" s="2" t="s">
        <v>4121</v>
      </c>
      <c r="AX2200" s="2" t="s">
        <v>41</v>
      </c>
      <c r="AY2200" s="2" t="s">
        <v>41</v>
      </c>
    </row>
    <row r="2201" spans="1:51" ht="30" customHeight="1" hidden="1">
      <c r="A2201" s="6" t="s">
        <v>3657</v>
      </c>
      <c r="B2201" s="6" t="s">
        <v>3658</v>
      </c>
      <c r="C2201" s="6" t="s">
        <v>74</v>
      </c>
      <c r="D2201" s="7">
        <v>2</v>
      </c>
      <c r="E2201" s="8">
        <f t="shared" si="382"/>
        <v>3788</v>
      </c>
      <c r="F2201" s="10">
        <f t="shared" si="382"/>
        <v>7576</v>
      </c>
      <c r="G2201" s="8">
        <f>일위대가목록!F299</f>
        <v>1178</v>
      </c>
      <c r="H2201" s="10">
        <f>TRUNC(G2201*D2201,1)</f>
        <v>2356</v>
      </c>
      <c r="I2201" s="8">
        <f>일위대가목록!G299</f>
        <v>2491</v>
      </c>
      <c r="J2201" s="10">
        <f>TRUNC(I2201*D2201,1)</f>
        <v>4982</v>
      </c>
      <c r="K2201" s="8">
        <f>일위대가목록!H299</f>
        <v>119</v>
      </c>
      <c r="L2201" s="10">
        <f>TRUNC(K2201*D2201,1)</f>
        <v>238</v>
      </c>
      <c r="M2201" s="6" t="s">
        <v>3659</v>
      </c>
      <c r="N2201" s="2" t="s">
        <v>2745</v>
      </c>
      <c r="O2201" s="2" t="s">
        <v>3660</v>
      </c>
      <c r="P2201" s="2" t="s">
        <v>47</v>
      </c>
      <c r="Q2201" s="2" t="s">
        <v>48</v>
      </c>
      <c r="R2201" s="2" t="s">
        <v>48</v>
      </c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2" t="s">
        <v>41</v>
      </c>
      <c r="AW2201" s="2" t="s">
        <v>4122</v>
      </c>
      <c r="AX2201" s="2" t="s">
        <v>41</v>
      </c>
      <c r="AY2201" s="2" t="s">
        <v>41</v>
      </c>
    </row>
    <row r="2202" spans="1:51" ht="30" customHeight="1" hidden="1">
      <c r="A2202" s="6" t="s">
        <v>2036</v>
      </c>
      <c r="B2202" s="6" t="s">
        <v>2037</v>
      </c>
      <c r="C2202" s="6" t="s">
        <v>74</v>
      </c>
      <c r="D2202" s="7">
        <v>1</v>
      </c>
      <c r="E2202" s="8">
        <f t="shared" si="382"/>
        <v>7229</v>
      </c>
      <c r="F2202" s="10">
        <f t="shared" si="382"/>
        <v>7229</v>
      </c>
      <c r="G2202" s="8">
        <f>일위대가목록!F303</f>
        <v>893</v>
      </c>
      <c r="H2202" s="10">
        <f>TRUNC(G2202*D2202,1)</f>
        <v>893</v>
      </c>
      <c r="I2202" s="8">
        <f>일위대가목록!G303</f>
        <v>6336</v>
      </c>
      <c r="J2202" s="10">
        <f>TRUNC(I2202*D2202,1)</f>
        <v>6336</v>
      </c>
      <c r="K2202" s="8">
        <f>일위대가목록!H303</f>
        <v>0</v>
      </c>
      <c r="L2202" s="10">
        <f>TRUNC(K2202*D2202,1)</f>
        <v>0</v>
      </c>
      <c r="M2202" s="6" t="s">
        <v>2038</v>
      </c>
      <c r="N2202" s="2" t="s">
        <v>2745</v>
      </c>
      <c r="O2202" s="2" t="s">
        <v>2039</v>
      </c>
      <c r="P2202" s="2" t="s">
        <v>47</v>
      </c>
      <c r="Q2202" s="2" t="s">
        <v>48</v>
      </c>
      <c r="R2202" s="2" t="s">
        <v>48</v>
      </c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2" t="s">
        <v>41</v>
      </c>
      <c r="AW2202" s="2" t="s">
        <v>4123</v>
      </c>
      <c r="AX2202" s="2" t="s">
        <v>41</v>
      </c>
      <c r="AY2202" s="2" t="s">
        <v>41</v>
      </c>
    </row>
    <row r="2203" spans="1:51" ht="30" customHeight="1" hidden="1">
      <c r="A2203" s="6" t="s">
        <v>1173</v>
      </c>
      <c r="B2203" s="6" t="s">
        <v>41</v>
      </c>
      <c r="C2203" s="6" t="s">
        <v>41</v>
      </c>
      <c r="D2203" s="7"/>
      <c r="E2203" s="8"/>
      <c r="F2203" s="10">
        <f>H2203+J2203+L2203</f>
        <v>69768</v>
      </c>
      <c r="G2203" s="8"/>
      <c r="H2203" s="10">
        <f>TRUNC(SUMIF(N2198:N2202,N2197,H2198:H2202),0)</f>
        <v>16265</v>
      </c>
      <c r="I2203" s="8"/>
      <c r="J2203" s="10">
        <f>TRUNC(SUMIF(N2198:N2202,N2197,J2198:J2202),0)</f>
        <v>53152</v>
      </c>
      <c r="K2203" s="8"/>
      <c r="L2203" s="10">
        <f>TRUNC(SUMIF(N2198:N2202,N2197,L2198:L2202),0)</f>
        <v>351</v>
      </c>
      <c r="M2203" s="6" t="s">
        <v>41</v>
      </c>
      <c r="N2203" s="2" t="s">
        <v>67</v>
      </c>
      <c r="O2203" s="2" t="s">
        <v>67</v>
      </c>
      <c r="P2203" s="2" t="s">
        <v>41</v>
      </c>
      <c r="Q2203" s="2" t="s">
        <v>41</v>
      </c>
      <c r="R2203" s="2" t="s">
        <v>41</v>
      </c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2" t="s">
        <v>41</v>
      </c>
      <c r="AW2203" s="2" t="s">
        <v>41</v>
      </c>
      <c r="AX2203" s="2" t="s">
        <v>41</v>
      </c>
      <c r="AY2203" s="2" t="s">
        <v>41</v>
      </c>
    </row>
    <row r="2204" spans="1:13" ht="30" customHeight="1" hidden="1">
      <c r="A2204" s="7"/>
      <c r="B2204" s="7"/>
      <c r="C2204" s="7"/>
      <c r="D2204" s="7"/>
      <c r="E2204" s="8"/>
      <c r="F2204" s="10"/>
      <c r="G2204" s="8"/>
      <c r="H2204" s="10"/>
      <c r="I2204" s="8"/>
      <c r="J2204" s="10"/>
      <c r="K2204" s="8"/>
      <c r="L2204" s="10"/>
      <c r="M2204" s="7"/>
    </row>
    <row r="2205" spans="1:14" ht="30" customHeight="1" hidden="1">
      <c r="A2205" s="24" t="s">
        <v>4124</v>
      </c>
      <c r="B2205" s="25"/>
      <c r="C2205" s="25"/>
      <c r="D2205" s="25"/>
      <c r="E2205" s="26"/>
      <c r="F2205" s="27"/>
      <c r="G2205" s="26"/>
      <c r="H2205" s="27"/>
      <c r="I2205" s="26"/>
      <c r="J2205" s="27"/>
      <c r="K2205" s="26"/>
      <c r="L2205" s="27"/>
      <c r="M2205" s="28"/>
      <c r="N2205" s="4" t="s">
        <v>2750</v>
      </c>
    </row>
    <row r="2206" spans="1:51" ht="30" customHeight="1" hidden="1">
      <c r="A2206" s="6" t="s">
        <v>2753</v>
      </c>
      <c r="B2206" s="6" t="s">
        <v>4125</v>
      </c>
      <c r="C2206" s="6" t="s">
        <v>74</v>
      </c>
      <c r="D2206" s="7">
        <v>1.1</v>
      </c>
      <c r="E2206" s="8">
        <f>TRUNC(G2206+I2206+K2206,1)</f>
        <v>10480</v>
      </c>
      <c r="F2206" s="10">
        <f>TRUNC(H2206+J2206+L2206,1)</f>
        <v>11528</v>
      </c>
      <c r="G2206" s="8">
        <f>단가대비표!O144</f>
        <v>10480</v>
      </c>
      <c r="H2206" s="10">
        <f>TRUNC(G2206*D2206,1)</f>
        <v>11528</v>
      </c>
      <c r="I2206" s="8">
        <f>단가대비표!P144</f>
        <v>0</v>
      </c>
      <c r="J2206" s="10">
        <f>TRUNC(I2206*D2206,1)</f>
        <v>0</v>
      </c>
      <c r="K2206" s="8">
        <f>단가대비표!V144</f>
        <v>0</v>
      </c>
      <c r="L2206" s="10">
        <f>TRUNC(K2206*D2206,1)</f>
        <v>0</v>
      </c>
      <c r="M2206" s="6" t="s">
        <v>4126</v>
      </c>
      <c r="N2206" s="2" t="s">
        <v>2750</v>
      </c>
      <c r="O2206" s="2" t="s">
        <v>4127</v>
      </c>
      <c r="P2206" s="2" t="s">
        <v>48</v>
      </c>
      <c r="Q2206" s="2" t="s">
        <v>48</v>
      </c>
      <c r="R2206" s="2" t="s">
        <v>47</v>
      </c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2" t="s">
        <v>41</v>
      </c>
      <c r="AW2206" s="2" t="s">
        <v>4128</v>
      </c>
      <c r="AX2206" s="2" t="s">
        <v>41</v>
      </c>
      <c r="AY2206" s="2" t="s">
        <v>41</v>
      </c>
    </row>
    <row r="2207" spans="1:51" ht="30" customHeight="1" hidden="1">
      <c r="A2207" s="6" t="s">
        <v>1243</v>
      </c>
      <c r="B2207" s="6" t="s">
        <v>1211</v>
      </c>
      <c r="C2207" s="6" t="s">
        <v>1212</v>
      </c>
      <c r="D2207" s="7">
        <v>0.033</v>
      </c>
      <c r="E2207" s="8">
        <f>TRUNC(G2207+I2207+K2207,1)</f>
        <v>158297</v>
      </c>
      <c r="F2207" s="10">
        <f>TRUNC(H2207+J2207+L2207,1)</f>
        <v>5223.8</v>
      </c>
      <c r="G2207" s="8">
        <f>단가대비표!O383</f>
        <v>0</v>
      </c>
      <c r="H2207" s="10">
        <f>TRUNC(G2207*D2207,1)</f>
        <v>0</v>
      </c>
      <c r="I2207" s="8">
        <f>단가대비표!P383</f>
        <v>158297</v>
      </c>
      <c r="J2207" s="10">
        <f>TRUNC(I2207*D2207,1)</f>
        <v>5223.8</v>
      </c>
      <c r="K2207" s="8">
        <f>단가대비표!V383</f>
        <v>0</v>
      </c>
      <c r="L2207" s="10">
        <f>TRUNC(K2207*D2207,1)</f>
        <v>0</v>
      </c>
      <c r="M2207" s="6" t="s">
        <v>1244</v>
      </c>
      <c r="N2207" s="2" t="s">
        <v>2750</v>
      </c>
      <c r="O2207" s="2" t="s">
        <v>1245</v>
      </c>
      <c r="P2207" s="2" t="s">
        <v>48</v>
      </c>
      <c r="Q2207" s="2" t="s">
        <v>48</v>
      </c>
      <c r="R2207" s="2" t="s">
        <v>47</v>
      </c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2" t="s">
        <v>41</v>
      </c>
      <c r="AW2207" s="2" t="s">
        <v>4129</v>
      </c>
      <c r="AX2207" s="2" t="s">
        <v>41</v>
      </c>
      <c r="AY2207" s="2" t="s">
        <v>41</v>
      </c>
    </row>
    <row r="2208" spans="1:51" ht="30" customHeight="1" hidden="1">
      <c r="A2208" s="6" t="s">
        <v>1173</v>
      </c>
      <c r="B2208" s="6" t="s">
        <v>41</v>
      </c>
      <c r="C2208" s="6" t="s">
        <v>41</v>
      </c>
      <c r="D2208" s="7"/>
      <c r="E2208" s="8"/>
      <c r="F2208" s="10">
        <f>H2208+J2208+L2208</f>
        <v>16751</v>
      </c>
      <c r="G2208" s="8"/>
      <c r="H2208" s="10">
        <f>TRUNC(SUMIF(N2206:N2207,N2205,H2206:H2207),0)</f>
        <v>11528</v>
      </c>
      <c r="I2208" s="8"/>
      <c r="J2208" s="10">
        <f>TRUNC(SUMIF(N2206:N2207,N2205,J2206:J2207),0)</f>
        <v>5223</v>
      </c>
      <c r="K2208" s="8"/>
      <c r="L2208" s="10">
        <f>TRUNC(SUMIF(N2206:N2207,N2205,L2206:L2207),0)</f>
        <v>0</v>
      </c>
      <c r="M2208" s="6" t="s">
        <v>41</v>
      </c>
      <c r="N2208" s="2" t="s">
        <v>67</v>
      </c>
      <c r="O2208" s="2" t="s">
        <v>67</v>
      </c>
      <c r="P2208" s="2" t="s">
        <v>41</v>
      </c>
      <c r="Q2208" s="2" t="s">
        <v>41</v>
      </c>
      <c r="R2208" s="2" t="s">
        <v>41</v>
      </c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2" t="s">
        <v>41</v>
      </c>
      <c r="AW2208" s="2" t="s">
        <v>41</v>
      </c>
      <c r="AX2208" s="2" t="s">
        <v>41</v>
      </c>
      <c r="AY2208" s="2" t="s">
        <v>41</v>
      </c>
    </row>
    <row r="2209" spans="1:13" ht="30" customHeight="1" hidden="1">
      <c r="A2209" s="7"/>
      <c r="B2209" s="7"/>
      <c r="C2209" s="7"/>
      <c r="D2209" s="7"/>
      <c r="E2209" s="8"/>
      <c r="F2209" s="10"/>
      <c r="G2209" s="8"/>
      <c r="H2209" s="10"/>
      <c r="I2209" s="8"/>
      <c r="J2209" s="10"/>
      <c r="K2209" s="8"/>
      <c r="L2209" s="10"/>
      <c r="M2209" s="7"/>
    </row>
    <row r="2210" spans="1:14" ht="30" customHeight="1" hidden="1">
      <c r="A2210" s="24" t="s">
        <v>4130</v>
      </c>
      <c r="B2210" s="25"/>
      <c r="C2210" s="25"/>
      <c r="D2210" s="25"/>
      <c r="E2210" s="26"/>
      <c r="F2210" s="27"/>
      <c r="G2210" s="26"/>
      <c r="H2210" s="27"/>
      <c r="I2210" s="26"/>
      <c r="J2210" s="27"/>
      <c r="K2210" s="26"/>
      <c r="L2210" s="27"/>
      <c r="M2210" s="28"/>
      <c r="N2210" s="4" t="s">
        <v>2762</v>
      </c>
    </row>
    <row r="2211" spans="1:51" ht="30" customHeight="1" hidden="1">
      <c r="A2211" s="6" t="s">
        <v>4131</v>
      </c>
      <c r="B2211" s="6" t="s">
        <v>4132</v>
      </c>
      <c r="C2211" s="6" t="s">
        <v>699</v>
      </c>
      <c r="D2211" s="7">
        <v>14.036</v>
      </c>
      <c r="E2211" s="8">
        <f aca="true" t="shared" si="383" ref="E2211:F2213">TRUNC(G2211+I2211+K2211,1)</f>
        <v>1255</v>
      </c>
      <c r="F2211" s="10">
        <f t="shared" si="383"/>
        <v>17615.1</v>
      </c>
      <c r="G2211" s="8">
        <f>단가대비표!O100</f>
        <v>1255</v>
      </c>
      <c r="H2211" s="10">
        <f>TRUNC(G2211*D2211,1)</f>
        <v>17615.1</v>
      </c>
      <c r="I2211" s="8">
        <f>단가대비표!P100</f>
        <v>0</v>
      </c>
      <c r="J2211" s="10">
        <f>TRUNC(I2211*D2211,1)</f>
        <v>0</v>
      </c>
      <c r="K2211" s="8">
        <f>단가대비표!V100</f>
        <v>0</v>
      </c>
      <c r="L2211" s="10">
        <f>TRUNC(K2211*D2211,1)</f>
        <v>0</v>
      </c>
      <c r="M2211" s="6" t="s">
        <v>4133</v>
      </c>
      <c r="N2211" s="2" t="s">
        <v>2762</v>
      </c>
      <c r="O2211" s="2" t="s">
        <v>4134</v>
      </c>
      <c r="P2211" s="2" t="s">
        <v>48</v>
      </c>
      <c r="Q2211" s="2" t="s">
        <v>48</v>
      </c>
      <c r="R2211" s="2" t="s">
        <v>47</v>
      </c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2" t="s">
        <v>41</v>
      </c>
      <c r="AW2211" s="2" t="s">
        <v>4135</v>
      </c>
      <c r="AX2211" s="2" t="s">
        <v>41</v>
      </c>
      <c r="AY2211" s="2" t="s">
        <v>41</v>
      </c>
    </row>
    <row r="2212" spans="1:51" ht="30" customHeight="1" hidden="1">
      <c r="A2212" s="6" t="s">
        <v>1501</v>
      </c>
      <c r="B2212" s="6" t="s">
        <v>1502</v>
      </c>
      <c r="C2212" s="6" t="s">
        <v>699</v>
      </c>
      <c r="D2212" s="7">
        <v>12.76</v>
      </c>
      <c r="E2212" s="8">
        <f t="shared" si="383"/>
        <v>4975</v>
      </c>
      <c r="F2212" s="10">
        <f t="shared" si="383"/>
        <v>63480.9</v>
      </c>
      <c r="G2212" s="8">
        <f>일위대가목록!F256</f>
        <v>227</v>
      </c>
      <c r="H2212" s="10">
        <f>TRUNC(G2212*D2212,1)</f>
        <v>2896.5</v>
      </c>
      <c r="I2212" s="8">
        <f>일위대가목록!G256</f>
        <v>4744</v>
      </c>
      <c r="J2212" s="10">
        <f>TRUNC(I2212*D2212,1)</f>
        <v>60533.4</v>
      </c>
      <c r="K2212" s="8">
        <f>일위대가목록!H256</f>
        <v>4</v>
      </c>
      <c r="L2212" s="10">
        <f>TRUNC(K2212*D2212,1)</f>
        <v>51</v>
      </c>
      <c r="M2212" s="6" t="s">
        <v>1503</v>
      </c>
      <c r="N2212" s="2" t="s">
        <v>2762</v>
      </c>
      <c r="O2212" s="2" t="s">
        <v>1504</v>
      </c>
      <c r="P2212" s="2" t="s">
        <v>47</v>
      </c>
      <c r="Q2212" s="2" t="s">
        <v>48</v>
      </c>
      <c r="R2212" s="2" t="s">
        <v>48</v>
      </c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2" t="s">
        <v>41</v>
      </c>
      <c r="AW2212" s="2" t="s">
        <v>4136</v>
      </c>
      <c r="AX2212" s="2" t="s">
        <v>41</v>
      </c>
      <c r="AY2212" s="2" t="s">
        <v>41</v>
      </c>
    </row>
    <row r="2213" spans="1:51" ht="30" customHeight="1" hidden="1">
      <c r="A2213" s="6" t="s">
        <v>1016</v>
      </c>
      <c r="B2213" s="6" t="s">
        <v>1017</v>
      </c>
      <c r="C2213" s="6" t="s">
        <v>699</v>
      </c>
      <c r="D2213" s="7">
        <v>-0.893</v>
      </c>
      <c r="E2213" s="8">
        <f t="shared" si="383"/>
        <v>120</v>
      </c>
      <c r="F2213" s="10">
        <f t="shared" si="383"/>
        <v>-107.1</v>
      </c>
      <c r="G2213" s="8">
        <f>단가대비표!O50</f>
        <v>120</v>
      </c>
      <c r="H2213" s="10">
        <f>TRUNC(G2213*D2213,1)</f>
        <v>-107.1</v>
      </c>
      <c r="I2213" s="8">
        <f>단가대비표!P50</f>
        <v>0</v>
      </c>
      <c r="J2213" s="10">
        <f>TRUNC(I2213*D2213,1)</f>
        <v>0</v>
      </c>
      <c r="K2213" s="8">
        <f>단가대비표!V50</f>
        <v>0</v>
      </c>
      <c r="L2213" s="10">
        <f>TRUNC(K2213*D2213,1)</f>
        <v>0</v>
      </c>
      <c r="M2213" s="6" t="s">
        <v>1483</v>
      </c>
      <c r="N2213" s="2" t="s">
        <v>2762</v>
      </c>
      <c r="O2213" s="2" t="s">
        <v>1484</v>
      </c>
      <c r="P2213" s="2" t="s">
        <v>48</v>
      </c>
      <c r="Q2213" s="2" t="s">
        <v>48</v>
      </c>
      <c r="R2213" s="2" t="s">
        <v>47</v>
      </c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2" t="s">
        <v>41</v>
      </c>
      <c r="AW2213" s="2" t="s">
        <v>4137</v>
      </c>
      <c r="AX2213" s="2" t="s">
        <v>41</v>
      </c>
      <c r="AY2213" s="2" t="s">
        <v>41</v>
      </c>
    </row>
    <row r="2214" spans="1:51" ht="30" customHeight="1" hidden="1">
      <c r="A2214" s="6" t="s">
        <v>1173</v>
      </c>
      <c r="B2214" s="6" t="s">
        <v>41</v>
      </c>
      <c r="C2214" s="6" t="s">
        <v>41</v>
      </c>
      <c r="D2214" s="7"/>
      <c r="E2214" s="8"/>
      <c r="F2214" s="10">
        <f>H2214+J2214+L2214</f>
        <v>80988</v>
      </c>
      <c r="G2214" s="8"/>
      <c r="H2214" s="10">
        <f>TRUNC(SUMIF(N2211:N2213,N2210,H2211:H2213),0)</f>
        <v>20404</v>
      </c>
      <c r="I2214" s="8"/>
      <c r="J2214" s="10">
        <f>TRUNC(SUMIF(N2211:N2213,N2210,J2211:J2213),0)</f>
        <v>60533</v>
      </c>
      <c r="K2214" s="8"/>
      <c r="L2214" s="10">
        <f>TRUNC(SUMIF(N2211:N2213,N2210,L2211:L2213),0)</f>
        <v>51</v>
      </c>
      <c r="M2214" s="6" t="s">
        <v>41</v>
      </c>
      <c r="N2214" s="2" t="s">
        <v>67</v>
      </c>
      <c r="O2214" s="2" t="s">
        <v>67</v>
      </c>
      <c r="P2214" s="2" t="s">
        <v>41</v>
      </c>
      <c r="Q2214" s="2" t="s">
        <v>41</v>
      </c>
      <c r="R2214" s="2" t="s">
        <v>41</v>
      </c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2" t="s">
        <v>41</v>
      </c>
      <c r="AW2214" s="2" t="s">
        <v>41</v>
      </c>
      <c r="AX2214" s="2" t="s">
        <v>41</v>
      </c>
      <c r="AY2214" s="2" t="s">
        <v>41</v>
      </c>
    </row>
    <row r="2215" spans="1:13" ht="30" customHeight="1" hidden="1">
      <c r="A2215" s="7"/>
      <c r="B2215" s="7"/>
      <c r="C2215" s="7"/>
      <c r="D2215" s="7"/>
      <c r="E2215" s="8"/>
      <c r="F2215" s="10"/>
      <c r="G2215" s="8"/>
      <c r="H2215" s="10"/>
      <c r="I2215" s="8"/>
      <c r="J2215" s="10"/>
      <c r="K2215" s="8"/>
      <c r="L2215" s="10"/>
      <c r="M2215" s="7"/>
    </row>
    <row r="2216" spans="1:14" ht="30" customHeight="1" hidden="1">
      <c r="A2216" s="24" t="s">
        <v>4138</v>
      </c>
      <c r="B2216" s="25"/>
      <c r="C2216" s="25"/>
      <c r="D2216" s="25"/>
      <c r="E2216" s="26"/>
      <c r="F2216" s="27"/>
      <c r="G2216" s="26"/>
      <c r="H2216" s="27"/>
      <c r="I2216" s="26"/>
      <c r="J2216" s="27"/>
      <c r="K2216" s="26"/>
      <c r="L2216" s="27"/>
      <c r="M2216" s="28"/>
      <c r="N2216" s="4" t="s">
        <v>2767</v>
      </c>
    </row>
    <row r="2217" spans="1:51" ht="30" customHeight="1" hidden="1">
      <c r="A2217" s="6" t="s">
        <v>3742</v>
      </c>
      <c r="B2217" s="6" t="s">
        <v>3743</v>
      </c>
      <c r="C2217" s="6" t="s">
        <v>1422</v>
      </c>
      <c r="D2217" s="7">
        <v>0.2158</v>
      </c>
      <c r="E2217" s="8">
        <f aca="true" t="shared" si="384" ref="E2217:F2223">TRUNC(G2217+I2217+K2217,1)</f>
        <v>5060</v>
      </c>
      <c r="F2217" s="10">
        <f t="shared" si="384"/>
        <v>1091.9</v>
      </c>
      <c r="G2217" s="8">
        <f>단가대비표!O322</f>
        <v>5060</v>
      </c>
      <c r="H2217" s="10">
        <f aca="true" t="shared" si="385" ref="H2217:H2223">TRUNC(G2217*D2217,1)</f>
        <v>1091.9</v>
      </c>
      <c r="I2217" s="8">
        <f>단가대비표!P322</f>
        <v>0</v>
      </c>
      <c r="J2217" s="10">
        <f aca="true" t="shared" si="386" ref="J2217:J2223">TRUNC(I2217*D2217,1)</f>
        <v>0</v>
      </c>
      <c r="K2217" s="8">
        <f>단가대비표!V322</f>
        <v>0</v>
      </c>
      <c r="L2217" s="10">
        <f aca="true" t="shared" si="387" ref="L2217:L2223">TRUNC(K2217*D2217,1)</f>
        <v>0</v>
      </c>
      <c r="M2217" s="6" t="s">
        <v>3744</v>
      </c>
      <c r="N2217" s="2" t="s">
        <v>2767</v>
      </c>
      <c r="O2217" s="2" t="s">
        <v>3745</v>
      </c>
      <c r="P2217" s="2" t="s">
        <v>48</v>
      </c>
      <c r="Q2217" s="2" t="s">
        <v>48</v>
      </c>
      <c r="R2217" s="2" t="s">
        <v>47</v>
      </c>
      <c r="S2217" s="3"/>
      <c r="T2217" s="3"/>
      <c r="U2217" s="3"/>
      <c r="V2217" s="3">
        <v>1</v>
      </c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2" t="s">
        <v>41</v>
      </c>
      <c r="AW2217" s="2" t="s">
        <v>4139</v>
      </c>
      <c r="AX2217" s="2" t="s">
        <v>41</v>
      </c>
      <c r="AY2217" s="2" t="s">
        <v>41</v>
      </c>
    </row>
    <row r="2218" spans="1:51" ht="30" customHeight="1" hidden="1">
      <c r="A2218" s="6" t="s">
        <v>1680</v>
      </c>
      <c r="B2218" s="6" t="s">
        <v>1681</v>
      </c>
      <c r="C2218" s="6" t="s">
        <v>1422</v>
      </c>
      <c r="D2218" s="7">
        <v>0.0104</v>
      </c>
      <c r="E2218" s="8">
        <f t="shared" si="384"/>
        <v>2488.8</v>
      </c>
      <c r="F2218" s="10">
        <f t="shared" si="384"/>
        <v>25.8</v>
      </c>
      <c r="G2218" s="8">
        <f>단가대비표!O329</f>
        <v>2488.88</v>
      </c>
      <c r="H2218" s="10">
        <f t="shared" si="385"/>
        <v>25.8</v>
      </c>
      <c r="I2218" s="8">
        <f>단가대비표!P329</f>
        <v>0</v>
      </c>
      <c r="J2218" s="10">
        <f t="shared" si="386"/>
        <v>0</v>
      </c>
      <c r="K2218" s="8">
        <f>단가대비표!V329</f>
        <v>0</v>
      </c>
      <c r="L2218" s="10">
        <f t="shared" si="387"/>
        <v>0</v>
      </c>
      <c r="M2218" s="6" t="s">
        <v>1682</v>
      </c>
      <c r="N2218" s="2" t="s">
        <v>2767</v>
      </c>
      <c r="O2218" s="2" t="s">
        <v>1683</v>
      </c>
      <c r="P2218" s="2" t="s">
        <v>48</v>
      </c>
      <c r="Q2218" s="2" t="s">
        <v>48</v>
      </c>
      <c r="R2218" s="2" t="s">
        <v>47</v>
      </c>
      <c r="S2218" s="3"/>
      <c r="T2218" s="3"/>
      <c r="U2218" s="3"/>
      <c r="V2218" s="3">
        <v>1</v>
      </c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2" t="s">
        <v>41</v>
      </c>
      <c r="AW2218" s="2" t="s">
        <v>4140</v>
      </c>
      <c r="AX2218" s="2" t="s">
        <v>41</v>
      </c>
      <c r="AY2218" s="2" t="s">
        <v>41</v>
      </c>
    </row>
    <row r="2219" spans="1:51" ht="30" customHeight="1" hidden="1">
      <c r="A2219" s="6" t="s">
        <v>1685</v>
      </c>
      <c r="B2219" s="6" t="s">
        <v>1686</v>
      </c>
      <c r="C2219" s="6" t="s">
        <v>1028</v>
      </c>
      <c r="D2219" s="7">
        <v>1</v>
      </c>
      <c r="E2219" s="8">
        <f t="shared" si="384"/>
        <v>111.7</v>
      </c>
      <c r="F2219" s="10">
        <f t="shared" si="384"/>
        <v>111.7</v>
      </c>
      <c r="G2219" s="8">
        <f>TRUNC(SUMIF(V2217:V2223,RIGHTB(O2219,1),H2217:H2223)*U2219,2)</f>
        <v>111.77</v>
      </c>
      <c r="H2219" s="10">
        <f t="shared" si="385"/>
        <v>111.7</v>
      </c>
      <c r="I2219" s="8">
        <v>0</v>
      </c>
      <c r="J2219" s="10">
        <f t="shared" si="386"/>
        <v>0</v>
      </c>
      <c r="K2219" s="8">
        <v>0</v>
      </c>
      <c r="L2219" s="10">
        <f t="shared" si="387"/>
        <v>0</v>
      </c>
      <c r="M2219" s="6" t="s">
        <v>41</v>
      </c>
      <c r="N2219" s="2" t="s">
        <v>2767</v>
      </c>
      <c r="O2219" s="2" t="s">
        <v>1104</v>
      </c>
      <c r="P2219" s="2" t="s">
        <v>48</v>
      </c>
      <c r="Q2219" s="2" t="s">
        <v>48</v>
      </c>
      <c r="R2219" s="2" t="s">
        <v>48</v>
      </c>
      <c r="S2219" s="3">
        <v>0</v>
      </c>
      <c r="T2219" s="3">
        <v>0</v>
      </c>
      <c r="U2219" s="3">
        <v>0.1</v>
      </c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2" t="s">
        <v>41</v>
      </c>
      <c r="AW2219" s="2" t="s">
        <v>4141</v>
      </c>
      <c r="AX2219" s="2" t="s">
        <v>41</v>
      </c>
      <c r="AY2219" s="2" t="s">
        <v>41</v>
      </c>
    </row>
    <row r="2220" spans="1:51" ht="30" customHeight="1" hidden="1">
      <c r="A2220" s="6" t="s">
        <v>4047</v>
      </c>
      <c r="B2220" s="6" t="s">
        <v>4142</v>
      </c>
      <c r="C2220" s="6" t="s">
        <v>699</v>
      </c>
      <c r="D2220" s="7">
        <v>0.08</v>
      </c>
      <c r="E2220" s="8">
        <f t="shared" si="384"/>
        <v>1993.5</v>
      </c>
      <c r="F2220" s="10">
        <f t="shared" si="384"/>
        <v>159.4</v>
      </c>
      <c r="G2220" s="8">
        <f>단가대비표!O277</f>
        <v>1993.54</v>
      </c>
      <c r="H2220" s="10">
        <f t="shared" si="385"/>
        <v>159.4</v>
      </c>
      <c r="I2220" s="8">
        <f>단가대비표!P277</f>
        <v>0</v>
      </c>
      <c r="J2220" s="10">
        <f t="shared" si="386"/>
        <v>0</v>
      </c>
      <c r="K2220" s="8">
        <f>단가대비표!V277</f>
        <v>0</v>
      </c>
      <c r="L2220" s="10">
        <f t="shared" si="387"/>
        <v>0</v>
      </c>
      <c r="M2220" s="6" t="s">
        <v>4143</v>
      </c>
      <c r="N2220" s="2" t="s">
        <v>2767</v>
      </c>
      <c r="O2220" s="2" t="s">
        <v>4144</v>
      </c>
      <c r="P2220" s="2" t="s">
        <v>48</v>
      </c>
      <c r="Q2220" s="2" t="s">
        <v>48</v>
      </c>
      <c r="R2220" s="2" t="s">
        <v>47</v>
      </c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2" t="s">
        <v>41</v>
      </c>
      <c r="AW2220" s="2" t="s">
        <v>4145</v>
      </c>
      <c r="AX2220" s="2" t="s">
        <v>41</v>
      </c>
      <c r="AY2220" s="2" t="s">
        <v>41</v>
      </c>
    </row>
    <row r="2221" spans="1:51" ht="30" customHeight="1" hidden="1">
      <c r="A2221" s="6" t="s">
        <v>1688</v>
      </c>
      <c r="B2221" s="6" t="s">
        <v>1689</v>
      </c>
      <c r="C2221" s="6" t="s">
        <v>1690</v>
      </c>
      <c r="D2221" s="7">
        <v>0.1</v>
      </c>
      <c r="E2221" s="8">
        <f t="shared" si="384"/>
        <v>200</v>
      </c>
      <c r="F2221" s="10">
        <f t="shared" si="384"/>
        <v>20</v>
      </c>
      <c r="G2221" s="8">
        <f>단가대비표!O270</f>
        <v>200</v>
      </c>
      <c r="H2221" s="10">
        <f t="shared" si="385"/>
        <v>20</v>
      </c>
      <c r="I2221" s="8">
        <f>단가대비표!P270</f>
        <v>0</v>
      </c>
      <c r="J2221" s="10">
        <f t="shared" si="386"/>
        <v>0</v>
      </c>
      <c r="K2221" s="8">
        <f>단가대비표!V270</f>
        <v>0</v>
      </c>
      <c r="L2221" s="10">
        <f t="shared" si="387"/>
        <v>0</v>
      </c>
      <c r="M2221" s="6" t="s">
        <v>1691</v>
      </c>
      <c r="N2221" s="2" t="s">
        <v>2767</v>
      </c>
      <c r="O2221" s="2" t="s">
        <v>1692</v>
      </c>
      <c r="P2221" s="2" t="s">
        <v>48</v>
      </c>
      <c r="Q2221" s="2" t="s">
        <v>48</v>
      </c>
      <c r="R2221" s="2" t="s">
        <v>47</v>
      </c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2" t="s">
        <v>41</v>
      </c>
      <c r="AW2221" s="2" t="s">
        <v>4146</v>
      </c>
      <c r="AX2221" s="2" t="s">
        <v>41</v>
      </c>
      <c r="AY2221" s="2" t="s">
        <v>41</v>
      </c>
    </row>
    <row r="2222" spans="1:51" ht="30" customHeight="1" hidden="1">
      <c r="A2222" s="6" t="s">
        <v>1694</v>
      </c>
      <c r="B2222" s="6" t="s">
        <v>1211</v>
      </c>
      <c r="C2222" s="6" t="s">
        <v>1212</v>
      </c>
      <c r="D2222" s="7">
        <v>0.006</v>
      </c>
      <c r="E2222" s="8">
        <f t="shared" si="384"/>
        <v>138445</v>
      </c>
      <c r="F2222" s="10">
        <f t="shared" si="384"/>
        <v>830.6</v>
      </c>
      <c r="G2222" s="8">
        <f>단가대비표!O389</f>
        <v>0</v>
      </c>
      <c r="H2222" s="10">
        <f t="shared" si="385"/>
        <v>0</v>
      </c>
      <c r="I2222" s="8">
        <f>단가대비표!P389</f>
        <v>138445</v>
      </c>
      <c r="J2222" s="10">
        <f t="shared" si="386"/>
        <v>830.6</v>
      </c>
      <c r="K2222" s="8">
        <f>단가대비표!V389</f>
        <v>0</v>
      </c>
      <c r="L2222" s="10">
        <f t="shared" si="387"/>
        <v>0</v>
      </c>
      <c r="M2222" s="6" t="s">
        <v>1695</v>
      </c>
      <c r="N2222" s="2" t="s">
        <v>2767</v>
      </c>
      <c r="O2222" s="2" t="s">
        <v>1696</v>
      </c>
      <c r="P2222" s="2" t="s">
        <v>48</v>
      </c>
      <c r="Q2222" s="2" t="s">
        <v>48</v>
      </c>
      <c r="R2222" s="2" t="s">
        <v>47</v>
      </c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2" t="s">
        <v>41</v>
      </c>
      <c r="AW2222" s="2" t="s">
        <v>4147</v>
      </c>
      <c r="AX2222" s="2" t="s">
        <v>41</v>
      </c>
      <c r="AY2222" s="2" t="s">
        <v>41</v>
      </c>
    </row>
    <row r="2223" spans="1:51" ht="30" customHeight="1" hidden="1">
      <c r="A2223" s="6" t="s">
        <v>1698</v>
      </c>
      <c r="B2223" s="6" t="s">
        <v>1699</v>
      </c>
      <c r="C2223" s="6" t="s">
        <v>300</v>
      </c>
      <c r="D2223" s="7">
        <v>0.05</v>
      </c>
      <c r="E2223" s="8">
        <f t="shared" si="384"/>
        <v>5934</v>
      </c>
      <c r="F2223" s="10">
        <f t="shared" si="384"/>
        <v>296.7</v>
      </c>
      <c r="G2223" s="8">
        <f>일위대가목록!F277</f>
        <v>1164</v>
      </c>
      <c r="H2223" s="10">
        <f t="shared" si="385"/>
        <v>58.2</v>
      </c>
      <c r="I2223" s="8">
        <f>일위대가목록!G277</f>
        <v>0</v>
      </c>
      <c r="J2223" s="10">
        <f t="shared" si="386"/>
        <v>0</v>
      </c>
      <c r="K2223" s="8">
        <f>일위대가목록!H277</f>
        <v>4770</v>
      </c>
      <c r="L2223" s="10">
        <f t="shared" si="387"/>
        <v>238.5</v>
      </c>
      <c r="M2223" s="6" t="s">
        <v>1700</v>
      </c>
      <c r="N2223" s="2" t="s">
        <v>2767</v>
      </c>
      <c r="O2223" s="2" t="s">
        <v>1701</v>
      </c>
      <c r="P2223" s="2" t="s">
        <v>47</v>
      </c>
      <c r="Q2223" s="2" t="s">
        <v>48</v>
      </c>
      <c r="R2223" s="2" t="s">
        <v>48</v>
      </c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2" t="s">
        <v>41</v>
      </c>
      <c r="AW2223" s="2" t="s">
        <v>4148</v>
      </c>
      <c r="AX2223" s="2" t="s">
        <v>41</v>
      </c>
      <c r="AY2223" s="2" t="s">
        <v>41</v>
      </c>
    </row>
    <row r="2224" spans="1:51" ht="30" customHeight="1" hidden="1">
      <c r="A2224" s="6" t="s">
        <v>1173</v>
      </c>
      <c r="B2224" s="6" t="s">
        <v>41</v>
      </c>
      <c r="C2224" s="6" t="s">
        <v>41</v>
      </c>
      <c r="D2224" s="7"/>
      <c r="E2224" s="8"/>
      <c r="F2224" s="10">
        <f>H2224+J2224+L2224</f>
        <v>2535</v>
      </c>
      <c r="G2224" s="8"/>
      <c r="H2224" s="10">
        <f>TRUNC(SUMIF(N2217:N2223,N2216,H2217:H2223),0)</f>
        <v>1467</v>
      </c>
      <c r="I2224" s="8"/>
      <c r="J2224" s="10">
        <f>TRUNC(SUMIF(N2217:N2223,N2216,J2217:J2223),0)</f>
        <v>830</v>
      </c>
      <c r="K2224" s="8"/>
      <c r="L2224" s="10">
        <f>TRUNC(SUMIF(N2217:N2223,N2216,L2217:L2223),0)</f>
        <v>238</v>
      </c>
      <c r="M2224" s="6" t="s">
        <v>41</v>
      </c>
      <c r="N2224" s="2" t="s">
        <v>67</v>
      </c>
      <c r="O2224" s="2" t="s">
        <v>67</v>
      </c>
      <c r="P2224" s="2" t="s">
        <v>41</v>
      </c>
      <c r="Q2224" s="2" t="s">
        <v>41</v>
      </c>
      <c r="R2224" s="2" t="s">
        <v>41</v>
      </c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2" t="s">
        <v>41</v>
      </c>
      <c r="AW2224" s="2" t="s">
        <v>41</v>
      </c>
      <c r="AX2224" s="2" t="s">
        <v>41</v>
      </c>
      <c r="AY2224" s="2" t="s">
        <v>41</v>
      </c>
    </row>
    <row r="2225" spans="1:13" ht="30" customHeight="1" hidden="1">
      <c r="A2225" s="7"/>
      <c r="B2225" s="7"/>
      <c r="C2225" s="7"/>
      <c r="D2225" s="7"/>
      <c r="E2225" s="8"/>
      <c r="F2225" s="10"/>
      <c r="G2225" s="8"/>
      <c r="H2225" s="10"/>
      <c r="I2225" s="8"/>
      <c r="J2225" s="10"/>
      <c r="K2225" s="8"/>
      <c r="L2225" s="10"/>
      <c r="M2225" s="7"/>
    </row>
    <row r="2226" spans="1:14" ht="30" customHeight="1" hidden="1">
      <c r="A2226" s="24" t="s">
        <v>4149</v>
      </c>
      <c r="B2226" s="25"/>
      <c r="C2226" s="25"/>
      <c r="D2226" s="25"/>
      <c r="E2226" s="26"/>
      <c r="F2226" s="27"/>
      <c r="G2226" s="26"/>
      <c r="H2226" s="27"/>
      <c r="I2226" s="26"/>
      <c r="J2226" s="27"/>
      <c r="K2226" s="26"/>
      <c r="L2226" s="27"/>
      <c r="M2226" s="28"/>
      <c r="N2226" s="4" t="s">
        <v>2772</v>
      </c>
    </row>
    <row r="2227" spans="1:51" ht="30" customHeight="1" hidden="1">
      <c r="A2227" s="6" t="s">
        <v>258</v>
      </c>
      <c r="B2227" s="6" t="s">
        <v>259</v>
      </c>
      <c r="C2227" s="6" t="s">
        <v>219</v>
      </c>
      <c r="D2227" s="7">
        <v>0.004263</v>
      </c>
      <c r="E2227" s="8">
        <f aca="true" t="shared" si="388" ref="E2227:F2230">TRUNC(G2227+I2227+K2227,1)</f>
        <v>570000</v>
      </c>
      <c r="F2227" s="10">
        <f t="shared" si="388"/>
        <v>2429.9</v>
      </c>
      <c r="G2227" s="8">
        <f>단가대비표!O92</f>
        <v>570000</v>
      </c>
      <c r="H2227" s="10">
        <f>TRUNC(G2227*D2227,1)</f>
        <v>2429.9</v>
      </c>
      <c r="I2227" s="8">
        <f>단가대비표!P92</f>
        <v>0</v>
      </c>
      <c r="J2227" s="10">
        <f>TRUNC(I2227*D2227,1)</f>
        <v>0</v>
      </c>
      <c r="K2227" s="8">
        <f>단가대비표!V92</f>
        <v>0</v>
      </c>
      <c r="L2227" s="10">
        <f>TRUNC(K2227*D2227,1)</f>
        <v>0</v>
      </c>
      <c r="M2227" s="6" t="s">
        <v>260</v>
      </c>
      <c r="N2227" s="2" t="s">
        <v>2772</v>
      </c>
      <c r="O2227" s="2" t="s">
        <v>261</v>
      </c>
      <c r="P2227" s="2" t="s">
        <v>48</v>
      </c>
      <c r="Q2227" s="2" t="s">
        <v>48</v>
      </c>
      <c r="R2227" s="2" t="s">
        <v>47</v>
      </c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2" t="s">
        <v>41</v>
      </c>
      <c r="AW2227" s="2" t="s">
        <v>4150</v>
      </c>
      <c r="AX2227" s="2" t="s">
        <v>41</v>
      </c>
      <c r="AY2227" s="2" t="s">
        <v>41</v>
      </c>
    </row>
    <row r="2228" spans="1:51" ht="30" customHeight="1" hidden="1">
      <c r="A2228" s="6" t="s">
        <v>1501</v>
      </c>
      <c r="B2228" s="6" t="s">
        <v>1502</v>
      </c>
      <c r="C2228" s="6" t="s">
        <v>699</v>
      </c>
      <c r="D2228" s="7">
        <v>4.06</v>
      </c>
      <c r="E2228" s="8">
        <f t="shared" si="388"/>
        <v>4975</v>
      </c>
      <c r="F2228" s="10">
        <f t="shared" si="388"/>
        <v>20198.4</v>
      </c>
      <c r="G2228" s="8">
        <f>일위대가목록!F256</f>
        <v>227</v>
      </c>
      <c r="H2228" s="10">
        <f>TRUNC(G2228*D2228,1)</f>
        <v>921.6</v>
      </c>
      <c r="I2228" s="8">
        <f>일위대가목록!G256</f>
        <v>4744</v>
      </c>
      <c r="J2228" s="10">
        <f>TRUNC(I2228*D2228,1)</f>
        <v>19260.6</v>
      </c>
      <c r="K2228" s="8">
        <f>일위대가목록!H256</f>
        <v>4</v>
      </c>
      <c r="L2228" s="10">
        <f>TRUNC(K2228*D2228,1)</f>
        <v>16.2</v>
      </c>
      <c r="M2228" s="6" t="s">
        <v>1503</v>
      </c>
      <c r="N2228" s="2" t="s">
        <v>2772</v>
      </c>
      <c r="O2228" s="2" t="s">
        <v>1504</v>
      </c>
      <c r="P2228" s="2" t="s">
        <v>47</v>
      </c>
      <c r="Q2228" s="2" t="s">
        <v>48</v>
      </c>
      <c r="R2228" s="2" t="s">
        <v>48</v>
      </c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2" t="s">
        <v>41</v>
      </c>
      <c r="AW2228" s="2" t="s">
        <v>4151</v>
      </c>
      <c r="AX2228" s="2" t="s">
        <v>41</v>
      </c>
      <c r="AY2228" s="2" t="s">
        <v>41</v>
      </c>
    </row>
    <row r="2229" spans="1:51" ht="30" customHeight="1" hidden="1">
      <c r="A2229" s="6" t="s">
        <v>1016</v>
      </c>
      <c r="B2229" s="6" t="s">
        <v>1017</v>
      </c>
      <c r="C2229" s="6" t="s">
        <v>699</v>
      </c>
      <c r="D2229" s="7">
        <v>-0.1827</v>
      </c>
      <c r="E2229" s="8">
        <f t="shared" si="388"/>
        <v>120</v>
      </c>
      <c r="F2229" s="10">
        <f t="shared" si="388"/>
        <v>-21.9</v>
      </c>
      <c r="G2229" s="8">
        <f>단가대비표!O50</f>
        <v>120</v>
      </c>
      <c r="H2229" s="10">
        <f>TRUNC(G2229*D2229,1)</f>
        <v>-21.9</v>
      </c>
      <c r="I2229" s="8">
        <f>단가대비표!P50</f>
        <v>0</v>
      </c>
      <c r="J2229" s="10">
        <f>TRUNC(I2229*D2229,1)</f>
        <v>0</v>
      </c>
      <c r="K2229" s="8">
        <f>단가대비표!V50</f>
        <v>0</v>
      </c>
      <c r="L2229" s="10">
        <f>TRUNC(K2229*D2229,1)</f>
        <v>0</v>
      </c>
      <c r="M2229" s="6" t="s">
        <v>1483</v>
      </c>
      <c r="N2229" s="2" t="s">
        <v>2772</v>
      </c>
      <c r="O2229" s="2" t="s">
        <v>1484</v>
      </c>
      <c r="P2229" s="2" t="s">
        <v>48</v>
      </c>
      <c r="Q2229" s="2" t="s">
        <v>48</v>
      </c>
      <c r="R2229" s="2" t="s">
        <v>47</v>
      </c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2" t="s">
        <v>41</v>
      </c>
      <c r="AW2229" s="2" t="s">
        <v>4152</v>
      </c>
      <c r="AX2229" s="2" t="s">
        <v>41</v>
      </c>
      <c r="AY2229" s="2" t="s">
        <v>41</v>
      </c>
    </row>
    <row r="2230" spans="1:51" ht="30" customHeight="1" hidden="1">
      <c r="A2230" s="6" t="s">
        <v>3657</v>
      </c>
      <c r="B2230" s="6" t="s">
        <v>3658</v>
      </c>
      <c r="C2230" s="6" t="s">
        <v>74</v>
      </c>
      <c r="D2230" s="7">
        <v>0.38</v>
      </c>
      <c r="E2230" s="8">
        <f t="shared" si="388"/>
        <v>3788</v>
      </c>
      <c r="F2230" s="10">
        <f t="shared" si="388"/>
        <v>1439.3</v>
      </c>
      <c r="G2230" s="8">
        <f>일위대가목록!F299</f>
        <v>1178</v>
      </c>
      <c r="H2230" s="10">
        <f>TRUNC(G2230*D2230,1)</f>
        <v>447.6</v>
      </c>
      <c r="I2230" s="8">
        <f>일위대가목록!G299</f>
        <v>2491</v>
      </c>
      <c r="J2230" s="10">
        <f>TRUNC(I2230*D2230,1)</f>
        <v>946.5</v>
      </c>
      <c r="K2230" s="8">
        <f>일위대가목록!H299</f>
        <v>119</v>
      </c>
      <c r="L2230" s="10">
        <f>TRUNC(K2230*D2230,1)</f>
        <v>45.2</v>
      </c>
      <c r="M2230" s="6" t="s">
        <v>3659</v>
      </c>
      <c r="N2230" s="2" t="s">
        <v>2772</v>
      </c>
      <c r="O2230" s="2" t="s">
        <v>3660</v>
      </c>
      <c r="P2230" s="2" t="s">
        <v>47</v>
      </c>
      <c r="Q2230" s="2" t="s">
        <v>48</v>
      </c>
      <c r="R2230" s="2" t="s">
        <v>48</v>
      </c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2" t="s">
        <v>41</v>
      </c>
      <c r="AW2230" s="2" t="s">
        <v>4153</v>
      </c>
      <c r="AX2230" s="2" t="s">
        <v>41</v>
      </c>
      <c r="AY2230" s="2" t="s">
        <v>41</v>
      </c>
    </row>
    <row r="2231" spans="1:51" ht="30" customHeight="1" hidden="1">
      <c r="A2231" s="6" t="s">
        <v>1173</v>
      </c>
      <c r="B2231" s="6" t="s">
        <v>41</v>
      </c>
      <c r="C2231" s="6" t="s">
        <v>41</v>
      </c>
      <c r="D2231" s="7"/>
      <c r="E2231" s="8"/>
      <c r="F2231" s="10">
        <f>H2231+J2231+L2231</f>
        <v>24045</v>
      </c>
      <c r="G2231" s="8"/>
      <c r="H2231" s="10">
        <f>TRUNC(SUMIF(N2227:N2230,N2226,H2227:H2230),0)</f>
        <v>3777</v>
      </c>
      <c r="I2231" s="8"/>
      <c r="J2231" s="10">
        <f>TRUNC(SUMIF(N2227:N2230,N2226,J2227:J2230),0)</f>
        <v>20207</v>
      </c>
      <c r="K2231" s="8"/>
      <c r="L2231" s="10">
        <f>TRUNC(SUMIF(N2227:N2230,N2226,L2227:L2230),0)</f>
        <v>61</v>
      </c>
      <c r="M2231" s="6" t="s">
        <v>41</v>
      </c>
      <c r="N2231" s="2" t="s">
        <v>67</v>
      </c>
      <c r="O2231" s="2" t="s">
        <v>67</v>
      </c>
      <c r="P2231" s="2" t="s">
        <v>41</v>
      </c>
      <c r="Q2231" s="2" t="s">
        <v>41</v>
      </c>
      <c r="R2231" s="2" t="s">
        <v>41</v>
      </c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2" t="s">
        <v>41</v>
      </c>
      <c r="AW2231" s="2" t="s">
        <v>41</v>
      </c>
      <c r="AX2231" s="2" t="s">
        <v>41</v>
      </c>
      <c r="AY2231" s="2" t="s">
        <v>41</v>
      </c>
    </row>
    <row r="2232" spans="1:13" ht="30" customHeight="1" hidden="1">
      <c r="A2232" s="7"/>
      <c r="B2232" s="7"/>
      <c r="C2232" s="7"/>
      <c r="D2232" s="7"/>
      <c r="E2232" s="8"/>
      <c r="F2232" s="10"/>
      <c r="G2232" s="8"/>
      <c r="H2232" s="10"/>
      <c r="I2232" s="8"/>
      <c r="J2232" s="10"/>
      <c r="K2232" s="8"/>
      <c r="L2232" s="10"/>
      <c r="M2232" s="7"/>
    </row>
    <row r="2233" spans="1:14" ht="30" customHeight="1" hidden="1">
      <c r="A2233" s="24" t="s">
        <v>4154</v>
      </c>
      <c r="B2233" s="25"/>
      <c r="C2233" s="25"/>
      <c r="D2233" s="25"/>
      <c r="E2233" s="26"/>
      <c r="F2233" s="27"/>
      <c r="G2233" s="26"/>
      <c r="H2233" s="27"/>
      <c r="I2233" s="26"/>
      <c r="J2233" s="27"/>
      <c r="K2233" s="26"/>
      <c r="L2233" s="27"/>
      <c r="M2233" s="28"/>
      <c r="N2233" s="4" t="s">
        <v>2776</v>
      </c>
    </row>
    <row r="2234" spans="1:51" ht="30" customHeight="1" hidden="1">
      <c r="A2234" s="6" t="s">
        <v>254</v>
      </c>
      <c r="B2234" s="6" t="s">
        <v>4155</v>
      </c>
      <c r="C2234" s="6" t="s">
        <v>699</v>
      </c>
      <c r="D2234" s="7">
        <v>3.9585</v>
      </c>
      <c r="E2234" s="8">
        <f aca="true" t="shared" si="389" ref="E2234:F2237">TRUNC(G2234+I2234+K2234,1)</f>
        <v>660</v>
      </c>
      <c r="F2234" s="10">
        <f t="shared" si="389"/>
        <v>2612.6</v>
      </c>
      <c r="G2234" s="8">
        <f>단가대비표!O75</f>
        <v>660</v>
      </c>
      <c r="H2234" s="10">
        <f>TRUNC(G2234*D2234,1)</f>
        <v>2612.6</v>
      </c>
      <c r="I2234" s="8">
        <f>단가대비표!P75</f>
        <v>0</v>
      </c>
      <c r="J2234" s="10">
        <f>TRUNC(I2234*D2234,1)</f>
        <v>0</v>
      </c>
      <c r="K2234" s="8">
        <f>단가대비표!V75</f>
        <v>0</v>
      </c>
      <c r="L2234" s="10">
        <f>TRUNC(K2234*D2234,1)</f>
        <v>0</v>
      </c>
      <c r="M2234" s="6" t="s">
        <v>4156</v>
      </c>
      <c r="N2234" s="2" t="s">
        <v>2776</v>
      </c>
      <c r="O2234" s="2" t="s">
        <v>4157</v>
      </c>
      <c r="P2234" s="2" t="s">
        <v>48</v>
      </c>
      <c r="Q2234" s="2" t="s">
        <v>48</v>
      </c>
      <c r="R2234" s="2" t="s">
        <v>47</v>
      </c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2" t="s">
        <v>41</v>
      </c>
      <c r="AW2234" s="2" t="s">
        <v>4158</v>
      </c>
      <c r="AX2234" s="2" t="s">
        <v>41</v>
      </c>
      <c r="AY2234" s="2" t="s">
        <v>41</v>
      </c>
    </row>
    <row r="2235" spans="1:51" ht="30" customHeight="1" hidden="1">
      <c r="A2235" s="6" t="s">
        <v>1501</v>
      </c>
      <c r="B2235" s="6" t="s">
        <v>1502</v>
      </c>
      <c r="C2235" s="6" t="s">
        <v>699</v>
      </c>
      <c r="D2235" s="7">
        <v>3.77</v>
      </c>
      <c r="E2235" s="8">
        <f t="shared" si="389"/>
        <v>4975</v>
      </c>
      <c r="F2235" s="10">
        <f t="shared" si="389"/>
        <v>18755.5</v>
      </c>
      <c r="G2235" s="8">
        <f>일위대가목록!F256</f>
        <v>227</v>
      </c>
      <c r="H2235" s="10">
        <f>TRUNC(G2235*D2235,1)</f>
        <v>855.7</v>
      </c>
      <c r="I2235" s="8">
        <f>일위대가목록!G256</f>
        <v>4744</v>
      </c>
      <c r="J2235" s="10">
        <f>TRUNC(I2235*D2235,1)</f>
        <v>17884.8</v>
      </c>
      <c r="K2235" s="8">
        <f>일위대가목록!H256</f>
        <v>4</v>
      </c>
      <c r="L2235" s="10">
        <f>TRUNC(K2235*D2235,1)</f>
        <v>15</v>
      </c>
      <c r="M2235" s="6" t="s">
        <v>1503</v>
      </c>
      <c r="N2235" s="2" t="s">
        <v>2776</v>
      </c>
      <c r="O2235" s="2" t="s">
        <v>1504</v>
      </c>
      <c r="P2235" s="2" t="s">
        <v>47</v>
      </c>
      <c r="Q2235" s="2" t="s">
        <v>48</v>
      </c>
      <c r="R2235" s="2" t="s">
        <v>48</v>
      </c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2" t="s">
        <v>41</v>
      </c>
      <c r="AW2235" s="2" t="s">
        <v>4159</v>
      </c>
      <c r="AX2235" s="2" t="s">
        <v>41</v>
      </c>
      <c r="AY2235" s="2" t="s">
        <v>41</v>
      </c>
    </row>
    <row r="2236" spans="1:51" ht="30" customHeight="1" hidden="1">
      <c r="A2236" s="6" t="s">
        <v>1016</v>
      </c>
      <c r="B2236" s="6" t="s">
        <v>1017</v>
      </c>
      <c r="C2236" s="6" t="s">
        <v>699</v>
      </c>
      <c r="D2236" s="7">
        <v>-0.1696</v>
      </c>
      <c r="E2236" s="8">
        <f t="shared" si="389"/>
        <v>120</v>
      </c>
      <c r="F2236" s="10">
        <f t="shared" si="389"/>
        <v>-20.3</v>
      </c>
      <c r="G2236" s="8">
        <f>단가대비표!O50</f>
        <v>120</v>
      </c>
      <c r="H2236" s="10">
        <f>TRUNC(G2236*D2236,1)</f>
        <v>-20.3</v>
      </c>
      <c r="I2236" s="8">
        <f>단가대비표!P50</f>
        <v>0</v>
      </c>
      <c r="J2236" s="10">
        <f>TRUNC(I2236*D2236,1)</f>
        <v>0</v>
      </c>
      <c r="K2236" s="8">
        <f>단가대비표!V50</f>
        <v>0</v>
      </c>
      <c r="L2236" s="10">
        <f>TRUNC(K2236*D2236,1)</f>
        <v>0</v>
      </c>
      <c r="M2236" s="6" t="s">
        <v>1483</v>
      </c>
      <c r="N2236" s="2" t="s">
        <v>2776</v>
      </c>
      <c r="O2236" s="2" t="s">
        <v>1484</v>
      </c>
      <c r="P2236" s="2" t="s">
        <v>48</v>
      </c>
      <c r="Q2236" s="2" t="s">
        <v>48</v>
      </c>
      <c r="R2236" s="2" t="s">
        <v>47</v>
      </c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2" t="s">
        <v>41</v>
      </c>
      <c r="AW2236" s="2" t="s">
        <v>4160</v>
      </c>
      <c r="AX2236" s="2" t="s">
        <v>41</v>
      </c>
      <c r="AY2236" s="2" t="s">
        <v>41</v>
      </c>
    </row>
    <row r="2237" spans="1:51" ht="30" customHeight="1" hidden="1">
      <c r="A2237" s="6" t="s">
        <v>3657</v>
      </c>
      <c r="B2237" s="6" t="s">
        <v>3658</v>
      </c>
      <c r="C2237" s="6" t="s">
        <v>74</v>
      </c>
      <c r="D2237" s="7">
        <v>0.2</v>
      </c>
      <c r="E2237" s="8">
        <f t="shared" si="389"/>
        <v>3788</v>
      </c>
      <c r="F2237" s="10">
        <f t="shared" si="389"/>
        <v>757.6</v>
      </c>
      <c r="G2237" s="8">
        <f>일위대가목록!F299</f>
        <v>1178</v>
      </c>
      <c r="H2237" s="10">
        <f>TRUNC(G2237*D2237,1)</f>
        <v>235.6</v>
      </c>
      <c r="I2237" s="8">
        <f>일위대가목록!G299</f>
        <v>2491</v>
      </c>
      <c r="J2237" s="10">
        <f>TRUNC(I2237*D2237,1)</f>
        <v>498.2</v>
      </c>
      <c r="K2237" s="8">
        <f>일위대가목록!H299</f>
        <v>119</v>
      </c>
      <c r="L2237" s="10">
        <f>TRUNC(K2237*D2237,1)</f>
        <v>23.8</v>
      </c>
      <c r="M2237" s="6" t="s">
        <v>3659</v>
      </c>
      <c r="N2237" s="2" t="s">
        <v>2776</v>
      </c>
      <c r="O2237" s="2" t="s">
        <v>3660</v>
      </c>
      <c r="P2237" s="2" t="s">
        <v>47</v>
      </c>
      <c r="Q2237" s="2" t="s">
        <v>48</v>
      </c>
      <c r="R2237" s="2" t="s">
        <v>48</v>
      </c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2" t="s">
        <v>41</v>
      </c>
      <c r="AW2237" s="2" t="s">
        <v>4161</v>
      </c>
      <c r="AX2237" s="2" t="s">
        <v>41</v>
      </c>
      <c r="AY2237" s="2" t="s">
        <v>41</v>
      </c>
    </row>
    <row r="2238" spans="1:51" ht="30" customHeight="1" hidden="1">
      <c r="A2238" s="6" t="s">
        <v>1173</v>
      </c>
      <c r="B2238" s="6" t="s">
        <v>41</v>
      </c>
      <c r="C2238" s="6" t="s">
        <v>41</v>
      </c>
      <c r="D2238" s="7"/>
      <c r="E2238" s="8"/>
      <c r="F2238" s="10">
        <f>H2238+J2238+L2238</f>
        <v>22104</v>
      </c>
      <c r="G2238" s="8"/>
      <c r="H2238" s="10">
        <f>TRUNC(SUMIF(N2234:N2237,N2233,H2234:H2237),0)</f>
        <v>3683</v>
      </c>
      <c r="I2238" s="8"/>
      <c r="J2238" s="10">
        <f>TRUNC(SUMIF(N2234:N2237,N2233,J2234:J2237),0)</f>
        <v>18383</v>
      </c>
      <c r="K2238" s="8"/>
      <c r="L2238" s="10">
        <f>TRUNC(SUMIF(N2234:N2237,N2233,L2234:L2237),0)</f>
        <v>38</v>
      </c>
      <c r="M2238" s="6" t="s">
        <v>41</v>
      </c>
      <c r="N2238" s="2" t="s">
        <v>67</v>
      </c>
      <c r="O2238" s="2" t="s">
        <v>67</v>
      </c>
      <c r="P2238" s="2" t="s">
        <v>41</v>
      </c>
      <c r="Q2238" s="2" t="s">
        <v>41</v>
      </c>
      <c r="R2238" s="2" t="s">
        <v>41</v>
      </c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2" t="s">
        <v>41</v>
      </c>
      <c r="AW2238" s="2" t="s">
        <v>41</v>
      </c>
      <c r="AX2238" s="2" t="s">
        <v>41</v>
      </c>
      <c r="AY2238" s="2" t="s">
        <v>41</v>
      </c>
    </row>
    <row r="2239" spans="1:13" ht="30" customHeight="1" hidden="1">
      <c r="A2239" s="7"/>
      <c r="B2239" s="7"/>
      <c r="C2239" s="7"/>
      <c r="D2239" s="7"/>
      <c r="E2239" s="8"/>
      <c r="F2239" s="10"/>
      <c r="G2239" s="8"/>
      <c r="H2239" s="10"/>
      <c r="I2239" s="8"/>
      <c r="J2239" s="10"/>
      <c r="K2239" s="8"/>
      <c r="L2239" s="10"/>
      <c r="M2239" s="7"/>
    </row>
    <row r="2240" spans="1:14" ht="30" customHeight="1" hidden="1">
      <c r="A2240" s="24" t="s">
        <v>4162</v>
      </c>
      <c r="B2240" s="25"/>
      <c r="C2240" s="25"/>
      <c r="D2240" s="25"/>
      <c r="E2240" s="26"/>
      <c r="F2240" s="27"/>
      <c r="G2240" s="26"/>
      <c r="H2240" s="27"/>
      <c r="I2240" s="26"/>
      <c r="J2240" s="27"/>
      <c r="K2240" s="26"/>
      <c r="L2240" s="27"/>
      <c r="M2240" s="28"/>
      <c r="N2240" s="4" t="s">
        <v>2780</v>
      </c>
    </row>
    <row r="2241" spans="1:51" ht="30" customHeight="1" hidden="1">
      <c r="A2241" s="6" t="s">
        <v>254</v>
      </c>
      <c r="B2241" s="6" t="s">
        <v>4163</v>
      </c>
      <c r="C2241" s="6" t="s">
        <v>699</v>
      </c>
      <c r="D2241" s="7">
        <v>7.1925</v>
      </c>
      <c r="E2241" s="8">
        <f aca="true" t="shared" si="390" ref="E2241:F2244">TRUNC(G2241+I2241+K2241,1)</f>
        <v>660</v>
      </c>
      <c r="F2241" s="10">
        <f t="shared" si="390"/>
        <v>4747</v>
      </c>
      <c r="G2241" s="8">
        <f>단가대비표!O76</f>
        <v>660</v>
      </c>
      <c r="H2241" s="10">
        <f>TRUNC(G2241*D2241,1)</f>
        <v>4747</v>
      </c>
      <c r="I2241" s="8">
        <f>단가대비표!P76</f>
        <v>0</v>
      </c>
      <c r="J2241" s="10">
        <f>TRUNC(I2241*D2241,1)</f>
        <v>0</v>
      </c>
      <c r="K2241" s="8">
        <f>단가대비표!V76</f>
        <v>0</v>
      </c>
      <c r="L2241" s="10">
        <f>TRUNC(K2241*D2241,1)</f>
        <v>0</v>
      </c>
      <c r="M2241" s="6" t="s">
        <v>4164</v>
      </c>
      <c r="N2241" s="2" t="s">
        <v>2780</v>
      </c>
      <c r="O2241" s="2" t="s">
        <v>4165</v>
      </c>
      <c r="P2241" s="2" t="s">
        <v>48</v>
      </c>
      <c r="Q2241" s="2" t="s">
        <v>48</v>
      </c>
      <c r="R2241" s="2" t="s">
        <v>47</v>
      </c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2" t="s">
        <v>41</v>
      </c>
      <c r="AW2241" s="2" t="s">
        <v>4166</v>
      </c>
      <c r="AX2241" s="2" t="s">
        <v>41</v>
      </c>
      <c r="AY2241" s="2" t="s">
        <v>41</v>
      </c>
    </row>
    <row r="2242" spans="1:51" ht="30" customHeight="1" hidden="1">
      <c r="A2242" s="6" t="s">
        <v>1501</v>
      </c>
      <c r="B2242" s="6" t="s">
        <v>1502</v>
      </c>
      <c r="C2242" s="6" t="s">
        <v>699</v>
      </c>
      <c r="D2242" s="7">
        <v>6.85</v>
      </c>
      <c r="E2242" s="8">
        <f t="shared" si="390"/>
        <v>4975</v>
      </c>
      <c r="F2242" s="10">
        <f t="shared" si="390"/>
        <v>34078.7</v>
      </c>
      <c r="G2242" s="8">
        <f>일위대가목록!F256</f>
        <v>227</v>
      </c>
      <c r="H2242" s="10">
        <f>TRUNC(G2242*D2242,1)</f>
        <v>1554.9</v>
      </c>
      <c r="I2242" s="8">
        <f>일위대가목록!G256</f>
        <v>4744</v>
      </c>
      <c r="J2242" s="10">
        <f>TRUNC(I2242*D2242,1)</f>
        <v>32496.4</v>
      </c>
      <c r="K2242" s="8">
        <f>일위대가목록!H256</f>
        <v>4</v>
      </c>
      <c r="L2242" s="10">
        <f>TRUNC(K2242*D2242,1)</f>
        <v>27.4</v>
      </c>
      <c r="M2242" s="6" t="s">
        <v>1503</v>
      </c>
      <c r="N2242" s="2" t="s">
        <v>2780</v>
      </c>
      <c r="O2242" s="2" t="s">
        <v>1504</v>
      </c>
      <c r="P2242" s="2" t="s">
        <v>47</v>
      </c>
      <c r="Q2242" s="2" t="s">
        <v>48</v>
      </c>
      <c r="R2242" s="2" t="s">
        <v>48</v>
      </c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2" t="s">
        <v>41</v>
      </c>
      <c r="AW2242" s="2" t="s">
        <v>4167</v>
      </c>
      <c r="AX2242" s="2" t="s">
        <v>41</v>
      </c>
      <c r="AY2242" s="2" t="s">
        <v>41</v>
      </c>
    </row>
    <row r="2243" spans="1:51" ht="30" customHeight="1" hidden="1">
      <c r="A2243" s="6" t="s">
        <v>1016</v>
      </c>
      <c r="B2243" s="6" t="s">
        <v>1017</v>
      </c>
      <c r="C2243" s="6" t="s">
        <v>699</v>
      </c>
      <c r="D2243" s="7">
        <v>-0.3082</v>
      </c>
      <c r="E2243" s="8">
        <f t="shared" si="390"/>
        <v>120</v>
      </c>
      <c r="F2243" s="10">
        <f t="shared" si="390"/>
        <v>-36.9</v>
      </c>
      <c r="G2243" s="8">
        <f>단가대비표!O50</f>
        <v>120</v>
      </c>
      <c r="H2243" s="10">
        <f>TRUNC(G2243*D2243,1)</f>
        <v>-36.9</v>
      </c>
      <c r="I2243" s="8">
        <f>단가대비표!P50</f>
        <v>0</v>
      </c>
      <c r="J2243" s="10">
        <f>TRUNC(I2243*D2243,1)</f>
        <v>0</v>
      </c>
      <c r="K2243" s="8">
        <f>단가대비표!V50</f>
        <v>0</v>
      </c>
      <c r="L2243" s="10">
        <f>TRUNC(K2243*D2243,1)</f>
        <v>0</v>
      </c>
      <c r="M2243" s="6" t="s">
        <v>1483</v>
      </c>
      <c r="N2243" s="2" t="s">
        <v>2780</v>
      </c>
      <c r="O2243" s="2" t="s">
        <v>1484</v>
      </c>
      <c r="P2243" s="2" t="s">
        <v>48</v>
      </c>
      <c r="Q2243" s="2" t="s">
        <v>48</v>
      </c>
      <c r="R2243" s="2" t="s">
        <v>47</v>
      </c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2" t="s">
        <v>41</v>
      </c>
      <c r="AW2243" s="2" t="s">
        <v>4168</v>
      </c>
      <c r="AX2243" s="2" t="s">
        <v>41</v>
      </c>
      <c r="AY2243" s="2" t="s">
        <v>41</v>
      </c>
    </row>
    <row r="2244" spans="1:51" ht="30" customHeight="1" hidden="1">
      <c r="A2244" s="6" t="s">
        <v>3657</v>
      </c>
      <c r="B2244" s="6" t="s">
        <v>3658</v>
      </c>
      <c r="C2244" s="6" t="s">
        <v>74</v>
      </c>
      <c r="D2244" s="7">
        <v>0.2</v>
      </c>
      <c r="E2244" s="8">
        <f t="shared" si="390"/>
        <v>3788</v>
      </c>
      <c r="F2244" s="10">
        <f t="shared" si="390"/>
        <v>757.6</v>
      </c>
      <c r="G2244" s="8">
        <f>일위대가목록!F299</f>
        <v>1178</v>
      </c>
      <c r="H2244" s="10">
        <f>TRUNC(G2244*D2244,1)</f>
        <v>235.6</v>
      </c>
      <c r="I2244" s="8">
        <f>일위대가목록!G299</f>
        <v>2491</v>
      </c>
      <c r="J2244" s="10">
        <f>TRUNC(I2244*D2244,1)</f>
        <v>498.2</v>
      </c>
      <c r="K2244" s="8">
        <f>일위대가목록!H299</f>
        <v>119</v>
      </c>
      <c r="L2244" s="10">
        <f>TRUNC(K2244*D2244,1)</f>
        <v>23.8</v>
      </c>
      <c r="M2244" s="6" t="s">
        <v>3659</v>
      </c>
      <c r="N2244" s="2" t="s">
        <v>2780</v>
      </c>
      <c r="O2244" s="2" t="s">
        <v>3660</v>
      </c>
      <c r="P2244" s="2" t="s">
        <v>47</v>
      </c>
      <c r="Q2244" s="2" t="s">
        <v>48</v>
      </c>
      <c r="R2244" s="2" t="s">
        <v>48</v>
      </c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2" t="s">
        <v>41</v>
      </c>
      <c r="AW2244" s="2" t="s">
        <v>4169</v>
      </c>
      <c r="AX2244" s="2" t="s">
        <v>41</v>
      </c>
      <c r="AY2244" s="2" t="s">
        <v>41</v>
      </c>
    </row>
    <row r="2245" spans="1:51" ht="30" customHeight="1" hidden="1">
      <c r="A2245" s="6" t="s">
        <v>1173</v>
      </c>
      <c r="B2245" s="6" t="s">
        <v>41</v>
      </c>
      <c r="C2245" s="6" t="s">
        <v>41</v>
      </c>
      <c r="D2245" s="7"/>
      <c r="E2245" s="8"/>
      <c r="F2245" s="10">
        <f>H2245+J2245+L2245</f>
        <v>39545</v>
      </c>
      <c r="G2245" s="8"/>
      <c r="H2245" s="10">
        <f>TRUNC(SUMIF(N2241:N2244,N2240,H2241:H2244),0)</f>
        <v>6500</v>
      </c>
      <c r="I2245" s="8"/>
      <c r="J2245" s="10">
        <f>TRUNC(SUMIF(N2241:N2244,N2240,J2241:J2244),0)</f>
        <v>32994</v>
      </c>
      <c r="K2245" s="8"/>
      <c r="L2245" s="10">
        <f>TRUNC(SUMIF(N2241:N2244,N2240,L2241:L2244),0)</f>
        <v>51</v>
      </c>
      <c r="M2245" s="6" t="s">
        <v>41</v>
      </c>
      <c r="N2245" s="2" t="s">
        <v>67</v>
      </c>
      <c r="O2245" s="2" t="s">
        <v>67</v>
      </c>
      <c r="P2245" s="2" t="s">
        <v>41</v>
      </c>
      <c r="Q2245" s="2" t="s">
        <v>41</v>
      </c>
      <c r="R2245" s="2" t="s">
        <v>41</v>
      </c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2" t="s">
        <v>41</v>
      </c>
      <c r="AW2245" s="2" t="s">
        <v>41</v>
      </c>
      <c r="AX2245" s="2" t="s">
        <v>41</v>
      </c>
      <c r="AY2245" s="2" t="s">
        <v>41</v>
      </c>
    </row>
    <row r="2246" spans="1:13" ht="30" customHeight="1" hidden="1">
      <c r="A2246" s="7"/>
      <c r="B2246" s="7"/>
      <c r="C2246" s="7"/>
      <c r="D2246" s="7"/>
      <c r="E2246" s="8"/>
      <c r="F2246" s="10"/>
      <c r="G2246" s="8"/>
      <c r="H2246" s="10"/>
      <c r="I2246" s="8"/>
      <c r="J2246" s="10"/>
      <c r="K2246" s="8"/>
      <c r="L2246" s="10"/>
      <c r="M2246" s="7"/>
    </row>
    <row r="2247" spans="1:14" ht="30" customHeight="1" hidden="1">
      <c r="A2247" s="24" t="s">
        <v>4170</v>
      </c>
      <c r="B2247" s="25"/>
      <c r="C2247" s="25"/>
      <c r="D2247" s="25"/>
      <c r="E2247" s="26"/>
      <c r="F2247" s="27"/>
      <c r="G2247" s="26"/>
      <c r="H2247" s="27"/>
      <c r="I2247" s="26"/>
      <c r="J2247" s="27"/>
      <c r="K2247" s="26"/>
      <c r="L2247" s="27"/>
      <c r="M2247" s="28"/>
      <c r="N2247" s="4" t="s">
        <v>2904</v>
      </c>
    </row>
    <row r="2248" spans="1:51" ht="30" customHeight="1" hidden="1">
      <c r="A2248" s="6" t="s">
        <v>1221</v>
      </c>
      <c r="B2248" s="6" t="s">
        <v>2902</v>
      </c>
      <c r="C2248" s="6" t="s">
        <v>54</v>
      </c>
      <c r="D2248" s="7">
        <v>0.2038</v>
      </c>
      <c r="E2248" s="8">
        <f aca="true" t="shared" si="391" ref="E2248:F2251">TRUNC(G2248+I2248+K2248,1)</f>
        <v>117567</v>
      </c>
      <c r="F2248" s="10">
        <f t="shared" si="391"/>
        <v>23960.1</v>
      </c>
      <c r="G2248" s="8">
        <f>단가대비표!O7</f>
        <v>0</v>
      </c>
      <c r="H2248" s="10">
        <f>TRUNC(G2248*D2248,1)</f>
        <v>0</v>
      </c>
      <c r="I2248" s="8">
        <f>단가대비표!P7</f>
        <v>0</v>
      </c>
      <c r="J2248" s="10">
        <f>TRUNC(I2248*D2248,1)</f>
        <v>0</v>
      </c>
      <c r="K2248" s="8">
        <f>단가대비표!V7</f>
        <v>117567</v>
      </c>
      <c r="L2248" s="10">
        <f>TRUNC(K2248*D2248,1)</f>
        <v>23960.1</v>
      </c>
      <c r="M2248" s="6" t="s">
        <v>4171</v>
      </c>
      <c r="N2248" s="2" t="s">
        <v>2904</v>
      </c>
      <c r="O2248" s="2" t="s">
        <v>4172</v>
      </c>
      <c r="P2248" s="2" t="s">
        <v>48</v>
      </c>
      <c r="Q2248" s="2" t="s">
        <v>48</v>
      </c>
      <c r="R2248" s="2" t="s">
        <v>47</v>
      </c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2" t="s">
        <v>41</v>
      </c>
      <c r="AW2248" s="2" t="s">
        <v>4173</v>
      </c>
      <c r="AX2248" s="2" t="s">
        <v>41</v>
      </c>
      <c r="AY2248" s="2" t="s">
        <v>41</v>
      </c>
    </row>
    <row r="2249" spans="1:51" ht="30" customHeight="1" hidden="1">
      <c r="A2249" s="6" t="s">
        <v>1708</v>
      </c>
      <c r="B2249" s="6" t="s">
        <v>1709</v>
      </c>
      <c r="C2249" s="6" t="s">
        <v>1422</v>
      </c>
      <c r="D2249" s="7">
        <v>19.5</v>
      </c>
      <c r="E2249" s="8">
        <f t="shared" si="391"/>
        <v>1204.5</v>
      </c>
      <c r="F2249" s="10">
        <f t="shared" si="391"/>
        <v>23488.5</v>
      </c>
      <c r="G2249" s="8">
        <f>단가대비표!O65</f>
        <v>1204.54</v>
      </c>
      <c r="H2249" s="10">
        <f>TRUNC(G2249*D2249,1)</f>
        <v>23488.5</v>
      </c>
      <c r="I2249" s="8">
        <f>단가대비표!P65</f>
        <v>0</v>
      </c>
      <c r="J2249" s="10">
        <f>TRUNC(I2249*D2249,1)</f>
        <v>0</v>
      </c>
      <c r="K2249" s="8">
        <f>단가대비표!V65</f>
        <v>0</v>
      </c>
      <c r="L2249" s="10">
        <f>TRUNC(K2249*D2249,1)</f>
        <v>0</v>
      </c>
      <c r="M2249" s="6" t="s">
        <v>1710</v>
      </c>
      <c r="N2249" s="2" t="s">
        <v>2904</v>
      </c>
      <c r="O2249" s="2" t="s">
        <v>1711</v>
      </c>
      <c r="P2249" s="2" t="s">
        <v>48</v>
      </c>
      <c r="Q2249" s="2" t="s">
        <v>48</v>
      </c>
      <c r="R2249" s="2" t="s">
        <v>47</v>
      </c>
      <c r="S2249" s="3"/>
      <c r="T2249" s="3"/>
      <c r="U2249" s="3"/>
      <c r="V2249" s="3">
        <v>1</v>
      </c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2" t="s">
        <v>41</v>
      </c>
      <c r="AW2249" s="2" t="s">
        <v>4174</v>
      </c>
      <c r="AX2249" s="2" t="s">
        <v>41</v>
      </c>
      <c r="AY2249" s="2" t="s">
        <v>41</v>
      </c>
    </row>
    <row r="2250" spans="1:51" ht="30" customHeight="1" hidden="1">
      <c r="A2250" s="6" t="s">
        <v>1305</v>
      </c>
      <c r="B2250" s="6" t="s">
        <v>3183</v>
      </c>
      <c r="C2250" s="6" t="s">
        <v>1028</v>
      </c>
      <c r="D2250" s="7">
        <v>1</v>
      </c>
      <c r="E2250" s="8">
        <f t="shared" si="391"/>
        <v>5167.4</v>
      </c>
      <c r="F2250" s="10">
        <f t="shared" si="391"/>
        <v>5167.4</v>
      </c>
      <c r="G2250" s="8">
        <f>TRUNC(SUMIF(V2248:V2251,RIGHTB(O2250,1),H2248:H2251)*U2250,2)</f>
        <v>5167.47</v>
      </c>
      <c r="H2250" s="10">
        <f>TRUNC(G2250*D2250,1)</f>
        <v>5167.4</v>
      </c>
      <c r="I2250" s="8">
        <v>0</v>
      </c>
      <c r="J2250" s="10">
        <f>TRUNC(I2250*D2250,1)</f>
        <v>0</v>
      </c>
      <c r="K2250" s="8">
        <v>0</v>
      </c>
      <c r="L2250" s="10">
        <f>TRUNC(K2250*D2250,1)</f>
        <v>0</v>
      </c>
      <c r="M2250" s="6" t="s">
        <v>41</v>
      </c>
      <c r="N2250" s="2" t="s">
        <v>2904</v>
      </c>
      <c r="O2250" s="2" t="s">
        <v>1104</v>
      </c>
      <c r="P2250" s="2" t="s">
        <v>48</v>
      </c>
      <c r="Q2250" s="2" t="s">
        <v>48</v>
      </c>
      <c r="R2250" s="2" t="s">
        <v>48</v>
      </c>
      <c r="S2250" s="3">
        <v>0</v>
      </c>
      <c r="T2250" s="3">
        <v>0</v>
      </c>
      <c r="U2250" s="3">
        <v>0.22</v>
      </c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2" t="s">
        <v>41</v>
      </c>
      <c r="AW2250" s="2" t="s">
        <v>4175</v>
      </c>
      <c r="AX2250" s="2" t="s">
        <v>41</v>
      </c>
      <c r="AY2250" s="2" t="s">
        <v>41</v>
      </c>
    </row>
    <row r="2251" spans="1:51" ht="30" customHeight="1" hidden="1">
      <c r="A2251" s="6" t="s">
        <v>1715</v>
      </c>
      <c r="B2251" s="6" t="s">
        <v>1211</v>
      </c>
      <c r="C2251" s="6" t="s">
        <v>1212</v>
      </c>
      <c r="D2251" s="7">
        <v>1</v>
      </c>
      <c r="E2251" s="8">
        <f t="shared" si="391"/>
        <v>29916.8</v>
      </c>
      <c r="F2251" s="10">
        <f t="shared" si="391"/>
        <v>29916.8</v>
      </c>
      <c r="G2251" s="8">
        <f>TRUNC(단가대비표!O395*1/8*16/12*25/20,1)</f>
        <v>0</v>
      </c>
      <c r="H2251" s="10">
        <f>TRUNC(G2251*D2251,1)</f>
        <v>0</v>
      </c>
      <c r="I2251" s="8">
        <f>TRUNC(단가대비표!P395*1/8*16/12*25/20,1)</f>
        <v>29916.8</v>
      </c>
      <c r="J2251" s="10">
        <f>TRUNC(I2251*D2251,1)</f>
        <v>29916.8</v>
      </c>
      <c r="K2251" s="8">
        <f>TRUNC(단가대비표!V395*1/8*16/12*25/20,1)</f>
        <v>0</v>
      </c>
      <c r="L2251" s="10">
        <f>TRUNC(K2251*D2251,1)</f>
        <v>0</v>
      </c>
      <c r="M2251" s="6" t="s">
        <v>1716</v>
      </c>
      <c r="N2251" s="2" t="s">
        <v>2904</v>
      </c>
      <c r="O2251" s="2" t="s">
        <v>1717</v>
      </c>
      <c r="P2251" s="2" t="s">
        <v>48</v>
      </c>
      <c r="Q2251" s="2" t="s">
        <v>48</v>
      </c>
      <c r="R2251" s="2" t="s">
        <v>47</v>
      </c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2" t="s">
        <v>41</v>
      </c>
      <c r="AW2251" s="2" t="s">
        <v>4176</v>
      </c>
      <c r="AX2251" s="2" t="s">
        <v>47</v>
      </c>
      <c r="AY2251" s="2" t="s">
        <v>41</v>
      </c>
    </row>
    <row r="2252" spans="1:51" ht="30" customHeight="1" hidden="1">
      <c r="A2252" s="6" t="s">
        <v>1173</v>
      </c>
      <c r="B2252" s="6" t="s">
        <v>41</v>
      </c>
      <c r="C2252" s="6" t="s">
        <v>41</v>
      </c>
      <c r="D2252" s="7"/>
      <c r="E2252" s="8"/>
      <c r="F2252" s="10">
        <f>H2252+J2252+L2252</f>
        <v>82531</v>
      </c>
      <c r="G2252" s="8"/>
      <c r="H2252" s="10">
        <f>TRUNC(SUMIF(N2248:N2251,N2247,H2248:H2251),0)</f>
        <v>28655</v>
      </c>
      <c r="I2252" s="8"/>
      <c r="J2252" s="10">
        <f>TRUNC(SUMIF(N2248:N2251,N2247,J2248:J2251),0)</f>
        <v>29916</v>
      </c>
      <c r="K2252" s="8"/>
      <c r="L2252" s="10">
        <f>TRUNC(SUMIF(N2248:N2251,N2247,L2248:L2251),0)</f>
        <v>23960</v>
      </c>
      <c r="M2252" s="6" t="s">
        <v>41</v>
      </c>
      <c r="N2252" s="2" t="s">
        <v>67</v>
      </c>
      <c r="O2252" s="2" t="s">
        <v>67</v>
      </c>
      <c r="P2252" s="2" t="s">
        <v>41</v>
      </c>
      <c r="Q2252" s="2" t="s">
        <v>41</v>
      </c>
      <c r="R2252" s="2" t="s">
        <v>41</v>
      </c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2" t="s">
        <v>41</v>
      </c>
      <c r="AW2252" s="2" t="s">
        <v>41</v>
      </c>
      <c r="AX2252" s="2" t="s">
        <v>41</v>
      </c>
      <c r="AY2252" s="2" t="s">
        <v>41</v>
      </c>
    </row>
    <row r="2253" spans="1:13" ht="30" customHeight="1" hidden="1">
      <c r="A2253" s="7"/>
      <c r="B2253" s="7"/>
      <c r="C2253" s="7"/>
      <c r="D2253" s="7"/>
      <c r="E2253" s="8"/>
      <c r="F2253" s="10"/>
      <c r="G2253" s="8"/>
      <c r="H2253" s="10"/>
      <c r="I2253" s="8"/>
      <c r="J2253" s="10"/>
      <c r="K2253" s="8"/>
      <c r="L2253" s="10"/>
      <c r="M2253" s="7"/>
    </row>
    <row r="2254" spans="1:14" ht="30" customHeight="1" hidden="1">
      <c r="A2254" s="24" t="s">
        <v>4177</v>
      </c>
      <c r="B2254" s="25"/>
      <c r="C2254" s="25"/>
      <c r="D2254" s="25"/>
      <c r="E2254" s="26"/>
      <c r="F2254" s="27"/>
      <c r="G2254" s="26"/>
      <c r="H2254" s="27"/>
      <c r="I2254" s="26"/>
      <c r="J2254" s="27"/>
      <c r="K2254" s="26"/>
      <c r="L2254" s="27"/>
      <c r="M2254" s="28"/>
      <c r="N2254" s="4" t="s">
        <v>2909</v>
      </c>
    </row>
    <row r="2255" spans="1:51" ht="30" customHeight="1" hidden="1">
      <c r="A2255" s="6" t="s">
        <v>2906</v>
      </c>
      <c r="B2255" s="6" t="s">
        <v>4178</v>
      </c>
      <c r="C2255" s="6" t="s">
        <v>54</v>
      </c>
      <c r="D2255" s="7">
        <v>0.6533</v>
      </c>
      <c r="E2255" s="8">
        <f>TRUNC(G2255+I2255+K2255,1)</f>
        <v>23428</v>
      </c>
      <c r="F2255" s="10">
        <f>TRUNC(H2255+J2255+L2255,1)</f>
        <v>15305.5</v>
      </c>
      <c r="G2255" s="8">
        <f>단가대비표!O10</f>
        <v>0</v>
      </c>
      <c r="H2255" s="10">
        <f>TRUNC(G2255*D2255,1)</f>
        <v>0</v>
      </c>
      <c r="I2255" s="8">
        <f>단가대비표!P10</f>
        <v>0</v>
      </c>
      <c r="J2255" s="10">
        <f>TRUNC(I2255*D2255,1)</f>
        <v>0</v>
      </c>
      <c r="K2255" s="8">
        <f>단가대비표!V10</f>
        <v>23428</v>
      </c>
      <c r="L2255" s="10">
        <f>TRUNC(K2255*D2255,1)</f>
        <v>15305.5</v>
      </c>
      <c r="M2255" s="6" t="s">
        <v>4179</v>
      </c>
      <c r="N2255" s="2" t="s">
        <v>2909</v>
      </c>
      <c r="O2255" s="2" t="s">
        <v>4180</v>
      </c>
      <c r="P2255" s="2" t="s">
        <v>48</v>
      </c>
      <c r="Q2255" s="2" t="s">
        <v>48</v>
      </c>
      <c r="R2255" s="2" t="s">
        <v>47</v>
      </c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2" t="s">
        <v>41</v>
      </c>
      <c r="AW2255" s="2" t="s">
        <v>4181</v>
      </c>
      <c r="AX2255" s="2" t="s">
        <v>41</v>
      </c>
      <c r="AY2255" s="2" t="s">
        <v>41</v>
      </c>
    </row>
    <row r="2256" spans="1:51" ht="30" customHeight="1" hidden="1">
      <c r="A2256" s="6" t="s">
        <v>1173</v>
      </c>
      <c r="B2256" s="6" t="s">
        <v>41</v>
      </c>
      <c r="C2256" s="6" t="s">
        <v>41</v>
      </c>
      <c r="D2256" s="7"/>
      <c r="E2256" s="8"/>
      <c r="F2256" s="10">
        <f>H2256+J2256+L2256</f>
        <v>15305</v>
      </c>
      <c r="G2256" s="8"/>
      <c r="H2256" s="10">
        <f>TRUNC(SUMIF(N2255:N2255,N2254,H2255:H2255),0)</f>
        <v>0</v>
      </c>
      <c r="I2256" s="8"/>
      <c r="J2256" s="10">
        <f>TRUNC(SUMIF(N2255:N2255,N2254,J2255:J2255),0)</f>
        <v>0</v>
      </c>
      <c r="K2256" s="8"/>
      <c r="L2256" s="10">
        <f>TRUNC(SUMIF(N2255:N2255,N2254,L2255:L2255),0)</f>
        <v>15305</v>
      </c>
      <c r="M2256" s="6" t="s">
        <v>41</v>
      </c>
      <c r="N2256" s="2" t="s">
        <v>67</v>
      </c>
      <c r="O2256" s="2" t="s">
        <v>67</v>
      </c>
      <c r="P2256" s="2" t="s">
        <v>41</v>
      </c>
      <c r="Q2256" s="2" t="s">
        <v>41</v>
      </c>
      <c r="R2256" s="2" t="s">
        <v>41</v>
      </c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2" t="s">
        <v>41</v>
      </c>
      <c r="AW2256" s="2" t="s">
        <v>41</v>
      </c>
      <c r="AX2256" s="2" t="s">
        <v>41</v>
      </c>
      <c r="AY2256" s="2" t="s">
        <v>41</v>
      </c>
    </row>
    <row r="2257" spans="1:13" ht="30" customHeight="1" hidden="1">
      <c r="A2257" s="7"/>
      <c r="B2257" s="7"/>
      <c r="C2257" s="7"/>
      <c r="D2257" s="7"/>
      <c r="E2257" s="8"/>
      <c r="F2257" s="10"/>
      <c r="G2257" s="8"/>
      <c r="H2257" s="10"/>
      <c r="I2257" s="8"/>
      <c r="J2257" s="10"/>
      <c r="K2257" s="8"/>
      <c r="L2257" s="10"/>
      <c r="M2257" s="7"/>
    </row>
    <row r="2258" spans="1:14" ht="30" customHeight="1" hidden="1">
      <c r="A2258" s="24" t="s">
        <v>4182</v>
      </c>
      <c r="B2258" s="25"/>
      <c r="C2258" s="25"/>
      <c r="D2258" s="25"/>
      <c r="E2258" s="26"/>
      <c r="F2258" s="27"/>
      <c r="G2258" s="26"/>
      <c r="H2258" s="27"/>
      <c r="I2258" s="26"/>
      <c r="J2258" s="27"/>
      <c r="K2258" s="26"/>
      <c r="L2258" s="27"/>
      <c r="M2258" s="28"/>
      <c r="N2258" s="4" t="s">
        <v>2915</v>
      </c>
    </row>
    <row r="2259" spans="1:51" ht="30" customHeight="1" hidden="1">
      <c r="A2259" s="6" t="s">
        <v>3332</v>
      </c>
      <c r="B2259" s="6" t="s">
        <v>3333</v>
      </c>
      <c r="C2259" s="6" t="s">
        <v>1422</v>
      </c>
      <c r="D2259" s="7">
        <v>135</v>
      </c>
      <c r="E2259" s="8">
        <f aca="true" t="shared" si="392" ref="E2259:F2262">TRUNC(G2259+I2259+K2259,1)</f>
        <v>2</v>
      </c>
      <c r="F2259" s="10">
        <f t="shared" si="392"/>
        <v>270</v>
      </c>
      <c r="G2259" s="8">
        <f>단가대비표!O54</f>
        <v>2</v>
      </c>
      <c r="H2259" s="10">
        <f>TRUNC(G2259*D2259,1)</f>
        <v>270</v>
      </c>
      <c r="I2259" s="8">
        <f>단가대비표!P54</f>
        <v>0</v>
      </c>
      <c r="J2259" s="10">
        <f>TRUNC(I2259*D2259,1)</f>
        <v>0</v>
      </c>
      <c r="K2259" s="8">
        <f>단가대비표!V54</f>
        <v>0</v>
      </c>
      <c r="L2259" s="10">
        <f>TRUNC(K2259*D2259,1)</f>
        <v>0</v>
      </c>
      <c r="M2259" s="6" t="s">
        <v>3334</v>
      </c>
      <c r="N2259" s="2" t="s">
        <v>2915</v>
      </c>
      <c r="O2259" s="2" t="s">
        <v>3335</v>
      </c>
      <c r="P2259" s="2" t="s">
        <v>48</v>
      </c>
      <c r="Q2259" s="2" t="s">
        <v>48</v>
      </c>
      <c r="R2259" s="2" t="s">
        <v>47</v>
      </c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2" t="s">
        <v>41</v>
      </c>
      <c r="AW2259" s="2" t="s">
        <v>4183</v>
      </c>
      <c r="AX2259" s="2" t="s">
        <v>41</v>
      </c>
      <c r="AY2259" s="2" t="s">
        <v>41</v>
      </c>
    </row>
    <row r="2260" spans="1:51" ht="30" customHeight="1" hidden="1">
      <c r="A2260" s="6" t="s">
        <v>3337</v>
      </c>
      <c r="B2260" s="6" t="s">
        <v>3338</v>
      </c>
      <c r="C2260" s="6" t="s">
        <v>699</v>
      </c>
      <c r="D2260" s="7">
        <v>0.05</v>
      </c>
      <c r="E2260" s="8">
        <f t="shared" si="392"/>
        <v>10450</v>
      </c>
      <c r="F2260" s="10">
        <f t="shared" si="392"/>
        <v>522.5</v>
      </c>
      <c r="G2260" s="8">
        <f>단가대비표!O68</f>
        <v>10450</v>
      </c>
      <c r="H2260" s="10">
        <f>TRUNC(G2260*D2260,1)</f>
        <v>522.5</v>
      </c>
      <c r="I2260" s="8">
        <f>단가대비표!P68</f>
        <v>0</v>
      </c>
      <c r="J2260" s="10">
        <f>TRUNC(I2260*D2260,1)</f>
        <v>0</v>
      </c>
      <c r="K2260" s="8">
        <f>단가대비표!V68</f>
        <v>0</v>
      </c>
      <c r="L2260" s="10">
        <f>TRUNC(K2260*D2260,1)</f>
        <v>0</v>
      </c>
      <c r="M2260" s="6" t="s">
        <v>3339</v>
      </c>
      <c r="N2260" s="2" t="s">
        <v>2915</v>
      </c>
      <c r="O2260" s="2" t="s">
        <v>3340</v>
      </c>
      <c r="P2260" s="2" t="s">
        <v>48</v>
      </c>
      <c r="Q2260" s="2" t="s">
        <v>48</v>
      </c>
      <c r="R2260" s="2" t="s">
        <v>47</v>
      </c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2" t="s">
        <v>41</v>
      </c>
      <c r="AW2260" s="2" t="s">
        <v>4184</v>
      </c>
      <c r="AX2260" s="2" t="s">
        <v>41</v>
      </c>
      <c r="AY2260" s="2" t="s">
        <v>41</v>
      </c>
    </row>
    <row r="2261" spans="1:51" ht="30" customHeight="1" hidden="1">
      <c r="A2261" s="6" t="s">
        <v>3357</v>
      </c>
      <c r="B2261" s="6" t="s">
        <v>1211</v>
      </c>
      <c r="C2261" s="6" t="s">
        <v>1212</v>
      </c>
      <c r="D2261" s="7">
        <v>0.02</v>
      </c>
      <c r="E2261" s="8">
        <f t="shared" si="392"/>
        <v>153849</v>
      </c>
      <c r="F2261" s="10">
        <f t="shared" si="392"/>
        <v>3076.9</v>
      </c>
      <c r="G2261" s="8">
        <f>단가대비표!O377</f>
        <v>0</v>
      </c>
      <c r="H2261" s="10">
        <f>TRUNC(G2261*D2261,1)</f>
        <v>0</v>
      </c>
      <c r="I2261" s="8">
        <f>단가대비표!P377</f>
        <v>153849</v>
      </c>
      <c r="J2261" s="10">
        <f>TRUNC(I2261*D2261,1)</f>
        <v>3076.9</v>
      </c>
      <c r="K2261" s="8">
        <f>단가대비표!V377</f>
        <v>0</v>
      </c>
      <c r="L2261" s="10">
        <f>TRUNC(K2261*D2261,1)</f>
        <v>0</v>
      </c>
      <c r="M2261" s="6" t="s">
        <v>3358</v>
      </c>
      <c r="N2261" s="2" t="s">
        <v>2915</v>
      </c>
      <c r="O2261" s="2" t="s">
        <v>3359</v>
      </c>
      <c r="P2261" s="2" t="s">
        <v>48</v>
      </c>
      <c r="Q2261" s="2" t="s">
        <v>48</v>
      </c>
      <c r="R2261" s="2" t="s">
        <v>47</v>
      </c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2" t="s">
        <v>41</v>
      </c>
      <c r="AW2261" s="2" t="s">
        <v>4185</v>
      </c>
      <c r="AX2261" s="2" t="s">
        <v>41</v>
      </c>
      <c r="AY2261" s="2" t="s">
        <v>41</v>
      </c>
    </row>
    <row r="2262" spans="1:51" ht="30" customHeight="1" hidden="1">
      <c r="A2262" s="6" t="s">
        <v>1215</v>
      </c>
      <c r="B2262" s="6" t="s">
        <v>1211</v>
      </c>
      <c r="C2262" s="6" t="s">
        <v>1212</v>
      </c>
      <c r="D2262" s="7">
        <v>0.08</v>
      </c>
      <c r="E2262" s="8">
        <f t="shared" si="392"/>
        <v>99882</v>
      </c>
      <c r="F2262" s="10">
        <f t="shared" si="392"/>
        <v>7990.5</v>
      </c>
      <c r="G2262" s="8">
        <f>단가대비표!O367</f>
        <v>0</v>
      </c>
      <c r="H2262" s="10">
        <f>TRUNC(G2262*D2262,1)</f>
        <v>0</v>
      </c>
      <c r="I2262" s="8">
        <f>단가대비표!P367</f>
        <v>99882</v>
      </c>
      <c r="J2262" s="10">
        <f>TRUNC(I2262*D2262,1)</f>
        <v>7990.5</v>
      </c>
      <c r="K2262" s="8">
        <f>단가대비표!V367</f>
        <v>0</v>
      </c>
      <c r="L2262" s="10">
        <f>TRUNC(K2262*D2262,1)</f>
        <v>0</v>
      </c>
      <c r="M2262" s="6" t="s">
        <v>1247</v>
      </c>
      <c r="N2262" s="2" t="s">
        <v>2915</v>
      </c>
      <c r="O2262" s="2" t="s">
        <v>1216</v>
      </c>
      <c r="P2262" s="2" t="s">
        <v>48</v>
      </c>
      <c r="Q2262" s="2" t="s">
        <v>48</v>
      </c>
      <c r="R2262" s="2" t="s">
        <v>47</v>
      </c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2" t="s">
        <v>41</v>
      </c>
      <c r="AW2262" s="2" t="s">
        <v>4186</v>
      </c>
      <c r="AX2262" s="2" t="s">
        <v>41</v>
      </c>
      <c r="AY2262" s="2" t="s">
        <v>41</v>
      </c>
    </row>
    <row r="2263" spans="1:51" ht="30" customHeight="1" hidden="1">
      <c r="A2263" s="6" t="s">
        <v>1173</v>
      </c>
      <c r="B2263" s="6" t="s">
        <v>41</v>
      </c>
      <c r="C2263" s="6" t="s">
        <v>41</v>
      </c>
      <c r="D2263" s="7"/>
      <c r="E2263" s="8"/>
      <c r="F2263" s="10">
        <f>H2263+J2263+L2263</f>
        <v>11859</v>
      </c>
      <c r="G2263" s="8"/>
      <c r="H2263" s="10">
        <f>TRUNC(SUMIF(N2259:N2262,N2258,H2259:H2262),0)</f>
        <v>792</v>
      </c>
      <c r="I2263" s="8"/>
      <c r="J2263" s="10">
        <f>TRUNC(SUMIF(N2259:N2262,N2258,J2259:J2262),0)</f>
        <v>11067</v>
      </c>
      <c r="K2263" s="8"/>
      <c r="L2263" s="10">
        <f>TRUNC(SUMIF(N2259:N2262,N2258,L2259:L2262),0)</f>
        <v>0</v>
      </c>
      <c r="M2263" s="6" t="s">
        <v>41</v>
      </c>
      <c r="N2263" s="2" t="s">
        <v>67</v>
      </c>
      <c r="O2263" s="2" t="s">
        <v>67</v>
      </c>
      <c r="P2263" s="2" t="s">
        <v>41</v>
      </c>
      <c r="Q2263" s="2" t="s">
        <v>41</v>
      </c>
      <c r="R2263" s="2" t="s">
        <v>41</v>
      </c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2" t="s">
        <v>41</v>
      </c>
      <c r="AW2263" s="2" t="s">
        <v>41</v>
      </c>
      <c r="AX2263" s="2" t="s">
        <v>41</v>
      </c>
      <c r="AY2263" s="2" t="s">
        <v>41</v>
      </c>
    </row>
    <row r="2264" spans="1:13" ht="30" customHeight="1" hidden="1">
      <c r="A2264" s="7"/>
      <c r="B2264" s="7"/>
      <c r="C2264" s="7"/>
      <c r="D2264" s="7"/>
      <c r="E2264" s="8"/>
      <c r="F2264" s="10"/>
      <c r="G2264" s="8"/>
      <c r="H2264" s="10"/>
      <c r="I2264" s="8"/>
      <c r="J2264" s="10"/>
      <c r="K2264" s="8"/>
      <c r="L2264" s="10"/>
      <c r="M2264" s="7"/>
    </row>
    <row r="2265" spans="1:14" ht="30" customHeight="1" hidden="1">
      <c r="A2265" s="24" t="s">
        <v>4187</v>
      </c>
      <c r="B2265" s="25"/>
      <c r="C2265" s="25"/>
      <c r="D2265" s="25"/>
      <c r="E2265" s="26"/>
      <c r="F2265" s="27"/>
      <c r="G2265" s="26"/>
      <c r="H2265" s="27"/>
      <c r="I2265" s="26"/>
      <c r="J2265" s="27"/>
      <c r="K2265" s="26"/>
      <c r="L2265" s="27"/>
      <c r="M2265" s="28"/>
      <c r="N2265" s="4" t="s">
        <v>2924</v>
      </c>
    </row>
    <row r="2266" spans="1:51" ht="30" customHeight="1" hidden="1">
      <c r="A2266" s="6" t="s">
        <v>2921</v>
      </c>
      <c r="B2266" s="6" t="s">
        <v>4188</v>
      </c>
      <c r="C2266" s="6" t="s">
        <v>54</v>
      </c>
      <c r="D2266" s="7">
        <v>0.6533</v>
      </c>
      <c r="E2266" s="8">
        <f>TRUNC(G2266+I2266+K2266,1)</f>
        <v>14179</v>
      </c>
      <c r="F2266" s="10">
        <f>TRUNC(H2266+J2266+L2266,1)</f>
        <v>9263.1</v>
      </c>
      <c r="G2266" s="8">
        <f>단가대비표!O8</f>
        <v>0</v>
      </c>
      <c r="H2266" s="10">
        <f>TRUNC(G2266*D2266,1)</f>
        <v>0</v>
      </c>
      <c r="I2266" s="8">
        <f>단가대비표!P8</f>
        <v>0</v>
      </c>
      <c r="J2266" s="10">
        <f>TRUNC(I2266*D2266,1)</f>
        <v>0</v>
      </c>
      <c r="K2266" s="8">
        <f>단가대비표!V8</f>
        <v>14179</v>
      </c>
      <c r="L2266" s="10">
        <f>TRUNC(K2266*D2266,1)</f>
        <v>9263.1</v>
      </c>
      <c r="M2266" s="6" t="s">
        <v>4189</v>
      </c>
      <c r="N2266" s="2" t="s">
        <v>2924</v>
      </c>
      <c r="O2266" s="2" t="s">
        <v>4190</v>
      </c>
      <c r="P2266" s="2" t="s">
        <v>48</v>
      </c>
      <c r="Q2266" s="2" t="s">
        <v>48</v>
      </c>
      <c r="R2266" s="2" t="s">
        <v>47</v>
      </c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2" t="s">
        <v>41</v>
      </c>
      <c r="AW2266" s="2" t="s">
        <v>4191</v>
      </c>
      <c r="AX2266" s="2" t="s">
        <v>41</v>
      </c>
      <c r="AY2266" s="2" t="s">
        <v>41</v>
      </c>
    </row>
    <row r="2267" spans="1:51" ht="30" customHeight="1" hidden="1">
      <c r="A2267" s="6" t="s">
        <v>1173</v>
      </c>
      <c r="B2267" s="6" t="s">
        <v>41</v>
      </c>
      <c r="C2267" s="6" t="s">
        <v>41</v>
      </c>
      <c r="D2267" s="7"/>
      <c r="E2267" s="8"/>
      <c r="F2267" s="10">
        <f>H2267+J2267+L2267</f>
        <v>9263</v>
      </c>
      <c r="G2267" s="8"/>
      <c r="H2267" s="10">
        <f>TRUNC(SUMIF(N2266:N2266,N2265,H2266:H2266),0)</f>
        <v>0</v>
      </c>
      <c r="I2267" s="8"/>
      <c r="J2267" s="10">
        <f>TRUNC(SUMIF(N2266:N2266,N2265,J2266:J2266),0)</f>
        <v>0</v>
      </c>
      <c r="K2267" s="8"/>
      <c r="L2267" s="10">
        <f>TRUNC(SUMIF(N2266:N2266,N2265,L2266:L2266),0)</f>
        <v>9263</v>
      </c>
      <c r="M2267" s="6" t="s">
        <v>41</v>
      </c>
      <c r="N2267" s="2" t="s">
        <v>67</v>
      </c>
      <c r="O2267" s="2" t="s">
        <v>67</v>
      </c>
      <c r="P2267" s="2" t="s">
        <v>41</v>
      </c>
      <c r="Q2267" s="2" t="s">
        <v>41</v>
      </c>
      <c r="R2267" s="2" t="s">
        <v>41</v>
      </c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2" t="s">
        <v>41</v>
      </c>
      <c r="AW2267" s="2" t="s">
        <v>41</v>
      </c>
      <c r="AX2267" s="2" t="s">
        <v>41</v>
      </c>
      <c r="AY2267" s="2" t="s">
        <v>41</v>
      </c>
    </row>
    <row r="2268" spans="1:13" ht="30" customHeight="1" hidden="1">
      <c r="A2268" s="7"/>
      <c r="B2268" s="7"/>
      <c r="C2268" s="7"/>
      <c r="D2268" s="7"/>
      <c r="E2268" s="8"/>
      <c r="F2268" s="10"/>
      <c r="G2268" s="8"/>
      <c r="H2268" s="10"/>
      <c r="I2268" s="8"/>
      <c r="J2268" s="10"/>
      <c r="K2268" s="8"/>
      <c r="L2268" s="10"/>
      <c r="M2268" s="7"/>
    </row>
    <row r="2269" spans="1:14" ht="30" customHeight="1" hidden="1">
      <c r="A2269" s="24" t="s">
        <v>4192</v>
      </c>
      <c r="B2269" s="25"/>
      <c r="C2269" s="25"/>
      <c r="D2269" s="25"/>
      <c r="E2269" s="26"/>
      <c r="F2269" s="27"/>
      <c r="G2269" s="26"/>
      <c r="H2269" s="27"/>
      <c r="I2269" s="26"/>
      <c r="J2269" s="27"/>
      <c r="K2269" s="26"/>
      <c r="L2269" s="27"/>
      <c r="M2269" s="28"/>
      <c r="N2269" s="4" t="s">
        <v>2929</v>
      </c>
    </row>
    <row r="2270" spans="1:51" ht="30" customHeight="1" hidden="1">
      <c r="A2270" s="6" t="s">
        <v>4193</v>
      </c>
      <c r="B2270" s="6" t="s">
        <v>4188</v>
      </c>
      <c r="C2270" s="6" t="s">
        <v>163</v>
      </c>
      <c r="D2270" s="7">
        <v>0.01</v>
      </c>
      <c r="E2270" s="8">
        <f>TRUNC(G2270+I2270+K2270,1)</f>
        <v>223000</v>
      </c>
      <c r="F2270" s="10">
        <f>TRUNC(H2270+J2270+L2270,1)</f>
        <v>2230</v>
      </c>
      <c r="G2270" s="8">
        <f>단가대비표!O9</f>
        <v>0</v>
      </c>
      <c r="H2270" s="10">
        <f>TRUNC(G2270*D2270,1)</f>
        <v>0</v>
      </c>
      <c r="I2270" s="8">
        <f>단가대비표!P9</f>
        <v>0</v>
      </c>
      <c r="J2270" s="10">
        <f>TRUNC(I2270*D2270,1)</f>
        <v>0</v>
      </c>
      <c r="K2270" s="8">
        <f>단가대비표!V9</f>
        <v>223000</v>
      </c>
      <c r="L2270" s="10">
        <f>TRUNC(K2270*D2270,1)</f>
        <v>2230</v>
      </c>
      <c r="M2270" s="6" t="s">
        <v>4194</v>
      </c>
      <c r="N2270" s="2" t="s">
        <v>2929</v>
      </c>
      <c r="O2270" s="2" t="s">
        <v>4195</v>
      </c>
      <c r="P2270" s="2" t="s">
        <v>48</v>
      </c>
      <c r="Q2270" s="2" t="s">
        <v>48</v>
      </c>
      <c r="R2270" s="2" t="s">
        <v>47</v>
      </c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2" t="s">
        <v>41</v>
      </c>
      <c r="AW2270" s="2" t="s">
        <v>4196</v>
      </c>
      <c r="AX2270" s="2" t="s">
        <v>41</v>
      </c>
      <c r="AY2270" s="2" t="s">
        <v>41</v>
      </c>
    </row>
    <row r="2271" spans="1:51" ht="30" customHeight="1" hidden="1">
      <c r="A2271" s="6" t="s">
        <v>1173</v>
      </c>
      <c r="B2271" s="6" t="s">
        <v>41</v>
      </c>
      <c r="C2271" s="6" t="s">
        <v>41</v>
      </c>
      <c r="D2271" s="7"/>
      <c r="E2271" s="8"/>
      <c r="F2271" s="10">
        <f>H2271+J2271+L2271</f>
        <v>2230</v>
      </c>
      <c r="G2271" s="8"/>
      <c r="H2271" s="10">
        <f>TRUNC(SUMIF(N2270:N2270,N2269,H2270:H2270),0)</f>
        <v>0</v>
      </c>
      <c r="I2271" s="8"/>
      <c r="J2271" s="10">
        <f>TRUNC(SUMIF(N2270:N2270,N2269,J2270:J2270),0)</f>
        <v>0</v>
      </c>
      <c r="K2271" s="8"/>
      <c r="L2271" s="10">
        <f>TRUNC(SUMIF(N2270:N2270,N2269,L2270:L2270),0)</f>
        <v>2230</v>
      </c>
      <c r="M2271" s="6" t="s">
        <v>41</v>
      </c>
      <c r="N2271" s="2" t="s">
        <v>67</v>
      </c>
      <c r="O2271" s="2" t="s">
        <v>67</v>
      </c>
      <c r="P2271" s="2" t="s">
        <v>41</v>
      </c>
      <c r="Q2271" s="2" t="s">
        <v>41</v>
      </c>
      <c r="R2271" s="2" t="s">
        <v>41</v>
      </c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2" t="s">
        <v>41</v>
      </c>
      <c r="AW2271" s="2" t="s">
        <v>41</v>
      </c>
      <c r="AX2271" s="2" t="s">
        <v>41</v>
      </c>
      <c r="AY2271" s="2" t="s">
        <v>41</v>
      </c>
    </row>
    <row r="2272" spans="1:13" ht="30" customHeight="1" hidden="1">
      <c r="A2272" s="7"/>
      <c r="B2272" s="7"/>
      <c r="C2272" s="7"/>
      <c r="D2272" s="7"/>
      <c r="E2272" s="8"/>
      <c r="F2272" s="10"/>
      <c r="G2272" s="8"/>
      <c r="H2272" s="10"/>
      <c r="I2272" s="8"/>
      <c r="J2272" s="10"/>
      <c r="K2272" s="8"/>
      <c r="L2272" s="10"/>
      <c r="M2272" s="7"/>
    </row>
    <row r="2273" spans="1:14" ht="30" customHeight="1" hidden="1">
      <c r="A2273" s="24" t="s">
        <v>4197</v>
      </c>
      <c r="B2273" s="25"/>
      <c r="C2273" s="25"/>
      <c r="D2273" s="25"/>
      <c r="E2273" s="26"/>
      <c r="F2273" s="27"/>
      <c r="G2273" s="26"/>
      <c r="H2273" s="27"/>
      <c r="I2273" s="26"/>
      <c r="J2273" s="27"/>
      <c r="K2273" s="26"/>
      <c r="L2273" s="27"/>
      <c r="M2273" s="28"/>
      <c r="N2273" s="4" t="s">
        <v>4198</v>
      </c>
    </row>
    <row r="2274" spans="1:51" ht="30" customHeight="1" hidden="1">
      <c r="A2274" s="6" t="s">
        <v>3207</v>
      </c>
      <c r="B2274" s="6" t="s">
        <v>4199</v>
      </c>
      <c r="C2274" s="6" t="s">
        <v>54</v>
      </c>
      <c r="D2274" s="7">
        <v>0.2754</v>
      </c>
      <c r="E2274" s="8">
        <f aca="true" t="shared" si="393" ref="E2274:F2277">TRUNC(G2274+I2274+K2274,1)</f>
        <v>32563</v>
      </c>
      <c r="F2274" s="10">
        <f t="shared" si="393"/>
        <v>8967.8</v>
      </c>
      <c r="G2274" s="8">
        <f>단가대비표!O11</f>
        <v>0</v>
      </c>
      <c r="H2274" s="10">
        <f>TRUNC(G2274*D2274,1)</f>
        <v>0</v>
      </c>
      <c r="I2274" s="8">
        <f>단가대비표!P11</f>
        <v>0</v>
      </c>
      <c r="J2274" s="10">
        <f>TRUNC(I2274*D2274,1)</f>
        <v>0</v>
      </c>
      <c r="K2274" s="8">
        <f>단가대비표!V11</f>
        <v>32563</v>
      </c>
      <c r="L2274" s="10">
        <f>TRUNC(K2274*D2274,1)</f>
        <v>8967.8</v>
      </c>
      <c r="M2274" s="6" t="s">
        <v>4201</v>
      </c>
      <c r="N2274" s="2" t="s">
        <v>4198</v>
      </c>
      <c r="O2274" s="2" t="s">
        <v>4202</v>
      </c>
      <c r="P2274" s="2" t="s">
        <v>48</v>
      </c>
      <c r="Q2274" s="2" t="s">
        <v>48</v>
      </c>
      <c r="R2274" s="2" t="s">
        <v>47</v>
      </c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2" t="s">
        <v>41</v>
      </c>
      <c r="AW2274" s="2" t="s">
        <v>4203</v>
      </c>
      <c r="AX2274" s="2" t="s">
        <v>41</v>
      </c>
      <c r="AY2274" s="2" t="s">
        <v>41</v>
      </c>
    </row>
    <row r="2275" spans="1:51" ht="30" customHeight="1" hidden="1">
      <c r="A2275" s="6" t="s">
        <v>1708</v>
      </c>
      <c r="B2275" s="6" t="s">
        <v>1709</v>
      </c>
      <c r="C2275" s="6" t="s">
        <v>1422</v>
      </c>
      <c r="D2275" s="7">
        <v>9.3</v>
      </c>
      <c r="E2275" s="8">
        <f t="shared" si="393"/>
        <v>1204.5</v>
      </c>
      <c r="F2275" s="10">
        <f t="shared" si="393"/>
        <v>11202.2</v>
      </c>
      <c r="G2275" s="8">
        <f>단가대비표!O65</f>
        <v>1204.54</v>
      </c>
      <c r="H2275" s="10">
        <f>TRUNC(G2275*D2275,1)</f>
        <v>11202.2</v>
      </c>
      <c r="I2275" s="8">
        <f>단가대비표!P65</f>
        <v>0</v>
      </c>
      <c r="J2275" s="10">
        <f>TRUNC(I2275*D2275,1)</f>
        <v>0</v>
      </c>
      <c r="K2275" s="8">
        <f>단가대비표!V65</f>
        <v>0</v>
      </c>
      <c r="L2275" s="10">
        <f>TRUNC(K2275*D2275,1)</f>
        <v>0</v>
      </c>
      <c r="M2275" s="6" t="s">
        <v>1710</v>
      </c>
      <c r="N2275" s="2" t="s">
        <v>4198</v>
      </c>
      <c r="O2275" s="2" t="s">
        <v>1711</v>
      </c>
      <c r="P2275" s="2" t="s">
        <v>48</v>
      </c>
      <c r="Q2275" s="2" t="s">
        <v>48</v>
      </c>
      <c r="R2275" s="2" t="s">
        <v>47</v>
      </c>
      <c r="S2275" s="3"/>
      <c r="T2275" s="3"/>
      <c r="U2275" s="3"/>
      <c r="V2275" s="3">
        <v>1</v>
      </c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2" t="s">
        <v>41</v>
      </c>
      <c r="AW2275" s="2" t="s">
        <v>4204</v>
      </c>
      <c r="AX2275" s="2" t="s">
        <v>41</v>
      </c>
      <c r="AY2275" s="2" t="s">
        <v>41</v>
      </c>
    </row>
    <row r="2276" spans="1:51" ht="30" customHeight="1" hidden="1">
      <c r="A2276" s="6" t="s">
        <v>1305</v>
      </c>
      <c r="B2276" s="6" t="s">
        <v>3214</v>
      </c>
      <c r="C2276" s="6" t="s">
        <v>1028</v>
      </c>
      <c r="D2276" s="7">
        <v>1</v>
      </c>
      <c r="E2276" s="8">
        <f t="shared" si="393"/>
        <v>4256.8</v>
      </c>
      <c r="F2276" s="10">
        <f t="shared" si="393"/>
        <v>4256.8</v>
      </c>
      <c r="G2276" s="8">
        <f>TRUNC(SUMIF(V2274:V2277,RIGHTB(O2276,1),H2274:H2277)*U2276,2)</f>
        <v>4256.83</v>
      </c>
      <c r="H2276" s="10">
        <f>TRUNC(G2276*D2276,1)</f>
        <v>4256.8</v>
      </c>
      <c r="I2276" s="8">
        <v>0</v>
      </c>
      <c r="J2276" s="10">
        <f>TRUNC(I2276*D2276,1)</f>
        <v>0</v>
      </c>
      <c r="K2276" s="8">
        <v>0</v>
      </c>
      <c r="L2276" s="10">
        <f>TRUNC(K2276*D2276,1)</f>
        <v>0</v>
      </c>
      <c r="M2276" s="6" t="s">
        <v>41</v>
      </c>
      <c r="N2276" s="2" t="s">
        <v>4198</v>
      </c>
      <c r="O2276" s="2" t="s">
        <v>1104</v>
      </c>
      <c r="P2276" s="2" t="s">
        <v>48</v>
      </c>
      <c r="Q2276" s="2" t="s">
        <v>48</v>
      </c>
      <c r="R2276" s="2" t="s">
        <v>48</v>
      </c>
      <c r="S2276" s="3">
        <v>0</v>
      </c>
      <c r="T2276" s="3">
        <v>0</v>
      </c>
      <c r="U2276" s="3">
        <v>0.38</v>
      </c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2" t="s">
        <v>41</v>
      </c>
      <c r="AW2276" s="2" t="s">
        <v>4205</v>
      </c>
      <c r="AX2276" s="2" t="s">
        <v>41</v>
      </c>
      <c r="AY2276" s="2" t="s">
        <v>41</v>
      </c>
    </row>
    <row r="2277" spans="1:51" ht="30" customHeight="1" hidden="1">
      <c r="A2277" s="6" t="s">
        <v>4206</v>
      </c>
      <c r="B2277" s="6" t="s">
        <v>1211</v>
      </c>
      <c r="C2277" s="6" t="s">
        <v>1212</v>
      </c>
      <c r="D2277" s="7">
        <v>1</v>
      </c>
      <c r="E2277" s="8">
        <f t="shared" si="393"/>
        <v>26048.1</v>
      </c>
      <c r="F2277" s="10">
        <f t="shared" si="393"/>
        <v>26048.1</v>
      </c>
      <c r="G2277" s="8">
        <f>TRUNC(단가대비표!O397*1/8*16/12*25/20,1)</f>
        <v>0</v>
      </c>
      <c r="H2277" s="10">
        <f>TRUNC(G2277*D2277,1)</f>
        <v>0</v>
      </c>
      <c r="I2277" s="8">
        <f>TRUNC(단가대비표!P397*1/8*16/12*25/20,1)</f>
        <v>26048.1</v>
      </c>
      <c r="J2277" s="10">
        <f>TRUNC(I2277*D2277,1)</f>
        <v>26048.1</v>
      </c>
      <c r="K2277" s="8">
        <f>TRUNC(단가대비표!V397*1/8*16/12*25/20,1)</f>
        <v>0</v>
      </c>
      <c r="L2277" s="10">
        <f>TRUNC(K2277*D2277,1)</f>
        <v>0</v>
      </c>
      <c r="M2277" s="6" t="s">
        <v>4207</v>
      </c>
      <c r="N2277" s="2" t="s">
        <v>4198</v>
      </c>
      <c r="O2277" s="2" t="s">
        <v>4208</v>
      </c>
      <c r="P2277" s="2" t="s">
        <v>48</v>
      </c>
      <c r="Q2277" s="2" t="s">
        <v>48</v>
      </c>
      <c r="R2277" s="2" t="s">
        <v>47</v>
      </c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2" t="s">
        <v>41</v>
      </c>
      <c r="AW2277" s="2" t="s">
        <v>4209</v>
      </c>
      <c r="AX2277" s="2" t="s">
        <v>47</v>
      </c>
      <c r="AY2277" s="2" t="s">
        <v>41</v>
      </c>
    </row>
    <row r="2278" spans="1:51" ht="30" customHeight="1" hidden="1">
      <c r="A2278" s="6" t="s">
        <v>1173</v>
      </c>
      <c r="B2278" s="6" t="s">
        <v>41</v>
      </c>
      <c r="C2278" s="6" t="s">
        <v>41</v>
      </c>
      <c r="D2278" s="7"/>
      <c r="E2278" s="8"/>
      <c r="F2278" s="10">
        <f>H2278+J2278+L2278</f>
        <v>50474</v>
      </c>
      <c r="G2278" s="8"/>
      <c r="H2278" s="10">
        <f>TRUNC(SUMIF(N2274:N2277,N2273,H2274:H2277),0)</f>
        <v>15459</v>
      </c>
      <c r="I2278" s="8"/>
      <c r="J2278" s="10">
        <f>TRUNC(SUMIF(N2274:N2277,N2273,J2274:J2277),0)</f>
        <v>26048</v>
      </c>
      <c r="K2278" s="8"/>
      <c r="L2278" s="10">
        <f>TRUNC(SUMIF(N2274:N2277,N2273,L2274:L2277),0)</f>
        <v>8967</v>
      </c>
      <c r="M2278" s="6" t="s">
        <v>41</v>
      </c>
      <c r="N2278" s="2" t="s">
        <v>67</v>
      </c>
      <c r="O2278" s="2" t="s">
        <v>67</v>
      </c>
      <c r="P2278" s="2" t="s">
        <v>41</v>
      </c>
      <c r="Q2278" s="2" t="s">
        <v>41</v>
      </c>
      <c r="R2278" s="2" t="s">
        <v>41</v>
      </c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2" t="s">
        <v>41</v>
      </c>
      <c r="AW2278" s="2" t="s">
        <v>41</v>
      </c>
      <c r="AX2278" s="2" t="s">
        <v>41</v>
      </c>
      <c r="AY2278" s="2" t="s">
        <v>41</v>
      </c>
    </row>
    <row r="2279" spans="1:13" ht="30" customHeight="1" hidden="1">
      <c r="A2279" s="7"/>
      <c r="B2279" s="7"/>
      <c r="C2279" s="7"/>
      <c r="D2279" s="7"/>
      <c r="E2279" s="8"/>
      <c r="F2279" s="10"/>
      <c r="G2279" s="8"/>
      <c r="H2279" s="10"/>
      <c r="I2279" s="8"/>
      <c r="J2279" s="10"/>
      <c r="K2279" s="8"/>
      <c r="L2279" s="10"/>
      <c r="M2279" s="7"/>
    </row>
    <row r="2280" spans="1:14" ht="30" customHeight="1" hidden="1">
      <c r="A2280" s="24" t="s">
        <v>4210</v>
      </c>
      <c r="B2280" s="25"/>
      <c r="C2280" s="25"/>
      <c r="D2280" s="25"/>
      <c r="E2280" s="26"/>
      <c r="F2280" s="27"/>
      <c r="G2280" s="26"/>
      <c r="H2280" s="27"/>
      <c r="I2280" s="26"/>
      <c r="J2280" s="27"/>
      <c r="K2280" s="26"/>
      <c r="L2280" s="27"/>
      <c r="M2280" s="28"/>
      <c r="N2280" s="4" t="s">
        <v>4211</v>
      </c>
    </row>
    <row r="2281" spans="1:51" ht="30" customHeight="1" hidden="1">
      <c r="A2281" s="6" t="s">
        <v>3207</v>
      </c>
      <c r="B2281" s="6" t="s">
        <v>299</v>
      </c>
      <c r="C2281" s="6" t="s">
        <v>54</v>
      </c>
      <c r="D2281" s="7">
        <v>0.2213</v>
      </c>
      <c r="E2281" s="8">
        <f aca="true" t="shared" si="394" ref="E2281:F2284">TRUNC(G2281+I2281+K2281,1)</f>
        <v>80182</v>
      </c>
      <c r="F2281" s="10">
        <f t="shared" si="394"/>
        <v>17744.2</v>
      </c>
      <c r="G2281" s="8">
        <f>단가대비표!O12</f>
        <v>0</v>
      </c>
      <c r="H2281" s="10">
        <f>TRUNC(G2281*D2281,1)</f>
        <v>0</v>
      </c>
      <c r="I2281" s="8">
        <f>단가대비표!P12</f>
        <v>0</v>
      </c>
      <c r="J2281" s="10">
        <f>TRUNC(I2281*D2281,1)</f>
        <v>0</v>
      </c>
      <c r="K2281" s="8">
        <f>단가대비표!V12</f>
        <v>80182</v>
      </c>
      <c r="L2281" s="10">
        <f>TRUNC(K2281*D2281,1)</f>
        <v>17744.2</v>
      </c>
      <c r="M2281" s="6" t="s">
        <v>4213</v>
      </c>
      <c r="N2281" s="2" t="s">
        <v>4211</v>
      </c>
      <c r="O2281" s="2" t="s">
        <v>4214</v>
      </c>
      <c r="P2281" s="2" t="s">
        <v>48</v>
      </c>
      <c r="Q2281" s="2" t="s">
        <v>48</v>
      </c>
      <c r="R2281" s="2" t="s">
        <v>47</v>
      </c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2" t="s">
        <v>41</v>
      </c>
      <c r="AW2281" s="2" t="s">
        <v>4215</v>
      </c>
      <c r="AX2281" s="2" t="s">
        <v>41</v>
      </c>
      <c r="AY2281" s="2" t="s">
        <v>41</v>
      </c>
    </row>
    <row r="2282" spans="1:51" ht="30" customHeight="1" hidden="1">
      <c r="A2282" s="6" t="s">
        <v>1708</v>
      </c>
      <c r="B2282" s="6" t="s">
        <v>1709</v>
      </c>
      <c r="C2282" s="6" t="s">
        <v>1422</v>
      </c>
      <c r="D2282" s="7">
        <v>15.9</v>
      </c>
      <c r="E2282" s="8">
        <f t="shared" si="394"/>
        <v>1204.5</v>
      </c>
      <c r="F2282" s="10">
        <f t="shared" si="394"/>
        <v>19152.1</v>
      </c>
      <c r="G2282" s="8">
        <f>단가대비표!O65</f>
        <v>1204.54</v>
      </c>
      <c r="H2282" s="10">
        <f>TRUNC(G2282*D2282,1)</f>
        <v>19152.1</v>
      </c>
      <c r="I2282" s="8">
        <f>단가대비표!P65</f>
        <v>0</v>
      </c>
      <c r="J2282" s="10">
        <f>TRUNC(I2282*D2282,1)</f>
        <v>0</v>
      </c>
      <c r="K2282" s="8">
        <f>단가대비표!V65</f>
        <v>0</v>
      </c>
      <c r="L2282" s="10">
        <f>TRUNC(K2282*D2282,1)</f>
        <v>0</v>
      </c>
      <c r="M2282" s="6" t="s">
        <v>1710</v>
      </c>
      <c r="N2282" s="2" t="s">
        <v>4211</v>
      </c>
      <c r="O2282" s="2" t="s">
        <v>1711</v>
      </c>
      <c r="P2282" s="2" t="s">
        <v>48</v>
      </c>
      <c r="Q2282" s="2" t="s">
        <v>48</v>
      </c>
      <c r="R2282" s="2" t="s">
        <v>47</v>
      </c>
      <c r="S2282" s="3"/>
      <c r="T2282" s="3"/>
      <c r="U2282" s="3"/>
      <c r="V2282" s="3">
        <v>1</v>
      </c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2" t="s">
        <v>41</v>
      </c>
      <c r="AW2282" s="2" t="s">
        <v>4216</v>
      </c>
      <c r="AX2282" s="2" t="s">
        <v>41</v>
      </c>
      <c r="AY2282" s="2" t="s">
        <v>41</v>
      </c>
    </row>
    <row r="2283" spans="1:51" ht="30" customHeight="1" hidden="1">
      <c r="A2283" s="6" t="s">
        <v>1305</v>
      </c>
      <c r="B2283" s="6" t="s">
        <v>3214</v>
      </c>
      <c r="C2283" s="6" t="s">
        <v>1028</v>
      </c>
      <c r="D2283" s="7">
        <v>1</v>
      </c>
      <c r="E2283" s="8">
        <f t="shared" si="394"/>
        <v>7277.7</v>
      </c>
      <c r="F2283" s="10">
        <f t="shared" si="394"/>
        <v>7277.7</v>
      </c>
      <c r="G2283" s="8">
        <f>TRUNC(SUMIF(V2281:V2284,RIGHTB(O2283,1),H2281:H2284)*U2283,2)</f>
        <v>7277.79</v>
      </c>
      <c r="H2283" s="10">
        <f>TRUNC(G2283*D2283,1)</f>
        <v>7277.7</v>
      </c>
      <c r="I2283" s="8">
        <v>0</v>
      </c>
      <c r="J2283" s="10">
        <f>TRUNC(I2283*D2283,1)</f>
        <v>0</v>
      </c>
      <c r="K2283" s="8">
        <v>0</v>
      </c>
      <c r="L2283" s="10">
        <f>TRUNC(K2283*D2283,1)</f>
        <v>0</v>
      </c>
      <c r="M2283" s="6" t="s">
        <v>41</v>
      </c>
      <c r="N2283" s="2" t="s">
        <v>4211</v>
      </c>
      <c r="O2283" s="2" t="s">
        <v>1104</v>
      </c>
      <c r="P2283" s="2" t="s">
        <v>48</v>
      </c>
      <c r="Q2283" s="2" t="s">
        <v>48</v>
      </c>
      <c r="R2283" s="2" t="s">
        <v>48</v>
      </c>
      <c r="S2283" s="3">
        <v>0</v>
      </c>
      <c r="T2283" s="3">
        <v>0</v>
      </c>
      <c r="U2283" s="3">
        <v>0.38</v>
      </c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2" t="s">
        <v>41</v>
      </c>
      <c r="AW2283" s="2" t="s">
        <v>4217</v>
      </c>
      <c r="AX2283" s="2" t="s">
        <v>41</v>
      </c>
      <c r="AY2283" s="2" t="s">
        <v>41</v>
      </c>
    </row>
    <row r="2284" spans="1:51" ht="30" customHeight="1" hidden="1">
      <c r="A2284" s="6" t="s">
        <v>1715</v>
      </c>
      <c r="B2284" s="6" t="s">
        <v>1211</v>
      </c>
      <c r="C2284" s="6" t="s">
        <v>1212</v>
      </c>
      <c r="D2284" s="7">
        <v>1</v>
      </c>
      <c r="E2284" s="8">
        <f t="shared" si="394"/>
        <v>29916.8</v>
      </c>
      <c r="F2284" s="10">
        <f t="shared" si="394"/>
        <v>29916.8</v>
      </c>
      <c r="G2284" s="8">
        <f>TRUNC(단가대비표!O395*1/8*16/12*25/20,1)</f>
        <v>0</v>
      </c>
      <c r="H2284" s="10">
        <f>TRUNC(G2284*D2284,1)</f>
        <v>0</v>
      </c>
      <c r="I2284" s="8">
        <f>TRUNC(단가대비표!P395*1/8*16/12*25/20,1)</f>
        <v>29916.8</v>
      </c>
      <c r="J2284" s="10">
        <f>TRUNC(I2284*D2284,1)</f>
        <v>29916.8</v>
      </c>
      <c r="K2284" s="8">
        <f>TRUNC(단가대비표!V395*1/8*16/12*25/20,1)</f>
        <v>0</v>
      </c>
      <c r="L2284" s="10">
        <f>TRUNC(K2284*D2284,1)</f>
        <v>0</v>
      </c>
      <c r="M2284" s="6" t="s">
        <v>1716</v>
      </c>
      <c r="N2284" s="2" t="s">
        <v>4211</v>
      </c>
      <c r="O2284" s="2" t="s">
        <v>1717</v>
      </c>
      <c r="P2284" s="2" t="s">
        <v>48</v>
      </c>
      <c r="Q2284" s="2" t="s">
        <v>48</v>
      </c>
      <c r="R2284" s="2" t="s">
        <v>47</v>
      </c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2" t="s">
        <v>41</v>
      </c>
      <c r="AW2284" s="2" t="s">
        <v>4218</v>
      </c>
      <c r="AX2284" s="2" t="s">
        <v>47</v>
      </c>
      <c r="AY2284" s="2" t="s">
        <v>41</v>
      </c>
    </row>
    <row r="2285" spans="1:51" ht="30" customHeight="1" hidden="1">
      <c r="A2285" s="6" t="s">
        <v>1173</v>
      </c>
      <c r="B2285" s="6" t="s">
        <v>41</v>
      </c>
      <c r="C2285" s="6" t="s">
        <v>41</v>
      </c>
      <c r="D2285" s="7"/>
      <c r="E2285" s="8"/>
      <c r="F2285" s="10">
        <f>H2285+J2285+L2285</f>
        <v>74089</v>
      </c>
      <c r="G2285" s="8"/>
      <c r="H2285" s="10">
        <f>TRUNC(SUMIF(N2281:N2284,N2280,H2281:H2284),0)</f>
        <v>26429</v>
      </c>
      <c r="I2285" s="8"/>
      <c r="J2285" s="10">
        <f>TRUNC(SUMIF(N2281:N2284,N2280,J2281:J2284),0)</f>
        <v>29916</v>
      </c>
      <c r="K2285" s="8"/>
      <c r="L2285" s="10">
        <f>TRUNC(SUMIF(N2281:N2284,N2280,L2281:L2284),0)</f>
        <v>17744</v>
      </c>
      <c r="M2285" s="6" t="s">
        <v>41</v>
      </c>
      <c r="N2285" s="2" t="s">
        <v>67</v>
      </c>
      <c r="O2285" s="2" t="s">
        <v>67</v>
      </c>
      <c r="P2285" s="2" t="s">
        <v>41</v>
      </c>
      <c r="Q2285" s="2" t="s">
        <v>41</v>
      </c>
      <c r="R2285" s="2" t="s">
        <v>41</v>
      </c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2" t="s">
        <v>41</v>
      </c>
      <c r="AW2285" s="2" t="s">
        <v>41</v>
      </c>
      <c r="AX2285" s="2" t="s">
        <v>41</v>
      </c>
      <c r="AY2285" s="2" t="s">
        <v>41</v>
      </c>
    </row>
    <row r="2286" spans="1:13" ht="30" customHeight="1" hidden="1">
      <c r="A2286" s="7"/>
      <c r="B2286" s="7"/>
      <c r="C2286" s="7"/>
      <c r="D2286" s="7"/>
      <c r="E2286" s="8"/>
      <c r="F2286" s="10"/>
      <c r="G2286" s="8"/>
      <c r="H2286" s="10"/>
      <c r="I2286" s="8"/>
      <c r="J2286" s="10"/>
      <c r="K2286" s="8"/>
      <c r="L2286" s="10"/>
      <c r="M2286" s="7"/>
    </row>
    <row r="2287" spans="1:14" ht="30" customHeight="1" hidden="1">
      <c r="A2287" s="24" t="s">
        <v>4219</v>
      </c>
      <c r="B2287" s="25"/>
      <c r="C2287" s="25"/>
      <c r="D2287" s="25"/>
      <c r="E2287" s="26"/>
      <c r="F2287" s="27"/>
      <c r="G2287" s="26"/>
      <c r="H2287" s="27"/>
      <c r="I2287" s="26"/>
      <c r="J2287" s="27"/>
      <c r="K2287" s="26"/>
      <c r="L2287" s="27"/>
      <c r="M2287" s="28"/>
      <c r="N2287" s="4" t="s">
        <v>4220</v>
      </c>
    </row>
    <row r="2288" spans="1:51" ht="30" customHeight="1" hidden="1">
      <c r="A2288" s="6" t="s">
        <v>3219</v>
      </c>
      <c r="B2288" s="6" t="s">
        <v>299</v>
      </c>
      <c r="C2288" s="6" t="s">
        <v>54</v>
      </c>
      <c r="D2288" s="7">
        <v>0.2637</v>
      </c>
      <c r="E2288" s="8">
        <f>TRUNC(G2288+I2288+K2288,1)</f>
        <v>1422</v>
      </c>
      <c r="F2288" s="10">
        <f>TRUNC(H2288+J2288+L2288,1)</f>
        <v>374.9</v>
      </c>
      <c r="G2288" s="8">
        <f>단가대비표!O14</f>
        <v>0</v>
      </c>
      <c r="H2288" s="10">
        <f>TRUNC(G2288*D2288,1)</f>
        <v>0</v>
      </c>
      <c r="I2288" s="8">
        <f>단가대비표!P14</f>
        <v>0</v>
      </c>
      <c r="J2288" s="10">
        <f>TRUNC(I2288*D2288,1)</f>
        <v>0</v>
      </c>
      <c r="K2288" s="8">
        <f>단가대비표!V14</f>
        <v>1422</v>
      </c>
      <c r="L2288" s="10">
        <f>TRUNC(K2288*D2288,1)</f>
        <v>374.9</v>
      </c>
      <c r="M2288" s="6" t="s">
        <v>4222</v>
      </c>
      <c r="N2288" s="2" t="s">
        <v>4220</v>
      </c>
      <c r="O2288" s="2" t="s">
        <v>4223</v>
      </c>
      <c r="P2288" s="2" t="s">
        <v>48</v>
      </c>
      <c r="Q2288" s="2" t="s">
        <v>48</v>
      </c>
      <c r="R2288" s="2" t="s">
        <v>47</v>
      </c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2" t="s">
        <v>41</v>
      </c>
      <c r="AW2288" s="2" t="s">
        <v>4224</v>
      </c>
      <c r="AX2288" s="2" t="s">
        <v>41</v>
      </c>
      <c r="AY2288" s="2" t="s">
        <v>41</v>
      </c>
    </row>
    <row r="2289" spans="1:51" ht="30" customHeight="1" hidden="1">
      <c r="A2289" s="6" t="s">
        <v>1173</v>
      </c>
      <c r="B2289" s="6" t="s">
        <v>41</v>
      </c>
      <c r="C2289" s="6" t="s">
        <v>41</v>
      </c>
      <c r="D2289" s="7"/>
      <c r="E2289" s="8"/>
      <c r="F2289" s="10">
        <f>H2289+J2289+L2289</f>
        <v>374</v>
      </c>
      <c r="G2289" s="8"/>
      <c r="H2289" s="10">
        <f>TRUNC(SUMIF(N2288:N2288,N2287,H2288:H2288),0)</f>
        <v>0</v>
      </c>
      <c r="I2289" s="8"/>
      <c r="J2289" s="10">
        <f>TRUNC(SUMIF(N2288:N2288,N2287,J2288:J2288),0)</f>
        <v>0</v>
      </c>
      <c r="K2289" s="8"/>
      <c r="L2289" s="10">
        <f>TRUNC(SUMIF(N2288:N2288,N2287,L2288:L2288),0)</f>
        <v>374</v>
      </c>
      <c r="M2289" s="6" t="s">
        <v>41</v>
      </c>
      <c r="N2289" s="2" t="s">
        <v>67</v>
      </c>
      <c r="O2289" s="2" t="s">
        <v>67</v>
      </c>
      <c r="P2289" s="2" t="s">
        <v>41</v>
      </c>
      <c r="Q2289" s="2" t="s">
        <v>41</v>
      </c>
      <c r="R2289" s="2" t="s">
        <v>41</v>
      </c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2" t="s">
        <v>41</v>
      </c>
      <c r="AW2289" s="2" t="s">
        <v>41</v>
      </c>
      <c r="AX2289" s="2" t="s">
        <v>41</v>
      </c>
      <c r="AY2289" s="2" t="s">
        <v>41</v>
      </c>
    </row>
    <row r="2290" spans="1:13" ht="30" customHeight="1" hidden="1">
      <c r="A2290" s="7"/>
      <c r="B2290" s="7"/>
      <c r="C2290" s="7"/>
      <c r="D2290" s="7"/>
      <c r="E2290" s="8"/>
      <c r="F2290" s="10"/>
      <c r="G2290" s="8"/>
      <c r="H2290" s="10"/>
      <c r="I2290" s="8"/>
      <c r="J2290" s="10"/>
      <c r="K2290" s="8"/>
      <c r="L2290" s="10"/>
      <c r="M2290" s="7"/>
    </row>
    <row r="2291" spans="1:14" ht="30" customHeight="1" hidden="1">
      <c r="A2291" s="24" t="s">
        <v>4225</v>
      </c>
      <c r="B2291" s="25"/>
      <c r="C2291" s="25"/>
      <c r="D2291" s="25"/>
      <c r="E2291" s="26"/>
      <c r="F2291" s="27"/>
      <c r="G2291" s="26"/>
      <c r="H2291" s="27"/>
      <c r="I2291" s="26"/>
      <c r="J2291" s="27"/>
      <c r="K2291" s="26"/>
      <c r="L2291" s="27"/>
      <c r="M2291" s="28"/>
      <c r="N2291" s="4" t="s">
        <v>4226</v>
      </c>
    </row>
    <row r="2292" spans="1:51" ht="30" customHeight="1" hidden="1">
      <c r="A2292" s="6" t="s">
        <v>3403</v>
      </c>
      <c r="B2292" s="6" t="s">
        <v>4227</v>
      </c>
      <c r="C2292" s="6" t="s">
        <v>54</v>
      </c>
      <c r="D2292" s="7">
        <v>0.2529</v>
      </c>
      <c r="E2292" s="8">
        <f aca="true" t="shared" si="395" ref="E2292:F2295">TRUNC(G2292+I2292+K2292,1)</f>
        <v>58124</v>
      </c>
      <c r="F2292" s="10">
        <f t="shared" si="395"/>
        <v>14699.5</v>
      </c>
      <c r="G2292" s="8">
        <f>단가대비표!O24</f>
        <v>0</v>
      </c>
      <c r="H2292" s="10">
        <f>TRUNC(G2292*D2292,1)</f>
        <v>0</v>
      </c>
      <c r="I2292" s="8">
        <f>단가대비표!P24</f>
        <v>0</v>
      </c>
      <c r="J2292" s="10">
        <f>TRUNC(I2292*D2292,1)</f>
        <v>0</v>
      </c>
      <c r="K2292" s="8">
        <f>단가대비표!V24</f>
        <v>58124</v>
      </c>
      <c r="L2292" s="10">
        <f>TRUNC(K2292*D2292,1)</f>
        <v>14699.5</v>
      </c>
      <c r="M2292" s="6" t="s">
        <v>4229</v>
      </c>
      <c r="N2292" s="2" t="s">
        <v>4226</v>
      </c>
      <c r="O2292" s="2" t="s">
        <v>4230</v>
      </c>
      <c r="P2292" s="2" t="s">
        <v>48</v>
      </c>
      <c r="Q2292" s="2" t="s">
        <v>48</v>
      </c>
      <c r="R2292" s="2" t="s">
        <v>47</v>
      </c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2" t="s">
        <v>41</v>
      </c>
      <c r="AW2292" s="2" t="s">
        <v>4231</v>
      </c>
      <c r="AX2292" s="2" t="s">
        <v>41</v>
      </c>
      <c r="AY2292" s="2" t="s">
        <v>41</v>
      </c>
    </row>
    <row r="2293" spans="1:51" ht="30" customHeight="1" hidden="1">
      <c r="A2293" s="6" t="s">
        <v>1708</v>
      </c>
      <c r="B2293" s="6" t="s">
        <v>1709</v>
      </c>
      <c r="C2293" s="6" t="s">
        <v>1422</v>
      </c>
      <c r="D2293" s="7">
        <v>16.5</v>
      </c>
      <c r="E2293" s="8">
        <f t="shared" si="395"/>
        <v>1204.5</v>
      </c>
      <c r="F2293" s="10">
        <f t="shared" si="395"/>
        <v>19874.9</v>
      </c>
      <c r="G2293" s="8">
        <f>단가대비표!O65</f>
        <v>1204.54</v>
      </c>
      <c r="H2293" s="10">
        <f>TRUNC(G2293*D2293,1)</f>
        <v>19874.9</v>
      </c>
      <c r="I2293" s="8">
        <f>단가대비표!P65</f>
        <v>0</v>
      </c>
      <c r="J2293" s="10">
        <f>TRUNC(I2293*D2293,1)</f>
        <v>0</v>
      </c>
      <c r="K2293" s="8">
        <f>단가대비표!V65</f>
        <v>0</v>
      </c>
      <c r="L2293" s="10">
        <f>TRUNC(K2293*D2293,1)</f>
        <v>0</v>
      </c>
      <c r="M2293" s="6" t="s">
        <v>1710</v>
      </c>
      <c r="N2293" s="2" t="s">
        <v>4226</v>
      </c>
      <c r="O2293" s="2" t="s">
        <v>1711</v>
      </c>
      <c r="P2293" s="2" t="s">
        <v>48</v>
      </c>
      <c r="Q2293" s="2" t="s">
        <v>48</v>
      </c>
      <c r="R2293" s="2" t="s">
        <v>47</v>
      </c>
      <c r="S2293" s="3"/>
      <c r="T2293" s="3"/>
      <c r="U2293" s="3"/>
      <c r="V2293" s="3">
        <v>1</v>
      </c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2" t="s">
        <v>41</v>
      </c>
      <c r="AW2293" s="2" t="s">
        <v>4232</v>
      </c>
      <c r="AX2293" s="2" t="s">
        <v>41</v>
      </c>
      <c r="AY2293" s="2" t="s">
        <v>41</v>
      </c>
    </row>
    <row r="2294" spans="1:51" ht="30" customHeight="1" hidden="1">
      <c r="A2294" s="6" t="s">
        <v>1305</v>
      </c>
      <c r="B2294" s="6" t="s">
        <v>1713</v>
      </c>
      <c r="C2294" s="6" t="s">
        <v>1028</v>
      </c>
      <c r="D2294" s="7">
        <v>1</v>
      </c>
      <c r="E2294" s="8">
        <f t="shared" si="395"/>
        <v>7751.2</v>
      </c>
      <c r="F2294" s="10">
        <f t="shared" si="395"/>
        <v>7751.2</v>
      </c>
      <c r="G2294" s="8">
        <f>TRUNC(SUMIF(V2292:V2295,RIGHTB(O2294,1),H2292:H2295)*U2294,2)</f>
        <v>7751.21</v>
      </c>
      <c r="H2294" s="10">
        <f>TRUNC(G2294*D2294,1)</f>
        <v>7751.2</v>
      </c>
      <c r="I2294" s="8">
        <v>0</v>
      </c>
      <c r="J2294" s="10">
        <f>TRUNC(I2294*D2294,1)</f>
        <v>0</v>
      </c>
      <c r="K2294" s="8">
        <v>0</v>
      </c>
      <c r="L2294" s="10">
        <f>TRUNC(K2294*D2294,1)</f>
        <v>0</v>
      </c>
      <c r="M2294" s="6" t="s">
        <v>41</v>
      </c>
      <c r="N2294" s="2" t="s">
        <v>4226</v>
      </c>
      <c r="O2294" s="2" t="s">
        <v>1104</v>
      </c>
      <c r="P2294" s="2" t="s">
        <v>48</v>
      </c>
      <c r="Q2294" s="2" t="s">
        <v>48</v>
      </c>
      <c r="R2294" s="2" t="s">
        <v>48</v>
      </c>
      <c r="S2294" s="3">
        <v>0</v>
      </c>
      <c r="T2294" s="3">
        <v>0</v>
      </c>
      <c r="U2294" s="3">
        <v>0.39</v>
      </c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2" t="s">
        <v>41</v>
      </c>
      <c r="AW2294" s="2" t="s">
        <v>4233</v>
      </c>
      <c r="AX2294" s="2" t="s">
        <v>41</v>
      </c>
      <c r="AY2294" s="2" t="s">
        <v>41</v>
      </c>
    </row>
    <row r="2295" spans="1:51" ht="30" customHeight="1" hidden="1">
      <c r="A2295" s="6" t="s">
        <v>1715</v>
      </c>
      <c r="B2295" s="6" t="s">
        <v>1211</v>
      </c>
      <c r="C2295" s="6" t="s">
        <v>1212</v>
      </c>
      <c r="D2295" s="7">
        <v>1</v>
      </c>
      <c r="E2295" s="8">
        <f t="shared" si="395"/>
        <v>29916.8</v>
      </c>
      <c r="F2295" s="10">
        <f t="shared" si="395"/>
        <v>29916.8</v>
      </c>
      <c r="G2295" s="8">
        <f>TRUNC(단가대비표!O395*1/8*16/12*25/20,1)</f>
        <v>0</v>
      </c>
      <c r="H2295" s="10">
        <f>TRUNC(G2295*D2295,1)</f>
        <v>0</v>
      </c>
      <c r="I2295" s="8">
        <f>TRUNC(단가대비표!P395*1/8*16/12*25/20,1)</f>
        <v>29916.8</v>
      </c>
      <c r="J2295" s="10">
        <f>TRUNC(I2295*D2295,1)</f>
        <v>29916.8</v>
      </c>
      <c r="K2295" s="8">
        <f>TRUNC(단가대비표!V395*1/8*16/12*25/20,1)</f>
        <v>0</v>
      </c>
      <c r="L2295" s="10">
        <f>TRUNC(K2295*D2295,1)</f>
        <v>0</v>
      </c>
      <c r="M2295" s="6" t="s">
        <v>1716</v>
      </c>
      <c r="N2295" s="2" t="s">
        <v>4226</v>
      </c>
      <c r="O2295" s="2" t="s">
        <v>1717</v>
      </c>
      <c r="P2295" s="2" t="s">
        <v>48</v>
      </c>
      <c r="Q2295" s="2" t="s">
        <v>48</v>
      </c>
      <c r="R2295" s="2" t="s">
        <v>47</v>
      </c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2" t="s">
        <v>41</v>
      </c>
      <c r="AW2295" s="2" t="s">
        <v>4234</v>
      </c>
      <c r="AX2295" s="2" t="s">
        <v>47</v>
      </c>
      <c r="AY2295" s="2" t="s">
        <v>41</v>
      </c>
    </row>
    <row r="2296" spans="1:51" ht="30" customHeight="1" hidden="1">
      <c r="A2296" s="6" t="s">
        <v>1173</v>
      </c>
      <c r="B2296" s="6" t="s">
        <v>41</v>
      </c>
      <c r="C2296" s="6" t="s">
        <v>41</v>
      </c>
      <c r="D2296" s="7"/>
      <c r="E2296" s="8"/>
      <c r="F2296" s="10">
        <f>H2296+J2296+L2296</f>
        <v>72241</v>
      </c>
      <c r="G2296" s="8"/>
      <c r="H2296" s="10">
        <f>TRUNC(SUMIF(N2292:N2295,N2291,H2292:H2295),0)</f>
        <v>27626</v>
      </c>
      <c r="I2296" s="8"/>
      <c r="J2296" s="10">
        <f>TRUNC(SUMIF(N2292:N2295,N2291,J2292:J2295),0)</f>
        <v>29916</v>
      </c>
      <c r="K2296" s="8"/>
      <c r="L2296" s="10">
        <f>TRUNC(SUMIF(N2292:N2295,N2291,L2292:L2295),0)</f>
        <v>14699</v>
      </c>
      <c r="M2296" s="6" t="s">
        <v>41</v>
      </c>
      <c r="N2296" s="2" t="s">
        <v>67</v>
      </c>
      <c r="O2296" s="2" t="s">
        <v>67</v>
      </c>
      <c r="P2296" s="2" t="s">
        <v>41</v>
      </c>
      <c r="Q2296" s="2" t="s">
        <v>41</v>
      </c>
      <c r="R2296" s="2" t="s">
        <v>41</v>
      </c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2" t="s">
        <v>41</v>
      </c>
      <c r="AW2296" s="2" t="s">
        <v>41</v>
      </c>
      <c r="AX2296" s="2" t="s">
        <v>41</v>
      </c>
      <c r="AY2296" s="2" t="s">
        <v>41</v>
      </c>
    </row>
    <row r="2297" spans="1:13" ht="30" customHeight="1" hidden="1">
      <c r="A2297" s="7"/>
      <c r="B2297" s="7"/>
      <c r="C2297" s="7"/>
      <c r="D2297" s="7"/>
      <c r="E2297" s="8"/>
      <c r="F2297" s="10"/>
      <c r="G2297" s="8"/>
      <c r="H2297" s="10"/>
      <c r="I2297" s="8"/>
      <c r="J2297" s="10"/>
      <c r="K2297" s="8"/>
      <c r="L2297" s="10"/>
      <c r="M2297" s="7"/>
    </row>
    <row r="2298" spans="1:14" ht="30" customHeight="1" hidden="1">
      <c r="A2298" s="24" t="s">
        <v>4235</v>
      </c>
      <c r="B2298" s="25"/>
      <c r="C2298" s="25"/>
      <c r="D2298" s="25"/>
      <c r="E2298" s="26"/>
      <c r="F2298" s="27"/>
      <c r="G2298" s="26"/>
      <c r="H2298" s="27"/>
      <c r="I2298" s="26"/>
      <c r="J2298" s="27"/>
      <c r="K2298" s="26"/>
      <c r="L2298" s="27"/>
      <c r="M2298" s="28"/>
      <c r="N2298" s="4" t="s">
        <v>4236</v>
      </c>
    </row>
    <row r="2299" spans="1:51" ht="30" customHeight="1" hidden="1">
      <c r="A2299" s="6" t="s">
        <v>4237</v>
      </c>
      <c r="B2299" s="6" t="s">
        <v>3079</v>
      </c>
      <c r="C2299" s="6" t="s">
        <v>54</v>
      </c>
      <c r="D2299" s="7">
        <v>0.2503</v>
      </c>
      <c r="E2299" s="8">
        <f aca="true" t="shared" si="396" ref="E2299:F2302">TRUNC(G2299+I2299+K2299,1)</f>
        <v>68333</v>
      </c>
      <c r="F2299" s="10">
        <f t="shared" si="396"/>
        <v>17103.7</v>
      </c>
      <c r="G2299" s="8">
        <f>단가대비표!O22</f>
        <v>0</v>
      </c>
      <c r="H2299" s="10">
        <f>TRUNC(G2299*D2299,1)</f>
        <v>0</v>
      </c>
      <c r="I2299" s="8">
        <f>단가대비표!P22</f>
        <v>0</v>
      </c>
      <c r="J2299" s="10">
        <f>TRUNC(I2299*D2299,1)</f>
        <v>0</v>
      </c>
      <c r="K2299" s="8">
        <f>단가대비표!V22</f>
        <v>68333</v>
      </c>
      <c r="L2299" s="10">
        <f>TRUNC(K2299*D2299,1)</f>
        <v>17103.7</v>
      </c>
      <c r="M2299" s="6" t="s">
        <v>4239</v>
      </c>
      <c r="N2299" s="2" t="s">
        <v>4236</v>
      </c>
      <c r="O2299" s="2" t="s">
        <v>4240</v>
      </c>
      <c r="P2299" s="2" t="s">
        <v>48</v>
      </c>
      <c r="Q2299" s="2" t="s">
        <v>48</v>
      </c>
      <c r="R2299" s="2" t="s">
        <v>47</v>
      </c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2" t="s">
        <v>41</v>
      </c>
      <c r="AW2299" s="2" t="s">
        <v>4241</v>
      </c>
      <c r="AX2299" s="2" t="s">
        <v>41</v>
      </c>
      <c r="AY2299" s="2" t="s">
        <v>41</v>
      </c>
    </row>
    <row r="2300" spans="1:51" ht="30" customHeight="1" hidden="1">
      <c r="A2300" s="6" t="s">
        <v>1708</v>
      </c>
      <c r="B2300" s="6" t="s">
        <v>1709</v>
      </c>
      <c r="C2300" s="6" t="s">
        <v>1422</v>
      </c>
      <c r="D2300" s="7">
        <v>10.3</v>
      </c>
      <c r="E2300" s="8">
        <f t="shared" si="396"/>
        <v>1204.5</v>
      </c>
      <c r="F2300" s="10">
        <f t="shared" si="396"/>
        <v>12406.7</v>
      </c>
      <c r="G2300" s="8">
        <f>단가대비표!O65</f>
        <v>1204.54</v>
      </c>
      <c r="H2300" s="10">
        <f>TRUNC(G2300*D2300,1)</f>
        <v>12406.7</v>
      </c>
      <c r="I2300" s="8">
        <f>단가대비표!P65</f>
        <v>0</v>
      </c>
      <c r="J2300" s="10">
        <f>TRUNC(I2300*D2300,1)</f>
        <v>0</v>
      </c>
      <c r="K2300" s="8">
        <f>단가대비표!V65</f>
        <v>0</v>
      </c>
      <c r="L2300" s="10">
        <f>TRUNC(K2300*D2300,1)</f>
        <v>0</v>
      </c>
      <c r="M2300" s="6" t="s">
        <v>1710</v>
      </c>
      <c r="N2300" s="2" t="s">
        <v>4236</v>
      </c>
      <c r="O2300" s="2" t="s">
        <v>1711</v>
      </c>
      <c r="P2300" s="2" t="s">
        <v>48</v>
      </c>
      <c r="Q2300" s="2" t="s">
        <v>48</v>
      </c>
      <c r="R2300" s="2" t="s">
        <v>47</v>
      </c>
      <c r="S2300" s="3"/>
      <c r="T2300" s="3"/>
      <c r="U2300" s="3"/>
      <c r="V2300" s="3">
        <v>1</v>
      </c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2" t="s">
        <v>41</v>
      </c>
      <c r="AW2300" s="2" t="s">
        <v>4242</v>
      </c>
      <c r="AX2300" s="2" t="s">
        <v>41</v>
      </c>
      <c r="AY2300" s="2" t="s">
        <v>41</v>
      </c>
    </row>
    <row r="2301" spans="1:51" ht="30" customHeight="1" hidden="1">
      <c r="A2301" s="6" t="s">
        <v>1305</v>
      </c>
      <c r="B2301" s="6" t="s">
        <v>3300</v>
      </c>
      <c r="C2301" s="6" t="s">
        <v>1028</v>
      </c>
      <c r="D2301" s="7">
        <v>1</v>
      </c>
      <c r="E2301" s="8">
        <f t="shared" si="396"/>
        <v>2481.3</v>
      </c>
      <c r="F2301" s="10">
        <f t="shared" si="396"/>
        <v>2481.3</v>
      </c>
      <c r="G2301" s="8">
        <f>TRUNC(SUMIF(V2299:V2302,RIGHTB(O2301,1),H2299:H2302)*U2301,2)</f>
        <v>2481.34</v>
      </c>
      <c r="H2301" s="10">
        <f>TRUNC(G2301*D2301,1)</f>
        <v>2481.3</v>
      </c>
      <c r="I2301" s="8">
        <v>0</v>
      </c>
      <c r="J2301" s="10">
        <f>TRUNC(I2301*D2301,1)</f>
        <v>0</v>
      </c>
      <c r="K2301" s="8">
        <v>0</v>
      </c>
      <c r="L2301" s="10">
        <f>TRUNC(K2301*D2301,1)</f>
        <v>0</v>
      </c>
      <c r="M2301" s="6" t="s">
        <v>41</v>
      </c>
      <c r="N2301" s="2" t="s">
        <v>4236</v>
      </c>
      <c r="O2301" s="2" t="s">
        <v>1104</v>
      </c>
      <c r="P2301" s="2" t="s">
        <v>48</v>
      </c>
      <c r="Q2301" s="2" t="s">
        <v>48</v>
      </c>
      <c r="R2301" s="2" t="s">
        <v>48</v>
      </c>
      <c r="S2301" s="3">
        <v>0</v>
      </c>
      <c r="T2301" s="3">
        <v>0</v>
      </c>
      <c r="U2301" s="3">
        <v>0.2</v>
      </c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2" t="s">
        <v>41</v>
      </c>
      <c r="AW2301" s="2" t="s">
        <v>4243</v>
      </c>
      <c r="AX2301" s="2" t="s">
        <v>41</v>
      </c>
      <c r="AY2301" s="2" t="s">
        <v>41</v>
      </c>
    </row>
    <row r="2302" spans="1:51" ht="30" customHeight="1" hidden="1">
      <c r="A2302" s="6" t="s">
        <v>4206</v>
      </c>
      <c r="B2302" s="6" t="s">
        <v>1211</v>
      </c>
      <c r="C2302" s="6" t="s">
        <v>1212</v>
      </c>
      <c r="D2302" s="7">
        <v>1</v>
      </c>
      <c r="E2302" s="8">
        <f t="shared" si="396"/>
        <v>26048.1</v>
      </c>
      <c r="F2302" s="10">
        <f t="shared" si="396"/>
        <v>26048.1</v>
      </c>
      <c r="G2302" s="8">
        <f>TRUNC(단가대비표!O397*1/8*16/12*25/20,1)</f>
        <v>0</v>
      </c>
      <c r="H2302" s="10">
        <f>TRUNC(G2302*D2302,1)</f>
        <v>0</v>
      </c>
      <c r="I2302" s="8">
        <f>TRUNC(단가대비표!P397*1/8*16/12*25/20,1)</f>
        <v>26048.1</v>
      </c>
      <c r="J2302" s="10">
        <f>TRUNC(I2302*D2302,1)</f>
        <v>26048.1</v>
      </c>
      <c r="K2302" s="8">
        <f>TRUNC(단가대비표!V397*1/8*16/12*25/20,1)</f>
        <v>0</v>
      </c>
      <c r="L2302" s="10">
        <f>TRUNC(K2302*D2302,1)</f>
        <v>0</v>
      </c>
      <c r="M2302" s="6" t="s">
        <v>4207</v>
      </c>
      <c r="N2302" s="2" t="s">
        <v>4236</v>
      </c>
      <c r="O2302" s="2" t="s">
        <v>4208</v>
      </c>
      <c r="P2302" s="2" t="s">
        <v>48</v>
      </c>
      <c r="Q2302" s="2" t="s">
        <v>48</v>
      </c>
      <c r="R2302" s="2" t="s">
        <v>47</v>
      </c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2" t="s">
        <v>41</v>
      </c>
      <c r="AW2302" s="2" t="s">
        <v>4244</v>
      </c>
      <c r="AX2302" s="2" t="s">
        <v>47</v>
      </c>
      <c r="AY2302" s="2" t="s">
        <v>41</v>
      </c>
    </row>
    <row r="2303" spans="1:51" ht="30" customHeight="1" hidden="1">
      <c r="A2303" s="6" t="s">
        <v>1173</v>
      </c>
      <c r="B2303" s="6" t="s">
        <v>41</v>
      </c>
      <c r="C2303" s="6" t="s">
        <v>41</v>
      </c>
      <c r="D2303" s="7"/>
      <c r="E2303" s="8"/>
      <c r="F2303" s="10">
        <f>H2303+J2303+L2303</f>
        <v>58039</v>
      </c>
      <c r="G2303" s="8"/>
      <c r="H2303" s="10">
        <f>TRUNC(SUMIF(N2299:N2302,N2298,H2299:H2302),0)</f>
        <v>14888</v>
      </c>
      <c r="I2303" s="8"/>
      <c r="J2303" s="10">
        <f>TRUNC(SUMIF(N2299:N2302,N2298,J2299:J2302),0)</f>
        <v>26048</v>
      </c>
      <c r="K2303" s="8"/>
      <c r="L2303" s="10">
        <f>TRUNC(SUMIF(N2299:N2302,N2298,L2299:L2302),0)</f>
        <v>17103</v>
      </c>
      <c r="M2303" s="6" t="s">
        <v>41</v>
      </c>
      <c r="N2303" s="2" t="s">
        <v>67</v>
      </c>
      <c r="O2303" s="2" t="s">
        <v>67</v>
      </c>
      <c r="P2303" s="2" t="s">
        <v>41</v>
      </c>
      <c r="Q2303" s="2" t="s">
        <v>41</v>
      </c>
      <c r="R2303" s="2" t="s">
        <v>41</v>
      </c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2" t="s">
        <v>41</v>
      </c>
      <c r="AW2303" s="2" t="s">
        <v>41</v>
      </c>
      <c r="AX2303" s="2" t="s">
        <v>41</v>
      </c>
      <c r="AY2303" s="2" t="s">
        <v>41</v>
      </c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/>
  <pageMargins left="0.7874015748031497" right="0" top="0.3937007874015748" bottom="0" header="0" footer="0"/>
  <pageSetup fitToHeight="0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 topLeftCell="B1">
      <selection activeCell="C19" sqref="C19"/>
    </sheetView>
  </sheetViews>
  <sheetFormatPr defaultColWidth="9.140625" defaultRowHeight="15"/>
  <cols>
    <col min="1" max="1" width="11.57421875" style="0" hidden="1" customWidth="1"/>
    <col min="2" max="3" width="40.57421875" style="0" customWidth="1"/>
    <col min="4" max="4" width="8.57421875" style="0" customWidth="1"/>
    <col min="5" max="10" width="15.57421875" style="0" customWidth="1"/>
    <col min="11" max="11" width="11.57421875" style="0" hidden="1" customWidth="1"/>
  </cols>
  <sheetData>
    <row r="1" spans="1:10" ht="30" customHeight="1">
      <c r="A1" s="187" t="s">
        <v>4245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30" customHeight="1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1" ht="30" customHeight="1">
      <c r="A3" s="5" t="s">
        <v>1137</v>
      </c>
      <c r="B3" s="5" t="s">
        <v>1</v>
      </c>
      <c r="C3" s="5" t="s">
        <v>2</v>
      </c>
      <c r="D3" s="5" t="s">
        <v>3</v>
      </c>
      <c r="E3" s="5" t="s">
        <v>1141</v>
      </c>
      <c r="F3" s="5" t="s">
        <v>1138</v>
      </c>
      <c r="G3" s="5" t="s">
        <v>1139</v>
      </c>
      <c r="H3" s="5" t="s">
        <v>1140</v>
      </c>
      <c r="I3" s="5" t="s">
        <v>1142</v>
      </c>
      <c r="J3" s="5" t="s">
        <v>4246</v>
      </c>
      <c r="K3" s="1" t="s">
        <v>4247</v>
      </c>
    </row>
    <row r="4" spans="1:11" ht="30" customHeight="1">
      <c r="A4" s="6" t="s">
        <v>140</v>
      </c>
      <c r="B4" s="6" t="s">
        <v>137</v>
      </c>
      <c r="C4" s="6" t="s">
        <v>138</v>
      </c>
      <c r="D4" s="6" t="s">
        <v>130</v>
      </c>
      <c r="E4" s="11">
        <v>3805</v>
      </c>
      <c r="F4" s="11">
        <v>1505</v>
      </c>
      <c r="G4" s="11">
        <v>1178</v>
      </c>
      <c r="H4" s="11">
        <v>1122</v>
      </c>
      <c r="I4" s="6" t="s">
        <v>139</v>
      </c>
      <c r="J4" s="6" t="s">
        <v>41</v>
      </c>
      <c r="K4" s="2" t="s">
        <v>140</v>
      </c>
    </row>
    <row r="5" spans="1:11" ht="30" customHeight="1">
      <c r="A5" s="6" t="s">
        <v>156</v>
      </c>
      <c r="B5" s="6" t="s">
        <v>153</v>
      </c>
      <c r="C5" s="6" t="s">
        <v>154</v>
      </c>
      <c r="D5" s="6" t="s">
        <v>59</v>
      </c>
      <c r="E5" s="11">
        <v>33234</v>
      </c>
      <c r="F5" s="11">
        <v>13767</v>
      </c>
      <c r="G5" s="11">
        <v>12223</v>
      </c>
      <c r="H5" s="11">
        <v>7244</v>
      </c>
      <c r="I5" s="6" t="s">
        <v>155</v>
      </c>
      <c r="J5" s="6" t="s">
        <v>4335</v>
      </c>
      <c r="K5" s="2" t="s">
        <v>156</v>
      </c>
    </row>
    <row r="6" spans="1:11" ht="30" customHeight="1">
      <c r="A6" s="6" t="s">
        <v>160</v>
      </c>
      <c r="B6" s="6" t="s">
        <v>157</v>
      </c>
      <c r="C6" s="6" t="s">
        <v>158</v>
      </c>
      <c r="D6" s="6" t="s">
        <v>59</v>
      </c>
      <c r="E6" s="11">
        <v>59</v>
      </c>
      <c r="F6" s="11">
        <v>59</v>
      </c>
      <c r="G6" s="11">
        <v>0</v>
      </c>
      <c r="H6" s="11">
        <v>0</v>
      </c>
      <c r="I6" s="6" t="s">
        <v>159</v>
      </c>
      <c r="J6" s="6" t="s">
        <v>41</v>
      </c>
      <c r="K6" s="2" t="s">
        <v>160</v>
      </c>
    </row>
    <row r="7" spans="1:11" ht="30" customHeight="1">
      <c r="A7" s="6" t="s">
        <v>176</v>
      </c>
      <c r="B7" s="6" t="s">
        <v>174</v>
      </c>
      <c r="C7" s="6" t="s">
        <v>138</v>
      </c>
      <c r="D7" s="6" t="s">
        <v>130</v>
      </c>
      <c r="E7" s="11">
        <v>3805</v>
      </c>
      <c r="F7" s="11">
        <v>1505</v>
      </c>
      <c r="G7" s="11">
        <v>1178</v>
      </c>
      <c r="H7" s="11">
        <v>1122</v>
      </c>
      <c r="I7" s="6" t="s">
        <v>175</v>
      </c>
      <c r="J7" s="6" t="s">
        <v>41</v>
      </c>
      <c r="K7" s="2" t="s">
        <v>176</v>
      </c>
    </row>
    <row r="8" spans="1:11" ht="30" customHeight="1">
      <c r="A8" s="6" t="s">
        <v>180</v>
      </c>
      <c r="B8" s="6" t="s">
        <v>177</v>
      </c>
      <c r="C8" s="6" t="s">
        <v>178</v>
      </c>
      <c r="D8" s="6" t="s">
        <v>54</v>
      </c>
      <c r="E8" s="11">
        <v>119379</v>
      </c>
      <c r="F8" s="11">
        <v>0</v>
      </c>
      <c r="G8" s="11">
        <v>0</v>
      </c>
      <c r="H8" s="11">
        <v>119379</v>
      </c>
      <c r="I8" s="6" t="s">
        <v>179</v>
      </c>
      <c r="J8" s="6" t="s">
        <v>41</v>
      </c>
      <c r="K8" s="2" t="s">
        <v>180</v>
      </c>
    </row>
    <row r="9" spans="1:11" ht="30" customHeight="1">
      <c r="A9" s="6" t="s">
        <v>1004</v>
      </c>
      <c r="B9" s="6" t="s">
        <v>1001</v>
      </c>
      <c r="C9" s="6" t="s">
        <v>1002</v>
      </c>
      <c r="D9" s="6" t="s">
        <v>994</v>
      </c>
      <c r="E9" s="11">
        <v>966</v>
      </c>
      <c r="F9" s="11">
        <v>0</v>
      </c>
      <c r="G9" s="11">
        <v>0</v>
      </c>
      <c r="H9" s="11">
        <v>966</v>
      </c>
      <c r="I9" s="6" t="s">
        <v>1003</v>
      </c>
      <c r="J9" s="6" t="s">
        <v>41</v>
      </c>
      <c r="K9" s="2" t="s">
        <v>1004</v>
      </c>
    </row>
    <row r="10" spans="1:11" ht="30" customHeight="1">
      <c r="A10" s="6" t="s">
        <v>1008</v>
      </c>
      <c r="B10" s="6" t="s">
        <v>1005</v>
      </c>
      <c r="C10" s="6" t="s">
        <v>1006</v>
      </c>
      <c r="D10" s="6" t="s">
        <v>219</v>
      </c>
      <c r="E10" s="11">
        <v>6736</v>
      </c>
      <c r="F10" s="11">
        <v>0</v>
      </c>
      <c r="G10" s="11">
        <v>0</v>
      </c>
      <c r="H10" s="11">
        <v>6736</v>
      </c>
      <c r="I10" s="6" t="s">
        <v>1007</v>
      </c>
      <c r="J10" s="6" t="s">
        <v>41</v>
      </c>
      <c r="K10" s="2" t="s">
        <v>1008</v>
      </c>
    </row>
    <row r="11" spans="1:11" ht="30" customHeight="1">
      <c r="A11" s="6" t="s">
        <v>1012</v>
      </c>
      <c r="B11" s="6" t="s">
        <v>1009</v>
      </c>
      <c r="C11" s="6" t="s">
        <v>1010</v>
      </c>
      <c r="D11" s="6" t="s">
        <v>219</v>
      </c>
      <c r="E11" s="11">
        <v>9692</v>
      </c>
      <c r="F11" s="11">
        <v>0</v>
      </c>
      <c r="G11" s="11">
        <v>0</v>
      </c>
      <c r="H11" s="11">
        <v>9692</v>
      </c>
      <c r="I11" s="6" t="s">
        <v>1011</v>
      </c>
      <c r="J11" s="6" t="s">
        <v>41</v>
      </c>
      <c r="K11" s="2" t="s">
        <v>1012</v>
      </c>
    </row>
    <row r="12" spans="1:11" ht="30" customHeight="1">
      <c r="A12" s="6" t="s">
        <v>1015</v>
      </c>
      <c r="B12" s="6" t="s">
        <v>1009</v>
      </c>
      <c r="C12" s="6" t="s">
        <v>1013</v>
      </c>
      <c r="D12" s="6" t="s">
        <v>219</v>
      </c>
      <c r="E12" s="11">
        <v>9692</v>
      </c>
      <c r="F12" s="11">
        <v>0</v>
      </c>
      <c r="G12" s="11">
        <v>0</v>
      </c>
      <c r="H12" s="11">
        <v>9692</v>
      </c>
      <c r="I12" s="6" t="s">
        <v>1014</v>
      </c>
      <c r="J12" s="6" t="s">
        <v>41</v>
      </c>
      <c r="K12" s="2" t="s">
        <v>1015</v>
      </c>
    </row>
    <row r="13" spans="1:11" ht="30" customHeight="1">
      <c r="A13" s="6" t="s">
        <v>1433</v>
      </c>
      <c r="B13" s="6" t="s">
        <v>1430</v>
      </c>
      <c r="C13" s="6" t="s">
        <v>1431</v>
      </c>
      <c r="D13" s="6" t="s">
        <v>130</v>
      </c>
      <c r="E13" s="11">
        <v>1141</v>
      </c>
      <c r="F13" s="11">
        <v>289</v>
      </c>
      <c r="G13" s="11">
        <v>507</v>
      </c>
      <c r="H13" s="11">
        <v>345</v>
      </c>
      <c r="I13" s="6" t="s">
        <v>1432</v>
      </c>
      <c r="J13" s="6" t="s">
        <v>41</v>
      </c>
      <c r="K13" s="2" t="s">
        <v>1433</v>
      </c>
    </row>
    <row r="14" spans="1:11" ht="30" customHeight="1">
      <c r="A14" s="6" t="s">
        <v>1439</v>
      </c>
      <c r="B14" s="6" t="s">
        <v>1436</v>
      </c>
      <c r="C14" s="6" t="s">
        <v>1437</v>
      </c>
      <c r="D14" s="6" t="s">
        <v>130</v>
      </c>
      <c r="E14" s="11">
        <v>5987</v>
      </c>
      <c r="F14" s="11">
        <v>441</v>
      </c>
      <c r="G14" s="11">
        <v>5207</v>
      </c>
      <c r="H14" s="11">
        <v>339</v>
      </c>
      <c r="I14" s="6" t="s">
        <v>1438</v>
      </c>
      <c r="J14" s="6" t="s">
        <v>41</v>
      </c>
      <c r="K14" s="2" t="s">
        <v>1439</v>
      </c>
    </row>
  </sheetData>
  <mergeCells count="2">
    <mergeCell ref="A1:J1"/>
    <mergeCell ref="A2:J2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1"/>
  <sheetViews>
    <sheetView workbookViewId="0" topLeftCell="A19">
      <selection activeCell="D15" sqref="D15"/>
    </sheetView>
  </sheetViews>
  <sheetFormatPr defaultColWidth="9.140625" defaultRowHeight="15"/>
  <cols>
    <col min="1" max="1" width="91.421875" style="0" bestFit="1" customWidth="1"/>
    <col min="2" max="5" width="13.57421875" style="0" customWidth="1"/>
    <col min="6" max="6" width="12.57421875" style="0" customWidth="1"/>
    <col min="7" max="8" width="11.57421875" style="0" hidden="1" customWidth="1"/>
    <col min="9" max="10" width="30.57421875" style="0" hidden="1" customWidth="1"/>
    <col min="11" max="11" width="6.57421875" style="0" hidden="1" customWidth="1"/>
    <col min="12" max="12" width="13.57421875" style="0" hidden="1" customWidth="1"/>
  </cols>
  <sheetData>
    <row r="1" spans="1:6" ht="30" customHeight="1">
      <c r="A1" s="187" t="s">
        <v>4248</v>
      </c>
      <c r="B1" s="187"/>
      <c r="C1" s="187"/>
      <c r="D1" s="187"/>
      <c r="E1" s="187"/>
      <c r="F1" s="187"/>
    </row>
    <row r="2" spans="1:6" ht="30" customHeight="1">
      <c r="A2" s="29" t="s">
        <v>0</v>
      </c>
      <c r="B2" s="29"/>
      <c r="C2" s="29"/>
      <c r="D2" s="29"/>
      <c r="E2" s="29"/>
      <c r="F2" s="29"/>
    </row>
    <row r="3" spans="1:12" ht="30" customHeight="1">
      <c r="A3" s="5" t="s">
        <v>4249</v>
      </c>
      <c r="B3" s="5" t="s">
        <v>1141</v>
      </c>
      <c r="C3" s="5" t="s">
        <v>1138</v>
      </c>
      <c r="D3" s="5" t="s">
        <v>1139</v>
      </c>
      <c r="E3" s="5" t="s">
        <v>1140</v>
      </c>
      <c r="F3" s="5" t="s">
        <v>4246</v>
      </c>
      <c r="G3" s="1" t="s">
        <v>4247</v>
      </c>
      <c r="H3" s="1" t="s">
        <v>4250</v>
      </c>
      <c r="I3" s="1" t="s">
        <v>4251</v>
      </c>
      <c r="J3" s="1" t="s">
        <v>4252</v>
      </c>
      <c r="K3" s="1" t="s">
        <v>3</v>
      </c>
      <c r="L3" s="1" t="s">
        <v>4</v>
      </c>
    </row>
    <row r="4" spans="1:11" ht="20.1" customHeight="1">
      <c r="A4" s="12" t="s">
        <v>4253</v>
      </c>
      <c r="B4" s="12"/>
      <c r="C4" s="12"/>
      <c r="D4" s="12"/>
      <c r="E4" s="12"/>
      <c r="F4" s="13" t="s">
        <v>41</v>
      </c>
      <c r="G4" s="1" t="s">
        <v>140</v>
      </c>
      <c r="I4" s="1" t="s">
        <v>137</v>
      </c>
      <c r="J4" s="1" t="s">
        <v>138</v>
      </c>
      <c r="K4" s="1" t="s">
        <v>130</v>
      </c>
    </row>
    <row r="5" spans="1:12" ht="20.1" customHeight="1">
      <c r="A5" s="14" t="s">
        <v>41</v>
      </c>
      <c r="B5" s="15"/>
      <c r="C5" s="15"/>
      <c r="D5" s="15"/>
      <c r="E5" s="15"/>
      <c r="F5" s="14" t="s">
        <v>41</v>
      </c>
      <c r="G5" s="1" t="s">
        <v>140</v>
      </c>
      <c r="H5" s="1" t="s">
        <v>4254</v>
      </c>
      <c r="I5" s="1" t="s">
        <v>41</v>
      </c>
      <c r="J5" s="1" t="s">
        <v>41</v>
      </c>
      <c r="K5" s="1" t="s">
        <v>130</v>
      </c>
      <c r="L5">
        <v>1</v>
      </c>
    </row>
    <row r="6" spans="1:11" ht="20.1" customHeight="1">
      <c r="A6" s="14" t="s">
        <v>4255</v>
      </c>
      <c r="B6" s="15">
        <v>0</v>
      </c>
      <c r="C6" s="15">
        <v>0</v>
      </c>
      <c r="D6" s="15">
        <v>0</v>
      </c>
      <c r="E6" s="15">
        <v>0</v>
      </c>
      <c r="F6" s="14" t="s">
        <v>41</v>
      </c>
      <c r="G6" s="1" t="s">
        <v>140</v>
      </c>
      <c r="H6" s="1" t="s">
        <v>4256</v>
      </c>
      <c r="I6" s="1" t="s">
        <v>4257</v>
      </c>
      <c r="J6" s="1" t="s">
        <v>41</v>
      </c>
      <c r="K6" s="1" t="s">
        <v>41</v>
      </c>
    </row>
    <row r="7" spans="1:11" ht="20.1" customHeight="1">
      <c r="A7" s="14" t="s">
        <v>4258</v>
      </c>
      <c r="B7" s="15">
        <v>0</v>
      </c>
      <c r="C7" s="15">
        <v>0</v>
      </c>
      <c r="D7" s="15">
        <v>0</v>
      </c>
      <c r="E7" s="15">
        <v>0</v>
      </c>
      <c r="F7" s="14" t="s">
        <v>41</v>
      </c>
      <c r="G7" s="1" t="s">
        <v>140</v>
      </c>
      <c r="H7" s="1" t="s">
        <v>4256</v>
      </c>
      <c r="I7" s="1" t="s">
        <v>4259</v>
      </c>
      <c r="J7" s="1" t="s">
        <v>41</v>
      </c>
      <c r="K7" s="1" t="s">
        <v>41</v>
      </c>
    </row>
    <row r="8" spans="1:11" ht="20.1" customHeight="1">
      <c r="A8" s="14" t="s">
        <v>4260</v>
      </c>
      <c r="B8" s="15">
        <v>0</v>
      </c>
      <c r="C8" s="15">
        <v>0</v>
      </c>
      <c r="D8" s="15">
        <v>0</v>
      </c>
      <c r="E8" s="15">
        <v>0</v>
      </c>
      <c r="F8" s="14" t="s">
        <v>41</v>
      </c>
      <c r="G8" s="1" t="s">
        <v>140</v>
      </c>
      <c r="H8" s="1" t="s">
        <v>4256</v>
      </c>
      <c r="I8" s="1" t="s">
        <v>4261</v>
      </c>
      <c r="J8" s="1" t="s">
        <v>41</v>
      </c>
      <c r="K8" s="1" t="s">
        <v>41</v>
      </c>
    </row>
    <row r="9" spans="1:11" ht="20.1" customHeight="1">
      <c r="A9" s="14" t="s">
        <v>4262</v>
      </c>
      <c r="B9" s="15">
        <v>0</v>
      </c>
      <c r="C9" s="15">
        <v>0</v>
      </c>
      <c r="D9" s="15">
        <v>0</v>
      </c>
      <c r="E9" s="15">
        <v>0</v>
      </c>
      <c r="F9" s="14" t="s">
        <v>41</v>
      </c>
      <c r="G9" s="1" t="s">
        <v>140</v>
      </c>
      <c r="H9" s="1" t="s">
        <v>4256</v>
      </c>
      <c r="I9" s="1" t="s">
        <v>4263</v>
      </c>
      <c r="J9" s="1" t="s">
        <v>41</v>
      </c>
      <c r="K9" s="1" t="s">
        <v>41</v>
      </c>
    </row>
    <row r="10" spans="1:11" ht="20.1" customHeight="1">
      <c r="A10" s="14" t="s">
        <v>4264</v>
      </c>
      <c r="B10" s="15">
        <v>0</v>
      </c>
      <c r="C10" s="15">
        <v>0</v>
      </c>
      <c r="D10" s="15">
        <v>0</v>
      </c>
      <c r="E10" s="15">
        <v>0</v>
      </c>
      <c r="F10" s="14" t="s">
        <v>41</v>
      </c>
      <c r="G10" s="1" t="s">
        <v>140</v>
      </c>
      <c r="H10" s="1" t="s">
        <v>4256</v>
      </c>
      <c r="I10" s="1" t="s">
        <v>4265</v>
      </c>
      <c r="J10" s="1" t="s">
        <v>41</v>
      </c>
      <c r="K10" s="1" t="s">
        <v>41</v>
      </c>
    </row>
    <row r="11" spans="1:11" ht="20.1" customHeight="1">
      <c r="A11" s="14" t="s">
        <v>4266</v>
      </c>
      <c r="B11" s="15">
        <v>0</v>
      </c>
      <c r="C11" s="15">
        <v>0</v>
      </c>
      <c r="D11" s="15">
        <v>0</v>
      </c>
      <c r="E11" s="15">
        <v>0</v>
      </c>
      <c r="F11" s="14" t="s">
        <v>41</v>
      </c>
      <c r="G11" s="1" t="s">
        <v>140</v>
      </c>
      <c r="H11" s="1" t="s">
        <v>4256</v>
      </c>
      <c r="I11" s="1" t="s">
        <v>4267</v>
      </c>
      <c r="J11" s="1" t="s">
        <v>41</v>
      </c>
      <c r="K11" s="1" t="s">
        <v>41</v>
      </c>
    </row>
    <row r="12" spans="1:11" ht="20.1" customHeight="1">
      <c r="A12" s="14" t="s">
        <v>4268</v>
      </c>
      <c r="B12" s="15">
        <v>0</v>
      </c>
      <c r="C12" s="15">
        <v>0</v>
      </c>
      <c r="D12" s="15">
        <v>0</v>
      </c>
      <c r="E12" s="15">
        <v>0</v>
      </c>
      <c r="F12" s="14" t="s">
        <v>41</v>
      </c>
      <c r="G12" s="1" t="s">
        <v>140</v>
      </c>
      <c r="H12" s="1" t="s">
        <v>4256</v>
      </c>
      <c r="I12" s="1" t="s">
        <v>4269</v>
      </c>
      <c r="J12" s="1" t="s">
        <v>41</v>
      </c>
      <c r="K12" s="1" t="s">
        <v>41</v>
      </c>
    </row>
    <row r="13" spans="1:11" ht="20.1" customHeight="1">
      <c r="A13" s="14" t="s">
        <v>4270</v>
      </c>
      <c r="B13" s="15">
        <v>0</v>
      </c>
      <c r="C13" s="15">
        <v>0</v>
      </c>
      <c r="D13" s="15">
        <v>0</v>
      </c>
      <c r="E13" s="15">
        <v>0</v>
      </c>
      <c r="F13" s="14" t="s">
        <v>41</v>
      </c>
      <c r="G13" s="1" t="s">
        <v>140</v>
      </c>
      <c r="H13" s="1" t="s">
        <v>4256</v>
      </c>
      <c r="I13" s="1" t="s">
        <v>4271</v>
      </c>
      <c r="J13" s="1" t="s">
        <v>41</v>
      </c>
      <c r="K13" s="1" t="s">
        <v>41</v>
      </c>
    </row>
    <row r="14" spans="1:11" ht="20.1" customHeight="1">
      <c r="A14" s="14" t="s">
        <v>4272</v>
      </c>
      <c r="B14" s="15">
        <v>0</v>
      </c>
      <c r="C14" s="15">
        <v>0</v>
      </c>
      <c r="D14" s="15">
        <v>0</v>
      </c>
      <c r="E14" s="15">
        <v>0</v>
      </c>
      <c r="F14" s="14" t="s">
        <v>41</v>
      </c>
      <c r="G14" s="1" t="s">
        <v>140</v>
      </c>
      <c r="H14" s="1" t="s">
        <v>4256</v>
      </c>
      <c r="I14" s="1" t="s">
        <v>4273</v>
      </c>
      <c r="J14" s="1" t="s">
        <v>41</v>
      </c>
      <c r="K14" s="1" t="s">
        <v>41</v>
      </c>
    </row>
    <row r="15" spans="1:11" ht="20.1" customHeight="1">
      <c r="A15" s="14" t="s">
        <v>4274</v>
      </c>
      <c r="B15" s="15">
        <v>0</v>
      </c>
      <c r="C15" s="15">
        <v>0</v>
      </c>
      <c r="D15" s="15">
        <v>0</v>
      </c>
      <c r="E15" s="15">
        <v>0</v>
      </c>
      <c r="F15" s="14" t="s">
        <v>41</v>
      </c>
      <c r="G15" s="1" t="s">
        <v>140</v>
      </c>
      <c r="H15" s="1" t="s">
        <v>4256</v>
      </c>
      <c r="I15" s="1" t="s">
        <v>4275</v>
      </c>
      <c r="J15" s="1" t="s">
        <v>41</v>
      </c>
      <c r="K15" s="1" t="s">
        <v>41</v>
      </c>
    </row>
    <row r="16" spans="1:11" ht="20.1" customHeight="1">
      <c r="A16" s="14" t="s">
        <v>4276</v>
      </c>
      <c r="B16" s="15">
        <v>0</v>
      </c>
      <c r="C16" s="15">
        <v>0</v>
      </c>
      <c r="D16" s="15">
        <v>0</v>
      </c>
      <c r="E16" s="15">
        <v>0</v>
      </c>
      <c r="F16" s="14" t="s">
        <v>41</v>
      </c>
      <c r="G16" s="1" t="s">
        <v>140</v>
      </c>
      <c r="H16" s="1" t="s">
        <v>4256</v>
      </c>
      <c r="I16" s="1" t="s">
        <v>4277</v>
      </c>
      <c r="J16" s="1" t="s">
        <v>41</v>
      </c>
      <c r="K16" s="1" t="s">
        <v>41</v>
      </c>
    </row>
    <row r="17" spans="1:11" ht="20.1" customHeight="1">
      <c r="A17" s="14" t="s">
        <v>4278</v>
      </c>
      <c r="B17" s="15">
        <v>0</v>
      </c>
      <c r="C17" s="15">
        <v>0</v>
      </c>
      <c r="D17" s="15">
        <v>0</v>
      </c>
      <c r="E17" s="15">
        <v>0</v>
      </c>
      <c r="F17" s="14" t="s">
        <v>41</v>
      </c>
      <c r="G17" s="1" t="s">
        <v>140</v>
      </c>
      <c r="H17" s="1" t="s">
        <v>4256</v>
      </c>
      <c r="I17" s="1" t="s">
        <v>4279</v>
      </c>
      <c r="J17" s="1" t="s">
        <v>41</v>
      </c>
      <c r="K17" s="1" t="s">
        <v>41</v>
      </c>
    </row>
    <row r="18" spans="1:11" ht="20.1" customHeight="1">
      <c r="A18" s="14" t="s">
        <v>4280</v>
      </c>
      <c r="B18" s="15">
        <v>0</v>
      </c>
      <c r="C18" s="15">
        <v>0</v>
      </c>
      <c r="D18" s="15">
        <v>0</v>
      </c>
      <c r="E18" s="15">
        <v>0</v>
      </c>
      <c r="F18" s="14" t="s">
        <v>41</v>
      </c>
      <c r="G18" s="1" t="s">
        <v>140</v>
      </c>
      <c r="H18" s="1" t="s">
        <v>4256</v>
      </c>
      <c r="I18" s="1" t="s">
        <v>4281</v>
      </c>
      <c r="J18" s="1" t="s">
        <v>41</v>
      </c>
      <c r="K18" s="1" t="s">
        <v>41</v>
      </c>
    </row>
    <row r="19" spans="1:11" ht="20.1" customHeight="1">
      <c r="A19" s="14" t="s">
        <v>4282</v>
      </c>
      <c r="B19" s="15">
        <v>0</v>
      </c>
      <c r="C19" s="15">
        <v>0</v>
      </c>
      <c r="D19" s="15">
        <v>0</v>
      </c>
      <c r="E19" s="15">
        <v>0</v>
      </c>
      <c r="F19" s="14" t="s">
        <v>41</v>
      </c>
      <c r="G19" s="1" t="s">
        <v>140</v>
      </c>
      <c r="H19" s="1" t="s">
        <v>4256</v>
      </c>
      <c r="I19" s="1" t="s">
        <v>4283</v>
      </c>
      <c r="J19" s="1" t="s">
        <v>41</v>
      </c>
      <c r="K19" s="1" t="s">
        <v>41</v>
      </c>
    </row>
    <row r="20" spans="1:11" ht="20.1" customHeight="1">
      <c r="A20" s="14" t="s">
        <v>4284</v>
      </c>
      <c r="B20" s="15">
        <v>0</v>
      </c>
      <c r="C20" s="15">
        <v>0</v>
      </c>
      <c r="D20" s="15">
        <v>0</v>
      </c>
      <c r="E20" s="15">
        <v>0</v>
      </c>
      <c r="F20" s="14" t="s">
        <v>41</v>
      </c>
      <c r="G20" s="1" t="s">
        <v>140</v>
      </c>
      <c r="H20" s="1" t="s">
        <v>4256</v>
      </c>
      <c r="I20" s="1" t="s">
        <v>4285</v>
      </c>
      <c r="J20" s="1" t="s">
        <v>41</v>
      </c>
      <c r="K20" s="1" t="s">
        <v>41</v>
      </c>
    </row>
    <row r="21" spans="1:11" ht="20.1" customHeight="1">
      <c r="A21" s="14" t="s">
        <v>4286</v>
      </c>
      <c r="B21" s="15">
        <v>0</v>
      </c>
      <c r="C21" s="15">
        <v>0</v>
      </c>
      <c r="D21" s="15">
        <v>0</v>
      </c>
      <c r="E21" s="15">
        <v>0</v>
      </c>
      <c r="F21" s="14" t="s">
        <v>41</v>
      </c>
      <c r="G21" s="1" t="s">
        <v>140</v>
      </c>
      <c r="H21" s="1" t="s">
        <v>4256</v>
      </c>
      <c r="I21" s="1" t="s">
        <v>4287</v>
      </c>
      <c r="J21" s="1" t="s">
        <v>41</v>
      </c>
      <c r="K21" s="1" t="s">
        <v>41</v>
      </c>
    </row>
    <row r="22" spans="1:11" ht="20.1" customHeight="1">
      <c r="A22" s="14" t="s">
        <v>4288</v>
      </c>
      <c r="B22" s="15">
        <v>0</v>
      </c>
      <c r="C22" s="15">
        <v>0</v>
      </c>
      <c r="D22" s="15">
        <v>0</v>
      </c>
      <c r="E22" s="15">
        <v>0</v>
      </c>
      <c r="F22" s="14" t="s">
        <v>41</v>
      </c>
      <c r="G22" s="1" t="s">
        <v>140</v>
      </c>
      <c r="H22" s="1" t="s">
        <v>4256</v>
      </c>
      <c r="I22" s="1" t="s">
        <v>4289</v>
      </c>
      <c r="J22" s="1" t="s">
        <v>41</v>
      </c>
      <c r="K22" s="1" t="s">
        <v>41</v>
      </c>
    </row>
    <row r="23" spans="1:11" ht="20.1" customHeight="1">
      <c r="A23" s="14" t="s">
        <v>4290</v>
      </c>
      <c r="B23" s="15">
        <v>0</v>
      </c>
      <c r="C23" s="15">
        <v>0</v>
      </c>
      <c r="D23" s="15">
        <v>0</v>
      </c>
      <c r="E23" s="15">
        <v>0</v>
      </c>
      <c r="F23" s="14" t="s">
        <v>41</v>
      </c>
      <c r="G23" s="1" t="s">
        <v>140</v>
      </c>
      <c r="H23" s="1" t="s">
        <v>4256</v>
      </c>
      <c r="I23" s="1" t="s">
        <v>4291</v>
      </c>
      <c r="J23" s="1" t="s">
        <v>41</v>
      </c>
      <c r="K23" s="1" t="s">
        <v>41</v>
      </c>
    </row>
    <row r="24" spans="1:11" ht="20.1" customHeight="1">
      <c r="A24" s="14" t="s">
        <v>4292</v>
      </c>
      <c r="B24" s="15">
        <v>0</v>
      </c>
      <c r="C24" s="15">
        <v>0</v>
      </c>
      <c r="D24" s="15">
        <v>0</v>
      </c>
      <c r="E24" s="15">
        <v>0</v>
      </c>
      <c r="F24" s="14" t="s">
        <v>41</v>
      </c>
      <c r="G24" s="1" t="s">
        <v>140</v>
      </c>
      <c r="H24" s="1" t="s">
        <v>4256</v>
      </c>
      <c r="I24" s="1" t="s">
        <v>4293</v>
      </c>
      <c r="J24" s="1" t="s">
        <v>41</v>
      </c>
      <c r="K24" s="1" t="s">
        <v>41</v>
      </c>
    </row>
    <row r="25" spans="1:11" ht="20.1" customHeight="1">
      <c r="A25" s="14" t="s">
        <v>4294</v>
      </c>
      <c r="B25" s="15">
        <v>0</v>
      </c>
      <c r="C25" s="15">
        <v>0</v>
      </c>
      <c r="D25" s="15">
        <v>0</v>
      </c>
      <c r="E25" s="15">
        <v>0</v>
      </c>
      <c r="F25" s="14" t="s">
        <v>41</v>
      </c>
      <c r="G25" s="1" t="s">
        <v>140</v>
      </c>
      <c r="H25" s="1" t="s">
        <v>4256</v>
      </c>
      <c r="I25" s="1" t="s">
        <v>4295</v>
      </c>
      <c r="J25" s="1" t="s">
        <v>41</v>
      </c>
      <c r="K25" s="1" t="s">
        <v>41</v>
      </c>
    </row>
    <row r="26" spans="1:11" ht="20.1" customHeight="1">
      <c r="A26" s="14" t="s">
        <v>4296</v>
      </c>
      <c r="B26" s="15">
        <v>0</v>
      </c>
      <c r="C26" s="15">
        <v>0</v>
      </c>
      <c r="D26" s="15">
        <v>0</v>
      </c>
      <c r="E26" s="15">
        <v>0</v>
      </c>
      <c r="F26" s="14" t="s">
        <v>41</v>
      </c>
      <c r="G26" s="1" t="s">
        <v>140</v>
      </c>
      <c r="H26" s="1" t="s">
        <v>4256</v>
      </c>
      <c r="I26" s="1" t="s">
        <v>4297</v>
      </c>
      <c r="J26" s="1" t="s">
        <v>41</v>
      </c>
      <c r="K26" s="1" t="s">
        <v>41</v>
      </c>
    </row>
    <row r="27" spans="1:11" ht="20.1" customHeight="1">
      <c r="A27" s="14" t="s">
        <v>4298</v>
      </c>
      <c r="B27" s="15">
        <v>0</v>
      </c>
      <c r="C27" s="15">
        <v>0</v>
      </c>
      <c r="D27" s="15">
        <v>0</v>
      </c>
      <c r="E27" s="15">
        <v>0</v>
      </c>
      <c r="F27" s="14" t="s">
        <v>41</v>
      </c>
      <c r="G27" s="1" t="s">
        <v>140</v>
      </c>
      <c r="H27" s="1" t="s">
        <v>4256</v>
      </c>
      <c r="I27" s="1" t="s">
        <v>4299</v>
      </c>
      <c r="J27" s="1" t="s">
        <v>41</v>
      </c>
      <c r="K27" s="1" t="s">
        <v>41</v>
      </c>
    </row>
    <row r="28" spans="1:11" ht="20.1" customHeight="1">
      <c r="A28" s="14" t="s">
        <v>4300</v>
      </c>
      <c r="B28" s="15">
        <v>0</v>
      </c>
      <c r="C28" s="15">
        <v>0</v>
      </c>
      <c r="D28" s="15">
        <v>0</v>
      </c>
      <c r="E28" s="15">
        <v>0</v>
      </c>
      <c r="F28" s="14" t="s">
        <v>41</v>
      </c>
      <c r="G28" s="1" t="s">
        <v>140</v>
      </c>
      <c r="H28" s="1" t="s">
        <v>4256</v>
      </c>
      <c r="I28" s="1" t="s">
        <v>4301</v>
      </c>
      <c r="J28" s="1" t="s">
        <v>41</v>
      </c>
      <c r="K28" s="1" t="s">
        <v>41</v>
      </c>
    </row>
    <row r="29" spans="1:11" ht="20.1" customHeight="1">
      <c r="A29" s="14" t="s">
        <v>4302</v>
      </c>
      <c r="B29" s="15">
        <v>0</v>
      </c>
      <c r="C29" s="15">
        <v>0</v>
      </c>
      <c r="D29" s="15">
        <v>0</v>
      </c>
      <c r="E29" s="15">
        <v>0</v>
      </c>
      <c r="F29" s="14" t="s">
        <v>41</v>
      </c>
      <c r="G29" s="1" t="s">
        <v>140</v>
      </c>
      <c r="H29" s="1" t="s">
        <v>4256</v>
      </c>
      <c r="I29" s="1" t="s">
        <v>4303</v>
      </c>
      <c r="J29" s="1" t="s">
        <v>41</v>
      </c>
      <c r="K29" s="1" t="s">
        <v>41</v>
      </c>
    </row>
    <row r="30" spans="1:11" ht="20.1" customHeight="1">
      <c r="A30" s="14" t="s">
        <v>4304</v>
      </c>
      <c r="B30" s="15">
        <v>0</v>
      </c>
      <c r="C30" s="15">
        <v>0</v>
      </c>
      <c r="D30" s="15">
        <v>0</v>
      </c>
      <c r="E30" s="15">
        <v>0</v>
      </c>
      <c r="F30" s="14" t="s">
        <v>41</v>
      </c>
      <c r="G30" s="1" t="s">
        <v>140</v>
      </c>
      <c r="H30" s="1" t="s">
        <v>4256</v>
      </c>
      <c r="I30" s="1" t="s">
        <v>4305</v>
      </c>
      <c r="J30" s="1" t="s">
        <v>41</v>
      </c>
      <c r="K30" s="1" t="s">
        <v>41</v>
      </c>
    </row>
    <row r="31" spans="1:11" ht="20.1" customHeight="1">
      <c r="A31" s="14" t="s">
        <v>4306</v>
      </c>
      <c r="B31" s="15">
        <v>0</v>
      </c>
      <c r="C31" s="15">
        <v>0</v>
      </c>
      <c r="D31" s="15">
        <v>0</v>
      </c>
      <c r="E31" s="15">
        <v>0</v>
      </c>
      <c r="F31" s="14" t="s">
        <v>41</v>
      </c>
      <c r="G31" s="1" t="s">
        <v>140</v>
      </c>
      <c r="H31" s="1" t="s">
        <v>4256</v>
      </c>
      <c r="I31" s="1" t="s">
        <v>4307</v>
      </c>
      <c r="J31" s="1" t="s">
        <v>41</v>
      </c>
      <c r="K31" s="1" t="s">
        <v>41</v>
      </c>
    </row>
    <row r="32" spans="1:11" ht="20.1" customHeight="1">
      <c r="A32" s="14" t="s">
        <v>4308</v>
      </c>
      <c r="B32" s="15">
        <v>0</v>
      </c>
      <c r="C32" s="15">
        <v>0</v>
      </c>
      <c r="D32" s="15">
        <v>0</v>
      </c>
      <c r="E32" s="15">
        <v>0</v>
      </c>
      <c r="F32" s="14" t="s">
        <v>41</v>
      </c>
      <c r="G32" s="1" t="s">
        <v>140</v>
      </c>
      <c r="H32" s="1" t="s">
        <v>4256</v>
      </c>
      <c r="I32" s="1" t="s">
        <v>4309</v>
      </c>
      <c r="J32" s="1" t="s">
        <v>41</v>
      </c>
      <c r="K32" s="1" t="s">
        <v>41</v>
      </c>
    </row>
    <row r="33" spans="1:11" ht="20.1" customHeight="1">
      <c r="A33" s="14" t="s">
        <v>4310</v>
      </c>
      <c r="B33" s="15">
        <v>0</v>
      </c>
      <c r="C33" s="15">
        <v>0</v>
      </c>
      <c r="D33" s="15">
        <v>0</v>
      </c>
      <c r="E33" s="15">
        <v>0</v>
      </c>
      <c r="F33" s="14" t="s">
        <v>41</v>
      </c>
      <c r="G33" s="1" t="s">
        <v>140</v>
      </c>
      <c r="H33" s="1" t="s">
        <v>4256</v>
      </c>
      <c r="I33" s="1" t="s">
        <v>4311</v>
      </c>
      <c r="J33" s="1" t="s">
        <v>41</v>
      </c>
      <c r="K33" s="1" t="s">
        <v>41</v>
      </c>
    </row>
    <row r="34" spans="1:11" ht="20.1" customHeight="1">
      <c r="A34" s="14" t="s">
        <v>4312</v>
      </c>
      <c r="B34" s="15">
        <v>0</v>
      </c>
      <c r="C34" s="15">
        <v>0</v>
      </c>
      <c r="D34" s="15">
        <v>0</v>
      </c>
      <c r="E34" s="15">
        <v>0</v>
      </c>
      <c r="F34" s="14" t="s">
        <v>41</v>
      </c>
      <c r="G34" s="1" t="s">
        <v>140</v>
      </c>
      <c r="H34" s="1" t="s">
        <v>4256</v>
      </c>
      <c r="I34" s="1" t="s">
        <v>4313</v>
      </c>
      <c r="J34" s="1" t="s">
        <v>41</v>
      </c>
      <c r="K34" s="1" t="s">
        <v>41</v>
      </c>
    </row>
    <row r="35" spans="1:11" ht="20.1" customHeight="1">
      <c r="A35" s="14" t="s">
        <v>4314</v>
      </c>
      <c r="B35" s="15">
        <v>0</v>
      </c>
      <c r="C35" s="15">
        <v>0</v>
      </c>
      <c r="D35" s="15">
        <v>0</v>
      </c>
      <c r="E35" s="15">
        <v>0</v>
      </c>
      <c r="F35" s="14" t="s">
        <v>41</v>
      </c>
      <c r="G35" s="1" t="s">
        <v>140</v>
      </c>
      <c r="H35" s="1" t="s">
        <v>4256</v>
      </c>
      <c r="I35" s="1" t="s">
        <v>4315</v>
      </c>
      <c r="J35" s="1" t="s">
        <v>41</v>
      </c>
      <c r="K35" s="1" t="s">
        <v>41</v>
      </c>
    </row>
    <row r="36" spans="1:11" ht="20.1" customHeight="1">
      <c r="A36" s="14" t="s">
        <v>4316</v>
      </c>
      <c r="B36" s="15">
        <v>1505.8</v>
      </c>
      <c r="C36" s="15">
        <v>1505.8</v>
      </c>
      <c r="D36" s="15">
        <v>0</v>
      </c>
      <c r="E36" s="15">
        <v>0</v>
      </c>
      <c r="F36" s="14" t="s">
        <v>41</v>
      </c>
      <c r="G36" s="1" t="s">
        <v>140</v>
      </c>
      <c r="H36" s="1" t="s">
        <v>4256</v>
      </c>
      <c r="I36" s="1" t="s">
        <v>4317</v>
      </c>
      <c r="J36" s="1" t="s">
        <v>41</v>
      </c>
      <c r="K36" s="1" t="s">
        <v>41</v>
      </c>
    </row>
    <row r="37" spans="1:11" ht="20.1" customHeight="1">
      <c r="A37" s="14" t="s">
        <v>4318</v>
      </c>
      <c r="B37" s="15">
        <v>1178.3</v>
      </c>
      <c r="C37" s="15">
        <v>0</v>
      </c>
      <c r="D37" s="15">
        <v>1178.3</v>
      </c>
      <c r="E37" s="15">
        <v>0</v>
      </c>
      <c r="F37" s="14" t="s">
        <v>41</v>
      </c>
      <c r="G37" s="1" t="s">
        <v>140</v>
      </c>
      <c r="H37" s="1" t="s">
        <v>4256</v>
      </c>
      <c r="I37" s="1" t="s">
        <v>4319</v>
      </c>
      <c r="J37" s="1" t="s">
        <v>41</v>
      </c>
      <c r="K37" s="1" t="s">
        <v>41</v>
      </c>
    </row>
    <row r="38" spans="1:11" ht="20.1" customHeight="1">
      <c r="A38" s="14" t="s">
        <v>4320</v>
      </c>
      <c r="B38" s="15">
        <v>1105</v>
      </c>
      <c r="C38" s="15">
        <v>0</v>
      </c>
      <c r="D38" s="15">
        <v>0</v>
      </c>
      <c r="E38" s="15">
        <v>1105</v>
      </c>
      <c r="F38" s="14" t="s">
        <v>41</v>
      </c>
      <c r="G38" s="1" t="s">
        <v>140</v>
      </c>
      <c r="H38" s="1" t="s">
        <v>4256</v>
      </c>
      <c r="I38" s="1" t="s">
        <v>4321</v>
      </c>
      <c r="J38" s="1" t="s">
        <v>41</v>
      </c>
      <c r="K38" s="1" t="s">
        <v>41</v>
      </c>
    </row>
    <row r="39" spans="1:11" ht="20.1" customHeight="1">
      <c r="A39" s="14" t="s">
        <v>4322</v>
      </c>
      <c r="B39" s="15">
        <v>3789.1</v>
      </c>
      <c r="C39" s="15">
        <v>1505.8</v>
      </c>
      <c r="D39" s="15">
        <v>1178.3</v>
      </c>
      <c r="E39" s="15">
        <v>1105</v>
      </c>
      <c r="F39" s="14" t="s">
        <v>41</v>
      </c>
      <c r="G39" s="1" t="s">
        <v>140</v>
      </c>
      <c r="H39" s="1" t="s">
        <v>4256</v>
      </c>
      <c r="I39" s="1" t="s">
        <v>4323</v>
      </c>
      <c r="J39" s="1" t="s">
        <v>41</v>
      </c>
      <c r="K39" s="1" t="s">
        <v>41</v>
      </c>
    </row>
    <row r="40" spans="1:11" ht="20.1" customHeight="1">
      <c r="A40" s="14" t="s">
        <v>4324</v>
      </c>
      <c r="B40" s="15">
        <v>0</v>
      </c>
      <c r="C40" s="15">
        <v>0</v>
      </c>
      <c r="D40" s="15">
        <v>0</v>
      </c>
      <c r="E40" s="15">
        <v>0</v>
      </c>
      <c r="F40" s="14" t="s">
        <v>41</v>
      </c>
      <c r="G40" s="1" t="s">
        <v>140</v>
      </c>
      <c r="H40" s="1" t="s">
        <v>4256</v>
      </c>
      <c r="I40" s="1" t="s">
        <v>4325</v>
      </c>
      <c r="J40" s="1" t="s">
        <v>41</v>
      </c>
      <c r="K40" s="1" t="s">
        <v>41</v>
      </c>
    </row>
    <row r="41" spans="1:11" ht="20.1" customHeight="1">
      <c r="A41" s="14" t="s">
        <v>4314</v>
      </c>
      <c r="B41" s="15">
        <v>0</v>
      </c>
      <c r="C41" s="15">
        <v>0</v>
      </c>
      <c r="D41" s="15">
        <v>0</v>
      </c>
      <c r="E41" s="15">
        <v>0</v>
      </c>
      <c r="F41" s="14" t="s">
        <v>41</v>
      </c>
      <c r="G41" s="1" t="s">
        <v>140</v>
      </c>
      <c r="H41" s="1" t="s">
        <v>4256</v>
      </c>
      <c r="I41" s="1" t="s">
        <v>4315</v>
      </c>
      <c r="J41" s="1" t="s">
        <v>41</v>
      </c>
      <c r="K41" s="1" t="s">
        <v>41</v>
      </c>
    </row>
    <row r="42" spans="1:11" ht="20.1" customHeight="1">
      <c r="A42" s="14" t="s">
        <v>4326</v>
      </c>
      <c r="B42" s="15">
        <v>0</v>
      </c>
      <c r="C42" s="15">
        <v>0</v>
      </c>
      <c r="D42" s="15">
        <v>0</v>
      </c>
      <c r="E42" s="15">
        <v>0</v>
      </c>
      <c r="F42" s="14" t="s">
        <v>41</v>
      </c>
      <c r="G42" s="1" t="s">
        <v>140</v>
      </c>
      <c r="H42" s="1" t="s">
        <v>4256</v>
      </c>
      <c r="I42" s="1" t="s">
        <v>4327</v>
      </c>
      <c r="J42" s="1" t="s">
        <v>41</v>
      </c>
      <c r="K42" s="1" t="s">
        <v>41</v>
      </c>
    </row>
    <row r="43" spans="1:11" ht="20.1" customHeight="1">
      <c r="A43" s="14" t="s">
        <v>4328</v>
      </c>
      <c r="B43" s="15">
        <v>0</v>
      </c>
      <c r="C43" s="15">
        <v>0</v>
      </c>
      <c r="D43" s="15">
        <v>0</v>
      </c>
      <c r="E43" s="15">
        <v>0</v>
      </c>
      <c r="F43" s="14" t="s">
        <v>41</v>
      </c>
      <c r="G43" s="1" t="s">
        <v>140</v>
      </c>
      <c r="H43" s="1" t="s">
        <v>4256</v>
      </c>
      <c r="I43" s="1" t="s">
        <v>4329</v>
      </c>
      <c r="J43" s="1" t="s">
        <v>41</v>
      </c>
      <c r="K43" s="1" t="s">
        <v>41</v>
      </c>
    </row>
    <row r="44" spans="1:11" ht="20.1" customHeight="1">
      <c r="A44" s="14" t="s">
        <v>4330</v>
      </c>
      <c r="B44" s="15">
        <v>17.1</v>
      </c>
      <c r="C44" s="15">
        <v>0</v>
      </c>
      <c r="D44" s="15">
        <v>0</v>
      </c>
      <c r="E44" s="15">
        <v>17.1</v>
      </c>
      <c r="F44" s="14" t="s">
        <v>41</v>
      </c>
      <c r="G44" s="1" t="s">
        <v>140</v>
      </c>
      <c r="H44" s="1" t="s">
        <v>4256</v>
      </c>
      <c r="I44" s="1" t="s">
        <v>4331</v>
      </c>
      <c r="J44" s="1" t="s">
        <v>41</v>
      </c>
      <c r="K44" s="1" t="s">
        <v>41</v>
      </c>
    </row>
    <row r="45" spans="1:11" ht="20.1" customHeight="1">
      <c r="A45" s="14" t="s">
        <v>4322</v>
      </c>
      <c r="B45" s="15">
        <v>17.1</v>
      </c>
      <c r="C45" s="15">
        <v>0</v>
      </c>
      <c r="D45" s="15">
        <v>0</v>
      </c>
      <c r="E45" s="15">
        <v>17.1</v>
      </c>
      <c r="F45" s="14" t="s">
        <v>41</v>
      </c>
      <c r="G45" s="1" t="s">
        <v>140</v>
      </c>
      <c r="H45" s="1" t="s">
        <v>4256</v>
      </c>
      <c r="I45" s="1" t="s">
        <v>4323</v>
      </c>
      <c r="J45" s="1" t="s">
        <v>41</v>
      </c>
      <c r="K45" s="1" t="s">
        <v>41</v>
      </c>
    </row>
    <row r="46" spans="1:11" ht="20.1" customHeight="1">
      <c r="A46" s="14" t="s">
        <v>4332</v>
      </c>
      <c r="B46" s="15">
        <v>3806.2</v>
      </c>
      <c r="C46" s="15">
        <v>1505.8</v>
      </c>
      <c r="D46" s="15">
        <v>1178.3</v>
      </c>
      <c r="E46" s="15">
        <v>1122.1</v>
      </c>
      <c r="F46" s="14" t="s">
        <v>41</v>
      </c>
      <c r="G46" s="1" t="s">
        <v>140</v>
      </c>
      <c r="H46" s="1" t="s">
        <v>4256</v>
      </c>
      <c r="I46" s="1" t="s">
        <v>4333</v>
      </c>
      <c r="J46" s="1" t="s">
        <v>41</v>
      </c>
      <c r="K46" s="1" t="s">
        <v>41</v>
      </c>
    </row>
    <row r="47" spans="1:6" ht="20.1" customHeight="1">
      <c r="A47" s="14" t="s">
        <v>4334</v>
      </c>
      <c r="B47" s="16">
        <v>3805</v>
      </c>
      <c r="C47" s="16">
        <v>1505</v>
      </c>
      <c r="D47" s="16">
        <v>1178</v>
      </c>
      <c r="E47" s="16">
        <v>1122</v>
      </c>
      <c r="F47" s="17"/>
    </row>
    <row r="48" spans="1:6" ht="20.1" customHeight="1">
      <c r="A48" s="17"/>
      <c r="B48" s="17"/>
      <c r="C48" s="17"/>
      <c r="D48" s="17"/>
      <c r="E48" s="17"/>
      <c r="F48" s="17"/>
    </row>
    <row r="49" spans="1:11" ht="20.1" customHeight="1">
      <c r="A49" s="17" t="s">
        <v>4336</v>
      </c>
      <c r="B49" s="17"/>
      <c r="C49" s="17"/>
      <c r="D49" s="17"/>
      <c r="E49" s="17"/>
      <c r="F49" s="14" t="s">
        <v>4335</v>
      </c>
      <c r="G49" s="1" t="s">
        <v>156</v>
      </c>
      <c r="I49" s="1" t="s">
        <v>153</v>
      </c>
      <c r="J49" s="1" t="s">
        <v>154</v>
      </c>
      <c r="K49" s="1" t="s">
        <v>59</v>
      </c>
    </row>
    <row r="50" spans="1:12" ht="20.1" customHeight="1">
      <c r="A50" s="14" t="s">
        <v>41</v>
      </c>
      <c r="B50" s="15"/>
      <c r="C50" s="15"/>
      <c r="D50" s="15"/>
      <c r="E50" s="15"/>
      <c r="F50" s="14" t="s">
        <v>41</v>
      </c>
      <c r="G50" s="1" t="s">
        <v>156</v>
      </c>
      <c r="H50" s="1" t="s">
        <v>4254</v>
      </c>
      <c r="I50" s="1" t="s">
        <v>41</v>
      </c>
      <c r="J50" s="1" t="s">
        <v>41</v>
      </c>
      <c r="K50" s="1" t="s">
        <v>41</v>
      </c>
      <c r="L50">
        <v>1</v>
      </c>
    </row>
    <row r="51" spans="1:11" ht="20.1" customHeight="1">
      <c r="A51" s="14" t="s">
        <v>4337</v>
      </c>
      <c r="B51" s="15">
        <v>0</v>
      </c>
      <c r="C51" s="15">
        <v>0</v>
      </c>
      <c r="D51" s="15">
        <v>0</v>
      </c>
      <c r="E51" s="15">
        <v>0</v>
      </c>
      <c r="F51" s="14" t="s">
        <v>41</v>
      </c>
      <c r="G51" s="1" t="s">
        <v>156</v>
      </c>
      <c r="H51" s="1" t="s">
        <v>4256</v>
      </c>
      <c r="I51" s="1" t="s">
        <v>41</v>
      </c>
      <c r="J51" s="1" t="s">
        <v>41</v>
      </c>
      <c r="K51" s="1" t="s">
        <v>41</v>
      </c>
    </row>
    <row r="52" spans="1:11" ht="20.1" customHeight="1">
      <c r="A52" s="14" t="s">
        <v>4338</v>
      </c>
      <c r="B52" s="15">
        <v>0</v>
      </c>
      <c r="C52" s="15">
        <v>0</v>
      </c>
      <c r="D52" s="15">
        <v>0</v>
      </c>
      <c r="E52" s="15">
        <v>0</v>
      </c>
      <c r="F52" s="14" t="s">
        <v>41</v>
      </c>
      <c r="G52" s="1" t="s">
        <v>156</v>
      </c>
      <c r="H52" s="1" t="s">
        <v>4256</v>
      </c>
      <c r="I52" s="1" t="s">
        <v>4339</v>
      </c>
      <c r="J52" s="1" t="s">
        <v>41</v>
      </c>
      <c r="K52" s="1" t="s">
        <v>41</v>
      </c>
    </row>
    <row r="53" spans="1:11" ht="20.1" customHeight="1">
      <c r="A53" s="14" t="s">
        <v>4340</v>
      </c>
      <c r="B53" s="15">
        <v>0</v>
      </c>
      <c r="C53" s="15">
        <v>0</v>
      </c>
      <c r="D53" s="15">
        <v>0</v>
      </c>
      <c r="E53" s="15">
        <v>0</v>
      </c>
      <c r="F53" s="14" t="s">
        <v>41</v>
      </c>
      <c r="G53" s="1" t="s">
        <v>156</v>
      </c>
      <c r="H53" s="1" t="s">
        <v>4256</v>
      </c>
      <c r="I53" s="1" t="s">
        <v>4341</v>
      </c>
      <c r="J53" s="1" t="s">
        <v>41</v>
      </c>
      <c r="K53" s="1" t="s">
        <v>41</v>
      </c>
    </row>
    <row r="54" spans="1:11" ht="20.1" customHeight="1">
      <c r="A54" s="14" t="s">
        <v>4342</v>
      </c>
      <c r="B54" s="15">
        <v>0</v>
      </c>
      <c r="C54" s="15">
        <v>0</v>
      </c>
      <c r="D54" s="15">
        <v>0</v>
      </c>
      <c r="E54" s="15">
        <v>0</v>
      </c>
      <c r="F54" s="14" t="s">
        <v>41</v>
      </c>
      <c r="G54" s="1" t="s">
        <v>156</v>
      </c>
      <c r="H54" s="1" t="s">
        <v>4256</v>
      </c>
      <c r="I54" s="1" t="s">
        <v>4343</v>
      </c>
      <c r="J54" s="1" t="s">
        <v>41</v>
      </c>
      <c r="K54" s="1" t="s">
        <v>41</v>
      </c>
    </row>
    <row r="55" spans="1:11" ht="20.1" customHeight="1">
      <c r="A55" s="14" t="s">
        <v>4344</v>
      </c>
      <c r="B55" s="15">
        <v>0</v>
      </c>
      <c r="C55" s="15">
        <v>0</v>
      </c>
      <c r="D55" s="15">
        <v>0</v>
      </c>
      <c r="E55" s="15">
        <v>0</v>
      </c>
      <c r="F55" s="14" t="s">
        <v>41</v>
      </c>
      <c r="G55" s="1" t="s">
        <v>156</v>
      </c>
      <c r="H55" s="1" t="s">
        <v>4256</v>
      </c>
      <c r="I55" s="1" t="s">
        <v>4345</v>
      </c>
      <c r="J55" s="1" t="s">
        <v>41</v>
      </c>
      <c r="K55" s="1" t="s">
        <v>41</v>
      </c>
    </row>
    <row r="56" spans="1:11" ht="20.1" customHeight="1">
      <c r="A56" s="14" t="s">
        <v>4346</v>
      </c>
      <c r="B56" s="15">
        <v>0</v>
      </c>
      <c r="C56" s="15">
        <v>0</v>
      </c>
      <c r="D56" s="15">
        <v>0</v>
      </c>
      <c r="E56" s="15">
        <v>0</v>
      </c>
      <c r="F56" s="14" t="s">
        <v>41</v>
      </c>
      <c r="G56" s="1" t="s">
        <v>156</v>
      </c>
      <c r="H56" s="1" t="s">
        <v>4256</v>
      </c>
      <c r="I56" s="1" t="s">
        <v>4347</v>
      </c>
      <c r="J56" s="1" t="s">
        <v>41</v>
      </c>
      <c r="K56" s="1" t="s">
        <v>41</v>
      </c>
    </row>
    <row r="57" spans="1:11" ht="20.1" customHeight="1">
      <c r="A57" s="14" t="s">
        <v>4348</v>
      </c>
      <c r="B57" s="15">
        <v>0</v>
      </c>
      <c r="C57" s="15">
        <v>0</v>
      </c>
      <c r="D57" s="15">
        <v>0</v>
      </c>
      <c r="E57" s="15">
        <v>0</v>
      </c>
      <c r="F57" s="14" t="s">
        <v>41</v>
      </c>
      <c r="G57" s="1" t="s">
        <v>156</v>
      </c>
      <c r="H57" s="1" t="s">
        <v>4256</v>
      </c>
      <c r="I57" s="1" t="s">
        <v>4349</v>
      </c>
      <c r="J57" s="1" t="s">
        <v>41</v>
      </c>
      <c r="K57" s="1" t="s">
        <v>41</v>
      </c>
    </row>
    <row r="58" spans="1:11" ht="20.1" customHeight="1">
      <c r="A58" s="14" t="s">
        <v>4350</v>
      </c>
      <c r="B58" s="15">
        <v>0</v>
      </c>
      <c r="C58" s="15">
        <v>0</v>
      </c>
      <c r="D58" s="15">
        <v>0</v>
      </c>
      <c r="E58" s="15">
        <v>0</v>
      </c>
      <c r="F58" s="14" t="s">
        <v>41</v>
      </c>
      <c r="G58" s="1" t="s">
        <v>156</v>
      </c>
      <c r="H58" s="1" t="s">
        <v>4256</v>
      </c>
      <c r="I58" s="1" t="s">
        <v>4351</v>
      </c>
      <c r="J58" s="1" t="s">
        <v>41</v>
      </c>
      <c r="K58" s="1" t="s">
        <v>41</v>
      </c>
    </row>
    <row r="59" spans="1:11" ht="20.1" customHeight="1">
      <c r="A59" s="14" t="s">
        <v>4352</v>
      </c>
      <c r="B59" s="15">
        <v>0</v>
      </c>
      <c r="C59" s="15">
        <v>0</v>
      </c>
      <c r="D59" s="15">
        <v>0</v>
      </c>
      <c r="E59" s="15">
        <v>0</v>
      </c>
      <c r="F59" s="14" t="s">
        <v>41</v>
      </c>
      <c r="G59" s="1" t="s">
        <v>156</v>
      </c>
      <c r="H59" s="1" t="s">
        <v>4256</v>
      </c>
      <c r="I59" s="1" t="s">
        <v>4353</v>
      </c>
      <c r="J59" s="1" t="s">
        <v>41</v>
      </c>
      <c r="K59" s="1" t="s">
        <v>41</v>
      </c>
    </row>
    <row r="60" spans="1:11" ht="20.1" customHeight="1">
      <c r="A60" s="14" t="s">
        <v>4354</v>
      </c>
      <c r="B60" s="15">
        <v>0</v>
      </c>
      <c r="C60" s="15">
        <v>0</v>
      </c>
      <c r="D60" s="15">
        <v>0</v>
      </c>
      <c r="E60" s="15">
        <v>0</v>
      </c>
      <c r="F60" s="14" t="s">
        <v>41</v>
      </c>
      <c r="G60" s="1" t="s">
        <v>156</v>
      </c>
      <c r="H60" s="1" t="s">
        <v>4256</v>
      </c>
      <c r="I60" s="1" t="s">
        <v>4355</v>
      </c>
      <c r="J60" s="1" t="s">
        <v>41</v>
      </c>
      <c r="K60" s="1" t="s">
        <v>41</v>
      </c>
    </row>
    <row r="61" spans="1:11" ht="20.1" customHeight="1">
      <c r="A61" s="14" t="s">
        <v>4356</v>
      </c>
      <c r="B61" s="15">
        <v>0</v>
      </c>
      <c r="C61" s="15">
        <v>0</v>
      </c>
      <c r="D61" s="15">
        <v>0</v>
      </c>
      <c r="E61" s="15">
        <v>0</v>
      </c>
      <c r="F61" s="14" t="s">
        <v>41</v>
      </c>
      <c r="G61" s="1" t="s">
        <v>156</v>
      </c>
      <c r="H61" s="1" t="s">
        <v>4256</v>
      </c>
      <c r="I61" s="1" t="s">
        <v>4357</v>
      </c>
      <c r="J61" s="1" t="s">
        <v>41</v>
      </c>
      <c r="K61" s="1" t="s">
        <v>41</v>
      </c>
    </row>
    <row r="62" spans="1:11" ht="20.1" customHeight="1">
      <c r="A62" s="14" t="s">
        <v>4358</v>
      </c>
      <c r="B62" s="15">
        <v>0</v>
      </c>
      <c r="C62" s="15">
        <v>0</v>
      </c>
      <c r="D62" s="15">
        <v>0</v>
      </c>
      <c r="E62" s="15">
        <v>0</v>
      </c>
      <c r="F62" s="14" t="s">
        <v>41</v>
      </c>
      <c r="G62" s="1" t="s">
        <v>156</v>
      </c>
      <c r="H62" s="1" t="s">
        <v>4256</v>
      </c>
      <c r="I62" s="1" t="s">
        <v>4359</v>
      </c>
      <c r="J62" s="1" t="s">
        <v>41</v>
      </c>
      <c r="K62" s="1" t="s">
        <v>41</v>
      </c>
    </row>
    <row r="63" spans="1:11" ht="20.1" customHeight="1">
      <c r="A63" s="14" t="s">
        <v>4337</v>
      </c>
      <c r="B63" s="15">
        <v>0</v>
      </c>
      <c r="C63" s="15">
        <v>0</v>
      </c>
      <c r="D63" s="15">
        <v>0</v>
      </c>
      <c r="E63" s="15">
        <v>0</v>
      </c>
      <c r="F63" s="14" t="s">
        <v>41</v>
      </c>
      <c r="G63" s="1" t="s">
        <v>156</v>
      </c>
      <c r="H63" s="1" t="s">
        <v>4256</v>
      </c>
      <c r="I63" s="1" t="s">
        <v>41</v>
      </c>
      <c r="J63" s="1" t="s">
        <v>41</v>
      </c>
      <c r="K63" s="1" t="s">
        <v>41</v>
      </c>
    </row>
    <row r="64" spans="1:11" ht="20.1" customHeight="1">
      <c r="A64" s="14" t="s">
        <v>4360</v>
      </c>
      <c r="B64" s="15">
        <v>0</v>
      </c>
      <c r="C64" s="15">
        <v>0</v>
      </c>
      <c r="D64" s="15">
        <v>0</v>
      </c>
      <c r="E64" s="15">
        <v>0</v>
      </c>
      <c r="F64" s="14" t="s">
        <v>41</v>
      </c>
      <c r="G64" s="1" t="s">
        <v>156</v>
      </c>
      <c r="H64" s="1" t="s">
        <v>4256</v>
      </c>
      <c r="I64" s="1" t="s">
        <v>4361</v>
      </c>
      <c r="J64" s="1" t="s">
        <v>41</v>
      </c>
      <c r="K64" s="1" t="s">
        <v>41</v>
      </c>
    </row>
    <row r="65" spans="1:11" ht="20.1" customHeight="1">
      <c r="A65" s="14" t="s">
        <v>4362</v>
      </c>
      <c r="B65" s="15">
        <v>0</v>
      </c>
      <c r="C65" s="15">
        <v>0</v>
      </c>
      <c r="D65" s="15">
        <v>0</v>
      </c>
      <c r="E65" s="15">
        <v>0</v>
      </c>
      <c r="F65" s="14" t="s">
        <v>41</v>
      </c>
      <c r="G65" s="1" t="s">
        <v>156</v>
      </c>
      <c r="H65" s="1" t="s">
        <v>4256</v>
      </c>
      <c r="I65" s="1" t="s">
        <v>4363</v>
      </c>
      <c r="J65" s="1" t="s">
        <v>41</v>
      </c>
      <c r="K65" s="1" t="s">
        <v>41</v>
      </c>
    </row>
    <row r="66" spans="1:11" ht="20.1" customHeight="1">
      <c r="A66" s="14" t="s">
        <v>4337</v>
      </c>
      <c r="B66" s="15">
        <v>0</v>
      </c>
      <c r="C66" s="15">
        <v>0</v>
      </c>
      <c r="D66" s="15">
        <v>0</v>
      </c>
      <c r="E66" s="15">
        <v>0</v>
      </c>
      <c r="F66" s="14" t="s">
        <v>41</v>
      </c>
      <c r="G66" s="1" t="s">
        <v>156</v>
      </c>
      <c r="H66" s="1" t="s">
        <v>4256</v>
      </c>
      <c r="I66" s="1" t="s">
        <v>4337</v>
      </c>
      <c r="J66" s="1" t="s">
        <v>41</v>
      </c>
      <c r="K66" s="1" t="s">
        <v>41</v>
      </c>
    </row>
    <row r="67" spans="1:11" ht="20.1" customHeight="1">
      <c r="A67" s="14" t="s">
        <v>4364</v>
      </c>
      <c r="B67" s="15">
        <v>0</v>
      </c>
      <c r="C67" s="15">
        <v>0</v>
      </c>
      <c r="D67" s="15">
        <v>0</v>
      </c>
      <c r="E67" s="15">
        <v>0</v>
      </c>
      <c r="F67" s="14" t="s">
        <v>41</v>
      </c>
      <c r="G67" s="1" t="s">
        <v>156</v>
      </c>
      <c r="H67" s="1" t="s">
        <v>4256</v>
      </c>
      <c r="I67" s="1" t="s">
        <v>4365</v>
      </c>
      <c r="J67" s="1" t="s">
        <v>41</v>
      </c>
      <c r="K67" s="1" t="s">
        <v>41</v>
      </c>
    </row>
    <row r="68" spans="1:11" ht="20.1" customHeight="1">
      <c r="A68" s="14" t="s">
        <v>4366</v>
      </c>
      <c r="B68" s="15">
        <v>0</v>
      </c>
      <c r="C68" s="15">
        <v>0</v>
      </c>
      <c r="D68" s="15">
        <v>0</v>
      </c>
      <c r="E68" s="15">
        <v>0</v>
      </c>
      <c r="F68" s="14" t="s">
        <v>41</v>
      </c>
      <c r="G68" s="1" t="s">
        <v>156</v>
      </c>
      <c r="H68" s="1" t="s">
        <v>4256</v>
      </c>
      <c r="I68" s="1" t="s">
        <v>4367</v>
      </c>
      <c r="J68" s="1" t="s">
        <v>41</v>
      </c>
      <c r="K68" s="1" t="s">
        <v>41</v>
      </c>
    </row>
    <row r="69" spans="1:11" ht="20.1" customHeight="1">
      <c r="A69" s="14" t="s">
        <v>4368</v>
      </c>
      <c r="B69" s="15">
        <v>914.2</v>
      </c>
      <c r="C69" s="15">
        <v>0</v>
      </c>
      <c r="D69" s="15">
        <v>914.2</v>
      </c>
      <c r="E69" s="15">
        <v>0</v>
      </c>
      <c r="F69" s="14" t="s">
        <v>41</v>
      </c>
      <c r="G69" s="1" t="s">
        <v>156</v>
      </c>
      <c r="H69" s="1" t="s">
        <v>4256</v>
      </c>
      <c r="I69" s="1" t="s">
        <v>4369</v>
      </c>
      <c r="J69" s="1" t="s">
        <v>41</v>
      </c>
      <c r="K69" s="1" t="s">
        <v>41</v>
      </c>
    </row>
    <row r="70" spans="1:11" ht="20.1" customHeight="1">
      <c r="A70" s="14" t="s">
        <v>4370</v>
      </c>
      <c r="B70" s="15">
        <v>0</v>
      </c>
      <c r="C70" s="15">
        <v>0</v>
      </c>
      <c r="D70" s="15">
        <v>0</v>
      </c>
      <c r="E70" s="15">
        <v>0</v>
      </c>
      <c r="F70" s="14" t="s">
        <v>41</v>
      </c>
      <c r="G70" s="1" t="s">
        <v>156</v>
      </c>
      <c r="H70" s="1" t="s">
        <v>4256</v>
      </c>
      <c r="I70" s="1" t="s">
        <v>4371</v>
      </c>
      <c r="J70" s="1" t="s">
        <v>41</v>
      </c>
      <c r="K70" s="1" t="s">
        <v>41</v>
      </c>
    </row>
    <row r="71" spans="1:11" ht="20.1" customHeight="1">
      <c r="A71" s="14" t="s">
        <v>4372</v>
      </c>
      <c r="B71" s="15">
        <v>938.1</v>
      </c>
      <c r="C71" s="15">
        <v>0</v>
      </c>
      <c r="D71" s="15">
        <v>938.1</v>
      </c>
      <c r="E71" s="15">
        <v>0</v>
      </c>
      <c r="F71" s="14" t="s">
        <v>41</v>
      </c>
      <c r="G71" s="1" t="s">
        <v>156</v>
      </c>
      <c r="H71" s="1" t="s">
        <v>4256</v>
      </c>
      <c r="I71" s="1" t="s">
        <v>4373</v>
      </c>
      <c r="J71" s="1" t="s">
        <v>41</v>
      </c>
      <c r="K71" s="1" t="s">
        <v>41</v>
      </c>
    </row>
    <row r="72" spans="1:11" ht="20.1" customHeight="1">
      <c r="A72" s="14" t="s">
        <v>4374</v>
      </c>
      <c r="B72" s="15">
        <v>0</v>
      </c>
      <c r="C72" s="15">
        <v>0</v>
      </c>
      <c r="D72" s="15">
        <v>0</v>
      </c>
      <c r="E72" s="15">
        <v>0</v>
      </c>
      <c r="F72" s="14" t="s">
        <v>41</v>
      </c>
      <c r="G72" s="1" t="s">
        <v>156</v>
      </c>
      <c r="H72" s="1" t="s">
        <v>4256</v>
      </c>
      <c r="I72" s="1" t="s">
        <v>4375</v>
      </c>
      <c r="J72" s="1" t="s">
        <v>41</v>
      </c>
      <c r="K72" s="1" t="s">
        <v>41</v>
      </c>
    </row>
    <row r="73" spans="1:11" ht="20.1" customHeight="1">
      <c r="A73" s="14" t="s">
        <v>4376</v>
      </c>
      <c r="B73" s="15">
        <v>1724.8</v>
      </c>
      <c r="C73" s="15">
        <v>0</v>
      </c>
      <c r="D73" s="15">
        <v>1724.8</v>
      </c>
      <c r="E73" s="15">
        <v>0</v>
      </c>
      <c r="F73" s="14" t="s">
        <v>41</v>
      </c>
      <c r="G73" s="1" t="s">
        <v>156</v>
      </c>
      <c r="H73" s="1" t="s">
        <v>4256</v>
      </c>
      <c r="I73" s="1" t="s">
        <v>4377</v>
      </c>
      <c r="J73" s="1" t="s">
        <v>41</v>
      </c>
      <c r="K73" s="1" t="s">
        <v>41</v>
      </c>
    </row>
    <row r="74" spans="1:11" ht="20.1" customHeight="1">
      <c r="A74" s="14" t="s">
        <v>4378</v>
      </c>
      <c r="B74" s="15">
        <v>0</v>
      </c>
      <c r="C74" s="15">
        <v>0</v>
      </c>
      <c r="D74" s="15">
        <v>0</v>
      </c>
      <c r="E74" s="15">
        <v>0</v>
      </c>
      <c r="F74" s="14" t="s">
        <v>41</v>
      </c>
      <c r="G74" s="1" t="s">
        <v>156</v>
      </c>
      <c r="H74" s="1" t="s">
        <v>4256</v>
      </c>
      <c r="I74" s="1" t="s">
        <v>4379</v>
      </c>
      <c r="J74" s="1" t="s">
        <v>41</v>
      </c>
      <c r="K74" s="1" t="s">
        <v>41</v>
      </c>
    </row>
    <row r="75" spans="1:11" ht="20.1" customHeight="1">
      <c r="A75" s="14" t="s">
        <v>4380</v>
      </c>
      <c r="B75" s="15">
        <v>713.5</v>
      </c>
      <c r="C75" s="15">
        <v>0</v>
      </c>
      <c r="D75" s="15">
        <v>713.5</v>
      </c>
      <c r="E75" s="15">
        <v>0</v>
      </c>
      <c r="F75" s="14" t="s">
        <v>41</v>
      </c>
      <c r="G75" s="1" t="s">
        <v>156</v>
      </c>
      <c r="H75" s="1" t="s">
        <v>4256</v>
      </c>
      <c r="I75" s="1" t="s">
        <v>4381</v>
      </c>
      <c r="J75" s="1" t="s">
        <v>41</v>
      </c>
      <c r="K75" s="1" t="s">
        <v>41</v>
      </c>
    </row>
    <row r="76" spans="1:11" ht="20.1" customHeight="1">
      <c r="A76" s="14" t="s">
        <v>4382</v>
      </c>
      <c r="B76" s="15">
        <v>0</v>
      </c>
      <c r="C76" s="15">
        <v>0</v>
      </c>
      <c r="D76" s="15">
        <v>0</v>
      </c>
      <c r="E76" s="15">
        <v>0</v>
      </c>
      <c r="F76" s="14" t="s">
        <v>41</v>
      </c>
      <c r="G76" s="1" t="s">
        <v>156</v>
      </c>
      <c r="H76" s="1" t="s">
        <v>4256</v>
      </c>
      <c r="I76" s="1" t="s">
        <v>4383</v>
      </c>
      <c r="J76" s="1" t="s">
        <v>41</v>
      </c>
      <c r="K76" s="1" t="s">
        <v>41</v>
      </c>
    </row>
    <row r="77" spans="1:11" ht="20.1" customHeight="1">
      <c r="A77" s="14" t="s">
        <v>4384</v>
      </c>
      <c r="B77" s="15">
        <v>549.5</v>
      </c>
      <c r="C77" s="15">
        <v>0</v>
      </c>
      <c r="D77" s="15">
        <v>549.5</v>
      </c>
      <c r="E77" s="15">
        <v>0</v>
      </c>
      <c r="F77" s="14" t="s">
        <v>41</v>
      </c>
      <c r="G77" s="1" t="s">
        <v>156</v>
      </c>
      <c r="H77" s="1" t="s">
        <v>4256</v>
      </c>
      <c r="I77" s="1" t="s">
        <v>4385</v>
      </c>
      <c r="J77" s="1" t="s">
        <v>41</v>
      </c>
      <c r="K77" s="1" t="s">
        <v>41</v>
      </c>
    </row>
    <row r="78" spans="1:11" ht="20.1" customHeight="1">
      <c r="A78" s="14" t="s">
        <v>4386</v>
      </c>
      <c r="B78" s="15">
        <v>4840.1</v>
      </c>
      <c r="C78" s="15">
        <v>0</v>
      </c>
      <c r="D78" s="15">
        <v>4840.1</v>
      </c>
      <c r="E78" s="15">
        <v>0</v>
      </c>
      <c r="F78" s="14" t="s">
        <v>41</v>
      </c>
      <c r="G78" s="1" t="s">
        <v>156</v>
      </c>
      <c r="H78" s="1" t="s">
        <v>4256</v>
      </c>
      <c r="I78" s="1" t="s">
        <v>4387</v>
      </c>
      <c r="J78" s="1" t="s">
        <v>41</v>
      </c>
      <c r="K78" s="1" t="s">
        <v>41</v>
      </c>
    </row>
    <row r="79" spans="1:11" ht="20.1" customHeight="1">
      <c r="A79" s="14" t="s">
        <v>4337</v>
      </c>
      <c r="B79" s="15">
        <v>0</v>
      </c>
      <c r="C79" s="15">
        <v>0</v>
      </c>
      <c r="D79" s="15">
        <v>0</v>
      </c>
      <c r="E79" s="15">
        <v>0</v>
      </c>
      <c r="F79" s="14" t="s">
        <v>41</v>
      </c>
      <c r="G79" s="1" t="s">
        <v>156</v>
      </c>
      <c r="H79" s="1" t="s">
        <v>4256</v>
      </c>
      <c r="I79" s="1" t="s">
        <v>4337</v>
      </c>
      <c r="J79" s="1" t="s">
        <v>41</v>
      </c>
      <c r="K79" s="1" t="s">
        <v>41</v>
      </c>
    </row>
    <row r="80" spans="1:11" ht="20.1" customHeight="1">
      <c r="A80" s="14" t="s">
        <v>4388</v>
      </c>
      <c r="B80" s="15">
        <v>0</v>
      </c>
      <c r="C80" s="15">
        <v>0</v>
      </c>
      <c r="D80" s="15">
        <v>0</v>
      </c>
      <c r="E80" s="15">
        <v>0</v>
      </c>
      <c r="F80" s="14" t="s">
        <v>41</v>
      </c>
      <c r="G80" s="1" t="s">
        <v>156</v>
      </c>
      <c r="H80" s="1" t="s">
        <v>4256</v>
      </c>
      <c r="I80" s="1" t="s">
        <v>4389</v>
      </c>
      <c r="J80" s="1" t="s">
        <v>41</v>
      </c>
      <c r="K80" s="1" t="s">
        <v>41</v>
      </c>
    </row>
    <row r="81" spans="1:11" ht="20.1" customHeight="1">
      <c r="A81" s="14" t="s">
        <v>4390</v>
      </c>
      <c r="B81" s="15">
        <v>0</v>
      </c>
      <c r="C81" s="15">
        <v>0</v>
      </c>
      <c r="D81" s="15">
        <v>0</v>
      </c>
      <c r="E81" s="15">
        <v>0</v>
      </c>
      <c r="F81" s="14" t="s">
        <v>41</v>
      </c>
      <c r="G81" s="1" t="s">
        <v>156</v>
      </c>
      <c r="H81" s="1" t="s">
        <v>4256</v>
      </c>
      <c r="I81" s="1" t="s">
        <v>4391</v>
      </c>
      <c r="J81" s="1" t="s">
        <v>41</v>
      </c>
      <c r="K81" s="1" t="s">
        <v>41</v>
      </c>
    </row>
    <row r="82" spans="1:11" ht="20.1" customHeight="1">
      <c r="A82" s="14" t="s">
        <v>4392</v>
      </c>
      <c r="B82" s="15">
        <v>1452</v>
      </c>
      <c r="C82" s="15">
        <v>1452</v>
      </c>
      <c r="D82" s="15">
        <v>0</v>
      </c>
      <c r="E82" s="15">
        <v>0</v>
      </c>
      <c r="F82" s="14" t="s">
        <v>41</v>
      </c>
      <c r="G82" s="1" t="s">
        <v>156</v>
      </c>
      <c r="H82" s="1" t="s">
        <v>4256</v>
      </c>
      <c r="I82" s="1" t="s">
        <v>4393</v>
      </c>
      <c r="J82" s="1" t="s">
        <v>41</v>
      </c>
      <c r="K82" s="1" t="s">
        <v>41</v>
      </c>
    </row>
    <row r="83" spans="1:11" ht="20.1" customHeight="1">
      <c r="A83" s="14" t="s">
        <v>4394</v>
      </c>
      <c r="B83" s="15">
        <v>0</v>
      </c>
      <c r="C83" s="15">
        <v>0</v>
      </c>
      <c r="D83" s="15">
        <v>0</v>
      </c>
      <c r="E83" s="15">
        <v>0</v>
      </c>
      <c r="F83" s="14" t="s">
        <v>41</v>
      </c>
      <c r="G83" s="1" t="s">
        <v>156</v>
      </c>
      <c r="H83" s="1" t="s">
        <v>4256</v>
      </c>
      <c r="I83" s="1" t="s">
        <v>4395</v>
      </c>
      <c r="J83" s="1" t="s">
        <v>41</v>
      </c>
      <c r="K83" s="1" t="s">
        <v>41</v>
      </c>
    </row>
    <row r="84" spans="1:11" ht="20.1" customHeight="1">
      <c r="A84" s="14" t="s">
        <v>4396</v>
      </c>
      <c r="B84" s="15">
        <v>629.2</v>
      </c>
      <c r="C84" s="15">
        <v>629.2</v>
      </c>
      <c r="D84" s="15">
        <v>0</v>
      </c>
      <c r="E84" s="15">
        <v>0</v>
      </c>
      <c r="F84" s="14" t="s">
        <v>41</v>
      </c>
      <c r="G84" s="1" t="s">
        <v>156</v>
      </c>
      <c r="H84" s="1" t="s">
        <v>4256</v>
      </c>
      <c r="I84" s="1" t="s">
        <v>4397</v>
      </c>
      <c r="J84" s="1" t="s">
        <v>41</v>
      </c>
      <c r="K84" s="1" t="s">
        <v>41</v>
      </c>
    </row>
    <row r="85" spans="1:11" ht="20.1" customHeight="1">
      <c r="A85" s="14" t="s">
        <v>4398</v>
      </c>
      <c r="B85" s="15">
        <v>2081.2</v>
      </c>
      <c r="C85" s="15">
        <v>2081.2</v>
      </c>
      <c r="D85" s="15">
        <v>0</v>
      </c>
      <c r="E85" s="15">
        <v>0</v>
      </c>
      <c r="F85" s="14" t="s">
        <v>41</v>
      </c>
      <c r="G85" s="1" t="s">
        <v>156</v>
      </c>
      <c r="H85" s="1" t="s">
        <v>4256</v>
      </c>
      <c r="I85" s="1" t="s">
        <v>4399</v>
      </c>
      <c r="J85" s="1" t="s">
        <v>41</v>
      </c>
      <c r="K85" s="1" t="s">
        <v>41</v>
      </c>
    </row>
    <row r="86" spans="1:11" ht="20.1" customHeight="1">
      <c r="A86" s="14" t="s">
        <v>4337</v>
      </c>
      <c r="B86" s="15">
        <v>0</v>
      </c>
      <c r="C86" s="15">
        <v>0</v>
      </c>
      <c r="D86" s="15">
        <v>0</v>
      </c>
      <c r="E86" s="15">
        <v>0</v>
      </c>
      <c r="F86" s="14" t="s">
        <v>41</v>
      </c>
      <c r="G86" s="1" t="s">
        <v>156</v>
      </c>
      <c r="H86" s="1" t="s">
        <v>4256</v>
      </c>
      <c r="I86" s="1" t="s">
        <v>41</v>
      </c>
      <c r="J86" s="1" t="s">
        <v>41</v>
      </c>
      <c r="K86" s="1" t="s">
        <v>41</v>
      </c>
    </row>
    <row r="87" spans="1:11" ht="20.1" customHeight="1">
      <c r="A87" s="14" t="s">
        <v>4400</v>
      </c>
      <c r="B87" s="15">
        <v>0</v>
      </c>
      <c r="C87" s="15">
        <v>0</v>
      </c>
      <c r="D87" s="15">
        <v>0</v>
      </c>
      <c r="E87" s="15">
        <v>0</v>
      </c>
      <c r="F87" s="14" t="s">
        <v>41</v>
      </c>
      <c r="G87" s="1" t="s">
        <v>156</v>
      </c>
      <c r="H87" s="1" t="s">
        <v>4256</v>
      </c>
      <c r="I87" s="1" t="s">
        <v>4401</v>
      </c>
      <c r="J87" s="1" t="s">
        <v>41</v>
      </c>
      <c r="K87" s="1" t="s">
        <v>41</v>
      </c>
    </row>
    <row r="88" spans="1:11" ht="20.1" customHeight="1">
      <c r="A88" s="14" t="s">
        <v>4337</v>
      </c>
      <c r="B88" s="15">
        <v>0</v>
      </c>
      <c r="C88" s="15">
        <v>0</v>
      </c>
      <c r="D88" s="15">
        <v>0</v>
      </c>
      <c r="E88" s="15">
        <v>0</v>
      </c>
      <c r="F88" s="14" t="s">
        <v>41</v>
      </c>
      <c r="G88" s="1" t="s">
        <v>156</v>
      </c>
      <c r="H88" s="1" t="s">
        <v>4256</v>
      </c>
      <c r="I88" s="1" t="s">
        <v>41</v>
      </c>
      <c r="J88" s="1" t="s">
        <v>41</v>
      </c>
      <c r="K88" s="1" t="s">
        <v>41</v>
      </c>
    </row>
    <row r="89" spans="1:11" ht="20.1" customHeight="1">
      <c r="A89" s="14" t="s">
        <v>4402</v>
      </c>
      <c r="B89" s="15">
        <v>0</v>
      </c>
      <c r="C89" s="15">
        <v>0</v>
      </c>
      <c r="D89" s="15">
        <v>0</v>
      </c>
      <c r="E89" s="15">
        <v>0</v>
      </c>
      <c r="F89" s="14" t="s">
        <v>41</v>
      </c>
      <c r="G89" s="1" t="s">
        <v>156</v>
      </c>
      <c r="H89" s="1" t="s">
        <v>4256</v>
      </c>
      <c r="I89" s="1" t="s">
        <v>4403</v>
      </c>
      <c r="J89" s="1" t="s">
        <v>41</v>
      </c>
      <c r="K89" s="1" t="s">
        <v>41</v>
      </c>
    </row>
    <row r="90" spans="1:11" ht="20.1" customHeight="1">
      <c r="A90" s="14" t="s">
        <v>4404</v>
      </c>
      <c r="B90" s="15">
        <v>1543.9</v>
      </c>
      <c r="C90" s="15">
        <v>1543.9</v>
      </c>
      <c r="D90" s="15">
        <v>0</v>
      </c>
      <c r="E90" s="15">
        <v>0</v>
      </c>
      <c r="F90" s="14" t="s">
        <v>41</v>
      </c>
      <c r="G90" s="1" t="s">
        <v>156</v>
      </c>
      <c r="H90" s="1" t="s">
        <v>4256</v>
      </c>
      <c r="I90" s="1" t="s">
        <v>4405</v>
      </c>
      <c r="J90" s="1" t="s">
        <v>41</v>
      </c>
      <c r="K90" s="1" t="s">
        <v>41</v>
      </c>
    </row>
    <row r="91" spans="1:11" ht="20.1" customHeight="1">
      <c r="A91" s="14" t="s">
        <v>4406</v>
      </c>
      <c r="B91" s="15">
        <v>1709.7</v>
      </c>
      <c r="C91" s="15">
        <v>0</v>
      </c>
      <c r="D91" s="15">
        <v>1709.7</v>
      </c>
      <c r="E91" s="15">
        <v>0</v>
      </c>
      <c r="F91" s="14" t="s">
        <v>41</v>
      </c>
      <c r="G91" s="1" t="s">
        <v>156</v>
      </c>
      <c r="H91" s="1" t="s">
        <v>4256</v>
      </c>
      <c r="I91" s="1" t="s">
        <v>4407</v>
      </c>
      <c r="J91" s="1" t="s">
        <v>41</v>
      </c>
      <c r="K91" s="1" t="s">
        <v>41</v>
      </c>
    </row>
    <row r="92" spans="1:11" ht="20.1" customHeight="1">
      <c r="A92" s="14" t="s">
        <v>4408</v>
      </c>
      <c r="B92" s="15">
        <v>2839.4</v>
      </c>
      <c r="C92" s="15">
        <v>0</v>
      </c>
      <c r="D92" s="15">
        <v>0</v>
      </c>
      <c r="E92" s="15">
        <v>2839.4</v>
      </c>
      <c r="F92" s="14" t="s">
        <v>41</v>
      </c>
      <c r="G92" s="1" t="s">
        <v>156</v>
      </c>
      <c r="H92" s="1" t="s">
        <v>4256</v>
      </c>
      <c r="I92" s="1" t="s">
        <v>4409</v>
      </c>
      <c r="J92" s="1" t="s">
        <v>41</v>
      </c>
      <c r="K92" s="1" t="s">
        <v>41</v>
      </c>
    </row>
    <row r="93" spans="1:11" ht="20.1" customHeight="1">
      <c r="A93" s="14" t="s">
        <v>4398</v>
      </c>
      <c r="B93" s="15">
        <v>6093</v>
      </c>
      <c r="C93" s="15">
        <v>1543.9</v>
      </c>
      <c r="D93" s="15">
        <v>1709.7</v>
      </c>
      <c r="E93" s="15">
        <v>2839.4</v>
      </c>
      <c r="F93" s="14" t="s">
        <v>41</v>
      </c>
      <c r="G93" s="1" t="s">
        <v>156</v>
      </c>
      <c r="H93" s="1" t="s">
        <v>4256</v>
      </c>
      <c r="I93" s="1" t="s">
        <v>4399</v>
      </c>
      <c r="J93" s="1" t="s">
        <v>41</v>
      </c>
      <c r="K93" s="1" t="s">
        <v>41</v>
      </c>
    </row>
    <row r="94" spans="1:11" ht="20.1" customHeight="1">
      <c r="A94" s="14" t="s">
        <v>4337</v>
      </c>
      <c r="B94" s="15">
        <v>0</v>
      </c>
      <c r="C94" s="15">
        <v>0</v>
      </c>
      <c r="D94" s="15">
        <v>0</v>
      </c>
      <c r="E94" s="15">
        <v>0</v>
      </c>
      <c r="F94" s="14" t="s">
        <v>41</v>
      </c>
      <c r="G94" s="1" t="s">
        <v>156</v>
      </c>
      <c r="H94" s="1" t="s">
        <v>4256</v>
      </c>
      <c r="I94" s="1" t="s">
        <v>41</v>
      </c>
      <c r="J94" s="1" t="s">
        <v>41</v>
      </c>
      <c r="K94" s="1" t="s">
        <v>41</v>
      </c>
    </row>
    <row r="95" spans="1:11" ht="20.1" customHeight="1">
      <c r="A95" s="14" t="s">
        <v>4410</v>
      </c>
      <c r="B95" s="15">
        <v>0</v>
      </c>
      <c r="C95" s="15">
        <v>0</v>
      </c>
      <c r="D95" s="15">
        <v>0</v>
      </c>
      <c r="E95" s="15">
        <v>0</v>
      </c>
      <c r="F95" s="14" t="s">
        <v>41</v>
      </c>
      <c r="G95" s="1" t="s">
        <v>156</v>
      </c>
      <c r="H95" s="1" t="s">
        <v>4256</v>
      </c>
      <c r="I95" s="1" t="s">
        <v>4411</v>
      </c>
      <c r="J95" s="1" t="s">
        <v>41</v>
      </c>
      <c r="K95" s="1" t="s">
        <v>41</v>
      </c>
    </row>
    <row r="96" spans="1:11" ht="20.1" customHeight="1">
      <c r="A96" s="14" t="s">
        <v>4412</v>
      </c>
      <c r="B96" s="15">
        <v>0</v>
      </c>
      <c r="C96" s="15">
        <v>0</v>
      </c>
      <c r="D96" s="15">
        <v>0</v>
      </c>
      <c r="E96" s="15">
        <v>0</v>
      </c>
      <c r="F96" s="14" t="s">
        <v>41</v>
      </c>
      <c r="G96" s="1" t="s">
        <v>156</v>
      </c>
      <c r="H96" s="1" t="s">
        <v>4256</v>
      </c>
      <c r="I96" s="1" t="s">
        <v>4413</v>
      </c>
      <c r="J96" s="1" t="s">
        <v>41</v>
      </c>
      <c r="K96" s="1" t="s">
        <v>41</v>
      </c>
    </row>
    <row r="97" spans="1:11" ht="20.1" customHeight="1">
      <c r="A97" s="14" t="s">
        <v>4414</v>
      </c>
      <c r="B97" s="15">
        <v>0</v>
      </c>
      <c r="C97" s="15">
        <v>0</v>
      </c>
      <c r="D97" s="15">
        <v>0</v>
      </c>
      <c r="E97" s="15">
        <v>0</v>
      </c>
      <c r="F97" s="14" t="s">
        <v>41</v>
      </c>
      <c r="G97" s="1" t="s">
        <v>156</v>
      </c>
      <c r="H97" s="1" t="s">
        <v>4256</v>
      </c>
      <c r="I97" s="1" t="s">
        <v>4415</v>
      </c>
      <c r="J97" s="1" t="s">
        <v>41</v>
      </c>
      <c r="K97" s="1" t="s">
        <v>41</v>
      </c>
    </row>
    <row r="98" spans="1:11" ht="20.1" customHeight="1">
      <c r="A98" s="14" t="s">
        <v>4416</v>
      </c>
      <c r="B98" s="15">
        <v>1372.4</v>
      </c>
      <c r="C98" s="15">
        <v>0</v>
      </c>
      <c r="D98" s="15">
        <v>0</v>
      </c>
      <c r="E98" s="15">
        <v>1372.4</v>
      </c>
      <c r="F98" s="14" t="s">
        <v>41</v>
      </c>
      <c r="G98" s="1" t="s">
        <v>156</v>
      </c>
      <c r="H98" s="1" t="s">
        <v>4256</v>
      </c>
      <c r="I98" s="1" t="s">
        <v>4417</v>
      </c>
      <c r="J98" s="1" t="s">
        <v>41</v>
      </c>
      <c r="K98" s="1" t="s">
        <v>41</v>
      </c>
    </row>
    <row r="99" spans="1:11" ht="20.1" customHeight="1">
      <c r="A99" s="14" t="s">
        <v>4418</v>
      </c>
      <c r="B99" s="15">
        <v>1372.4</v>
      </c>
      <c r="C99" s="15">
        <v>0</v>
      </c>
      <c r="D99" s="15">
        <v>0</v>
      </c>
      <c r="E99" s="15">
        <v>1372.4</v>
      </c>
      <c r="F99" s="14" t="s">
        <v>41</v>
      </c>
      <c r="G99" s="1" t="s">
        <v>156</v>
      </c>
      <c r="H99" s="1" t="s">
        <v>4256</v>
      </c>
      <c r="I99" s="1" t="s">
        <v>4419</v>
      </c>
      <c r="J99" s="1" t="s">
        <v>41</v>
      </c>
      <c r="K99" s="1" t="s">
        <v>41</v>
      </c>
    </row>
    <row r="100" spans="1:11" ht="20.1" customHeight="1">
      <c r="A100" s="14" t="s">
        <v>4337</v>
      </c>
      <c r="B100" s="15">
        <v>0</v>
      </c>
      <c r="C100" s="15">
        <v>0</v>
      </c>
      <c r="D100" s="15">
        <v>0</v>
      </c>
      <c r="E100" s="15">
        <v>0</v>
      </c>
      <c r="F100" s="14" t="s">
        <v>41</v>
      </c>
      <c r="G100" s="1" t="s">
        <v>156</v>
      </c>
      <c r="H100" s="1" t="s">
        <v>4256</v>
      </c>
      <c r="I100" s="1" t="s">
        <v>41</v>
      </c>
      <c r="J100" s="1" t="s">
        <v>41</v>
      </c>
      <c r="K100" s="1" t="s">
        <v>41</v>
      </c>
    </row>
    <row r="101" spans="1:11" ht="20.1" customHeight="1">
      <c r="A101" s="14" t="s">
        <v>4420</v>
      </c>
      <c r="B101" s="15">
        <v>0</v>
      </c>
      <c r="C101" s="15">
        <v>0</v>
      </c>
      <c r="D101" s="15">
        <v>0</v>
      </c>
      <c r="E101" s="15">
        <v>0</v>
      </c>
      <c r="F101" s="14" t="s">
        <v>41</v>
      </c>
      <c r="G101" s="1" t="s">
        <v>156</v>
      </c>
      <c r="H101" s="1" t="s">
        <v>4256</v>
      </c>
      <c r="I101" s="1" t="s">
        <v>4421</v>
      </c>
      <c r="J101" s="1" t="s">
        <v>41</v>
      </c>
      <c r="K101" s="1" t="s">
        <v>41</v>
      </c>
    </row>
    <row r="102" spans="1:11" ht="20.1" customHeight="1">
      <c r="A102" s="14" t="s">
        <v>4422</v>
      </c>
      <c r="B102" s="15">
        <v>5881.6</v>
      </c>
      <c r="C102" s="15">
        <v>5881.6</v>
      </c>
      <c r="D102" s="15">
        <v>0</v>
      </c>
      <c r="E102" s="15">
        <v>0</v>
      </c>
      <c r="F102" s="14" t="s">
        <v>41</v>
      </c>
      <c r="G102" s="1" t="s">
        <v>156</v>
      </c>
      <c r="H102" s="1" t="s">
        <v>4256</v>
      </c>
      <c r="I102" s="1" t="s">
        <v>4423</v>
      </c>
      <c r="J102" s="1" t="s">
        <v>41</v>
      </c>
      <c r="K102" s="1" t="s">
        <v>41</v>
      </c>
    </row>
    <row r="103" spans="1:11" ht="20.1" customHeight="1">
      <c r="A103" s="14" t="s">
        <v>4424</v>
      </c>
      <c r="B103" s="15">
        <v>1212.6</v>
      </c>
      <c r="C103" s="15">
        <v>0</v>
      </c>
      <c r="D103" s="15">
        <v>1212.6</v>
      </c>
      <c r="E103" s="15">
        <v>0</v>
      </c>
      <c r="F103" s="14" t="s">
        <v>41</v>
      </c>
      <c r="G103" s="1" t="s">
        <v>156</v>
      </c>
      <c r="H103" s="1" t="s">
        <v>4256</v>
      </c>
      <c r="I103" s="1" t="s">
        <v>4425</v>
      </c>
      <c r="J103" s="1" t="s">
        <v>41</v>
      </c>
      <c r="K103" s="1" t="s">
        <v>41</v>
      </c>
    </row>
    <row r="104" spans="1:11" ht="20.1" customHeight="1">
      <c r="A104" s="14" t="s">
        <v>4426</v>
      </c>
      <c r="B104" s="15">
        <v>1005.2</v>
      </c>
      <c r="C104" s="15">
        <v>0</v>
      </c>
      <c r="D104" s="15">
        <v>0</v>
      </c>
      <c r="E104" s="15">
        <v>1005.2</v>
      </c>
      <c r="F104" s="14" t="s">
        <v>41</v>
      </c>
      <c r="G104" s="1" t="s">
        <v>156</v>
      </c>
      <c r="H104" s="1" t="s">
        <v>4256</v>
      </c>
      <c r="I104" s="1" t="s">
        <v>4427</v>
      </c>
      <c r="J104" s="1" t="s">
        <v>41</v>
      </c>
      <c r="K104" s="1" t="s">
        <v>41</v>
      </c>
    </row>
    <row r="105" spans="1:11" ht="20.1" customHeight="1">
      <c r="A105" s="14" t="s">
        <v>4398</v>
      </c>
      <c r="B105" s="15">
        <v>8099.4</v>
      </c>
      <c r="C105" s="15">
        <v>5881.6</v>
      </c>
      <c r="D105" s="15">
        <v>1212.6</v>
      </c>
      <c r="E105" s="15">
        <v>1005.2</v>
      </c>
      <c r="F105" s="14" t="s">
        <v>41</v>
      </c>
      <c r="G105" s="1" t="s">
        <v>156</v>
      </c>
      <c r="H105" s="1" t="s">
        <v>4256</v>
      </c>
      <c r="I105" s="1" t="s">
        <v>4399</v>
      </c>
      <c r="J105" s="1" t="s">
        <v>41</v>
      </c>
      <c r="K105" s="1" t="s">
        <v>41</v>
      </c>
    </row>
    <row r="106" spans="1:11" ht="20.1" customHeight="1">
      <c r="A106" s="14" t="s">
        <v>4337</v>
      </c>
      <c r="B106" s="15">
        <v>0</v>
      </c>
      <c r="C106" s="15">
        <v>0</v>
      </c>
      <c r="D106" s="15">
        <v>0</v>
      </c>
      <c r="E106" s="15">
        <v>0</v>
      </c>
      <c r="F106" s="14" t="s">
        <v>41</v>
      </c>
      <c r="G106" s="1" t="s">
        <v>156</v>
      </c>
      <c r="H106" s="1" t="s">
        <v>4256</v>
      </c>
      <c r="I106" s="1" t="s">
        <v>41</v>
      </c>
      <c r="J106" s="1" t="s">
        <v>41</v>
      </c>
      <c r="K106" s="1" t="s">
        <v>41</v>
      </c>
    </row>
    <row r="107" spans="1:11" ht="20.1" customHeight="1">
      <c r="A107" s="14" t="s">
        <v>4428</v>
      </c>
      <c r="B107" s="15">
        <v>0</v>
      </c>
      <c r="C107" s="15">
        <v>0</v>
      </c>
      <c r="D107" s="15">
        <v>0</v>
      </c>
      <c r="E107" s="15">
        <v>0</v>
      </c>
      <c r="F107" s="14" t="s">
        <v>41</v>
      </c>
      <c r="G107" s="1" t="s">
        <v>156</v>
      </c>
      <c r="H107" s="1" t="s">
        <v>4256</v>
      </c>
      <c r="I107" s="1" t="s">
        <v>4429</v>
      </c>
      <c r="J107" s="1" t="s">
        <v>41</v>
      </c>
      <c r="K107" s="1" t="s">
        <v>41</v>
      </c>
    </row>
    <row r="108" spans="1:11" ht="20.1" customHeight="1">
      <c r="A108" s="14" t="s">
        <v>4430</v>
      </c>
      <c r="B108" s="15">
        <v>1485.3</v>
      </c>
      <c r="C108" s="15">
        <v>1485.3</v>
      </c>
      <c r="D108" s="15">
        <v>0</v>
      </c>
      <c r="E108" s="15">
        <v>0</v>
      </c>
      <c r="F108" s="14" t="s">
        <v>41</v>
      </c>
      <c r="G108" s="1" t="s">
        <v>156</v>
      </c>
      <c r="H108" s="1" t="s">
        <v>4256</v>
      </c>
      <c r="I108" s="1" t="s">
        <v>4431</v>
      </c>
      <c r="J108" s="1" t="s">
        <v>41</v>
      </c>
      <c r="K108" s="1" t="s">
        <v>41</v>
      </c>
    </row>
    <row r="109" spans="1:11" ht="20.1" customHeight="1">
      <c r="A109" s="14" t="s">
        <v>4424</v>
      </c>
      <c r="B109" s="15">
        <v>1212.6</v>
      </c>
      <c r="C109" s="15">
        <v>0</v>
      </c>
      <c r="D109" s="15">
        <v>1212.6</v>
      </c>
      <c r="E109" s="15">
        <v>0</v>
      </c>
      <c r="F109" s="14" t="s">
        <v>41</v>
      </c>
      <c r="G109" s="1" t="s">
        <v>156</v>
      </c>
      <c r="H109" s="1" t="s">
        <v>4256</v>
      </c>
      <c r="I109" s="1" t="s">
        <v>4432</v>
      </c>
      <c r="J109" s="1" t="s">
        <v>41</v>
      </c>
      <c r="K109" s="1" t="s">
        <v>41</v>
      </c>
    </row>
    <row r="110" spans="1:11" ht="20.1" customHeight="1">
      <c r="A110" s="14" t="s">
        <v>4433</v>
      </c>
      <c r="B110" s="15">
        <v>259</v>
      </c>
      <c r="C110" s="15">
        <v>0</v>
      </c>
      <c r="D110" s="15">
        <v>0</v>
      </c>
      <c r="E110" s="15">
        <v>259</v>
      </c>
      <c r="F110" s="14" t="s">
        <v>41</v>
      </c>
      <c r="G110" s="1" t="s">
        <v>156</v>
      </c>
      <c r="H110" s="1" t="s">
        <v>4256</v>
      </c>
      <c r="I110" s="1" t="s">
        <v>4434</v>
      </c>
      <c r="J110" s="1" t="s">
        <v>41</v>
      </c>
      <c r="K110" s="1" t="s">
        <v>41</v>
      </c>
    </row>
    <row r="111" spans="1:11" ht="20.1" customHeight="1">
      <c r="A111" s="14" t="s">
        <v>4386</v>
      </c>
      <c r="B111" s="15">
        <v>2956.9</v>
      </c>
      <c r="C111" s="15">
        <v>1485.3</v>
      </c>
      <c r="D111" s="15">
        <v>1212.6</v>
      </c>
      <c r="E111" s="15">
        <v>259</v>
      </c>
      <c r="F111" s="14" t="s">
        <v>41</v>
      </c>
      <c r="G111" s="1" t="s">
        <v>156</v>
      </c>
      <c r="H111" s="1" t="s">
        <v>4256</v>
      </c>
      <c r="I111" s="1" t="s">
        <v>4387</v>
      </c>
      <c r="J111" s="1" t="s">
        <v>41</v>
      </c>
      <c r="K111" s="1" t="s">
        <v>41</v>
      </c>
    </row>
    <row r="112" spans="1:11" ht="20.1" customHeight="1">
      <c r="A112" s="14" t="s">
        <v>4337</v>
      </c>
      <c r="B112" s="15">
        <v>0</v>
      </c>
      <c r="C112" s="15">
        <v>0</v>
      </c>
      <c r="D112" s="15">
        <v>0</v>
      </c>
      <c r="E112" s="15">
        <v>0</v>
      </c>
      <c r="F112" s="14" t="s">
        <v>41</v>
      </c>
      <c r="G112" s="1" t="s">
        <v>156</v>
      </c>
      <c r="H112" s="1" t="s">
        <v>4256</v>
      </c>
      <c r="I112" s="1" t="s">
        <v>41</v>
      </c>
      <c r="J112" s="1" t="s">
        <v>41</v>
      </c>
      <c r="K112" s="1" t="s">
        <v>41</v>
      </c>
    </row>
    <row r="113" spans="1:11" ht="20.1" customHeight="1">
      <c r="A113" s="14" t="s">
        <v>4435</v>
      </c>
      <c r="B113" s="15">
        <v>0</v>
      </c>
      <c r="C113" s="15">
        <v>0</v>
      </c>
      <c r="D113" s="15">
        <v>0</v>
      </c>
      <c r="E113" s="15">
        <v>0</v>
      </c>
      <c r="F113" s="14" t="s">
        <v>41</v>
      </c>
      <c r="G113" s="1" t="s">
        <v>156</v>
      </c>
      <c r="H113" s="1" t="s">
        <v>4256</v>
      </c>
      <c r="I113" s="1" t="s">
        <v>4436</v>
      </c>
      <c r="J113" s="1" t="s">
        <v>41</v>
      </c>
      <c r="K113" s="1" t="s">
        <v>41</v>
      </c>
    </row>
    <row r="114" spans="1:11" ht="20.1" customHeight="1">
      <c r="A114" s="14" t="s">
        <v>4437</v>
      </c>
      <c r="B114" s="15">
        <v>2204</v>
      </c>
      <c r="C114" s="15">
        <v>2204</v>
      </c>
      <c r="D114" s="15">
        <v>0</v>
      </c>
      <c r="E114" s="15">
        <v>0</v>
      </c>
      <c r="F114" s="14" t="s">
        <v>41</v>
      </c>
      <c r="G114" s="1" t="s">
        <v>156</v>
      </c>
      <c r="H114" s="1" t="s">
        <v>4256</v>
      </c>
      <c r="I114" s="1" t="s">
        <v>4438</v>
      </c>
      <c r="J114" s="1" t="s">
        <v>41</v>
      </c>
      <c r="K114" s="1" t="s">
        <v>41</v>
      </c>
    </row>
    <row r="115" spans="1:11" ht="20.1" customHeight="1">
      <c r="A115" s="14" t="s">
        <v>4406</v>
      </c>
      <c r="B115" s="15">
        <v>1709.7</v>
      </c>
      <c r="C115" s="15">
        <v>0</v>
      </c>
      <c r="D115" s="15">
        <v>1709.7</v>
      </c>
      <c r="E115" s="15">
        <v>0</v>
      </c>
      <c r="F115" s="14" t="s">
        <v>41</v>
      </c>
      <c r="G115" s="1" t="s">
        <v>156</v>
      </c>
      <c r="H115" s="1" t="s">
        <v>4256</v>
      </c>
      <c r="I115" s="1" t="s">
        <v>4439</v>
      </c>
      <c r="J115" s="1" t="s">
        <v>41</v>
      </c>
      <c r="K115" s="1" t="s">
        <v>41</v>
      </c>
    </row>
    <row r="116" spans="1:11" ht="20.1" customHeight="1">
      <c r="A116" s="14" t="s">
        <v>4440</v>
      </c>
      <c r="B116" s="15">
        <v>384.8</v>
      </c>
      <c r="C116" s="15">
        <v>0</v>
      </c>
      <c r="D116" s="15">
        <v>0</v>
      </c>
      <c r="E116" s="15">
        <v>384.8</v>
      </c>
      <c r="F116" s="14" t="s">
        <v>41</v>
      </c>
      <c r="G116" s="1" t="s">
        <v>156</v>
      </c>
      <c r="H116" s="1" t="s">
        <v>4256</v>
      </c>
      <c r="I116" s="1" t="s">
        <v>4441</v>
      </c>
      <c r="J116" s="1" t="s">
        <v>41</v>
      </c>
      <c r="K116" s="1" t="s">
        <v>41</v>
      </c>
    </row>
    <row r="117" spans="1:11" ht="20.1" customHeight="1">
      <c r="A117" s="14" t="s">
        <v>4386</v>
      </c>
      <c r="B117" s="15">
        <v>4298.5</v>
      </c>
      <c r="C117" s="15">
        <v>2204</v>
      </c>
      <c r="D117" s="15">
        <v>1709.7</v>
      </c>
      <c r="E117" s="15">
        <v>384.8</v>
      </c>
      <c r="F117" s="14" t="s">
        <v>41</v>
      </c>
      <c r="G117" s="1" t="s">
        <v>156</v>
      </c>
      <c r="H117" s="1" t="s">
        <v>4256</v>
      </c>
      <c r="I117" s="1" t="s">
        <v>4387</v>
      </c>
      <c r="J117" s="1" t="s">
        <v>41</v>
      </c>
      <c r="K117" s="1" t="s">
        <v>41</v>
      </c>
    </row>
    <row r="118" spans="1:11" ht="20.1" customHeight="1">
      <c r="A118" s="14" t="s">
        <v>4337</v>
      </c>
      <c r="B118" s="15">
        <v>0</v>
      </c>
      <c r="C118" s="15">
        <v>0</v>
      </c>
      <c r="D118" s="15">
        <v>0</v>
      </c>
      <c r="E118" s="15">
        <v>0</v>
      </c>
      <c r="F118" s="14" t="s">
        <v>41</v>
      </c>
      <c r="G118" s="1" t="s">
        <v>156</v>
      </c>
      <c r="H118" s="1" t="s">
        <v>4256</v>
      </c>
      <c r="I118" s="1" t="s">
        <v>41</v>
      </c>
      <c r="J118" s="1" t="s">
        <v>41</v>
      </c>
      <c r="K118" s="1" t="s">
        <v>41</v>
      </c>
    </row>
    <row r="119" spans="1:11" ht="20.1" customHeight="1">
      <c r="A119" s="14" t="s">
        <v>4442</v>
      </c>
      <c r="B119" s="15">
        <v>0</v>
      </c>
      <c r="C119" s="15">
        <v>0</v>
      </c>
      <c r="D119" s="15">
        <v>0</v>
      </c>
      <c r="E119" s="15">
        <v>0</v>
      </c>
      <c r="F119" s="14" t="s">
        <v>41</v>
      </c>
      <c r="G119" s="1" t="s">
        <v>156</v>
      </c>
      <c r="H119" s="1" t="s">
        <v>4256</v>
      </c>
      <c r="I119" s="1" t="s">
        <v>4443</v>
      </c>
      <c r="J119" s="1" t="s">
        <v>41</v>
      </c>
      <c r="K119" s="1" t="s">
        <v>41</v>
      </c>
    </row>
    <row r="120" spans="1:11" ht="20.1" customHeight="1">
      <c r="A120" s="14" t="s">
        <v>4444</v>
      </c>
      <c r="B120" s="15">
        <v>0</v>
      </c>
      <c r="C120" s="15">
        <v>0</v>
      </c>
      <c r="D120" s="15">
        <v>0</v>
      </c>
      <c r="E120" s="15">
        <v>0</v>
      </c>
      <c r="F120" s="14" t="s">
        <v>41</v>
      </c>
      <c r="G120" s="1" t="s">
        <v>156</v>
      </c>
      <c r="H120" s="1" t="s">
        <v>4256</v>
      </c>
      <c r="I120" s="1" t="s">
        <v>4445</v>
      </c>
      <c r="J120" s="1" t="s">
        <v>41</v>
      </c>
      <c r="K120" s="1" t="s">
        <v>41</v>
      </c>
    </row>
    <row r="121" spans="1:11" ht="20.1" customHeight="1">
      <c r="A121" s="14" t="s">
        <v>4446</v>
      </c>
      <c r="B121" s="15">
        <v>0</v>
      </c>
      <c r="C121" s="15">
        <v>0</v>
      </c>
      <c r="D121" s="15">
        <v>0</v>
      </c>
      <c r="E121" s="15">
        <v>0</v>
      </c>
      <c r="F121" s="14" t="s">
        <v>41</v>
      </c>
      <c r="G121" s="1" t="s">
        <v>156</v>
      </c>
      <c r="H121" s="1" t="s">
        <v>4256</v>
      </c>
      <c r="I121" s="1" t="s">
        <v>4447</v>
      </c>
      <c r="J121" s="1" t="s">
        <v>41</v>
      </c>
      <c r="K121" s="1" t="s">
        <v>41</v>
      </c>
    </row>
    <row r="122" spans="1:11" ht="20.1" customHeight="1">
      <c r="A122" s="14" t="s">
        <v>4448</v>
      </c>
      <c r="B122" s="15">
        <v>0</v>
      </c>
      <c r="C122" s="15">
        <v>0</v>
      </c>
      <c r="D122" s="15">
        <v>0</v>
      </c>
      <c r="E122" s="15">
        <v>0</v>
      </c>
      <c r="F122" s="14" t="s">
        <v>41</v>
      </c>
      <c r="G122" s="1" t="s">
        <v>156</v>
      </c>
      <c r="H122" s="1" t="s">
        <v>4256</v>
      </c>
      <c r="I122" s="1" t="s">
        <v>4449</v>
      </c>
      <c r="J122" s="1" t="s">
        <v>41</v>
      </c>
      <c r="K122" s="1" t="s">
        <v>41</v>
      </c>
    </row>
    <row r="123" spans="1:11" ht="20.1" customHeight="1">
      <c r="A123" s="14" t="s">
        <v>4450</v>
      </c>
      <c r="B123" s="15">
        <v>107.5</v>
      </c>
      <c r="C123" s="15">
        <v>107.5</v>
      </c>
      <c r="D123" s="15">
        <v>0</v>
      </c>
      <c r="E123" s="15">
        <v>0</v>
      </c>
      <c r="F123" s="14" t="s">
        <v>41</v>
      </c>
      <c r="G123" s="1" t="s">
        <v>156</v>
      </c>
      <c r="H123" s="1" t="s">
        <v>4256</v>
      </c>
      <c r="I123" s="1" t="s">
        <v>4451</v>
      </c>
      <c r="J123" s="1" t="s">
        <v>41</v>
      </c>
      <c r="K123" s="1" t="s">
        <v>41</v>
      </c>
    </row>
    <row r="124" spans="1:11" ht="20.1" customHeight="1">
      <c r="A124" s="14" t="s">
        <v>4452</v>
      </c>
      <c r="B124" s="15">
        <v>341.9</v>
      </c>
      <c r="C124" s="15">
        <v>0</v>
      </c>
      <c r="D124" s="15">
        <v>341.9</v>
      </c>
      <c r="E124" s="15">
        <v>0</v>
      </c>
      <c r="F124" s="14" t="s">
        <v>41</v>
      </c>
      <c r="G124" s="1" t="s">
        <v>156</v>
      </c>
      <c r="H124" s="1" t="s">
        <v>4256</v>
      </c>
      <c r="I124" s="1" t="s">
        <v>4453</v>
      </c>
      <c r="J124" s="1" t="s">
        <v>41</v>
      </c>
      <c r="K124" s="1" t="s">
        <v>41</v>
      </c>
    </row>
    <row r="125" spans="1:11" ht="20.1" customHeight="1">
      <c r="A125" s="14" t="s">
        <v>4454</v>
      </c>
      <c r="B125" s="15">
        <v>66.6</v>
      </c>
      <c r="C125" s="15">
        <v>0</v>
      </c>
      <c r="D125" s="15">
        <v>0</v>
      </c>
      <c r="E125" s="15">
        <v>66.6</v>
      </c>
      <c r="F125" s="14" t="s">
        <v>41</v>
      </c>
      <c r="G125" s="1" t="s">
        <v>156</v>
      </c>
      <c r="H125" s="1" t="s">
        <v>4256</v>
      </c>
      <c r="I125" s="1" t="s">
        <v>4455</v>
      </c>
      <c r="J125" s="1" t="s">
        <v>41</v>
      </c>
      <c r="K125" s="1" t="s">
        <v>41</v>
      </c>
    </row>
    <row r="126" spans="1:11" ht="20.1" customHeight="1">
      <c r="A126" s="14" t="s">
        <v>4386</v>
      </c>
      <c r="B126" s="15">
        <v>516</v>
      </c>
      <c r="C126" s="15">
        <v>107.5</v>
      </c>
      <c r="D126" s="15">
        <v>341.9</v>
      </c>
      <c r="E126" s="15">
        <v>66.6</v>
      </c>
      <c r="F126" s="14" t="s">
        <v>41</v>
      </c>
      <c r="G126" s="1" t="s">
        <v>156</v>
      </c>
      <c r="H126" s="1" t="s">
        <v>4256</v>
      </c>
      <c r="I126" s="1" t="s">
        <v>4387</v>
      </c>
      <c r="J126" s="1" t="s">
        <v>41</v>
      </c>
      <c r="K126" s="1" t="s">
        <v>41</v>
      </c>
    </row>
    <row r="127" spans="1:11" ht="20.1" customHeight="1">
      <c r="A127" s="14" t="s">
        <v>4337</v>
      </c>
      <c r="B127" s="15">
        <v>0</v>
      </c>
      <c r="C127" s="15">
        <v>0</v>
      </c>
      <c r="D127" s="15">
        <v>0</v>
      </c>
      <c r="E127" s="15">
        <v>0</v>
      </c>
      <c r="F127" s="14" t="s">
        <v>41</v>
      </c>
      <c r="G127" s="1" t="s">
        <v>156</v>
      </c>
      <c r="H127" s="1" t="s">
        <v>4256</v>
      </c>
      <c r="I127" s="1" t="s">
        <v>41</v>
      </c>
      <c r="J127" s="1" t="s">
        <v>41</v>
      </c>
      <c r="K127" s="1" t="s">
        <v>41</v>
      </c>
    </row>
    <row r="128" spans="1:11" ht="20.1" customHeight="1">
      <c r="A128" s="14" t="s">
        <v>4456</v>
      </c>
      <c r="B128" s="15">
        <v>0</v>
      </c>
      <c r="C128" s="15">
        <v>0</v>
      </c>
      <c r="D128" s="15">
        <v>0</v>
      </c>
      <c r="E128" s="15">
        <v>0</v>
      </c>
      <c r="F128" s="14" t="s">
        <v>41</v>
      </c>
      <c r="G128" s="1" t="s">
        <v>156</v>
      </c>
      <c r="H128" s="1" t="s">
        <v>4256</v>
      </c>
      <c r="I128" s="1" t="s">
        <v>4457</v>
      </c>
      <c r="J128" s="1" t="s">
        <v>41</v>
      </c>
      <c r="K128" s="1" t="s">
        <v>41</v>
      </c>
    </row>
    <row r="129" spans="1:11" ht="20.1" customHeight="1">
      <c r="A129" s="14" t="s">
        <v>4458</v>
      </c>
      <c r="B129" s="15">
        <v>0</v>
      </c>
      <c r="C129" s="15">
        <v>0</v>
      </c>
      <c r="D129" s="15">
        <v>0</v>
      </c>
      <c r="E129" s="15">
        <v>0</v>
      </c>
      <c r="F129" s="14" t="s">
        <v>41</v>
      </c>
      <c r="G129" s="1" t="s">
        <v>156</v>
      </c>
      <c r="H129" s="1" t="s">
        <v>4256</v>
      </c>
      <c r="I129" s="1" t="s">
        <v>4459</v>
      </c>
      <c r="J129" s="1" t="s">
        <v>41</v>
      </c>
      <c r="K129" s="1" t="s">
        <v>41</v>
      </c>
    </row>
    <row r="130" spans="1:11" ht="20.1" customHeight="1">
      <c r="A130" s="14" t="s">
        <v>4460</v>
      </c>
      <c r="B130" s="15">
        <v>0</v>
      </c>
      <c r="C130" s="15">
        <v>0</v>
      </c>
      <c r="D130" s="15">
        <v>0</v>
      </c>
      <c r="E130" s="15">
        <v>0</v>
      </c>
      <c r="F130" s="14" t="s">
        <v>41</v>
      </c>
      <c r="G130" s="1" t="s">
        <v>156</v>
      </c>
      <c r="H130" s="1" t="s">
        <v>4256</v>
      </c>
      <c r="I130" s="1" t="s">
        <v>4461</v>
      </c>
      <c r="J130" s="1" t="s">
        <v>41</v>
      </c>
      <c r="K130" s="1" t="s">
        <v>41</v>
      </c>
    </row>
    <row r="131" spans="1:11" ht="20.1" customHeight="1">
      <c r="A131" s="14" t="s">
        <v>4462</v>
      </c>
      <c r="B131" s="15">
        <v>0</v>
      </c>
      <c r="C131" s="15">
        <v>0</v>
      </c>
      <c r="D131" s="15">
        <v>0</v>
      </c>
      <c r="E131" s="15">
        <v>0</v>
      </c>
      <c r="F131" s="14" t="s">
        <v>41</v>
      </c>
      <c r="G131" s="1" t="s">
        <v>156</v>
      </c>
      <c r="H131" s="1" t="s">
        <v>4256</v>
      </c>
      <c r="I131" s="1" t="s">
        <v>4463</v>
      </c>
      <c r="J131" s="1" t="s">
        <v>41</v>
      </c>
      <c r="K131" s="1" t="s">
        <v>41</v>
      </c>
    </row>
    <row r="132" spans="1:11" ht="20.1" customHeight="1">
      <c r="A132" s="14" t="s">
        <v>4464</v>
      </c>
      <c r="B132" s="15">
        <v>166.5</v>
      </c>
      <c r="C132" s="15">
        <v>166.5</v>
      </c>
      <c r="D132" s="15">
        <v>0</v>
      </c>
      <c r="E132" s="15">
        <v>0</v>
      </c>
      <c r="F132" s="14" t="s">
        <v>41</v>
      </c>
      <c r="G132" s="1" t="s">
        <v>156</v>
      </c>
      <c r="H132" s="1" t="s">
        <v>4256</v>
      </c>
      <c r="I132" s="1" t="s">
        <v>4465</v>
      </c>
      <c r="J132" s="1" t="s">
        <v>41</v>
      </c>
      <c r="K132" s="1" t="s">
        <v>41</v>
      </c>
    </row>
    <row r="133" spans="1:11" ht="20.1" customHeight="1">
      <c r="A133" s="14" t="s">
        <v>4466</v>
      </c>
      <c r="B133" s="15">
        <v>683.8</v>
      </c>
      <c r="C133" s="15">
        <v>0</v>
      </c>
      <c r="D133" s="15">
        <v>683.8</v>
      </c>
      <c r="E133" s="15">
        <v>0</v>
      </c>
      <c r="F133" s="14" t="s">
        <v>41</v>
      </c>
      <c r="G133" s="1" t="s">
        <v>156</v>
      </c>
      <c r="H133" s="1" t="s">
        <v>4256</v>
      </c>
      <c r="I133" s="1" t="s">
        <v>4467</v>
      </c>
      <c r="J133" s="1" t="s">
        <v>41</v>
      </c>
      <c r="K133" s="1" t="s">
        <v>41</v>
      </c>
    </row>
    <row r="134" spans="1:11" ht="20.1" customHeight="1">
      <c r="A134" s="14" t="s">
        <v>4468</v>
      </c>
      <c r="B134" s="15">
        <v>260.3</v>
      </c>
      <c r="C134" s="15">
        <v>0</v>
      </c>
      <c r="D134" s="15">
        <v>0</v>
      </c>
      <c r="E134" s="15">
        <v>260.3</v>
      </c>
      <c r="F134" s="14" t="s">
        <v>41</v>
      </c>
      <c r="G134" s="1" t="s">
        <v>156</v>
      </c>
      <c r="H134" s="1" t="s">
        <v>4256</v>
      </c>
      <c r="I134" s="1" t="s">
        <v>4469</v>
      </c>
      <c r="J134" s="1" t="s">
        <v>41</v>
      </c>
      <c r="K134" s="1" t="s">
        <v>41</v>
      </c>
    </row>
    <row r="135" spans="1:11" ht="20.1" customHeight="1">
      <c r="A135" s="14" t="s">
        <v>4398</v>
      </c>
      <c r="B135" s="15">
        <v>1110.6</v>
      </c>
      <c r="C135" s="15">
        <v>166.5</v>
      </c>
      <c r="D135" s="15">
        <v>683.8</v>
      </c>
      <c r="E135" s="15">
        <v>260.3</v>
      </c>
      <c r="F135" s="14" t="s">
        <v>41</v>
      </c>
      <c r="G135" s="1" t="s">
        <v>156</v>
      </c>
      <c r="H135" s="1" t="s">
        <v>4256</v>
      </c>
      <c r="I135" s="1" t="s">
        <v>4399</v>
      </c>
      <c r="J135" s="1" t="s">
        <v>41</v>
      </c>
      <c r="K135" s="1" t="s">
        <v>41</v>
      </c>
    </row>
    <row r="136" spans="1:11" ht="20.1" customHeight="1">
      <c r="A136" s="14" t="s">
        <v>4337</v>
      </c>
      <c r="B136" s="15">
        <v>0</v>
      </c>
      <c r="C136" s="15">
        <v>0</v>
      </c>
      <c r="D136" s="15">
        <v>0</v>
      </c>
      <c r="E136" s="15">
        <v>0</v>
      </c>
      <c r="F136" s="14" t="s">
        <v>41</v>
      </c>
      <c r="G136" s="1" t="s">
        <v>156</v>
      </c>
      <c r="H136" s="1" t="s">
        <v>4256</v>
      </c>
      <c r="I136" s="1" t="s">
        <v>41</v>
      </c>
      <c r="J136" s="1" t="s">
        <v>41</v>
      </c>
      <c r="K136" s="1" t="s">
        <v>41</v>
      </c>
    </row>
    <row r="137" spans="1:11" ht="20.1" customHeight="1">
      <c r="A137" s="14" t="s">
        <v>4470</v>
      </c>
      <c r="B137" s="15">
        <v>0</v>
      </c>
      <c r="C137" s="15">
        <v>0</v>
      </c>
      <c r="D137" s="15">
        <v>0</v>
      </c>
      <c r="E137" s="15">
        <v>0</v>
      </c>
      <c r="F137" s="14" t="s">
        <v>41</v>
      </c>
      <c r="G137" s="1" t="s">
        <v>156</v>
      </c>
      <c r="H137" s="1" t="s">
        <v>4256</v>
      </c>
      <c r="I137" s="1" t="s">
        <v>4471</v>
      </c>
      <c r="J137" s="1" t="s">
        <v>41</v>
      </c>
      <c r="K137" s="1" t="s">
        <v>41</v>
      </c>
    </row>
    <row r="138" spans="1:11" ht="20.1" customHeight="1">
      <c r="A138" s="14" t="s">
        <v>4472</v>
      </c>
      <c r="B138" s="15">
        <v>0</v>
      </c>
      <c r="C138" s="15">
        <v>0</v>
      </c>
      <c r="D138" s="15">
        <v>0</v>
      </c>
      <c r="E138" s="15">
        <v>0</v>
      </c>
      <c r="F138" s="14" t="s">
        <v>41</v>
      </c>
      <c r="G138" s="1" t="s">
        <v>156</v>
      </c>
      <c r="H138" s="1" t="s">
        <v>4256</v>
      </c>
      <c r="I138" s="1" t="s">
        <v>4473</v>
      </c>
      <c r="J138" s="1" t="s">
        <v>41</v>
      </c>
      <c r="K138" s="1" t="s">
        <v>41</v>
      </c>
    </row>
    <row r="139" spans="1:11" ht="20.1" customHeight="1">
      <c r="A139" s="14" t="s">
        <v>4474</v>
      </c>
      <c r="B139" s="15">
        <v>0</v>
      </c>
      <c r="C139" s="15">
        <v>0</v>
      </c>
      <c r="D139" s="15">
        <v>0</v>
      </c>
      <c r="E139" s="15">
        <v>0</v>
      </c>
      <c r="F139" s="14" t="s">
        <v>41</v>
      </c>
      <c r="G139" s="1" t="s">
        <v>156</v>
      </c>
      <c r="H139" s="1" t="s">
        <v>4256</v>
      </c>
      <c r="I139" s="1" t="s">
        <v>4475</v>
      </c>
      <c r="J139" s="1" t="s">
        <v>41</v>
      </c>
      <c r="K139" s="1" t="s">
        <v>41</v>
      </c>
    </row>
    <row r="140" spans="1:11" ht="20.1" customHeight="1">
      <c r="A140" s="14" t="s">
        <v>4476</v>
      </c>
      <c r="B140" s="15">
        <v>0</v>
      </c>
      <c r="C140" s="15">
        <v>0</v>
      </c>
      <c r="D140" s="15">
        <v>0</v>
      </c>
      <c r="E140" s="15">
        <v>0</v>
      </c>
      <c r="F140" s="14" t="s">
        <v>41</v>
      </c>
      <c r="G140" s="1" t="s">
        <v>156</v>
      </c>
      <c r="H140" s="1" t="s">
        <v>4256</v>
      </c>
      <c r="I140" s="1" t="s">
        <v>4477</v>
      </c>
      <c r="J140" s="1" t="s">
        <v>41</v>
      </c>
      <c r="K140" s="1" t="s">
        <v>41</v>
      </c>
    </row>
    <row r="141" spans="1:11" ht="20.1" customHeight="1">
      <c r="A141" s="14" t="s">
        <v>4478</v>
      </c>
      <c r="B141" s="15">
        <v>297.3</v>
      </c>
      <c r="C141" s="15">
        <v>297.3</v>
      </c>
      <c r="D141" s="15">
        <v>0</v>
      </c>
      <c r="E141" s="15">
        <v>0</v>
      </c>
      <c r="F141" s="14" t="s">
        <v>41</v>
      </c>
      <c r="G141" s="1" t="s">
        <v>156</v>
      </c>
      <c r="H141" s="1" t="s">
        <v>4256</v>
      </c>
      <c r="I141" s="1" t="s">
        <v>4479</v>
      </c>
      <c r="J141" s="1" t="s">
        <v>41</v>
      </c>
      <c r="K141" s="1" t="s">
        <v>41</v>
      </c>
    </row>
    <row r="142" spans="1:11" ht="20.1" customHeight="1">
      <c r="A142" s="14" t="s">
        <v>4480</v>
      </c>
      <c r="B142" s="15">
        <v>512.9</v>
      </c>
      <c r="C142" s="15">
        <v>0</v>
      </c>
      <c r="D142" s="15">
        <v>512.9</v>
      </c>
      <c r="E142" s="15">
        <v>0</v>
      </c>
      <c r="F142" s="14" t="s">
        <v>41</v>
      </c>
      <c r="G142" s="1" t="s">
        <v>156</v>
      </c>
      <c r="H142" s="1" t="s">
        <v>4256</v>
      </c>
      <c r="I142" s="1" t="s">
        <v>4481</v>
      </c>
      <c r="J142" s="1" t="s">
        <v>41</v>
      </c>
      <c r="K142" s="1" t="s">
        <v>41</v>
      </c>
    </row>
    <row r="143" spans="1:11" ht="20.1" customHeight="1">
      <c r="A143" s="14" t="s">
        <v>4482</v>
      </c>
      <c r="B143" s="15">
        <v>1056.8</v>
      </c>
      <c r="C143" s="15">
        <v>0</v>
      </c>
      <c r="D143" s="15">
        <v>0</v>
      </c>
      <c r="E143" s="15">
        <v>1056.8</v>
      </c>
      <c r="F143" s="14" t="s">
        <v>41</v>
      </c>
      <c r="G143" s="1" t="s">
        <v>156</v>
      </c>
      <c r="H143" s="1" t="s">
        <v>4256</v>
      </c>
      <c r="I143" s="1" t="s">
        <v>4483</v>
      </c>
      <c r="J143" s="1" t="s">
        <v>41</v>
      </c>
      <c r="K143" s="1" t="s">
        <v>41</v>
      </c>
    </row>
    <row r="144" spans="1:11" ht="20.1" customHeight="1">
      <c r="A144" s="14" t="s">
        <v>4398</v>
      </c>
      <c r="B144" s="15">
        <v>1867</v>
      </c>
      <c r="C144" s="15">
        <v>297.3</v>
      </c>
      <c r="D144" s="15">
        <v>512.9</v>
      </c>
      <c r="E144" s="15">
        <v>1056.8</v>
      </c>
      <c r="F144" s="14" t="s">
        <v>41</v>
      </c>
      <c r="G144" s="1" t="s">
        <v>156</v>
      </c>
      <c r="H144" s="1" t="s">
        <v>4256</v>
      </c>
      <c r="I144" s="1" t="s">
        <v>4399</v>
      </c>
      <c r="J144" s="1" t="s">
        <v>41</v>
      </c>
      <c r="K144" s="1" t="s">
        <v>41</v>
      </c>
    </row>
    <row r="145" spans="1:6" ht="20.1" customHeight="1">
      <c r="A145" s="14" t="s">
        <v>4334</v>
      </c>
      <c r="B145" s="16">
        <v>33234</v>
      </c>
      <c r="C145" s="16">
        <v>13767</v>
      </c>
      <c r="D145" s="16">
        <v>12223</v>
      </c>
      <c r="E145" s="16">
        <v>7244</v>
      </c>
      <c r="F145" s="17"/>
    </row>
    <row r="146" spans="1:6" ht="20.1" customHeight="1">
      <c r="A146" s="17"/>
      <c r="B146" s="17"/>
      <c r="C146" s="17"/>
      <c r="D146" s="17"/>
      <c r="E146" s="17"/>
      <c r="F146" s="17"/>
    </row>
    <row r="147" spans="1:11" ht="20.1" customHeight="1">
      <c r="A147" s="17" t="s">
        <v>4484</v>
      </c>
      <c r="B147" s="17"/>
      <c r="C147" s="17"/>
      <c r="D147" s="17"/>
      <c r="E147" s="17"/>
      <c r="F147" s="14" t="s">
        <v>41</v>
      </c>
      <c r="G147" s="1" t="s">
        <v>160</v>
      </c>
      <c r="I147" s="1" t="s">
        <v>157</v>
      </c>
      <c r="J147" s="1" t="s">
        <v>158</v>
      </c>
      <c r="K147" s="1" t="s">
        <v>59</v>
      </c>
    </row>
    <row r="148" spans="1:12" ht="20.1" customHeight="1">
      <c r="A148" s="14" t="s">
        <v>41</v>
      </c>
      <c r="B148" s="15"/>
      <c r="C148" s="15"/>
      <c r="D148" s="15"/>
      <c r="E148" s="15"/>
      <c r="F148" s="14" t="s">
        <v>41</v>
      </c>
      <c r="G148" s="1" t="s">
        <v>160</v>
      </c>
      <c r="H148" s="1" t="s">
        <v>4254</v>
      </c>
      <c r="I148" s="1" t="s">
        <v>41</v>
      </c>
      <c r="J148" s="1" t="s">
        <v>41</v>
      </c>
      <c r="K148" s="1" t="s">
        <v>41</v>
      </c>
      <c r="L148">
        <v>1</v>
      </c>
    </row>
    <row r="149" spans="1:11" ht="20.1" customHeight="1">
      <c r="A149" s="14" t="s">
        <v>4485</v>
      </c>
      <c r="B149" s="15">
        <v>0</v>
      </c>
      <c r="C149" s="15">
        <v>0</v>
      </c>
      <c r="D149" s="15">
        <v>0</v>
      </c>
      <c r="E149" s="15">
        <v>0</v>
      </c>
      <c r="F149" s="14" t="s">
        <v>41</v>
      </c>
      <c r="G149" s="1" t="s">
        <v>160</v>
      </c>
      <c r="H149" s="1" t="s">
        <v>4256</v>
      </c>
      <c r="I149" s="1" t="s">
        <v>4486</v>
      </c>
      <c r="J149" s="1" t="s">
        <v>41</v>
      </c>
      <c r="K149" s="1" t="s">
        <v>41</v>
      </c>
    </row>
    <row r="150" spans="1:11" ht="20.1" customHeight="1">
      <c r="A150" s="14" t="s">
        <v>4487</v>
      </c>
      <c r="B150" s="15">
        <v>0</v>
      </c>
      <c r="C150" s="15">
        <v>0</v>
      </c>
      <c r="D150" s="15">
        <v>0</v>
      </c>
      <c r="E150" s="15">
        <v>0</v>
      </c>
      <c r="F150" s="14" t="s">
        <v>41</v>
      </c>
      <c r="G150" s="1" t="s">
        <v>160</v>
      </c>
      <c r="H150" s="1" t="s">
        <v>4256</v>
      </c>
      <c r="I150" s="1" t="s">
        <v>4488</v>
      </c>
      <c r="J150" s="1" t="s">
        <v>41</v>
      </c>
      <c r="K150" s="1" t="s">
        <v>41</v>
      </c>
    </row>
    <row r="151" spans="1:11" ht="20.1" customHeight="1">
      <c r="A151" s="14" t="s">
        <v>4489</v>
      </c>
      <c r="B151" s="15">
        <v>0</v>
      </c>
      <c r="C151" s="15">
        <v>0</v>
      </c>
      <c r="D151" s="15">
        <v>0</v>
      </c>
      <c r="E151" s="15">
        <v>0</v>
      </c>
      <c r="F151" s="14" t="s">
        <v>41</v>
      </c>
      <c r="G151" s="1" t="s">
        <v>160</v>
      </c>
      <c r="H151" s="1" t="s">
        <v>4256</v>
      </c>
      <c r="I151" s="1" t="s">
        <v>4490</v>
      </c>
      <c r="J151" s="1" t="s">
        <v>41</v>
      </c>
      <c r="K151" s="1" t="s">
        <v>41</v>
      </c>
    </row>
    <row r="152" spans="1:11" ht="20.1" customHeight="1">
      <c r="A152" s="14" t="s">
        <v>4491</v>
      </c>
      <c r="B152" s="15">
        <v>0</v>
      </c>
      <c r="C152" s="15">
        <v>0</v>
      </c>
      <c r="D152" s="15">
        <v>0</v>
      </c>
      <c r="E152" s="15">
        <v>0</v>
      </c>
      <c r="F152" s="14" t="s">
        <v>41</v>
      </c>
      <c r="G152" s="1" t="s">
        <v>160</v>
      </c>
      <c r="H152" s="1" t="s">
        <v>4256</v>
      </c>
      <c r="I152" s="1" t="s">
        <v>4492</v>
      </c>
      <c r="J152" s="1" t="s">
        <v>41</v>
      </c>
      <c r="K152" s="1" t="s">
        <v>41</v>
      </c>
    </row>
    <row r="153" spans="1:11" ht="20.1" customHeight="1">
      <c r="A153" s="14" t="s">
        <v>4493</v>
      </c>
      <c r="B153" s="15">
        <v>0</v>
      </c>
      <c r="C153" s="15">
        <v>0</v>
      </c>
      <c r="D153" s="15">
        <v>0</v>
      </c>
      <c r="E153" s="15">
        <v>0</v>
      </c>
      <c r="F153" s="14" t="s">
        <v>41</v>
      </c>
      <c r="G153" s="1" t="s">
        <v>160</v>
      </c>
      <c r="H153" s="1" t="s">
        <v>4256</v>
      </c>
      <c r="I153" s="1" t="s">
        <v>4494</v>
      </c>
      <c r="J153" s="1" t="s">
        <v>41</v>
      </c>
      <c r="K153" s="1" t="s">
        <v>41</v>
      </c>
    </row>
    <row r="154" spans="1:11" ht="20.1" customHeight="1">
      <c r="A154" s="14" t="s">
        <v>4495</v>
      </c>
      <c r="B154" s="15">
        <v>0</v>
      </c>
      <c r="C154" s="15">
        <v>0</v>
      </c>
      <c r="D154" s="15">
        <v>0</v>
      </c>
      <c r="E154" s="15">
        <v>0</v>
      </c>
      <c r="F154" s="14" t="s">
        <v>41</v>
      </c>
      <c r="G154" s="1" t="s">
        <v>160</v>
      </c>
      <c r="H154" s="1" t="s">
        <v>4256</v>
      </c>
      <c r="I154" s="1" t="s">
        <v>4496</v>
      </c>
      <c r="J154" s="1" t="s">
        <v>41</v>
      </c>
      <c r="K154" s="1" t="s">
        <v>41</v>
      </c>
    </row>
    <row r="155" spans="1:11" ht="20.1" customHeight="1">
      <c r="A155" s="14" t="s">
        <v>4497</v>
      </c>
      <c r="B155" s="15">
        <v>0</v>
      </c>
      <c r="C155" s="15">
        <v>0</v>
      </c>
      <c r="D155" s="15">
        <v>0</v>
      </c>
      <c r="E155" s="15">
        <v>0</v>
      </c>
      <c r="F155" s="14" t="s">
        <v>41</v>
      </c>
      <c r="G155" s="1" t="s">
        <v>160</v>
      </c>
      <c r="H155" s="1" t="s">
        <v>4256</v>
      </c>
      <c r="I155" s="1" t="s">
        <v>4498</v>
      </c>
      <c r="J155" s="1" t="s">
        <v>41</v>
      </c>
      <c r="K155" s="1" t="s">
        <v>41</v>
      </c>
    </row>
    <row r="156" spans="1:11" ht="20.1" customHeight="1">
      <c r="A156" s="14" t="s">
        <v>4499</v>
      </c>
      <c r="B156" s="15">
        <v>0</v>
      </c>
      <c r="C156" s="15">
        <v>0</v>
      </c>
      <c r="D156" s="15">
        <v>0</v>
      </c>
      <c r="E156" s="15">
        <v>0</v>
      </c>
      <c r="F156" s="14" t="s">
        <v>41</v>
      </c>
      <c r="G156" s="1" t="s">
        <v>160</v>
      </c>
      <c r="H156" s="1" t="s">
        <v>4256</v>
      </c>
      <c r="I156" s="1" t="s">
        <v>4500</v>
      </c>
      <c r="J156" s="1" t="s">
        <v>41</v>
      </c>
      <c r="K156" s="1" t="s">
        <v>41</v>
      </c>
    </row>
    <row r="157" spans="1:11" ht="20.1" customHeight="1">
      <c r="A157" s="14" t="s">
        <v>4501</v>
      </c>
      <c r="B157" s="15">
        <v>0</v>
      </c>
      <c r="C157" s="15">
        <v>0</v>
      </c>
      <c r="D157" s="15">
        <v>0</v>
      </c>
      <c r="E157" s="15">
        <v>0</v>
      </c>
      <c r="F157" s="14" t="s">
        <v>41</v>
      </c>
      <c r="G157" s="1" t="s">
        <v>160</v>
      </c>
      <c r="H157" s="1" t="s">
        <v>4256</v>
      </c>
      <c r="I157" s="1" t="s">
        <v>4502</v>
      </c>
      <c r="J157" s="1" t="s">
        <v>41</v>
      </c>
      <c r="K157" s="1" t="s">
        <v>41</v>
      </c>
    </row>
    <row r="158" spans="1:11" ht="20.1" customHeight="1">
      <c r="A158" s="14" t="s">
        <v>4503</v>
      </c>
      <c r="B158" s="15">
        <v>0</v>
      </c>
      <c r="C158" s="15">
        <v>0</v>
      </c>
      <c r="D158" s="15">
        <v>0</v>
      </c>
      <c r="E158" s="15">
        <v>0</v>
      </c>
      <c r="F158" s="14" t="s">
        <v>41</v>
      </c>
      <c r="G158" s="1" t="s">
        <v>160</v>
      </c>
      <c r="H158" s="1" t="s">
        <v>4256</v>
      </c>
      <c r="I158" s="1" t="s">
        <v>4504</v>
      </c>
      <c r="J158" s="1" t="s">
        <v>41</v>
      </c>
      <c r="K158" s="1" t="s">
        <v>41</v>
      </c>
    </row>
    <row r="159" spans="1:11" ht="20.1" customHeight="1">
      <c r="A159" s="14" t="s">
        <v>4505</v>
      </c>
      <c r="B159" s="15">
        <v>0</v>
      </c>
      <c r="C159" s="15">
        <v>0</v>
      </c>
      <c r="D159" s="15">
        <v>0</v>
      </c>
      <c r="E159" s="15">
        <v>0</v>
      </c>
      <c r="F159" s="14" t="s">
        <v>41</v>
      </c>
      <c r="G159" s="1" t="s">
        <v>160</v>
      </c>
      <c r="H159" s="1" t="s">
        <v>4256</v>
      </c>
      <c r="I159" s="1" t="s">
        <v>4506</v>
      </c>
      <c r="J159" s="1" t="s">
        <v>41</v>
      </c>
      <c r="K159" s="1" t="s">
        <v>41</v>
      </c>
    </row>
    <row r="160" spans="1:11" ht="20.1" customHeight="1">
      <c r="A160" s="14" t="s">
        <v>4507</v>
      </c>
      <c r="B160" s="15">
        <v>59.9</v>
      </c>
      <c r="C160" s="15">
        <v>59.9</v>
      </c>
      <c r="D160" s="15">
        <v>0</v>
      </c>
      <c r="E160" s="15">
        <v>0</v>
      </c>
      <c r="F160" s="14" t="s">
        <v>41</v>
      </c>
      <c r="G160" s="1" t="s">
        <v>160</v>
      </c>
      <c r="H160" s="1" t="s">
        <v>4256</v>
      </c>
      <c r="I160" s="1" t="s">
        <v>4508</v>
      </c>
      <c r="J160" s="1" t="s">
        <v>41</v>
      </c>
      <c r="K160" s="1" t="s">
        <v>41</v>
      </c>
    </row>
    <row r="161" spans="1:11" ht="20.1" customHeight="1">
      <c r="A161" s="14" t="s">
        <v>4509</v>
      </c>
      <c r="B161" s="15">
        <v>0</v>
      </c>
      <c r="C161" s="15">
        <v>0</v>
      </c>
      <c r="D161" s="15">
        <v>0</v>
      </c>
      <c r="E161" s="15">
        <v>0</v>
      </c>
      <c r="F161" s="14" t="s">
        <v>41</v>
      </c>
      <c r="G161" s="1" t="s">
        <v>160</v>
      </c>
      <c r="H161" s="1" t="s">
        <v>4256</v>
      </c>
      <c r="I161" s="1" t="s">
        <v>4510</v>
      </c>
      <c r="J161" s="1" t="s">
        <v>41</v>
      </c>
      <c r="K161" s="1" t="s">
        <v>41</v>
      </c>
    </row>
    <row r="162" spans="1:11" ht="20.1" customHeight="1">
      <c r="A162" s="14" t="s">
        <v>4511</v>
      </c>
      <c r="B162" s="15">
        <v>59.9</v>
      </c>
      <c r="C162" s="15">
        <v>59.9</v>
      </c>
      <c r="D162" s="15">
        <v>0</v>
      </c>
      <c r="E162" s="15">
        <v>0</v>
      </c>
      <c r="F162" s="14" t="s">
        <v>41</v>
      </c>
      <c r="G162" s="1" t="s">
        <v>160</v>
      </c>
      <c r="H162" s="1" t="s">
        <v>4256</v>
      </c>
      <c r="I162" s="1" t="s">
        <v>4512</v>
      </c>
      <c r="J162" s="1" t="s">
        <v>41</v>
      </c>
      <c r="K162" s="1" t="s">
        <v>41</v>
      </c>
    </row>
    <row r="163" spans="1:11" ht="20.1" customHeight="1">
      <c r="A163" s="14" t="s">
        <v>4513</v>
      </c>
      <c r="B163" s="15">
        <v>59.9</v>
      </c>
      <c r="C163" s="15">
        <v>59.9</v>
      </c>
      <c r="D163" s="15">
        <v>0</v>
      </c>
      <c r="E163" s="15">
        <v>0</v>
      </c>
      <c r="F163" s="14" t="s">
        <v>41</v>
      </c>
      <c r="G163" s="1" t="s">
        <v>160</v>
      </c>
      <c r="H163" s="1" t="s">
        <v>4256</v>
      </c>
      <c r="I163" s="1" t="s">
        <v>4514</v>
      </c>
      <c r="J163" s="1" t="s">
        <v>41</v>
      </c>
      <c r="K163" s="1" t="s">
        <v>41</v>
      </c>
    </row>
    <row r="164" spans="1:12" ht="20.1" customHeight="1">
      <c r="A164" s="14" t="s">
        <v>4515</v>
      </c>
      <c r="B164" s="15">
        <v>0</v>
      </c>
      <c r="C164" s="15"/>
      <c r="D164" s="15"/>
      <c r="E164" s="15"/>
      <c r="F164" s="14" t="s">
        <v>4516</v>
      </c>
      <c r="G164" s="1" t="s">
        <v>160</v>
      </c>
      <c r="H164" s="1" t="s">
        <v>4517</v>
      </c>
      <c r="I164" s="1" t="s">
        <v>4518</v>
      </c>
      <c r="J164" s="1" t="s">
        <v>1885</v>
      </c>
      <c r="K164" s="1" t="s">
        <v>699</v>
      </c>
      <c r="L164">
        <v>76.032</v>
      </c>
    </row>
    <row r="165" spans="1:6" ht="20.1" customHeight="1">
      <c r="A165" s="14" t="s">
        <v>4334</v>
      </c>
      <c r="B165" s="16">
        <v>59</v>
      </c>
      <c r="C165" s="16">
        <v>59</v>
      </c>
      <c r="D165" s="16">
        <v>0</v>
      </c>
      <c r="E165" s="16">
        <v>0</v>
      </c>
      <c r="F165" s="17"/>
    </row>
    <row r="166" spans="1:6" ht="20.1" customHeight="1">
      <c r="A166" s="17"/>
      <c r="B166" s="17"/>
      <c r="C166" s="17"/>
      <c r="D166" s="17"/>
      <c r="E166" s="17"/>
      <c r="F166" s="17"/>
    </row>
    <row r="167" spans="1:11" ht="20.1" customHeight="1">
      <c r="A167" s="17" t="s">
        <v>4519</v>
      </c>
      <c r="B167" s="17"/>
      <c r="C167" s="17"/>
      <c r="D167" s="17"/>
      <c r="E167" s="17"/>
      <c r="F167" s="14" t="s">
        <v>41</v>
      </c>
      <c r="G167" s="1" t="s">
        <v>176</v>
      </c>
      <c r="I167" s="1" t="s">
        <v>174</v>
      </c>
      <c r="J167" s="1" t="s">
        <v>138</v>
      </c>
      <c r="K167" s="1" t="s">
        <v>130</v>
      </c>
    </row>
    <row r="168" spans="1:12" ht="20.1" customHeight="1">
      <c r="A168" s="14" t="s">
        <v>41</v>
      </c>
      <c r="B168" s="15"/>
      <c r="C168" s="15"/>
      <c r="D168" s="15"/>
      <c r="E168" s="15"/>
      <c r="F168" s="14" t="s">
        <v>41</v>
      </c>
      <c r="G168" s="1" t="s">
        <v>176</v>
      </c>
      <c r="H168" s="1" t="s">
        <v>4254</v>
      </c>
      <c r="I168" s="1" t="s">
        <v>41</v>
      </c>
      <c r="J168" s="1" t="s">
        <v>41</v>
      </c>
      <c r="K168" s="1" t="s">
        <v>130</v>
      </c>
      <c r="L168">
        <v>1</v>
      </c>
    </row>
    <row r="169" spans="1:11" ht="20.1" customHeight="1">
      <c r="A169" s="14" t="s">
        <v>4255</v>
      </c>
      <c r="B169" s="15">
        <v>0</v>
      </c>
      <c r="C169" s="15">
        <v>0</v>
      </c>
      <c r="D169" s="15">
        <v>0</v>
      </c>
      <c r="E169" s="15">
        <v>0</v>
      </c>
      <c r="F169" s="14" t="s">
        <v>41</v>
      </c>
      <c r="G169" s="1" t="s">
        <v>176</v>
      </c>
      <c r="H169" s="1" t="s">
        <v>4256</v>
      </c>
      <c r="I169" s="1" t="s">
        <v>4257</v>
      </c>
      <c r="J169" s="1" t="s">
        <v>41</v>
      </c>
      <c r="K169" s="1" t="s">
        <v>41</v>
      </c>
    </row>
    <row r="170" spans="1:11" ht="20.1" customHeight="1">
      <c r="A170" s="14" t="s">
        <v>4258</v>
      </c>
      <c r="B170" s="15">
        <v>0</v>
      </c>
      <c r="C170" s="15">
        <v>0</v>
      </c>
      <c r="D170" s="15">
        <v>0</v>
      </c>
      <c r="E170" s="15">
        <v>0</v>
      </c>
      <c r="F170" s="14" t="s">
        <v>41</v>
      </c>
      <c r="G170" s="1" t="s">
        <v>176</v>
      </c>
      <c r="H170" s="1" t="s">
        <v>4256</v>
      </c>
      <c r="I170" s="1" t="s">
        <v>4259</v>
      </c>
      <c r="J170" s="1" t="s">
        <v>41</v>
      </c>
      <c r="K170" s="1" t="s">
        <v>41</v>
      </c>
    </row>
    <row r="171" spans="1:11" ht="20.1" customHeight="1">
      <c r="A171" s="14" t="s">
        <v>4260</v>
      </c>
      <c r="B171" s="15">
        <v>0</v>
      </c>
      <c r="C171" s="15">
        <v>0</v>
      </c>
      <c r="D171" s="15">
        <v>0</v>
      </c>
      <c r="E171" s="15">
        <v>0</v>
      </c>
      <c r="F171" s="14" t="s">
        <v>41</v>
      </c>
      <c r="G171" s="1" t="s">
        <v>176</v>
      </c>
      <c r="H171" s="1" t="s">
        <v>4256</v>
      </c>
      <c r="I171" s="1" t="s">
        <v>4261</v>
      </c>
      <c r="J171" s="1" t="s">
        <v>41</v>
      </c>
      <c r="K171" s="1" t="s">
        <v>41</v>
      </c>
    </row>
    <row r="172" spans="1:11" ht="20.1" customHeight="1">
      <c r="A172" s="14" t="s">
        <v>4262</v>
      </c>
      <c r="B172" s="15">
        <v>0</v>
      </c>
      <c r="C172" s="15">
        <v>0</v>
      </c>
      <c r="D172" s="15">
        <v>0</v>
      </c>
      <c r="E172" s="15">
        <v>0</v>
      </c>
      <c r="F172" s="14" t="s">
        <v>41</v>
      </c>
      <c r="G172" s="1" t="s">
        <v>176</v>
      </c>
      <c r="H172" s="1" t="s">
        <v>4256</v>
      </c>
      <c r="I172" s="1" t="s">
        <v>4263</v>
      </c>
      <c r="J172" s="1" t="s">
        <v>41</v>
      </c>
      <c r="K172" s="1" t="s">
        <v>41</v>
      </c>
    </row>
    <row r="173" spans="1:11" ht="20.1" customHeight="1">
      <c r="A173" s="14" t="s">
        <v>4264</v>
      </c>
      <c r="B173" s="15">
        <v>0</v>
      </c>
      <c r="C173" s="15">
        <v>0</v>
      </c>
      <c r="D173" s="15">
        <v>0</v>
      </c>
      <c r="E173" s="15">
        <v>0</v>
      </c>
      <c r="F173" s="14" t="s">
        <v>41</v>
      </c>
      <c r="G173" s="1" t="s">
        <v>176</v>
      </c>
      <c r="H173" s="1" t="s">
        <v>4256</v>
      </c>
      <c r="I173" s="1" t="s">
        <v>4265</v>
      </c>
      <c r="J173" s="1" t="s">
        <v>41</v>
      </c>
      <c r="K173" s="1" t="s">
        <v>41</v>
      </c>
    </row>
    <row r="174" spans="1:11" ht="20.1" customHeight="1">
      <c r="A174" s="14" t="s">
        <v>4266</v>
      </c>
      <c r="B174" s="15">
        <v>0</v>
      </c>
      <c r="C174" s="15">
        <v>0</v>
      </c>
      <c r="D174" s="15">
        <v>0</v>
      </c>
      <c r="E174" s="15">
        <v>0</v>
      </c>
      <c r="F174" s="14" t="s">
        <v>41</v>
      </c>
      <c r="G174" s="1" t="s">
        <v>176</v>
      </c>
      <c r="H174" s="1" t="s">
        <v>4256</v>
      </c>
      <c r="I174" s="1" t="s">
        <v>4267</v>
      </c>
      <c r="J174" s="1" t="s">
        <v>41</v>
      </c>
      <c r="K174" s="1" t="s">
        <v>41</v>
      </c>
    </row>
    <row r="175" spans="1:11" ht="20.1" customHeight="1">
      <c r="A175" s="14" t="s">
        <v>4268</v>
      </c>
      <c r="B175" s="15">
        <v>0</v>
      </c>
      <c r="C175" s="15">
        <v>0</v>
      </c>
      <c r="D175" s="15">
        <v>0</v>
      </c>
      <c r="E175" s="15">
        <v>0</v>
      </c>
      <c r="F175" s="14" t="s">
        <v>41</v>
      </c>
      <c r="G175" s="1" t="s">
        <v>176</v>
      </c>
      <c r="H175" s="1" t="s">
        <v>4256</v>
      </c>
      <c r="I175" s="1" t="s">
        <v>4269</v>
      </c>
      <c r="J175" s="1" t="s">
        <v>41</v>
      </c>
      <c r="K175" s="1" t="s">
        <v>41</v>
      </c>
    </row>
    <row r="176" spans="1:11" ht="20.1" customHeight="1">
      <c r="A176" s="14" t="s">
        <v>4270</v>
      </c>
      <c r="B176" s="15">
        <v>0</v>
      </c>
      <c r="C176" s="15">
        <v>0</v>
      </c>
      <c r="D176" s="15">
        <v>0</v>
      </c>
      <c r="E176" s="15">
        <v>0</v>
      </c>
      <c r="F176" s="14" t="s">
        <v>41</v>
      </c>
      <c r="G176" s="1" t="s">
        <v>176</v>
      </c>
      <c r="H176" s="1" t="s">
        <v>4256</v>
      </c>
      <c r="I176" s="1" t="s">
        <v>4271</v>
      </c>
      <c r="J176" s="1" t="s">
        <v>41</v>
      </c>
      <c r="K176" s="1" t="s">
        <v>41</v>
      </c>
    </row>
    <row r="177" spans="1:11" ht="20.1" customHeight="1">
      <c r="A177" s="14" t="s">
        <v>4272</v>
      </c>
      <c r="B177" s="15">
        <v>0</v>
      </c>
      <c r="C177" s="15">
        <v>0</v>
      </c>
      <c r="D177" s="15">
        <v>0</v>
      </c>
      <c r="E177" s="15">
        <v>0</v>
      </c>
      <c r="F177" s="14" t="s">
        <v>41</v>
      </c>
      <c r="G177" s="1" t="s">
        <v>176</v>
      </c>
      <c r="H177" s="1" t="s">
        <v>4256</v>
      </c>
      <c r="I177" s="1" t="s">
        <v>4273</v>
      </c>
      <c r="J177" s="1" t="s">
        <v>41</v>
      </c>
      <c r="K177" s="1" t="s">
        <v>41</v>
      </c>
    </row>
    <row r="178" spans="1:11" ht="20.1" customHeight="1">
      <c r="A178" s="14" t="s">
        <v>4274</v>
      </c>
      <c r="B178" s="15">
        <v>0</v>
      </c>
      <c r="C178" s="15">
        <v>0</v>
      </c>
      <c r="D178" s="15">
        <v>0</v>
      </c>
      <c r="E178" s="15">
        <v>0</v>
      </c>
      <c r="F178" s="14" t="s">
        <v>41</v>
      </c>
      <c r="G178" s="1" t="s">
        <v>176</v>
      </c>
      <c r="H178" s="1" t="s">
        <v>4256</v>
      </c>
      <c r="I178" s="1" t="s">
        <v>4275</v>
      </c>
      <c r="J178" s="1" t="s">
        <v>41</v>
      </c>
      <c r="K178" s="1" t="s">
        <v>41</v>
      </c>
    </row>
    <row r="179" spans="1:11" ht="20.1" customHeight="1">
      <c r="A179" s="14" t="s">
        <v>4276</v>
      </c>
      <c r="B179" s="15">
        <v>0</v>
      </c>
      <c r="C179" s="15">
        <v>0</v>
      </c>
      <c r="D179" s="15">
        <v>0</v>
      </c>
      <c r="E179" s="15">
        <v>0</v>
      </c>
      <c r="F179" s="14" t="s">
        <v>41</v>
      </c>
      <c r="G179" s="1" t="s">
        <v>176</v>
      </c>
      <c r="H179" s="1" t="s">
        <v>4256</v>
      </c>
      <c r="I179" s="1" t="s">
        <v>4277</v>
      </c>
      <c r="J179" s="1" t="s">
        <v>41</v>
      </c>
      <c r="K179" s="1" t="s">
        <v>41</v>
      </c>
    </row>
    <row r="180" spans="1:11" ht="20.1" customHeight="1">
      <c r="A180" s="14" t="s">
        <v>4278</v>
      </c>
      <c r="B180" s="15">
        <v>0</v>
      </c>
      <c r="C180" s="15">
        <v>0</v>
      </c>
      <c r="D180" s="15">
        <v>0</v>
      </c>
      <c r="E180" s="15">
        <v>0</v>
      </c>
      <c r="F180" s="14" t="s">
        <v>41</v>
      </c>
      <c r="G180" s="1" t="s">
        <v>176</v>
      </c>
      <c r="H180" s="1" t="s">
        <v>4256</v>
      </c>
      <c r="I180" s="1" t="s">
        <v>4279</v>
      </c>
      <c r="J180" s="1" t="s">
        <v>41</v>
      </c>
      <c r="K180" s="1" t="s">
        <v>41</v>
      </c>
    </row>
    <row r="181" spans="1:11" ht="20.1" customHeight="1">
      <c r="A181" s="14" t="s">
        <v>4280</v>
      </c>
      <c r="B181" s="15">
        <v>0</v>
      </c>
      <c r="C181" s="15">
        <v>0</v>
      </c>
      <c r="D181" s="15">
        <v>0</v>
      </c>
      <c r="E181" s="15">
        <v>0</v>
      </c>
      <c r="F181" s="14" t="s">
        <v>41</v>
      </c>
      <c r="G181" s="1" t="s">
        <v>176</v>
      </c>
      <c r="H181" s="1" t="s">
        <v>4256</v>
      </c>
      <c r="I181" s="1" t="s">
        <v>4281</v>
      </c>
      <c r="J181" s="1" t="s">
        <v>41</v>
      </c>
      <c r="K181" s="1" t="s">
        <v>41</v>
      </c>
    </row>
    <row r="182" spans="1:11" ht="20.1" customHeight="1">
      <c r="A182" s="14" t="s">
        <v>4282</v>
      </c>
      <c r="B182" s="15">
        <v>0</v>
      </c>
      <c r="C182" s="15">
        <v>0</v>
      </c>
      <c r="D182" s="15">
        <v>0</v>
      </c>
      <c r="E182" s="15">
        <v>0</v>
      </c>
      <c r="F182" s="14" t="s">
        <v>41</v>
      </c>
      <c r="G182" s="1" t="s">
        <v>176</v>
      </c>
      <c r="H182" s="1" t="s">
        <v>4256</v>
      </c>
      <c r="I182" s="1" t="s">
        <v>4283</v>
      </c>
      <c r="J182" s="1" t="s">
        <v>41</v>
      </c>
      <c r="K182" s="1" t="s">
        <v>41</v>
      </c>
    </row>
    <row r="183" spans="1:11" ht="20.1" customHeight="1">
      <c r="A183" s="14" t="s">
        <v>4284</v>
      </c>
      <c r="B183" s="15">
        <v>0</v>
      </c>
      <c r="C183" s="15">
        <v>0</v>
      </c>
      <c r="D183" s="15">
        <v>0</v>
      </c>
      <c r="E183" s="15">
        <v>0</v>
      </c>
      <c r="F183" s="14" t="s">
        <v>41</v>
      </c>
      <c r="G183" s="1" t="s">
        <v>176</v>
      </c>
      <c r="H183" s="1" t="s">
        <v>4256</v>
      </c>
      <c r="I183" s="1" t="s">
        <v>4285</v>
      </c>
      <c r="J183" s="1" t="s">
        <v>41</v>
      </c>
      <c r="K183" s="1" t="s">
        <v>41</v>
      </c>
    </row>
    <row r="184" spans="1:11" ht="20.1" customHeight="1">
      <c r="A184" s="14" t="s">
        <v>4286</v>
      </c>
      <c r="B184" s="15">
        <v>0</v>
      </c>
      <c r="C184" s="15">
        <v>0</v>
      </c>
      <c r="D184" s="15">
        <v>0</v>
      </c>
      <c r="E184" s="15">
        <v>0</v>
      </c>
      <c r="F184" s="14" t="s">
        <v>41</v>
      </c>
      <c r="G184" s="1" t="s">
        <v>176</v>
      </c>
      <c r="H184" s="1" t="s">
        <v>4256</v>
      </c>
      <c r="I184" s="1" t="s">
        <v>4287</v>
      </c>
      <c r="J184" s="1" t="s">
        <v>41</v>
      </c>
      <c r="K184" s="1" t="s">
        <v>41</v>
      </c>
    </row>
    <row r="185" spans="1:11" ht="20.1" customHeight="1">
      <c r="A185" s="14" t="s">
        <v>4288</v>
      </c>
      <c r="B185" s="15">
        <v>0</v>
      </c>
      <c r="C185" s="15">
        <v>0</v>
      </c>
      <c r="D185" s="15">
        <v>0</v>
      </c>
      <c r="E185" s="15">
        <v>0</v>
      </c>
      <c r="F185" s="14" t="s">
        <v>41</v>
      </c>
      <c r="G185" s="1" t="s">
        <v>176</v>
      </c>
      <c r="H185" s="1" t="s">
        <v>4256</v>
      </c>
      <c r="I185" s="1" t="s">
        <v>4289</v>
      </c>
      <c r="J185" s="1" t="s">
        <v>41</v>
      </c>
      <c r="K185" s="1" t="s">
        <v>41</v>
      </c>
    </row>
    <row r="186" spans="1:11" ht="20.1" customHeight="1">
      <c r="A186" s="14" t="s">
        <v>4290</v>
      </c>
      <c r="B186" s="15">
        <v>0</v>
      </c>
      <c r="C186" s="15">
        <v>0</v>
      </c>
      <c r="D186" s="15">
        <v>0</v>
      </c>
      <c r="E186" s="15">
        <v>0</v>
      </c>
      <c r="F186" s="14" t="s">
        <v>41</v>
      </c>
      <c r="G186" s="1" t="s">
        <v>176</v>
      </c>
      <c r="H186" s="1" t="s">
        <v>4256</v>
      </c>
      <c r="I186" s="1" t="s">
        <v>4291</v>
      </c>
      <c r="J186" s="1" t="s">
        <v>41</v>
      </c>
      <c r="K186" s="1" t="s">
        <v>41</v>
      </c>
    </row>
    <row r="187" spans="1:11" ht="20.1" customHeight="1">
      <c r="A187" s="14" t="s">
        <v>4292</v>
      </c>
      <c r="B187" s="15">
        <v>0</v>
      </c>
      <c r="C187" s="15">
        <v>0</v>
      </c>
      <c r="D187" s="15">
        <v>0</v>
      </c>
      <c r="E187" s="15">
        <v>0</v>
      </c>
      <c r="F187" s="14" t="s">
        <v>41</v>
      </c>
      <c r="G187" s="1" t="s">
        <v>176</v>
      </c>
      <c r="H187" s="1" t="s">
        <v>4256</v>
      </c>
      <c r="I187" s="1" t="s">
        <v>4293</v>
      </c>
      <c r="J187" s="1" t="s">
        <v>41</v>
      </c>
      <c r="K187" s="1" t="s">
        <v>41</v>
      </c>
    </row>
    <row r="188" spans="1:11" ht="20.1" customHeight="1">
      <c r="A188" s="14" t="s">
        <v>4294</v>
      </c>
      <c r="B188" s="15">
        <v>0</v>
      </c>
      <c r="C188" s="15">
        <v>0</v>
      </c>
      <c r="D188" s="15">
        <v>0</v>
      </c>
      <c r="E188" s="15">
        <v>0</v>
      </c>
      <c r="F188" s="14" t="s">
        <v>41</v>
      </c>
      <c r="G188" s="1" t="s">
        <v>176</v>
      </c>
      <c r="H188" s="1" t="s">
        <v>4256</v>
      </c>
      <c r="I188" s="1" t="s">
        <v>4295</v>
      </c>
      <c r="J188" s="1" t="s">
        <v>41</v>
      </c>
      <c r="K188" s="1" t="s">
        <v>41</v>
      </c>
    </row>
    <row r="189" spans="1:11" ht="20.1" customHeight="1">
      <c r="A189" s="14" t="s">
        <v>4296</v>
      </c>
      <c r="B189" s="15">
        <v>0</v>
      </c>
      <c r="C189" s="15">
        <v>0</v>
      </c>
      <c r="D189" s="15">
        <v>0</v>
      </c>
      <c r="E189" s="15">
        <v>0</v>
      </c>
      <c r="F189" s="14" t="s">
        <v>41</v>
      </c>
      <c r="G189" s="1" t="s">
        <v>176</v>
      </c>
      <c r="H189" s="1" t="s">
        <v>4256</v>
      </c>
      <c r="I189" s="1" t="s">
        <v>4297</v>
      </c>
      <c r="J189" s="1" t="s">
        <v>41</v>
      </c>
      <c r="K189" s="1" t="s">
        <v>41</v>
      </c>
    </row>
    <row r="190" spans="1:11" ht="20.1" customHeight="1">
      <c r="A190" s="14" t="s">
        <v>4298</v>
      </c>
      <c r="B190" s="15">
        <v>0</v>
      </c>
      <c r="C190" s="15">
        <v>0</v>
      </c>
      <c r="D190" s="15">
        <v>0</v>
      </c>
      <c r="E190" s="15">
        <v>0</v>
      </c>
      <c r="F190" s="14" t="s">
        <v>41</v>
      </c>
      <c r="G190" s="1" t="s">
        <v>176</v>
      </c>
      <c r="H190" s="1" t="s">
        <v>4256</v>
      </c>
      <c r="I190" s="1" t="s">
        <v>4299</v>
      </c>
      <c r="J190" s="1" t="s">
        <v>41</v>
      </c>
      <c r="K190" s="1" t="s">
        <v>41</v>
      </c>
    </row>
    <row r="191" spans="1:11" ht="20.1" customHeight="1">
      <c r="A191" s="14" t="s">
        <v>4300</v>
      </c>
      <c r="B191" s="15">
        <v>0</v>
      </c>
      <c r="C191" s="15">
        <v>0</v>
      </c>
      <c r="D191" s="15">
        <v>0</v>
      </c>
      <c r="E191" s="15">
        <v>0</v>
      </c>
      <c r="F191" s="14" t="s">
        <v>41</v>
      </c>
      <c r="G191" s="1" t="s">
        <v>176</v>
      </c>
      <c r="H191" s="1" t="s">
        <v>4256</v>
      </c>
      <c r="I191" s="1" t="s">
        <v>4301</v>
      </c>
      <c r="J191" s="1" t="s">
        <v>41</v>
      </c>
      <c r="K191" s="1" t="s">
        <v>41</v>
      </c>
    </row>
    <row r="192" spans="1:11" ht="20.1" customHeight="1">
      <c r="A192" s="14" t="s">
        <v>4302</v>
      </c>
      <c r="B192" s="15">
        <v>0</v>
      </c>
      <c r="C192" s="15">
        <v>0</v>
      </c>
      <c r="D192" s="15">
        <v>0</v>
      </c>
      <c r="E192" s="15">
        <v>0</v>
      </c>
      <c r="F192" s="14" t="s">
        <v>41</v>
      </c>
      <c r="G192" s="1" t="s">
        <v>176</v>
      </c>
      <c r="H192" s="1" t="s">
        <v>4256</v>
      </c>
      <c r="I192" s="1" t="s">
        <v>4303</v>
      </c>
      <c r="J192" s="1" t="s">
        <v>41</v>
      </c>
      <c r="K192" s="1" t="s">
        <v>41</v>
      </c>
    </row>
    <row r="193" spans="1:11" ht="20.1" customHeight="1">
      <c r="A193" s="14" t="s">
        <v>4304</v>
      </c>
      <c r="B193" s="15">
        <v>0</v>
      </c>
      <c r="C193" s="15">
        <v>0</v>
      </c>
      <c r="D193" s="15">
        <v>0</v>
      </c>
      <c r="E193" s="15">
        <v>0</v>
      </c>
      <c r="F193" s="14" t="s">
        <v>41</v>
      </c>
      <c r="G193" s="1" t="s">
        <v>176</v>
      </c>
      <c r="H193" s="1" t="s">
        <v>4256</v>
      </c>
      <c r="I193" s="1" t="s">
        <v>4305</v>
      </c>
      <c r="J193" s="1" t="s">
        <v>41</v>
      </c>
      <c r="K193" s="1" t="s">
        <v>41</v>
      </c>
    </row>
    <row r="194" spans="1:11" ht="20.1" customHeight="1">
      <c r="A194" s="14" t="s">
        <v>4306</v>
      </c>
      <c r="B194" s="15">
        <v>0</v>
      </c>
      <c r="C194" s="15">
        <v>0</v>
      </c>
      <c r="D194" s="15">
        <v>0</v>
      </c>
      <c r="E194" s="15">
        <v>0</v>
      </c>
      <c r="F194" s="14" t="s">
        <v>41</v>
      </c>
      <c r="G194" s="1" t="s">
        <v>176</v>
      </c>
      <c r="H194" s="1" t="s">
        <v>4256</v>
      </c>
      <c r="I194" s="1" t="s">
        <v>4307</v>
      </c>
      <c r="J194" s="1" t="s">
        <v>41</v>
      </c>
      <c r="K194" s="1" t="s">
        <v>41</v>
      </c>
    </row>
    <row r="195" spans="1:11" ht="20.1" customHeight="1">
      <c r="A195" s="14" t="s">
        <v>4308</v>
      </c>
      <c r="B195" s="15">
        <v>0</v>
      </c>
      <c r="C195" s="15">
        <v>0</v>
      </c>
      <c r="D195" s="15">
        <v>0</v>
      </c>
      <c r="E195" s="15">
        <v>0</v>
      </c>
      <c r="F195" s="14" t="s">
        <v>41</v>
      </c>
      <c r="G195" s="1" t="s">
        <v>176</v>
      </c>
      <c r="H195" s="1" t="s">
        <v>4256</v>
      </c>
      <c r="I195" s="1" t="s">
        <v>4309</v>
      </c>
      <c r="J195" s="1" t="s">
        <v>41</v>
      </c>
      <c r="K195" s="1" t="s">
        <v>41</v>
      </c>
    </row>
    <row r="196" spans="1:11" ht="20.1" customHeight="1">
      <c r="A196" s="14" t="s">
        <v>4310</v>
      </c>
      <c r="B196" s="15">
        <v>0</v>
      </c>
      <c r="C196" s="15">
        <v>0</v>
      </c>
      <c r="D196" s="15">
        <v>0</v>
      </c>
      <c r="E196" s="15">
        <v>0</v>
      </c>
      <c r="F196" s="14" t="s">
        <v>41</v>
      </c>
      <c r="G196" s="1" t="s">
        <v>176</v>
      </c>
      <c r="H196" s="1" t="s">
        <v>4256</v>
      </c>
      <c r="I196" s="1" t="s">
        <v>4311</v>
      </c>
      <c r="J196" s="1" t="s">
        <v>41</v>
      </c>
      <c r="K196" s="1" t="s">
        <v>41</v>
      </c>
    </row>
    <row r="197" spans="1:11" ht="20.1" customHeight="1">
      <c r="A197" s="14" t="s">
        <v>4312</v>
      </c>
      <c r="B197" s="15">
        <v>0</v>
      </c>
      <c r="C197" s="15">
        <v>0</v>
      </c>
      <c r="D197" s="15">
        <v>0</v>
      </c>
      <c r="E197" s="15">
        <v>0</v>
      </c>
      <c r="F197" s="14" t="s">
        <v>41</v>
      </c>
      <c r="G197" s="1" t="s">
        <v>176</v>
      </c>
      <c r="H197" s="1" t="s">
        <v>4256</v>
      </c>
      <c r="I197" s="1" t="s">
        <v>4313</v>
      </c>
      <c r="J197" s="1" t="s">
        <v>41</v>
      </c>
      <c r="K197" s="1" t="s">
        <v>41</v>
      </c>
    </row>
    <row r="198" spans="1:11" ht="20.1" customHeight="1">
      <c r="A198" s="14" t="s">
        <v>4314</v>
      </c>
      <c r="B198" s="15">
        <v>0</v>
      </c>
      <c r="C198" s="15">
        <v>0</v>
      </c>
      <c r="D198" s="15">
        <v>0</v>
      </c>
      <c r="E198" s="15">
        <v>0</v>
      </c>
      <c r="F198" s="14" t="s">
        <v>41</v>
      </c>
      <c r="G198" s="1" t="s">
        <v>176</v>
      </c>
      <c r="H198" s="1" t="s">
        <v>4256</v>
      </c>
      <c r="I198" s="1" t="s">
        <v>4315</v>
      </c>
      <c r="J198" s="1" t="s">
        <v>41</v>
      </c>
      <c r="K198" s="1" t="s">
        <v>41</v>
      </c>
    </row>
    <row r="199" spans="1:11" ht="20.1" customHeight="1">
      <c r="A199" s="14" t="s">
        <v>4316</v>
      </c>
      <c r="B199" s="15">
        <v>1505.8</v>
      </c>
      <c r="C199" s="15">
        <v>1505.8</v>
      </c>
      <c r="D199" s="15">
        <v>0</v>
      </c>
      <c r="E199" s="15">
        <v>0</v>
      </c>
      <c r="F199" s="14" t="s">
        <v>41</v>
      </c>
      <c r="G199" s="1" t="s">
        <v>176</v>
      </c>
      <c r="H199" s="1" t="s">
        <v>4256</v>
      </c>
      <c r="I199" s="1" t="s">
        <v>4317</v>
      </c>
      <c r="J199" s="1" t="s">
        <v>41</v>
      </c>
      <c r="K199" s="1" t="s">
        <v>41</v>
      </c>
    </row>
    <row r="200" spans="1:11" ht="20.1" customHeight="1">
      <c r="A200" s="14" t="s">
        <v>4318</v>
      </c>
      <c r="B200" s="15">
        <v>1178.3</v>
      </c>
      <c r="C200" s="15">
        <v>0</v>
      </c>
      <c r="D200" s="15">
        <v>1178.3</v>
      </c>
      <c r="E200" s="15">
        <v>0</v>
      </c>
      <c r="F200" s="14" t="s">
        <v>41</v>
      </c>
      <c r="G200" s="1" t="s">
        <v>176</v>
      </c>
      <c r="H200" s="1" t="s">
        <v>4256</v>
      </c>
      <c r="I200" s="1" t="s">
        <v>4319</v>
      </c>
      <c r="J200" s="1" t="s">
        <v>41</v>
      </c>
      <c r="K200" s="1" t="s">
        <v>41</v>
      </c>
    </row>
    <row r="201" spans="1:11" ht="20.1" customHeight="1">
      <c r="A201" s="14" t="s">
        <v>4320</v>
      </c>
      <c r="B201" s="15">
        <v>1105</v>
      </c>
      <c r="C201" s="15">
        <v>0</v>
      </c>
      <c r="D201" s="15">
        <v>0</v>
      </c>
      <c r="E201" s="15">
        <v>1105</v>
      </c>
      <c r="F201" s="14" t="s">
        <v>41</v>
      </c>
      <c r="G201" s="1" t="s">
        <v>176</v>
      </c>
      <c r="H201" s="1" t="s">
        <v>4256</v>
      </c>
      <c r="I201" s="1" t="s">
        <v>4321</v>
      </c>
      <c r="J201" s="1" t="s">
        <v>41</v>
      </c>
      <c r="K201" s="1" t="s">
        <v>41</v>
      </c>
    </row>
    <row r="202" spans="1:11" ht="20.1" customHeight="1">
      <c r="A202" s="14" t="s">
        <v>4322</v>
      </c>
      <c r="B202" s="15">
        <v>3789.1</v>
      </c>
      <c r="C202" s="15">
        <v>1505.8</v>
      </c>
      <c r="D202" s="15">
        <v>1178.3</v>
      </c>
      <c r="E202" s="15">
        <v>1105</v>
      </c>
      <c r="F202" s="14" t="s">
        <v>41</v>
      </c>
      <c r="G202" s="1" t="s">
        <v>176</v>
      </c>
      <c r="H202" s="1" t="s">
        <v>4256</v>
      </c>
      <c r="I202" s="1" t="s">
        <v>4323</v>
      </c>
      <c r="J202" s="1" t="s">
        <v>41</v>
      </c>
      <c r="K202" s="1" t="s">
        <v>41</v>
      </c>
    </row>
    <row r="203" spans="1:11" ht="20.1" customHeight="1">
      <c r="A203" s="14" t="s">
        <v>4324</v>
      </c>
      <c r="B203" s="15">
        <v>0</v>
      </c>
      <c r="C203" s="15">
        <v>0</v>
      </c>
      <c r="D203" s="15">
        <v>0</v>
      </c>
      <c r="E203" s="15">
        <v>0</v>
      </c>
      <c r="F203" s="14" t="s">
        <v>41</v>
      </c>
      <c r="G203" s="1" t="s">
        <v>176</v>
      </c>
      <c r="H203" s="1" t="s">
        <v>4256</v>
      </c>
      <c r="I203" s="1" t="s">
        <v>4325</v>
      </c>
      <c r="J203" s="1" t="s">
        <v>41</v>
      </c>
      <c r="K203" s="1" t="s">
        <v>41</v>
      </c>
    </row>
    <row r="204" spans="1:11" ht="20.1" customHeight="1">
      <c r="A204" s="14" t="s">
        <v>4314</v>
      </c>
      <c r="B204" s="15">
        <v>0</v>
      </c>
      <c r="C204" s="15">
        <v>0</v>
      </c>
      <c r="D204" s="15">
        <v>0</v>
      </c>
      <c r="E204" s="15">
        <v>0</v>
      </c>
      <c r="F204" s="14" t="s">
        <v>41</v>
      </c>
      <c r="G204" s="1" t="s">
        <v>176</v>
      </c>
      <c r="H204" s="1" t="s">
        <v>4256</v>
      </c>
      <c r="I204" s="1" t="s">
        <v>4315</v>
      </c>
      <c r="J204" s="1" t="s">
        <v>41</v>
      </c>
      <c r="K204" s="1" t="s">
        <v>41</v>
      </c>
    </row>
    <row r="205" spans="1:11" ht="20.1" customHeight="1">
      <c r="A205" s="14" t="s">
        <v>4326</v>
      </c>
      <c r="B205" s="15">
        <v>0</v>
      </c>
      <c r="C205" s="15">
        <v>0</v>
      </c>
      <c r="D205" s="15">
        <v>0</v>
      </c>
      <c r="E205" s="15">
        <v>0</v>
      </c>
      <c r="F205" s="14" t="s">
        <v>41</v>
      </c>
      <c r="G205" s="1" t="s">
        <v>176</v>
      </c>
      <c r="H205" s="1" t="s">
        <v>4256</v>
      </c>
      <c r="I205" s="1" t="s">
        <v>4327</v>
      </c>
      <c r="J205" s="1" t="s">
        <v>41</v>
      </c>
      <c r="K205" s="1" t="s">
        <v>41</v>
      </c>
    </row>
    <row r="206" spans="1:11" ht="20.1" customHeight="1">
      <c r="A206" s="14" t="s">
        <v>4328</v>
      </c>
      <c r="B206" s="15">
        <v>0</v>
      </c>
      <c r="C206" s="15">
        <v>0</v>
      </c>
      <c r="D206" s="15">
        <v>0</v>
      </c>
      <c r="E206" s="15">
        <v>0</v>
      </c>
      <c r="F206" s="14" t="s">
        <v>41</v>
      </c>
      <c r="G206" s="1" t="s">
        <v>176</v>
      </c>
      <c r="H206" s="1" t="s">
        <v>4256</v>
      </c>
      <c r="I206" s="1" t="s">
        <v>4329</v>
      </c>
      <c r="J206" s="1" t="s">
        <v>41</v>
      </c>
      <c r="K206" s="1" t="s">
        <v>41</v>
      </c>
    </row>
    <row r="207" spans="1:11" ht="20.1" customHeight="1">
      <c r="A207" s="14" t="s">
        <v>4330</v>
      </c>
      <c r="B207" s="15">
        <v>17.1</v>
      </c>
      <c r="C207" s="15">
        <v>0</v>
      </c>
      <c r="D207" s="15">
        <v>0</v>
      </c>
      <c r="E207" s="15">
        <v>17.1</v>
      </c>
      <c r="F207" s="14" t="s">
        <v>41</v>
      </c>
      <c r="G207" s="1" t="s">
        <v>176</v>
      </c>
      <c r="H207" s="1" t="s">
        <v>4256</v>
      </c>
      <c r="I207" s="1" t="s">
        <v>4331</v>
      </c>
      <c r="J207" s="1" t="s">
        <v>41</v>
      </c>
      <c r="K207" s="1" t="s">
        <v>41</v>
      </c>
    </row>
    <row r="208" spans="1:11" ht="20.1" customHeight="1">
      <c r="A208" s="14" t="s">
        <v>4322</v>
      </c>
      <c r="B208" s="15">
        <v>17.1</v>
      </c>
      <c r="C208" s="15">
        <v>0</v>
      </c>
      <c r="D208" s="15">
        <v>0</v>
      </c>
      <c r="E208" s="15">
        <v>17.1</v>
      </c>
      <c r="F208" s="14" t="s">
        <v>41</v>
      </c>
      <c r="G208" s="1" t="s">
        <v>176</v>
      </c>
      <c r="H208" s="1" t="s">
        <v>4256</v>
      </c>
      <c r="I208" s="1" t="s">
        <v>4323</v>
      </c>
      <c r="J208" s="1" t="s">
        <v>41</v>
      </c>
      <c r="K208" s="1" t="s">
        <v>41</v>
      </c>
    </row>
    <row r="209" spans="1:11" ht="20.1" customHeight="1">
      <c r="A209" s="14" t="s">
        <v>4332</v>
      </c>
      <c r="B209" s="15">
        <v>3806.2</v>
      </c>
      <c r="C209" s="15">
        <v>1505.8</v>
      </c>
      <c r="D209" s="15">
        <v>1178.3</v>
      </c>
      <c r="E209" s="15">
        <v>1122.1</v>
      </c>
      <c r="F209" s="14" t="s">
        <v>41</v>
      </c>
      <c r="G209" s="1" t="s">
        <v>176</v>
      </c>
      <c r="H209" s="1" t="s">
        <v>4256</v>
      </c>
      <c r="I209" s="1" t="s">
        <v>4333</v>
      </c>
      <c r="J209" s="1" t="s">
        <v>41</v>
      </c>
      <c r="K209" s="1" t="s">
        <v>41</v>
      </c>
    </row>
    <row r="210" spans="1:6" ht="20.1" customHeight="1">
      <c r="A210" s="14" t="s">
        <v>4334</v>
      </c>
      <c r="B210" s="16">
        <v>3805</v>
      </c>
      <c r="C210" s="16">
        <v>1505</v>
      </c>
      <c r="D210" s="16">
        <v>1178</v>
      </c>
      <c r="E210" s="16">
        <v>1122</v>
      </c>
      <c r="F210" s="17"/>
    </row>
    <row r="211" spans="1:6" ht="20.1" customHeight="1">
      <c r="A211" s="17"/>
      <c r="B211" s="17"/>
      <c r="C211" s="17"/>
      <c r="D211" s="17"/>
      <c r="E211" s="17"/>
      <c r="F211" s="17"/>
    </row>
    <row r="212" spans="1:11" ht="20.1" customHeight="1">
      <c r="A212" s="17" t="s">
        <v>4520</v>
      </c>
      <c r="B212" s="17"/>
      <c r="C212" s="17"/>
      <c r="D212" s="17"/>
      <c r="E212" s="17"/>
      <c r="F212" s="14" t="s">
        <v>41</v>
      </c>
      <c r="G212" s="1" t="s">
        <v>180</v>
      </c>
      <c r="I212" s="1" t="s">
        <v>177</v>
      </c>
      <c r="J212" s="1" t="s">
        <v>178</v>
      </c>
      <c r="K212" s="1" t="s">
        <v>54</v>
      </c>
    </row>
    <row r="213" spans="1:12" ht="20.1" customHeight="1">
      <c r="A213" s="14" t="s">
        <v>41</v>
      </c>
      <c r="B213" s="15"/>
      <c r="C213" s="15"/>
      <c r="D213" s="15"/>
      <c r="E213" s="15"/>
      <c r="F213" s="14" t="s">
        <v>41</v>
      </c>
      <c r="G213" s="1" t="s">
        <v>180</v>
      </c>
      <c r="H213" s="1" t="s">
        <v>4254</v>
      </c>
      <c r="I213" s="1" t="s">
        <v>41</v>
      </c>
      <c r="J213" s="1" t="s">
        <v>41</v>
      </c>
      <c r="K213" s="1" t="s">
        <v>41</v>
      </c>
      <c r="L213">
        <v>1</v>
      </c>
    </row>
    <row r="214" spans="1:11" ht="20.1" customHeight="1">
      <c r="A214" s="14" t="s">
        <v>4521</v>
      </c>
      <c r="B214" s="15">
        <v>0</v>
      </c>
      <c r="C214" s="15">
        <v>0</v>
      </c>
      <c r="D214" s="15">
        <v>0</v>
      </c>
      <c r="E214" s="15">
        <v>0</v>
      </c>
      <c r="F214" s="14" t="s">
        <v>41</v>
      </c>
      <c r="G214" s="1" t="s">
        <v>180</v>
      </c>
      <c r="H214" s="1" t="s">
        <v>4256</v>
      </c>
      <c r="I214" s="1" t="s">
        <v>4522</v>
      </c>
      <c r="J214" s="1" t="s">
        <v>41</v>
      </c>
      <c r="K214" s="1" t="s">
        <v>41</v>
      </c>
    </row>
    <row r="215" spans="1:11" ht="20.1" customHeight="1">
      <c r="A215" s="14" t="s">
        <v>4523</v>
      </c>
      <c r="B215" s="15">
        <v>0</v>
      </c>
      <c r="C215" s="15">
        <v>0</v>
      </c>
      <c r="D215" s="15">
        <v>0</v>
      </c>
      <c r="E215" s="15">
        <v>0</v>
      </c>
      <c r="F215" s="14" t="s">
        <v>41</v>
      </c>
      <c r="G215" s="1" t="s">
        <v>180</v>
      </c>
      <c r="H215" s="1" t="s">
        <v>4256</v>
      </c>
      <c r="I215" s="1" t="s">
        <v>4523</v>
      </c>
      <c r="J215" s="1" t="s">
        <v>41</v>
      </c>
      <c r="K215" s="1" t="s">
        <v>41</v>
      </c>
    </row>
    <row r="216" spans="1:11" ht="20.1" customHeight="1">
      <c r="A216" s="14" t="s">
        <v>4524</v>
      </c>
      <c r="B216" s="15">
        <v>0</v>
      </c>
      <c r="C216" s="15">
        <v>0</v>
      </c>
      <c r="D216" s="15">
        <v>0</v>
      </c>
      <c r="E216" s="15">
        <v>0</v>
      </c>
      <c r="F216" s="14" t="s">
        <v>41</v>
      </c>
      <c r="G216" s="1" t="s">
        <v>180</v>
      </c>
      <c r="H216" s="1" t="s">
        <v>4256</v>
      </c>
      <c r="I216" s="1" t="s">
        <v>4525</v>
      </c>
      <c r="J216" s="1" t="s">
        <v>41</v>
      </c>
      <c r="K216" s="1" t="s">
        <v>41</v>
      </c>
    </row>
    <row r="217" spans="1:11" ht="20.1" customHeight="1">
      <c r="A217" s="14" t="s">
        <v>4526</v>
      </c>
      <c r="B217" s="15">
        <v>0</v>
      </c>
      <c r="C217" s="15">
        <v>0</v>
      </c>
      <c r="D217" s="15">
        <v>0</v>
      </c>
      <c r="E217" s="15">
        <v>0</v>
      </c>
      <c r="F217" s="14" t="s">
        <v>41</v>
      </c>
      <c r="G217" s="1" t="s">
        <v>180</v>
      </c>
      <c r="H217" s="1" t="s">
        <v>4256</v>
      </c>
      <c r="I217" s="1" t="s">
        <v>4527</v>
      </c>
      <c r="J217" s="1" t="s">
        <v>41</v>
      </c>
      <c r="K217" s="1" t="s">
        <v>41</v>
      </c>
    </row>
    <row r="218" spans="1:11" ht="20.1" customHeight="1">
      <c r="A218" s="14" t="s">
        <v>4528</v>
      </c>
      <c r="B218" s="15">
        <v>0</v>
      </c>
      <c r="C218" s="15">
        <v>0</v>
      </c>
      <c r="D218" s="15">
        <v>0</v>
      </c>
      <c r="E218" s="15">
        <v>0</v>
      </c>
      <c r="F218" s="14" t="s">
        <v>41</v>
      </c>
      <c r="G218" s="1" t="s">
        <v>180</v>
      </c>
      <c r="H218" s="1" t="s">
        <v>4256</v>
      </c>
      <c r="I218" s="1" t="s">
        <v>4529</v>
      </c>
      <c r="J218" s="1" t="s">
        <v>41</v>
      </c>
      <c r="K218" s="1" t="s">
        <v>41</v>
      </c>
    </row>
    <row r="219" spans="1:11" ht="20.1" customHeight="1">
      <c r="A219" s="14" t="s">
        <v>4337</v>
      </c>
      <c r="B219" s="15">
        <v>0</v>
      </c>
      <c r="C219" s="15">
        <v>0</v>
      </c>
      <c r="D219" s="15">
        <v>0</v>
      </c>
      <c r="E219" s="15">
        <v>0</v>
      </c>
      <c r="F219" s="14" t="s">
        <v>41</v>
      </c>
      <c r="G219" s="1" t="s">
        <v>180</v>
      </c>
      <c r="H219" s="1" t="s">
        <v>4256</v>
      </c>
      <c r="I219" s="1" t="s">
        <v>41</v>
      </c>
      <c r="J219" s="1" t="s">
        <v>41</v>
      </c>
      <c r="K219" s="1" t="s">
        <v>41</v>
      </c>
    </row>
    <row r="220" spans="1:11" ht="20.1" customHeight="1">
      <c r="A220" s="14" t="s">
        <v>4530</v>
      </c>
      <c r="B220" s="15">
        <v>0</v>
      </c>
      <c r="C220" s="15">
        <v>0</v>
      </c>
      <c r="D220" s="15">
        <v>0</v>
      </c>
      <c r="E220" s="15">
        <v>0</v>
      </c>
      <c r="F220" s="14" t="s">
        <v>41</v>
      </c>
      <c r="G220" s="1" t="s">
        <v>180</v>
      </c>
      <c r="H220" s="1" t="s">
        <v>4256</v>
      </c>
      <c r="I220" s="1" t="s">
        <v>4531</v>
      </c>
      <c r="J220" s="1" t="s">
        <v>41</v>
      </c>
      <c r="K220" s="1" t="s">
        <v>41</v>
      </c>
    </row>
    <row r="221" spans="1:11" ht="20.1" customHeight="1">
      <c r="A221" s="14" t="s">
        <v>4532</v>
      </c>
      <c r="B221" s="15">
        <v>0</v>
      </c>
      <c r="C221" s="15">
        <v>0</v>
      </c>
      <c r="D221" s="15">
        <v>0</v>
      </c>
      <c r="E221" s="15">
        <v>0</v>
      </c>
      <c r="F221" s="14" t="s">
        <v>41</v>
      </c>
      <c r="G221" s="1" t="s">
        <v>180</v>
      </c>
      <c r="H221" s="1" t="s">
        <v>4256</v>
      </c>
      <c r="I221" s="1" t="s">
        <v>4533</v>
      </c>
      <c r="J221" s="1" t="s">
        <v>41</v>
      </c>
      <c r="K221" s="1" t="s">
        <v>41</v>
      </c>
    </row>
    <row r="222" spans="1:11" ht="20.1" customHeight="1">
      <c r="A222" s="14" t="s">
        <v>4534</v>
      </c>
      <c r="B222" s="15">
        <v>0</v>
      </c>
      <c r="C222" s="15">
        <v>0</v>
      </c>
      <c r="D222" s="15">
        <v>0</v>
      </c>
      <c r="E222" s="15">
        <v>0</v>
      </c>
      <c r="F222" s="14" t="s">
        <v>41</v>
      </c>
      <c r="G222" s="1" t="s">
        <v>180</v>
      </c>
      <c r="H222" s="1" t="s">
        <v>4256</v>
      </c>
      <c r="I222" s="1" t="s">
        <v>4535</v>
      </c>
      <c r="J222" s="1" t="s">
        <v>41</v>
      </c>
      <c r="K222" s="1" t="s">
        <v>41</v>
      </c>
    </row>
    <row r="223" spans="1:11" ht="20.1" customHeight="1">
      <c r="A223" s="14" t="s">
        <v>4536</v>
      </c>
      <c r="B223" s="15">
        <v>0</v>
      </c>
      <c r="C223" s="15">
        <v>0</v>
      </c>
      <c r="D223" s="15">
        <v>0</v>
      </c>
      <c r="E223" s="15">
        <v>0</v>
      </c>
      <c r="F223" s="14" t="s">
        <v>41</v>
      </c>
      <c r="G223" s="1" t="s">
        <v>180</v>
      </c>
      <c r="H223" s="1" t="s">
        <v>4256</v>
      </c>
      <c r="I223" s="1" t="s">
        <v>4537</v>
      </c>
      <c r="J223" s="1" t="s">
        <v>41</v>
      </c>
      <c r="K223" s="1" t="s">
        <v>41</v>
      </c>
    </row>
    <row r="224" spans="1:11" ht="20.1" customHeight="1">
      <c r="A224" s="14" t="s">
        <v>4538</v>
      </c>
      <c r="B224" s="15">
        <v>0</v>
      </c>
      <c r="C224" s="15">
        <v>0</v>
      </c>
      <c r="D224" s="15">
        <v>0</v>
      </c>
      <c r="E224" s="15">
        <v>0</v>
      </c>
      <c r="F224" s="14" t="s">
        <v>41</v>
      </c>
      <c r="G224" s="1" t="s">
        <v>180</v>
      </c>
      <c r="H224" s="1" t="s">
        <v>4256</v>
      </c>
      <c r="I224" s="1" t="s">
        <v>4539</v>
      </c>
      <c r="J224" s="1" t="s">
        <v>41</v>
      </c>
      <c r="K224" s="1" t="s">
        <v>41</v>
      </c>
    </row>
    <row r="225" spans="1:11" ht="20.1" customHeight="1">
      <c r="A225" s="14" t="s">
        <v>4540</v>
      </c>
      <c r="B225" s="15">
        <v>0</v>
      </c>
      <c r="C225" s="15">
        <v>0</v>
      </c>
      <c r="D225" s="15">
        <v>0</v>
      </c>
      <c r="E225" s="15">
        <v>0</v>
      </c>
      <c r="F225" s="14" t="s">
        <v>41</v>
      </c>
      <c r="G225" s="1" t="s">
        <v>180</v>
      </c>
      <c r="H225" s="1" t="s">
        <v>4256</v>
      </c>
      <c r="I225" s="1" t="s">
        <v>4541</v>
      </c>
      <c r="J225" s="1" t="s">
        <v>41</v>
      </c>
      <c r="K225" s="1" t="s">
        <v>41</v>
      </c>
    </row>
    <row r="226" spans="1:11" ht="20.1" customHeight="1">
      <c r="A226" s="14" t="s">
        <v>4542</v>
      </c>
      <c r="B226" s="15">
        <v>0</v>
      </c>
      <c r="C226" s="15">
        <v>0</v>
      </c>
      <c r="D226" s="15">
        <v>0</v>
      </c>
      <c r="E226" s="15">
        <v>0</v>
      </c>
      <c r="F226" s="14" t="s">
        <v>41</v>
      </c>
      <c r="G226" s="1" t="s">
        <v>180</v>
      </c>
      <c r="H226" s="1" t="s">
        <v>4256</v>
      </c>
      <c r="I226" s="1" t="s">
        <v>4543</v>
      </c>
      <c r="J226" s="1" t="s">
        <v>41</v>
      </c>
      <c r="K226" s="1" t="s">
        <v>41</v>
      </c>
    </row>
    <row r="227" spans="1:11" ht="20.1" customHeight="1">
      <c r="A227" s="14" t="s">
        <v>4544</v>
      </c>
      <c r="B227" s="15">
        <v>0</v>
      </c>
      <c r="C227" s="15">
        <v>0</v>
      </c>
      <c r="D227" s="15">
        <v>0</v>
      </c>
      <c r="E227" s="15">
        <v>0</v>
      </c>
      <c r="F227" s="14" t="s">
        <v>41</v>
      </c>
      <c r="G227" s="1" t="s">
        <v>180</v>
      </c>
      <c r="H227" s="1" t="s">
        <v>4256</v>
      </c>
      <c r="I227" s="1" t="s">
        <v>4545</v>
      </c>
      <c r="J227" s="1" t="s">
        <v>41</v>
      </c>
      <c r="K227" s="1" t="s">
        <v>41</v>
      </c>
    </row>
    <row r="228" spans="1:11" ht="20.1" customHeight="1">
      <c r="A228" s="14" t="s">
        <v>4546</v>
      </c>
      <c r="B228" s="15">
        <v>0</v>
      </c>
      <c r="C228" s="15">
        <v>0</v>
      </c>
      <c r="D228" s="15">
        <v>0</v>
      </c>
      <c r="E228" s="15">
        <v>0</v>
      </c>
      <c r="F228" s="14" t="s">
        <v>41</v>
      </c>
      <c r="G228" s="1" t="s">
        <v>180</v>
      </c>
      <c r="H228" s="1" t="s">
        <v>4256</v>
      </c>
      <c r="I228" s="1" t="s">
        <v>4547</v>
      </c>
      <c r="J228" s="1" t="s">
        <v>41</v>
      </c>
      <c r="K228" s="1" t="s">
        <v>41</v>
      </c>
    </row>
    <row r="229" spans="1:11" ht="20.1" customHeight="1">
      <c r="A229" s="14" t="s">
        <v>4548</v>
      </c>
      <c r="B229" s="15">
        <v>0</v>
      </c>
      <c r="C229" s="15">
        <v>0</v>
      </c>
      <c r="D229" s="15">
        <v>0</v>
      </c>
      <c r="E229" s="15">
        <v>0</v>
      </c>
      <c r="F229" s="14" t="s">
        <v>41</v>
      </c>
      <c r="G229" s="1" t="s">
        <v>180</v>
      </c>
      <c r="H229" s="1" t="s">
        <v>4256</v>
      </c>
      <c r="I229" s="1" t="s">
        <v>4549</v>
      </c>
      <c r="J229" s="1" t="s">
        <v>41</v>
      </c>
      <c r="K229" s="1" t="s">
        <v>41</v>
      </c>
    </row>
    <row r="230" spans="1:11" ht="20.1" customHeight="1">
      <c r="A230" s="14" t="s">
        <v>4550</v>
      </c>
      <c r="B230" s="15">
        <v>0</v>
      </c>
      <c r="C230" s="15">
        <v>0</v>
      </c>
      <c r="D230" s="15">
        <v>0</v>
      </c>
      <c r="E230" s="15">
        <v>0</v>
      </c>
      <c r="F230" s="14" t="s">
        <v>41</v>
      </c>
      <c r="G230" s="1" t="s">
        <v>180</v>
      </c>
      <c r="H230" s="1" t="s">
        <v>4256</v>
      </c>
      <c r="I230" s="1" t="s">
        <v>4551</v>
      </c>
      <c r="J230" s="1" t="s">
        <v>41</v>
      </c>
      <c r="K230" s="1" t="s">
        <v>41</v>
      </c>
    </row>
    <row r="231" spans="1:11" ht="20.1" customHeight="1">
      <c r="A231" s="14" t="s">
        <v>4552</v>
      </c>
      <c r="B231" s="15">
        <v>0</v>
      </c>
      <c r="C231" s="15">
        <v>0</v>
      </c>
      <c r="D231" s="15">
        <v>0</v>
      </c>
      <c r="E231" s="15">
        <v>0</v>
      </c>
      <c r="F231" s="14" t="s">
        <v>41</v>
      </c>
      <c r="G231" s="1" t="s">
        <v>180</v>
      </c>
      <c r="H231" s="1" t="s">
        <v>4256</v>
      </c>
      <c r="I231" s="1" t="s">
        <v>4553</v>
      </c>
      <c r="J231" s="1" t="s">
        <v>41</v>
      </c>
      <c r="K231" s="1" t="s">
        <v>41</v>
      </c>
    </row>
    <row r="232" spans="1:11" ht="20.1" customHeight="1">
      <c r="A232" s="14" t="s">
        <v>4554</v>
      </c>
      <c r="B232" s="15">
        <v>0</v>
      </c>
      <c r="C232" s="15">
        <v>0</v>
      </c>
      <c r="D232" s="15">
        <v>0</v>
      </c>
      <c r="E232" s="15">
        <v>0</v>
      </c>
      <c r="F232" s="14" t="s">
        <v>41</v>
      </c>
      <c r="G232" s="1" t="s">
        <v>180</v>
      </c>
      <c r="H232" s="1" t="s">
        <v>4256</v>
      </c>
      <c r="I232" s="1" t="s">
        <v>4555</v>
      </c>
      <c r="J232" s="1" t="s">
        <v>41</v>
      </c>
      <c r="K232" s="1" t="s">
        <v>41</v>
      </c>
    </row>
    <row r="233" spans="1:11" ht="20.1" customHeight="1">
      <c r="A233" s="14" t="s">
        <v>4556</v>
      </c>
      <c r="B233" s="15">
        <v>45340.8</v>
      </c>
      <c r="C233" s="15">
        <v>0</v>
      </c>
      <c r="D233" s="15">
        <v>0</v>
      </c>
      <c r="E233" s="15">
        <v>45340.8</v>
      </c>
      <c r="F233" s="14" t="s">
        <v>41</v>
      </c>
      <c r="G233" s="1" t="s">
        <v>180</v>
      </c>
      <c r="H233" s="1" t="s">
        <v>4256</v>
      </c>
      <c r="I233" s="1" t="s">
        <v>4557</v>
      </c>
      <c r="J233" s="1" t="s">
        <v>41</v>
      </c>
      <c r="K233" s="1" t="s">
        <v>41</v>
      </c>
    </row>
    <row r="234" spans="1:11" ht="20.1" customHeight="1">
      <c r="A234" s="14" t="s">
        <v>4558</v>
      </c>
      <c r="B234" s="15">
        <v>39519.1</v>
      </c>
      <c r="C234" s="15">
        <v>0</v>
      </c>
      <c r="D234" s="15">
        <v>0</v>
      </c>
      <c r="E234" s="15">
        <v>39519.1</v>
      </c>
      <c r="F234" s="14" t="s">
        <v>41</v>
      </c>
      <c r="G234" s="1" t="s">
        <v>180</v>
      </c>
      <c r="H234" s="1" t="s">
        <v>4256</v>
      </c>
      <c r="I234" s="1" t="s">
        <v>4559</v>
      </c>
      <c r="J234" s="1" t="s">
        <v>41</v>
      </c>
      <c r="K234" s="1" t="s">
        <v>41</v>
      </c>
    </row>
    <row r="235" spans="1:11" ht="20.1" customHeight="1">
      <c r="A235" s="14" t="s">
        <v>4560</v>
      </c>
      <c r="B235" s="15">
        <v>34519.1</v>
      </c>
      <c r="C235" s="15">
        <v>0</v>
      </c>
      <c r="D235" s="15">
        <v>0</v>
      </c>
      <c r="E235" s="15">
        <v>34519.1</v>
      </c>
      <c r="F235" s="14" t="s">
        <v>41</v>
      </c>
      <c r="G235" s="1" t="s">
        <v>180</v>
      </c>
      <c r="H235" s="1" t="s">
        <v>4256</v>
      </c>
      <c r="I235" s="1" t="s">
        <v>4561</v>
      </c>
      <c r="J235" s="1" t="s">
        <v>41</v>
      </c>
      <c r="K235" s="1" t="s">
        <v>41</v>
      </c>
    </row>
    <row r="236" spans="1:11" ht="20.1" customHeight="1">
      <c r="A236" s="14" t="s">
        <v>4398</v>
      </c>
      <c r="B236" s="15">
        <v>119379</v>
      </c>
      <c r="C236" s="15">
        <v>0</v>
      </c>
      <c r="D236" s="15">
        <v>0</v>
      </c>
      <c r="E236" s="15">
        <v>119379</v>
      </c>
      <c r="F236" s="14" t="s">
        <v>41</v>
      </c>
      <c r="G236" s="1" t="s">
        <v>180</v>
      </c>
      <c r="H236" s="1" t="s">
        <v>4256</v>
      </c>
      <c r="I236" s="1" t="s">
        <v>4399</v>
      </c>
      <c r="J236" s="1" t="s">
        <v>41</v>
      </c>
      <c r="K236" s="1" t="s">
        <v>41</v>
      </c>
    </row>
    <row r="237" spans="1:6" ht="20.1" customHeight="1">
      <c r="A237" s="14" t="s">
        <v>4334</v>
      </c>
      <c r="B237" s="16">
        <v>119379</v>
      </c>
      <c r="C237" s="16">
        <v>0</v>
      </c>
      <c r="D237" s="16">
        <v>0</v>
      </c>
      <c r="E237" s="16">
        <v>119379</v>
      </c>
      <c r="F237" s="17"/>
    </row>
    <row r="238" spans="1:6" ht="20.1" customHeight="1">
      <c r="A238" s="17"/>
      <c r="B238" s="17"/>
      <c r="C238" s="17"/>
      <c r="D238" s="17"/>
      <c r="E238" s="17"/>
      <c r="F238" s="17"/>
    </row>
    <row r="239" spans="1:11" ht="20.1" customHeight="1">
      <c r="A239" s="17" t="s">
        <v>4562</v>
      </c>
      <c r="B239" s="17"/>
      <c r="C239" s="17"/>
      <c r="D239" s="17"/>
      <c r="E239" s="17"/>
      <c r="F239" s="14" t="s">
        <v>41</v>
      </c>
      <c r="G239" s="1" t="s">
        <v>1004</v>
      </c>
      <c r="I239" s="1" t="s">
        <v>1001</v>
      </c>
      <c r="J239" s="1" t="s">
        <v>1002</v>
      </c>
      <c r="K239" s="1" t="s">
        <v>994</v>
      </c>
    </row>
    <row r="240" spans="1:12" ht="20.1" customHeight="1">
      <c r="A240" s="14" t="s">
        <v>41</v>
      </c>
      <c r="B240" s="15"/>
      <c r="C240" s="15"/>
      <c r="D240" s="15"/>
      <c r="E240" s="15"/>
      <c r="F240" s="14" t="s">
        <v>41</v>
      </c>
      <c r="G240" s="1" t="s">
        <v>1004</v>
      </c>
      <c r="H240" s="1" t="s">
        <v>4254</v>
      </c>
      <c r="I240" s="1" t="s">
        <v>41</v>
      </c>
      <c r="J240" s="1" t="s">
        <v>41</v>
      </c>
      <c r="K240" s="1" t="s">
        <v>41</v>
      </c>
      <c r="L240">
        <v>1</v>
      </c>
    </row>
    <row r="241" spans="1:11" ht="20.1" customHeight="1">
      <c r="A241" s="14" t="s">
        <v>4563</v>
      </c>
      <c r="B241" s="15">
        <v>0</v>
      </c>
      <c r="C241" s="15">
        <v>0</v>
      </c>
      <c r="D241" s="15">
        <v>0</v>
      </c>
      <c r="E241" s="15">
        <v>0</v>
      </c>
      <c r="F241" s="14" t="s">
        <v>41</v>
      </c>
      <c r="G241" s="1" t="s">
        <v>1004</v>
      </c>
      <c r="H241" s="1" t="s">
        <v>4256</v>
      </c>
      <c r="I241" s="1" t="s">
        <v>4564</v>
      </c>
      <c r="J241" s="1" t="s">
        <v>41</v>
      </c>
      <c r="K241" s="1" t="s">
        <v>41</v>
      </c>
    </row>
    <row r="242" spans="1:11" ht="20.1" customHeight="1">
      <c r="A242" s="14" t="s">
        <v>4337</v>
      </c>
      <c r="B242" s="15">
        <v>0</v>
      </c>
      <c r="C242" s="15">
        <v>0</v>
      </c>
      <c r="D242" s="15">
        <v>0</v>
      </c>
      <c r="E242" s="15">
        <v>0</v>
      </c>
      <c r="F242" s="14" t="s">
        <v>41</v>
      </c>
      <c r="G242" s="1" t="s">
        <v>1004</v>
      </c>
      <c r="H242" s="1" t="s">
        <v>4256</v>
      </c>
      <c r="I242" s="1" t="s">
        <v>41</v>
      </c>
      <c r="J242" s="1" t="s">
        <v>41</v>
      </c>
      <c r="K242" s="1" t="s">
        <v>41</v>
      </c>
    </row>
    <row r="243" spans="1:11" ht="20.1" customHeight="1">
      <c r="A243" s="14" t="s">
        <v>4565</v>
      </c>
      <c r="B243" s="15">
        <v>0</v>
      </c>
      <c r="C243" s="15">
        <v>0</v>
      </c>
      <c r="D243" s="15">
        <v>0</v>
      </c>
      <c r="E243" s="15">
        <v>0</v>
      </c>
      <c r="F243" s="14" t="s">
        <v>41</v>
      </c>
      <c r="G243" s="1" t="s">
        <v>1004</v>
      </c>
      <c r="H243" s="1" t="s">
        <v>4256</v>
      </c>
      <c r="I243" s="1" t="s">
        <v>4566</v>
      </c>
      <c r="J243" s="1" t="s">
        <v>41</v>
      </c>
      <c r="K243" s="1" t="s">
        <v>41</v>
      </c>
    </row>
    <row r="244" spans="1:11" ht="20.1" customHeight="1">
      <c r="A244" s="14" t="s">
        <v>4567</v>
      </c>
      <c r="B244" s="15">
        <v>0</v>
      </c>
      <c r="C244" s="15">
        <v>0</v>
      </c>
      <c r="D244" s="15">
        <v>0</v>
      </c>
      <c r="E244" s="15">
        <v>0</v>
      </c>
      <c r="F244" s="14" t="s">
        <v>41</v>
      </c>
      <c r="G244" s="1" t="s">
        <v>1004</v>
      </c>
      <c r="H244" s="1" t="s">
        <v>4256</v>
      </c>
      <c r="I244" s="1" t="s">
        <v>4568</v>
      </c>
      <c r="J244" s="1" t="s">
        <v>41</v>
      </c>
      <c r="K244" s="1" t="s">
        <v>41</v>
      </c>
    </row>
    <row r="245" spans="1:11" ht="20.1" customHeight="1">
      <c r="A245" s="14" t="s">
        <v>4569</v>
      </c>
      <c r="B245" s="15">
        <v>0</v>
      </c>
      <c r="C245" s="15">
        <v>0</v>
      </c>
      <c r="D245" s="15">
        <v>0</v>
      </c>
      <c r="E245" s="15">
        <v>0</v>
      </c>
      <c r="F245" s="14" t="s">
        <v>41</v>
      </c>
      <c r="G245" s="1" t="s">
        <v>1004</v>
      </c>
      <c r="H245" s="1" t="s">
        <v>4256</v>
      </c>
      <c r="I245" s="1" t="s">
        <v>4570</v>
      </c>
      <c r="J245" s="1" t="s">
        <v>41</v>
      </c>
      <c r="K245" s="1" t="s">
        <v>41</v>
      </c>
    </row>
    <row r="246" spans="1:11" ht="20.1" customHeight="1">
      <c r="A246" s="14" t="s">
        <v>4337</v>
      </c>
      <c r="B246" s="15">
        <v>0</v>
      </c>
      <c r="C246" s="15">
        <v>0</v>
      </c>
      <c r="D246" s="15">
        <v>0</v>
      </c>
      <c r="E246" s="15">
        <v>0</v>
      </c>
      <c r="F246" s="14" t="s">
        <v>41</v>
      </c>
      <c r="G246" s="1" t="s">
        <v>1004</v>
      </c>
      <c r="H246" s="1" t="s">
        <v>4256</v>
      </c>
      <c r="I246" s="1" t="s">
        <v>41</v>
      </c>
      <c r="J246" s="1" t="s">
        <v>41</v>
      </c>
      <c r="K246" s="1" t="s">
        <v>41</v>
      </c>
    </row>
    <row r="247" spans="1:11" ht="20.1" customHeight="1">
      <c r="A247" s="14" t="s">
        <v>4571</v>
      </c>
      <c r="B247" s="15">
        <v>0</v>
      </c>
      <c r="C247" s="15">
        <v>0</v>
      </c>
      <c r="D247" s="15">
        <v>0</v>
      </c>
      <c r="E247" s="15">
        <v>0</v>
      </c>
      <c r="F247" s="14" t="s">
        <v>41</v>
      </c>
      <c r="G247" s="1" t="s">
        <v>1004</v>
      </c>
      <c r="H247" s="1" t="s">
        <v>4256</v>
      </c>
      <c r="I247" s="1" t="s">
        <v>4572</v>
      </c>
      <c r="J247" s="1" t="s">
        <v>41</v>
      </c>
      <c r="K247" s="1" t="s">
        <v>41</v>
      </c>
    </row>
    <row r="248" spans="1:11" ht="20.1" customHeight="1">
      <c r="A248" s="14" t="s">
        <v>4573</v>
      </c>
      <c r="B248" s="15">
        <v>0</v>
      </c>
      <c r="C248" s="15">
        <v>0</v>
      </c>
      <c r="D248" s="15">
        <v>0</v>
      </c>
      <c r="E248" s="15">
        <v>0</v>
      </c>
      <c r="F248" s="14" t="s">
        <v>41</v>
      </c>
      <c r="G248" s="1" t="s">
        <v>1004</v>
      </c>
      <c r="H248" s="1" t="s">
        <v>4256</v>
      </c>
      <c r="I248" s="1" t="s">
        <v>4574</v>
      </c>
      <c r="J248" s="1" t="s">
        <v>41</v>
      </c>
      <c r="K248" s="1" t="s">
        <v>41</v>
      </c>
    </row>
    <row r="249" spans="1:11" ht="20.1" customHeight="1">
      <c r="A249" s="14" t="s">
        <v>4575</v>
      </c>
      <c r="B249" s="15">
        <v>0</v>
      </c>
      <c r="C249" s="15">
        <v>0</v>
      </c>
      <c r="D249" s="15">
        <v>0</v>
      </c>
      <c r="E249" s="15">
        <v>0</v>
      </c>
      <c r="F249" s="14" t="s">
        <v>41</v>
      </c>
      <c r="G249" s="1" t="s">
        <v>1004</v>
      </c>
      <c r="H249" s="1" t="s">
        <v>4256</v>
      </c>
      <c r="I249" s="1" t="s">
        <v>4576</v>
      </c>
      <c r="J249" s="1" t="s">
        <v>41</v>
      </c>
      <c r="K249" s="1" t="s">
        <v>41</v>
      </c>
    </row>
    <row r="250" spans="1:11" ht="20.1" customHeight="1">
      <c r="A250" s="14" t="s">
        <v>4577</v>
      </c>
      <c r="B250" s="15">
        <v>0</v>
      </c>
      <c r="C250" s="15">
        <v>0</v>
      </c>
      <c r="D250" s="15">
        <v>0</v>
      </c>
      <c r="E250" s="15">
        <v>0</v>
      </c>
      <c r="F250" s="14" t="s">
        <v>41</v>
      </c>
      <c r="G250" s="1" t="s">
        <v>1004</v>
      </c>
      <c r="H250" s="1" t="s">
        <v>4256</v>
      </c>
      <c r="I250" s="1" t="s">
        <v>4578</v>
      </c>
      <c r="J250" s="1" t="s">
        <v>41</v>
      </c>
      <c r="K250" s="1" t="s">
        <v>41</v>
      </c>
    </row>
    <row r="251" spans="1:11" ht="20.1" customHeight="1">
      <c r="A251" s="14" t="s">
        <v>4579</v>
      </c>
      <c r="B251" s="15">
        <v>0</v>
      </c>
      <c r="C251" s="15">
        <v>0</v>
      </c>
      <c r="D251" s="15">
        <v>0</v>
      </c>
      <c r="E251" s="15">
        <v>0</v>
      </c>
      <c r="F251" s="14" t="s">
        <v>41</v>
      </c>
      <c r="G251" s="1" t="s">
        <v>1004</v>
      </c>
      <c r="H251" s="1" t="s">
        <v>4256</v>
      </c>
      <c r="I251" s="1" t="s">
        <v>4580</v>
      </c>
      <c r="J251" s="1" t="s">
        <v>41</v>
      </c>
      <c r="K251" s="1" t="s">
        <v>41</v>
      </c>
    </row>
    <row r="252" spans="1:11" ht="20.1" customHeight="1">
      <c r="A252" s="14" t="s">
        <v>4581</v>
      </c>
      <c r="B252" s="15">
        <v>0</v>
      </c>
      <c r="C252" s="15">
        <v>0</v>
      </c>
      <c r="D252" s="15">
        <v>0</v>
      </c>
      <c r="E252" s="15">
        <v>0</v>
      </c>
      <c r="F252" s="14" t="s">
        <v>41</v>
      </c>
      <c r="G252" s="1" t="s">
        <v>1004</v>
      </c>
      <c r="H252" s="1" t="s">
        <v>4256</v>
      </c>
      <c r="I252" s="1" t="s">
        <v>4582</v>
      </c>
      <c r="J252" s="1" t="s">
        <v>41</v>
      </c>
      <c r="K252" s="1" t="s">
        <v>41</v>
      </c>
    </row>
    <row r="253" spans="1:11" ht="20.1" customHeight="1">
      <c r="A253" s="14" t="s">
        <v>4583</v>
      </c>
      <c r="B253" s="15">
        <v>0</v>
      </c>
      <c r="C253" s="15">
        <v>0</v>
      </c>
      <c r="D253" s="15">
        <v>0</v>
      </c>
      <c r="E253" s="15">
        <v>0</v>
      </c>
      <c r="F253" s="14" t="s">
        <v>41</v>
      </c>
      <c r="G253" s="1" t="s">
        <v>1004</v>
      </c>
      <c r="H253" s="1" t="s">
        <v>4256</v>
      </c>
      <c r="I253" s="1" t="s">
        <v>4584</v>
      </c>
      <c r="J253" s="1" t="s">
        <v>41</v>
      </c>
      <c r="K253" s="1" t="s">
        <v>41</v>
      </c>
    </row>
    <row r="254" spans="1:11" ht="20.1" customHeight="1">
      <c r="A254" s="14" t="s">
        <v>4585</v>
      </c>
      <c r="B254" s="15">
        <v>0</v>
      </c>
      <c r="C254" s="15">
        <v>0</v>
      </c>
      <c r="D254" s="15">
        <v>0</v>
      </c>
      <c r="E254" s="15">
        <v>0</v>
      </c>
      <c r="F254" s="14" t="s">
        <v>41</v>
      </c>
      <c r="G254" s="1" t="s">
        <v>1004</v>
      </c>
      <c r="H254" s="1" t="s">
        <v>4256</v>
      </c>
      <c r="I254" s="1" t="s">
        <v>4586</v>
      </c>
      <c r="J254" s="1" t="s">
        <v>41</v>
      </c>
      <c r="K254" s="1" t="s">
        <v>41</v>
      </c>
    </row>
    <row r="255" spans="1:11" ht="20.1" customHeight="1">
      <c r="A255" s="14" t="s">
        <v>4587</v>
      </c>
      <c r="B255" s="15">
        <v>0</v>
      </c>
      <c r="C255" s="15">
        <v>0</v>
      </c>
      <c r="D255" s="15">
        <v>0</v>
      </c>
      <c r="E255" s="15">
        <v>0</v>
      </c>
      <c r="F255" s="14" t="s">
        <v>41</v>
      </c>
      <c r="G255" s="1" t="s">
        <v>1004</v>
      </c>
      <c r="H255" s="1" t="s">
        <v>4256</v>
      </c>
      <c r="I255" s="1" t="s">
        <v>4588</v>
      </c>
      <c r="J255" s="1" t="s">
        <v>41</v>
      </c>
      <c r="K255" s="1" t="s">
        <v>41</v>
      </c>
    </row>
    <row r="256" spans="1:11" ht="20.1" customHeight="1">
      <c r="A256" s="14" t="s">
        <v>4589</v>
      </c>
      <c r="B256" s="15">
        <v>0</v>
      </c>
      <c r="C256" s="15">
        <v>0</v>
      </c>
      <c r="D256" s="15">
        <v>0</v>
      </c>
      <c r="E256" s="15">
        <v>0</v>
      </c>
      <c r="F256" s="14" t="s">
        <v>41</v>
      </c>
      <c r="G256" s="1" t="s">
        <v>1004</v>
      </c>
      <c r="H256" s="1" t="s">
        <v>4256</v>
      </c>
      <c r="I256" s="1" t="s">
        <v>4590</v>
      </c>
      <c r="J256" s="1" t="s">
        <v>41</v>
      </c>
      <c r="K256" s="1" t="s">
        <v>41</v>
      </c>
    </row>
    <row r="257" spans="1:11" ht="20.1" customHeight="1">
      <c r="A257" s="14" t="s">
        <v>4591</v>
      </c>
      <c r="B257" s="15">
        <v>0</v>
      </c>
      <c r="C257" s="15">
        <v>0</v>
      </c>
      <c r="D257" s="15">
        <v>0</v>
      </c>
      <c r="E257" s="15">
        <v>0</v>
      </c>
      <c r="F257" s="14" t="s">
        <v>41</v>
      </c>
      <c r="G257" s="1" t="s">
        <v>1004</v>
      </c>
      <c r="H257" s="1" t="s">
        <v>4256</v>
      </c>
      <c r="I257" s="1" t="s">
        <v>4592</v>
      </c>
      <c r="J257" s="1" t="s">
        <v>41</v>
      </c>
      <c r="K257" s="1" t="s">
        <v>41</v>
      </c>
    </row>
    <row r="258" spans="1:11" ht="20.1" customHeight="1">
      <c r="A258" s="14" t="s">
        <v>4593</v>
      </c>
      <c r="B258" s="15">
        <v>0</v>
      </c>
      <c r="C258" s="15">
        <v>0</v>
      </c>
      <c r="D258" s="15">
        <v>0</v>
      </c>
      <c r="E258" s="15">
        <v>0</v>
      </c>
      <c r="F258" s="14" t="s">
        <v>41</v>
      </c>
      <c r="G258" s="1" t="s">
        <v>1004</v>
      </c>
      <c r="H258" s="1" t="s">
        <v>4256</v>
      </c>
      <c r="I258" s="1" t="s">
        <v>4594</v>
      </c>
      <c r="J258" s="1" t="s">
        <v>41</v>
      </c>
      <c r="K258" s="1" t="s">
        <v>41</v>
      </c>
    </row>
    <row r="259" spans="1:11" ht="20.1" customHeight="1">
      <c r="A259" s="14" t="s">
        <v>4337</v>
      </c>
      <c r="B259" s="15">
        <v>0</v>
      </c>
      <c r="C259" s="15">
        <v>0</v>
      </c>
      <c r="D259" s="15">
        <v>0</v>
      </c>
      <c r="E259" s="15">
        <v>0</v>
      </c>
      <c r="F259" s="14" t="s">
        <v>41</v>
      </c>
      <c r="G259" s="1" t="s">
        <v>1004</v>
      </c>
      <c r="H259" s="1" t="s">
        <v>4256</v>
      </c>
      <c r="I259" s="1" t="s">
        <v>4337</v>
      </c>
      <c r="J259" s="1" t="s">
        <v>41</v>
      </c>
      <c r="K259" s="1" t="s">
        <v>41</v>
      </c>
    </row>
    <row r="260" spans="1:11" ht="20.1" customHeight="1">
      <c r="A260" s="14" t="s">
        <v>4595</v>
      </c>
      <c r="B260" s="15">
        <v>0</v>
      </c>
      <c r="C260" s="15">
        <v>0</v>
      </c>
      <c r="D260" s="15">
        <v>0</v>
      </c>
      <c r="E260" s="15">
        <v>0</v>
      </c>
      <c r="F260" s="14" t="s">
        <v>41</v>
      </c>
      <c r="G260" s="1" t="s">
        <v>1004</v>
      </c>
      <c r="H260" s="1" t="s">
        <v>4256</v>
      </c>
      <c r="I260" s="1" t="s">
        <v>4596</v>
      </c>
      <c r="J260" s="1" t="s">
        <v>41</v>
      </c>
      <c r="K260" s="1" t="s">
        <v>41</v>
      </c>
    </row>
    <row r="261" spans="1:11" ht="20.1" customHeight="1">
      <c r="A261" s="14" t="s">
        <v>4597</v>
      </c>
      <c r="B261" s="15">
        <v>0</v>
      </c>
      <c r="C261" s="15">
        <v>0</v>
      </c>
      <c r="D261" s="15">
        <v>0</v>
      </c>
      <c r="E261" s="15">
        <v>0</v>
      </c>
      <c r="F261" s="14" t="s">
        <v>41</v>
      </c>
      <c r="G261" s="1" t="s">
        <v>1004</v>
      </c>
      <c r="H261" s="1" t="s">
        <v>4256</v>
      </c>
      <c r="I261" s="1" t="s">
        <v>4598</v>
      </c>
      <c r="J261" s="1" t="s">
        <v>41</v>
      </c>
      <c r="K261" s="1" t="s">
        <v>41</v>
      </c>
    </row>
    <row r="262" spans="1:11" ht="20.1" customHeight="1">
      <c r="A262" s="14" t="s">
        <v>4599</v>
      </c>
      <c r="B262" s="15">
        <v>0</v>
      </c>
      <c r="C262" s="15">
        <v>0</v>
      </c>
      <c r="D262" s="15">
        <v>0</v>
      </c>
      <c r="E262" s="15">
        <v>0</v>
      </c>
      <c r="F262" s="14" t="s">
        <v>41</v>
      </c>
      <c r="G262" s="1" t="s">
        <v>1004</v>
      </c>
      <c r="H262" s="1" t="s">
        <v>4256</v>
      </c>
      <c r="I262" s="1" t="s">
        <v>4600</v>
      </c>
      <c r="J262" s="1" t="s">
        <v>41</v>
      </c>
      <c r="K262" s="1" t="s">
        <v>41</v>
      </c>
    </row>
    <row r="263" spans="1:11" ht="20.1" customHeight="1">
      <c r="A263" s="14" t="s">
        <v>4601</v>
      </c>
      <c r="B263" s="15">
        <v>0</v>
      </c>
      <c r="C263" s="15">
        <v>0</v>
      </c>
      <c r="D263" s="15">
        <v>0</v>
      </c>
      <c r="E263" s="15">
        <v>0</v>
      </c>
      <c r="F263" s="14" t="s">
        <v>41</v>
      </c>
      <c r="G263" s="1" t="s">
        <v>1004</v>
      </c>
      <c r="H263" s="1" t="s">
        <v>4256</v>
      </c>
      <c r="I263" s="1" t="s">
        <v>4602</v>
      </c>
      <c r="J263" s="1" t="s">
        <v>41</v>
      </c>
      <c r="K263" s="1" t="s">
        <v>41</v>
      </c>
    </row>
    <row r="264" spans="1:11" ht="20.1" customHeight="1">
      <c r="A264" s="14" t="s">
        <v>4603</v>
      </c>
      <c r="B264" s="15">
        <v>0</v>
      </c>
      <c r="C264" s="15">
        <v>0</v>
      </c>
      <c r="D264" s="15">
        <v>0</v>
      </c>
      <c r="E264" s="15">
        <v>0</v>
      </c>
      <c r="F264" s="14" t="s">
        <v>41</v>
      </c>
      <c r="G264" s="1" t="s">
        <v>1004</v>
      </c>
      <c r="H264" s="1" t="s">
        <v>4256</v>
      </c>
      <c r="I264" s="1" t="s">
        <v>4604</v>
      </c>
      <c r="J264" s="1" t="s">
        <v>41</v>
      </c>
      <c r="K264" s="1" t="s">
        <v>41</v>
      </c>
    </row>
    <row r="265" spans="1:11" ht="20.1" customHeight="1">
      <c r="A265" s="14" t="s">
        <v>4552</v>
      </c>
      <c r="B265" s="15">
        <v>0</v>
      </c>
      <c r="C265" s="15">
        <v>0</v>
      </c>
      <c r="D265" s="15">
        <v>0</v>
      </c>
      <c r="E265" s="15">
        <v>0</v>
      </c>
      <c r="F265" s="14" t="s">
        <v>41</v>
      </c>
      <c r="G265" s="1" t="s">
        <v>1004</v>
      </c>
      <c r="H265" s="1" t="s">
        <v>4256</v>
      </c>
      <c r="I265" s="1" t="s">
        <v>4553</v>
      </c>
      <c r="J265" s="1" t="s">
        <v>41</v>
      </c>
      <c r="K265" s="1" t="s">
        <v>41</v>
      </c>
    </row>
    <row r="266" spans="1:11" ht="20.1" customHeight="1">
      <c r="A266" s="14" t="s">
        <v>4605</v>
      </c>
      <c r="B266" s="15">
        <v>0</v>
      </c>
      <c r="C266" s="15">
        <v>0</v>
      </c>
      <c r="D266" s="15">
        <v>0</v>
      </c>
      <c r="E266" s="15">
        <v>0</v>
      </c>
      <c r="F266" s="14" t="s">
        <v>41</v>
      </c>
      <c r="G266" s="1" t="s">
        <v>1004</v>
      </c>
      <c r="H266" s="1" t="s">
        <v>4256</v>
      </c>
      <c r="I266" s="1" t="s">
        <v>4606</v>
      </c>
      <c r="J266" s="1" t="s">
        <v>41</v>
      </c>
      <c r="K266" s="1" t="s">
        <v>41</v>
      </c>
    </row>
    <row r="267" spans="1:11" ht="20.1" customHeight="1">
      <c r="A267" s="14" t="s">
        <v>4607</v>
      </c>
      <c r="B267" s="15">
        <v>0</v>
      </c>
      <c r="C267" s="15">
        <v>0</v>
      </c>
      <c r="D267" s="15">
        <v>0</v>
      </c>
      <c r="E267" s="15">
        <v>0</v>
      </c>
      <c r="F267" s="14" t="s">
        <v>41</v>
      </c>
      <c r="G267" s="1" t="s">
        <v>1004</v>
      </c>
      <c r="H267" s="1" t="s">
        <v>4256</v>
      </c>
      <c r="I267" s="1" t="s">
        <v>4608</v>
      </c>
      <c r="J267" s="1" t="s">
        <v>41</v>
      </c>
      <c r="K267" s="1" t="s">
        <v>41</v>
      </c>
    </row>
    <row r="268" spans="1:11" ht="20.1" customHeight="1">
      <c r="A268" s="14" t="s">
        <v>4609</v>
      </c>
      <c r="B268" s="15">
        <v>0</v>
      </c>
      <c r="C268" s="15">
        <v>0</v>
      </c>
      <c r="D268" s="15">
        <v>0</v>
      </c>
      <c r="E268" s="15">
        <v>0</v>
      </c>
      <c r="F268" s="14" t="s">
        <v>41</v>
      </c>
      <c r="G268" s="1" t="s">
        <v>1004</v>
      </c>
      <c r="H268" s="1" t="s">
        <v>4256</v>
      </c>
      <c r="I268" s="1" t="s">
        <v>4610</v>
      </c>
      <c r="J268" s="1" t="s">
        <v>41</v>
      </c>
      <c r="K268" s="1" t="s">
        <v>41</v>
      </c>
    </row>
    <row r="269" spans="1:11" ht="20.1" customHeight="1">
      <c r="A269" s="14" t="s">
        <v>4534</v>
      </c>
      <c r="B269" s="15">
        <v>0</v>
      </c>
      <c r="C269" s="15">
        <v>0</v>
      </c>
      <c r="D269" s="15">
        <v>0</v>
      </c>
      <c r="E269" s="15">
        <v>0</v>
      </c>
      <c r="F269" s="14" t="s">
        <v>41</v>
      </c>
      <c r="G269" s="1" t="s">
        <v>1004</v>
      </c>
      <c r="H269" s="1" t="s">
        <v>4256</v>
      </c>
      <c r="I269" s="1" t="s">
        <v>4535</v>
      </c>
      <c r="J269" s="1" t="s">
        <v>41</v>
      </c>
      <c r="K269" s="1" t="s">
        <v>41</v>
      </c>
    </row>
    <row r="270" spans="1:11" ht="20.1" customHeight="1">
      <c r="A270" s="14" t="s">
        <v>4611</v>
      </c>
      <c r="B270" s="15">
        <v>0</v>
      </c>
      <c r="C270" s="15">
        <v>0</v>
      </c>
      <c r="D270" s="15">
        <v>0</v>
      </c>
      <c r="E270" s="15">
        <v>0</v>
      </c>
      <c r="F270" s="14" t="s">
        <v>41</v>
      </c>
      <c r="G270" s="1" t="s">
        <v>1004</v>
      </c>
      <c r="H270" s="1" t="s">
        <v>4256</v>
      </c>
      <c r="I270" s="1" t="s">
        <v>4612</v>
      </c>
      <c r="J270" s="1" t="s">
        <v>41</v>
      </c>
      <c r="K270" s="1" t="s">
        <v>41</v>
      </c>
    </row>
    <row r="271" spans="1:11" ht="20.1" customHeight="1">
      <c r="A271" s="14" t="s">
        <v>4613</v>
      </c>
      <c r="B271" s="15">
        <v>0</v>
      </c>
      <c r="C271" s="15">
        <v>0</v>
      </c>
      <c r="D271" s="15">
        <v>0</v>
      </c>
      <c r="E271" s="15">
        <v>0</v>
      </c>
      <c r="F271" s="14" t="s">
        <v>41</v>
      </c>
      <c r="G271" s="1" t="s">
        <v>1004</v>
      </c>
      <c r="H271" s="1" t="s">
        <v>4256</v>
      </c>
      <c r="I271" s="1" t="s">
        <v>4614</v>
      </c>
      <c r="J271" s="1" t="s">
        <v>41</v>
      </c>
      <c r="K271" s="1" t="s">
        <v>41</v>
      </c>
    </row>
    <row r="272" spans="1:11" ht="20.1" customHeight="1">
      <c r="A272" s="14" t="s">
        <v>4615</v>
      </c>
      <c r="B272" s="15">
        <v>0</v>
      </c>
      <c r="C272" s="15">
        <v>0</v>
      </c>
      <c r="D272" s="15">
        <v>0</v>
      </c>
      <c r="E272" s="15">
        <v>0</v>
      </c>
      <c r="F272" s="14" t="s">
        <v>41</v>
      </c>
      <c r="G272" s="1" t="s">
        <v>1004</v>
      </c>
      <c r="H272" s="1" t="s">
        <v>4256</v>
      </c>
      <c r="I272" s="1" t="s">
        <v>4616</v>
      </c>
      <c r="J272" s="1" t="s">
        <v>41</v>
      </c>
      <c r="K272" s="1" t="s">
        <v>41</v>
      </c>
    </row>
    <row r="273" spans="1:11" ht="20.1" customHeight="1">
      <c r="A273" s="14" t="s">
        <v>4617</v>
      </c>
      <c r="B273" s="15">
        <v>0</v>
      </c>
      <c r="C273" s="15">
        <v>0</v>
      </c>
      <c r="D273" s="15">
        <v>0</v>
      </c>
      <c r="E273" s="15">
        <v>0</v>
      </c>
      <c r="F273" s="14" t="s">
        <v>41</v>
      </c>
      <c r="G273" s="1" t="s">
        <v>1004</v>
      </c>
      <c r="H273" s="1" t="s">
        <v>4256</v>
      </c>
      <c r="I273" s="1" t="s">
        <v>4618</v>
      </c>
      <c r="J273" s="1" t="s">
        <v>41</v>
      </c>
      <c r="K273" s="1" t="s">
        <v>41</v>
      </c>
    </row>
    <row r="274" spans="1:11" ht="20.1" customHeight="1">
      <c r="A274" s="14" t="s">
        <v>4619</v>
      </c>
      <c r="B274" s="15">
        <v>0</v>
      </c>
      <c r="C274" s="15">
        <v>0</v>
      </c>
      <c r="D274" s="15">
        <v>0</v>
      </c>
      <c r="E274" s="15">
        <v>0</v>
      </c>
      <c r="F274" s="14" t="s">
        <v>41</v>
      </c>
      <c r="G274" s="1" t="s">
        <v>1004</v>
      </c>
      <c r="H274" s="1" t="s">
        <v>4256</v>
      </c>
      <c r="I274" s="1" t="s">
        <v>4620</v>
      </c>
      <c r="J274" s="1" t="s">
        <v>41</v>
      </c>
      <c r="K274" s="1" t="s">
        <v>41</v>
      </c>
    </row>
    <row r="275" spans="1:11" ht="20.1" customHeight="1">
      <c r="A275" s="14" t="s">
        <v>4621</v>
      </c>
      <c r="B275" s="15">
        <v>0</v>
      </c>
      <c r="C275" s="15">
        <v>0</v>
      </c>
      <c r="D275" s="15">
        <v>0</v>
      </c>
      <c r="E275" s="15">
        <v>0</v>
      </c>
      <c r="F275" s="14" t="s">
        <v>41</v>
      </c>
      <c r="G275" s="1" t="s">
        <v>1004</v>
      </c>
      <c r="H275" s="1" t="s">
        <v>4256</v>
      </c>
      <c r="I275" s="1" t="s">
        <v>4622</v>
      </c>
      <c r="J275" s="1" t="s">
        <v>41</v>
      </c>
      <c r="K275" s="1" t="s">
        <v>41</v>
      </c>
    </row>
    <row r="276" spans="1:11" ht="20.1" customHeight="1">
      <c r="A276" s="14" t="s">
        <v>4623</v>
      </c>
      <c r="B276" s="15">
        <v>0</v>
      </c>
      <c r="C276" s="15">
        <v>0</v>
      </c>
      <c r="D276" s="15">
        <v>0</v>
      </c>
      <c r="E276" s="15">
        <v>0</v>
      </c>
      <c r="F276" s="14" t="s">
        <v>41</v>
      </c>
      <c r="G276" s="1" t="s">
        <v>1004</v>
      </c>
      <c r="H276" s="1" t="s">
        <v>4256</v>
      </c>
      <c r="I276" s="1" t="s">
        <v>4624</v>
      </c>
      <c r="J276" s="1" t="s">
        <v>41</v>
      </c>
      <c r="K276" s="1" t="s">
        <v>41</v>
      </c>
    </row>
    <row r="277" spans="1:11" ht="20.1" customHeight="1">
      <c r="A277" s="14" t="s">
        <v>4625</v>
      </c>
      <c r="B277" s="15">
        <v>0</v>
      </c>
      <c r="C277" s="15">
        <v>0</v>
      </c>
      <c r="D277" s="15">
        <v>0</v>
      </c>
      <c r="E277" s="15">
        <v>0</v>
      </c>
      <c r="F277" s="14" t="s">
        <v>41</v>
      </c>
      <c r="G277" s="1" t="s">
        <v>1004</v>
      </c>
      <c r="H277" s="1" t="s">
        <v>4256</v>
      </c>
      <c r="I277" s="1" t="s">
        <v>4626</v>
      </c>
      <c r="J277" s="1" t="s">
        <v>41</v>
      </c>
      <c r="K277" s="1" t="s">
        <v>41</v>
      </c>
    </row>
    <row r="278" spans="1:11" ht="20.1" customHeight="1">
      <c r="A278" s="14" t="s">
        <v>4627</v>
      </c>
      <c r="B278" s="15">
        <v>0</v>
      </c>
      <c r="C278" s="15">
        <v>0</v>
      </c>
      <c r="D278" s="15">
        <v>0</v>
      </c>
      <c r="E278" s="15">
        <v>0</v>
      </c>
      <c r="F278" s="14" t="s">
        <v>41</v>
      </c>
      <c r="G278" s="1" t="s">
        <v>1004</v>
      </c>
      <c r="H278" s="1" t="s">
        <v>4256</v>
      </c>
      <c r="I278" s="1" t="s">
        <v>4628</v>
      </c>
      <c r="J278" s="1" t="s">
        <v>41</v>
      </c>
      <c r="K278" s="1" t="s">
        <v>41</v>
      </c>
    </row>
    <row r="279" spans="1:11" ht="20.1" customHeight="1">
      <c r="A279" s="14" t="s">
        <v>4629</v>
      </c>
      <c r="B279" s="15">
        <v>0</v>
      </c>
      <c r="C279" s="15">
        <v>0</v>
      </c>
      <c r="D279" s="15">
        <v>0</v>
      </c>
      <c r="E279" s="15">
        <v>0</v>
      </c>
      <c r="F279" s="14" t="s">
        <v>41</v>
      </c>
      <c r="G279" s="1" t="s">
        <v>1004</v>
      </c>
      <c r="H279" s="1" t="s">
        <v>4256</v>
      </c>
      <c r="I279" s="1" t="s">
        <v>4630</v>
      </c>
      <c r="J279" s="1" t="s">
        <v>41</v>
      </c>
      <c r="K279" s="1" t="s">
        <v>41</v>
      </c>
    </row>
    <row r="280" spans="1:11" ht="20.1" customHeight="1">
      <c r="A280" s="14" t="s">
        <v>4631</v>
      </c>
      <c r="B280" s="15">
        <v>0</v>
      </c>
      <c r="C280" s="15">
        <v>0</v>
      </c>
      <c r="D280" s="15">
        <v>0</v>
      </c>
      <c r="E280" s="15">
        <v>0</v>
      </c>
      <c r="F280" s="14" t="s">
        <v>41</v>
      </c>
      <c r="G280" s="1" t="s">
        <v>1004</v>
      </c>
      <c r="H280" s="1" t="s">
        <v>4256</v>
      </c>
      <c r="I280" s="1" t="s">
        <v>4632</v>
      </c>
      <c r="J280" s="1" t="s">
        <v>41</v>
      </c>
      <c r="K280" s="1" t="s">
        <v>41</v>
      </c>
    </row>
    <row r="281" spans="1:11" ht="20.1" customHeight="1">
      <c r="A281" s="14" t="s">
        <v>4633</v>
      </c>
      <c r="B281" s="15">
        <v>0</v>
      </c>
      <c r="C281" s="15">
        <v>0</v>
      </c>
      <c r="D281" s="15">
        <v>0</v>
      </c>
      <c r="E281" s="15">
        <v>0</v>
      </c>
      <c r="F281" s="14" t="s">
        <v>41</v>
      </c>
      <c r="G281" s="1" t="s">
        <v>1004</v>
      </c>
      <c r="H281" s="1" t="s">
        <v>4256</v>
      </c>
      <c r="I281" s="1" t="s">
        <v>4634</v>
      </c>
      <c r="J281" s="1" t="s">
        <v>41</v>
      </c>
      <c r="K281" s="1" t="s">
        <v>41</v>
      </c>
    </row>
    <row r="282" spans="1:11" ht="20.1" customHeight="1">
      <c r="A282" s="14" t="s">
        <v>4635</v>
      </c>
      <c r="B282" s="15">
        <v>0</v>
      </c>
      <c r="C282" s="15">
        <v>0</v>
      </c>
      <c r="D282" s="15">
        <v>0</v>
      </c>
      <c r="E282" s="15">
        <v>0</v>
      </c>
      <c r="F282" s="14" t="s">
        <v>41</v>
      </c>
      <c r="G282" s="1" t="s">
        <v>1004</v>
      </c>
      <c r="H282" s="1" t="s">
        <v>4256</v>
      </c>
      <c r="I282" s="1" t="s">
        <v>4636</v>
      </c>
      <c r="J282" s="1" t="s">
        <v>41</v>
      </c>
      <c r="K282" s="1" t="s">
        <v>41</v>
      </c>
    </row>
    <row r="283" spans="1:11" ht="20.1" customHeight="1">
      <c r="A283" s="14" t="s">
        <v>4637</v>
      </c>
      <c r="B283" s="15">
        <v>87.1</v>
      </c>
      <c r="C283" s="15">
        <v>0</v>
      </c>
      <c r="D283" s="15">
        <v>0</v>
      </c>
      <c r="E283" s="15">
        <v>87.1</v>
      </c>
      <c r="F283" s="14" t="s">
        <v>41</v>
      </c>
      <c r="G283" s="1" t="s">
        <v>1004</v>
      </c>
      <c r="H283" s="1" t="s">
        <v>4256</v>
      </c>
      <c r="I283" s="1" t="s">
        <v>4638</v>
      </c>
      <c r="J283" s="1" t="s">
        <v>41</v>
      </c>
      <c r="K283" s="1" t="s">
        <v>41</v>
      </c>
    </row>
    <row r="284" spans="1:11" ht="20.1" customHeight="1">
      <c r="A284" s="14" t="s">
        <v>4639</v>
      </c>
      <c r="B284" s="15">
        <v>171.2</v>
      </c>
      <c r="C284" s="15">
        <v>0</v>
      </c>
      <c r="D284" s="15">
        <v>0</v>
      </c>
      <c r="E284" s="15">
        <v>171.2</v>
      </c>
      <c r="F284" s="14" t="s">
        <v>41</v>
      </c>
      <c r="G284" s="1" t="s">
        <v>1004</v>
      </c>
      <c r="H284" s="1" t="s">
        <v>4256</v>
      </c>
      <c r="I284" s="1" t="s">
        <v>4640</v>
      </c>
      <c r="J284" s="1" t="s">
        <v>41</v>
      </c>
      <c r="K284" s="1" t="s">
        <v>41</v>
      </c>
    </row>
    <row r="285" spans="1:11" ht="20.1" customHeight="1">
      <c r="A285" s="14" t="s">
        <v>4641</v>
      </c>
      <c r="B285" s="15">
        <v>58.9</v>
      </c>
      <c r="C285" s="15">
        <v>0</v>
      </c>
      <c r="D285" s="15">
        <v>0</v>
      </c>
      <c r="E285" s="15">
        <v>58.9</v>
      </c>
      <c r="F285" s="14" t="s">
        <v>41</v>
      </c>
      <c r="G285" s="1" t="s">
        <v>1004</v>
      </c>
      <c r="H285" s="1" t="s">
        <v>4256</v>
      </c>
      <c r="I285" s="1" t="s">
        <v>4642</v>
      </c>
      <c r="J285" s="1" t="s">
        <v>41</v>
      </c>
      <c r="K285" s="1" t="s">
        <v>41</v>
      </c>
    </row>
    <row r="286" spans="1:11" ht="20.1" customHeight="1">
      <c r="A286" s="14" t="s">
        <v>4398</v>
      </c>
      <c r="B286" s="15">
        <v>317.2</v>
      </c>
      <c r="C286" s="15">
        <v>0</v>
      </c>
      <c r="D286" s="15">
        <v>0</v>
      </c>
      <c r="E286" s="15">
        <v>317.2</v>
      </c>
      <c r="F286" s="14" t="s">
        <v>41</v>
      </c>
      <c r="G286" s="1" t="s">
        <v>1004</v>
      </c>
      <c r="H286" s="1" t="s">
        <v>4256</v>
      </c>
      <c r="I286" s="1" t="s">
        <v>4399</v>
      </c>
      <c r="J286" s="1" t="s">
        <v>41</v>
      </c>
      <c r="K286" s="1" t="s">
        <v>41</v>
      </c>
    </row>
    <row r="287" spans="1:11" ht="20.1" customHeight="1">
      <c r="A287" s="14" t="s">
        <v>4337</v>
      </c>
      <c r="B287" s="15">
        <v>0</v>
      </c>
      <c r="C287" s="15">
        <v>0</v>
      </c>
      <c r="D287" s="15">
        <v>0</v>
      </c>
      <c r="E287" s="15">
        <v>0</v>
      </c>
      <c r="F287" s="14" t="s">
        <v>41</v>
      </c>
      <c r="G287" s="1" t="s">
        <v>1004</v>
      </c>
      <c r="H287" s="1" t="s">
        <v>4256</v>
      </c>
      <c r="I287" s="1" t="s">
        <v>41</v>
      </c>
      <c r="J287" s="1" t="s">
        <v>41</v>
      </c>
      <c r="K287" s="1" t="s">
        <v>41</v>
      </c>
    </row>
    <row r="288" spans="1:11" ht="20.1" customHeight="1">
      <c r="A288" s="14" t="s">
        <v>4643</v>
      </c>
      <c r="B288" s="15">
        <v>0</v>
      </c>
      <c r="C288" s="15">
        <v>0</v>
      </c>
      <c r="D288" s="15">
        <v>0</v>
      </c>
      <c r="E288" s="15">
        <v>0</v>
      </c>
      <c r="F288" s="14" t="s">
        <v>41</v>
      </c>
      <c r="G288" s="1" t="s">
        <v>1004</v>
      </c>
      <c r="H288" s="1" t="s">
        <v>4256</v>
      </c>
      <c r="I288" s="1" t="s">
        <v>4644</v>
      </c>
      <c r="J288" s="1" t="s">
        <v>41</v>
      </c>
      <c r="K288" s="1" t="s">
        <v>41</v>
      </c>
    </row>
    <row r="289" spans="1:11" ht="20.1" customHeight="1">
      <c r="A289" s="14" t="s">
        <v>4573</v>
      </c>
      <c r="B289" s="15">
        <v>0</v>
      </c>
      <c r="C289" s="15">
        <v>0</v>
      </c>
      <c r="D289" s="15">
        <v>0</v>
      </c>
      <c r="E289" s="15">
        <v>0</v>
      </c>
      <c r="F289" s="14" t="s">
        <v>41</v>
      </c>
      <c r="G289" s="1" t="s">
        <v>1004</v>
      </c>
      <c r="H289" s="1" t="s">
        <v>4256</v>
      </c>
      <c r="I289" s="1" t="s">
        <v>4574</v>
      </c>
      <c r="J289" s="1" t="s">
        <v>41</v>
      </c>
      <c r="K289" s="1" t="s">
        <v>41</v>
      </c>
    </row>
    <row r="290" spans="1:11" ht="20.1" customHeight="1">
      <c r="A290" s="14" t="s">
        <v>4575</v>
      </c>
      <c r="B290" s="15">
        <v>0</v>
      </c>
      <c r="C290" s="15">
        <v>0</v>
      </c>
      <c r="D290" s="15">
        <v>0</v>
      </c>
      <c r="E290" s="15">
        <v>0</v>
      </c>
      <c r="F290" s="14" t="s">
        <v>41</v>
      </c>
      <c r="G290" s="1" t="s">
        <v>1004</v>
      </c>
      <c r="H290" s="1" t="s">
        <v>4256</v>
      </c>
      <c r="I290" s="1" t="s">
        <v>4576</v>
      </c>
      <c r="J290" s="1" t="s">
        <v>41</v>
      </c>
      <c r="K290" s="1" t="s">
        <v>41</v>
      </c>
    </row>
    <row r="291" spans="1:11" ht="20.1" customHeight="1">
      <c r="A291" s="14" t="s">
        <v>4577</v>
      </c>
      <c r="B291" s="15">
        <v>0</v>
      </c>
      <c r="C291" s="15">
        <v>0</v>
      </c>
      <c r="D291" s="15">
        <v>0</v>
      </c>
      <c r="E291" s="15">
        <v>0</v>
      </c>
      <c r="F291" s="14" t="s">
        <v>41</v>
      </c>
      <c r="G291" s="1" t="s">
        <v>1004</v>
      </c>
      <c r="H291" s="1" t="s">
        <v>4256</v>
      </c>
      <c r="I291" s="1" t="s">
        <v>4578</v>
      </c>
      <c r="J291" s="1" t="s">
        <v>41</v>
      </c>
      <c r="K291" s="1" t="s">
        <v>41</v>
      </c>
    </row>
    <row r="292" spans="1:11" ht="20.1" customHeight="1">
      <c r="A292" s="14" t="s">
        <v>4579</v>
      </c>
      <c r="B292" s="15">
        <v>0</v>
      </c>
      <c r="C292" s="15">
        <v>0</v>
      </c>
      <c r="D292" s="15">
        <v>0</v>
      </c>
      <c r="E292" s="15">
        <v>0</v>
      </c>
      <c r="F292" s="14" t="s">
        <v>41</v>
      </c>
      <c r="G292" s="1" t="s">
        <v>1004</v>
      </c>
      <c r="H292" s="1" t="s">
        <v>4256</v>
      </c>
      <c r="I292" s="1" t="s">
        <v>4580</v>
      </c>
      <c r="J292" s="1" t="s">
        <v>41</v>
      </c>
      <c r="K292" s="1" t="s">
        <v>41</v>
      </c>
    </row>
    <row r="293" spans="1:11" ht="20.1" customHeight="1">
      <c r="A293" s="14" t="s">
        <v>4581</v>
      </c>
      <c r="B293" s="15">
        <v>0</v>
      </c>
      <c r="C293" s="15">
        <v>0</v>
      </c>
      <c r="D293" s="15">
        <v>0</v>
      </c>
      <c r="E293" s="15">
        <v>0</v>
      </c>
      <c r="F293" s="14" t="s">
        <v>41</v>
      </c>
      <c r="G293" s="1" t="s">
        <v>1004</v>
      </c>
      <c r="H293" s="1" t="s">
        <v>4256</v>
      </c>
      <c r="I293" s="1" t="s">
        <v>4582</v>
      </c>
      <c r="J293" s="1" t="s">
        <v>41</v>
      </c>
      <c r="K293" s="1" t="s">
        <v>41</v>
      </c>
    </row>
    <row r="294" spans="1:11" ht="20.1" customHeight="1">
      <c r="A294" s="14" t="s">
        <v>4583</v>
      </c>
      <c r="B294" s="15">
        <v>0</v>
      </c>
      <c r="C294" s="15">
        <v>0</v>
      </c>
      <c r="D294" s="15">
        <v>0</v>
      </c>
      <c r="E294" s="15">
        <v>0</v>
      </c>
      <c r="F294" s="14" t="s">
        <v>41</v>
      </c>
      <c r="G294" s="1" t="s">
        <v>1004</v>
      </c>
      <c r="H294" s="1" t="s">
        <v>4256</v>
      </c>
      <c r="I294" s="1" t="s">
        <v>4584</v>
      </c>
      <c r="J294" s="1" t="s">
        <v>41</v>
      </c>
      <c r="K294" s="1" t="s">
        <v>41</v>
      </c>
    </row>
    <row r="295" spans="1:11" ht="20.1" customHeight="1">
      <c r="A295" s="14" t="s">
        <v>4585</v>
      </c>
      <c r="B295" s="15">
        <v>0</v>
      </c>
      <c r="C295" s="15">
        <v>0</v>
      </c>
      <c r="D295" s="15">
        <v>0</v>
      </c>
      <c r="E295" s="15">
        <v>0</v>
      </c>
      <c r="F295" s="14" t="s">
        <v>41</v>
      </c>
      <c r="G295" s="1" t="s">
        <v>1004</v>
      </c>
      <c r="H295" s="1" t="s">
        <v>4256</v>
      </c>
      <c r="I295" s="1" t="s">
        <v>4586</v>
      </c>
      <c r="J295" s="1" t="s">
        <v>41</v>
      </c>
      <c r="K295" s="1" t="s">
        <v>41</v>
      </c>
    </row>
    <row r="296" spans="1:11" ht="20.1" customHeight="1">
      <c r="A296" s="14" t="s">
        <v>4587</v>
      </c>
      <c r="B296" s="15">
        <v>0</v>
      </c>
      <c r="C296" s="15">
        <v>0</v>
      </c>
      <c r="D296" s="15">
        <v>0</v>
      </c>
      <c r="E296" s="15">
        <v>0</v>
      </c>
      <c r="F296" s="14" t="s">
        <v>41</v>
      </c>
      <c r="G296" s="1" t="s">
        <v>1004</v>
      </c>
      <c r="H296" s="1" t="s">
        <v>4256</v>
      </c>
      <c r="I296" s="1" t="s">
        <v>4588</v>
      </c>
      <c r="J296" s="1" t="s">
        <v>41</v>
      </c>
      <c r="K296" s="1" t="s">
        <v>41</v>
      </c>
    </row>
    <row r="297" spans="1:11" ht="20.1" customHeight="1">
      <c r="A297" s="14" t="s">
        <v>4589</v>
      </c>
      <c r="B297" s="15">
        <v>0</v>
      </c>
      <c r="C297" s="15">
        <v>0</v>
      </c>
      <c r="D297" s="15">
        <v>0</v>
      </c>
      <c r="E297" s="15">
        <v>0</v>
      </c>
      <c r="F297" s="14" t="s">
        <v>41</v>
      </c>
      <c r="G297" s="1" t="s">
        <v>1004</v>
      </c>
      <c r="H297" s="1" t="s">
        <v>4256</v>
      </c>
      <c r="I297" s="1" t="s">
        <v>4590</v>
      </c>
      <c r="J297" s="1" t="s">
        <v>41</v>
      </c>
      <c r="K297" s="1" t="s">
        <v>41</v>
      </c>
    </row>
    <row r="298" spans="1:11" ht="20.1" customHeight="1">
      <c r="A298" s="14" t="s">
        <v>4591</v>
      </c>
      <c r="B298" s="15">
        <v>0</v>
      </c>
      <c r="C298" s="15">
        <v>0</v>
      </c>
      <c r="D298" s="15">
        <v>0</v>
      </c>
      <c r="E298" s="15">
        <v>0</v>
      </c>
      <c r="F298" s="14" t="s">
        <v>41</v>
      </c>
      <c r="G298" s="1" t="s">
        <v>1004</v>
      </c>
      <c r="H298" s="1" t="s">
        <v>4256</v>
      </c>
      <c r="I298" s="1" t="s">
        <v>4592</v>
      </c>
      <c r="J298" s="1" t="s">
        <v>41</v>
      </c>
      <c r="K298" s="1" t="s">
        <v>41</v>
      </c>
    </row>
    <row r="299" spans="1:11" ht="20.1" customHeight="1">
      <c r="A299" s="14" t="s">
        <v>4593</v>
      </c>
      <c r="B299" s="15">
        <v>0</v>
      </c>
      <c r="C299" s="15">
        <v>0</v>
      </c>
      <c r="D299" s="15">
        <v>0</v>
      </c>
      <c r="E299" s="15">
        <v>0</v>
      </c>
      <c r="F299" s="14" t="s">
        <v>41</v>
      </c>
      <c r="G299" s="1" t="s">
        <v>1004</v>
      </c>
      <c r="H299" s="1" t="s">
        <v>4256</v>
      </c>
      <c r="I299" s="1" t="s">
        <v>4594</v>
      </c>
      <c r="J299" s="1" t="s">
        <v>41</v>
      </c>
      <c r="K299" s="1" t="s">
        <v>41</v>
      </c>
    </row>
    <row r="300" spans="1:11" ht="20.1" customHeight="1">
      <c r="A300" s="14" t="s">
        <v>4337</v>
      </c>
      <c r="B300" s="15">
        <v>0</v>
      </c>
      <c r="C300" s="15">
        <v>0</v>
      </c>
      <c r="D300" s="15">
        <v>0</v>
      </c>
      <c r="E300" s="15">
        <v>0</v>
      </c>
      <c r="F300" s="14" t="s">
        <v>41</v>
      </c>
      <c r="G300" s="1" t="s">
        <v>1004</v>
      </c>
      <c r="H300" s="1" t="s">
        <v>4256</v>
      </c>
      <c r="I300" s="1" t="s">
        <v>41</v>
      </c>
      <c r="J300" s="1" t="s">
        <v>41</v>
      </c>
      <c r="K300" s="1" t="s">
        <v>41</v>
      </c>
    </row>
    <row r="301" spans="1:11" ht="20.1" customHeight="1">
      <c r="A301" s="14" t="s">
        <v>4645</v>
      </c>
      <c r="B301" s="15">
        <v>0</v>
      </c>
      <c r="C301" s="15">
        <v>0</v>
      </c>
      <c r="D301" s="15">
        <v>0</v>
      </c>
      <c r="E301" s="15">
        <v>0</v>
      </c>
      <c r="F301" s="14" t="s">
        <v>41</v>
      </c>
      <c r="G301" s="1" t="s">
        <v>1004</v>
      </c>
      <c r="H301" s="1" t="s">
        <v>4256</v>
      </c>
      <c r="I301" s="1" t="s">
        <v>4646</v>
      </c>
      <c r="J301" s="1" t="s">
        <v>41</v>
      </c>
      <c r="K301" s="1" t="s">
        <v>41</v>
      </c>
    </row>
    <row r="302" spans="1:11" ht="20.1" customHeight="1">
      <c r="A302" s="14" t="s">
        <v>4647</v>
      </c>
      <c r="B302" s="15">
        <v>649.2</v>
      </c>
      <c r="C302" s="15">
        <v>0</v>
      </c>
      <c r="D302" s="15">
        <v>0</v>
      </c>
      <c r="E302" s="15">
        <v>649.2</v>
      </c>
      <c r="F302" s="14" t="s">
        <v>41</v>
      </c>
      <c r="G302" s="1" t="s">
        <v>1004</v>
      </c>
      <c r="H302" s="1" t="s">
        <v>4256</v>
      </c>
      <c r="I302" s="1" t="s">
        <v>4648</v>
      </c>
      <c r="J302" s="1" t="s">
        <v>41</v>
      </c>
      <c r="K302" s="1" t="s">
        <v>41</v>
      </c>
    </row>
    <row r="303" spans="1:11" ht="20.1" customHeight="1">
      <c r="A303" s="14" t="s">
        <v>4398</v>
      </c>
      <c r="B303" s="15">
        <v>649.2</v>
      </c>
      <c r="C303" s="15">
        <v>0</v>
      </c>
      <c r="D303" s="15">
        <v>0</v>
      </c>
      <c r="E303" s="15">
        <v>649.2</v>
      </c>
      <c r="F303" s="14" t="s">
        <v>41</v>
      </c>
      <c r="G303" s="1" t="s">
        <v>1004</v>
      </c>
      <c r="H303" s="1" t="s">
        <v>4256</v>
      </c>
      <c r="I303" s="1" t="s">
        <v>4399</v>
      </c>
      <c r="J303" s="1" t="s">
        <v>41</v>
      </c>
      <c r="K303" s="1" t="s">
        <v>41</v>
      </c>
    </row>
    <row r="304" spans="1:6" ht="20.1" customHeight="1">
      <c r="A304" s="14" t="s">
        <v>4334</v>
      </c>
      <c r="B304" s="16">
        <v>966</v>
      </c>
      <c r="C304" s="16">
        <v>0</v>
      </c>
      <c r="D304" s="16">
        <v>0</v>
      </c>
      <c r="E304" s="16">
        <v>966</v>
      </c>
      <c r="F304" s="17"/>
    </row>
    <row r="305" spans="1:6" ht="20.1" customHeight="1">
      <c r="A305" s="17"/>
      <c r="B305" s="17"/>
      <c r="C305" s="17"/>
      <c r="D305" s="17"/>
      <c r="E305" s="17"/>
      <c r="F305" s="17"/>
    </row>
    <row r="306" spans="1:11" ht="20.1" customHeight="1">
      <c r="A306" s="17" t="s">
        <v>4649</v>
      </c>
      <c r="B306" s="17"/>
      <c r="C306" s="17"/>
      <c r="D306" s="17"/>
      <c r="E306" s="17"/>
      <c r="F306" s="14" t="s">
        <v>41</v>
      </c>
      <c r="G306" s="1" t="s">
        <v>1008</v>
      </c>
      <c r="I306" s="1" t="s">
        <v>1005</v>
      </c>
      <c r="J306" s="1" t="s">
        <v>1006</v>
      </c>
      <c r="K306" s="1" t="s">
        <v>219</v>
      </c>
    </row>
    <row r="307" spans="1:12" ht="20.1" customHeight="1">
      <c r="A307" s="14" t="s">
        <v>41</v>
      </c>
      <c r="B307" s="15"/>
      <c r="C307" s="15"/>
      <c r="D307" s="15"/>
      <c r="E307" s="15"/>
      <c r="F307" s="14" t="s">
        <v>41</v>
      </c>
      <c r="G307" s="1" t="s">
        <v>1008</v>
      </c>
      <c r="H307" s="1" t="s">
        <v>4254</v>
      </c>
      <c r="I307" s="1" t="s">
        <v>41</v>
      </c>
      <c r="J307" s="1" t="s">
        <v>41</v>
      </c>
      <c r="K307" s="1" t="s">
        <v>41</v>
      </c>
      <c r="L307">
        <v>1</v>
      </c>
    </row>
    <row r="308" spans="1:11" ht="20.1" customHeight="1">
      <c r="A308" s="14" t="s">
        <v>4650</v>
      </c>
      <c r="B308" s="15">
        <v>0</v>
      </c>
      <c r="C308" s="15">
        <v>0</v>
      </c>
      <c r="D308" s="15">
        <v>0</v>
      </c>
      <c r="E308" s="15">
        <v>0</v>
      </c>
      <c r="F308" s="14" t="s">
        <v>41</v>
      </c>
      <c r="G308" s="1" t="s">
        <v>1008</v>
      </c>
      <c r="H308" s="1" t="s">
        <v>4256</v>
      </c>
      <c r="I308" s="1" t="s">
        <v>4651</v>
      </c>
      <c r="J308" s="1" t="s">
        <v>41</v>
      </c>
      <c r="K308" s="1" t="s">
        <v>41</v>
      </c>
    </row>
    <row r="309" spans="1:11" ht="20.1" customHeight="1">
      <c r="A309" s="14" t="s">
        <v>4337</v>
      </c>
      <c r="B309" s="15">
        <v>0</v>
      </c>
      <c r="C309" s="15">
        <v>0</v>
      </c>
      <c r="D309" s="15">
        <v>0</v>
      </c>
      <c r="E309" s="15">
        <v>0</v>
      </c>
      <c r="F309" s="14" t="s">
        <v>41</v>
      </c>
      <c r="G309" s="1" t="s">
        <v>1008</v>
      </c>
      <c r="H309" s="1" t="s">
        <v>4256</v>
      </c>
      <c r="I309" s="1" t="s">
        <v>4337</v>
      </c>
      <c r="J309" s="1" t="s">
        <v>41</v>
      </c>
      <c r="K309" s="1" t="s">
        <v>41</v>
      </c>
    </row>
    <row r="310" spans="1:11" ht="20.1" customHeight="1">
      <c r="A310" s="14" t="s">
        <v>4565</v>
      </c>
      <c r="B310" s="15">
        <v>0</v>
      </c>
      <c r="C310" s="15">
        <v>0</v>
      </c>
      <c r="D310" s="15">
        <v>0</v>
      </c>
      <c r="E310" s="15">
        <v>0</v>
      </c>
      <c r="F310" s="14" t="s">
        <v>41</v>
      </c>
      <c r="G310" s="1" t="s">
        <v>1008</v>
      </c>
      <c r="H310" s="1" t="s">
        <v>4256</v>
      </c>
      <c r="I310" s="1" t="s">
        <v>4566</v>
      </c>
      <c r="J310" s="1" t="s">
        <v>41</v>
      </c>
      <c r="K310" s="1" t="s">
        <v>41</v>
      </c>
    </row>
    <row r="311" spans="1:11" ht="20.1" customHeight="1">
      <c r="A311" s="14" t="s">
        <v>4652</v>
      </c>
      <c r="B311" s="15">
        <v>0</v>
      </c>
      <c r="C311" s="15">
        <v>0</v>
      </c>
      <c r="D311" s="15">
        <v>0</v>
      </c>
      <c r="E311" s="15">
        <v>0</v>
      </c>
      <c r="F311" s="14" t="s">
        <v>41</v>
      </c>
      <c r="G311" s="1" t="s">
        <v>1008</v>
      </c>
      <c r="H311" s="1" t="s">
        <v>4256</v>
      </c>
      <c r="I311" s="1" t="s">
        <v>4653</v>
      </c>
      <c r="J311" s="1" t="s">
        <v>41</v>
      </c>
      <c r="K311" s="1" t="s">
        <v>41</v>
      </c>
    </row>
    <row r="312" spans="1:11" ht="20.1" customHeight="1">
      <c r="A312" s="14" t="s">
        <v>4654</v>
      </c>
      <c r="B312" s="15">
        <v>0</v>
      </c>
      <c r="C312" s="15">
        <v>0</v>
      </c>
      <c r="D312" s="15">
        <v>0</v>
      </c>
      <c r="E312" s="15">
        <v>0</v>
      </c>
      <c r="F312" s="14" t="s">
        <v>41</v>
      </c>
      <c r="G312" s="1" t="s">
        <v>1008</v>
      </c>
      <c r="H312" s="1" t="s">
        <v>4256</v>
      </c>
      <c r="I312" s="1" t="s">
        <v>4655</v>
      </c>
      <c r="J312" s="1" t="s">
        <v>41</v>
      </c>
      <c r="K312" s="1" t="s">
        <v>41</v>
      </c>
    </row>
    <row r="313" spans="1:11" ht="20.1" customHeight="1">
      <c r="A313" s="14" t="s">
        <v>4337</v>
      </c>
      <c r="B313" s="15">
        <v>0</v>
      </c>
      <c r="C313" s="15">
        <v>0</v>
      </c>
      <c r="D313" s="15">
        <v>0</v>
      </c>
      <c r="E313" s="15">
        <v>0</v>
      </c>
      <c r="F313" s="14" t="s">
        <v>41</v>
      </c>
      <c r="G313" s="1" t="s">
        <v>1008</v>
      </c>
      <c r="H313" s="1" t="s">
        <v>4256</v>
      </c>
      <c r="I313" s="1" t="s">
        <v>41</v>
      </c>
      <c r="J313" s="1" t="s">
        <v>41</v>
      </c>
      <c r="K313" s="1" t="s">
        <v>41</v>
      </c>
    </row>
    <row r="314" spans="1:11" ht="20.1" customHeight="1">
      <c r="A314" s="14" t="s">
        <v>4656</v>
      </c>
      <c r="B314" s="15">
        <v>0</v>
      </c>
      <c r="C314" s="15">
        <v>0</v>
      </c>
      <c r="D314" s="15">
        <v>0</v>
      </c>
      <c r="E314" s="15">
        <v>0</v>
      </c>
      <c r="F314" s="14" t="s">
        <v>41</v>
      </c>
      <c r="G314" s="1" t="s">
        <v>1008</v>
      </c>
      <c r="H314" s="1" t="s">
        <v>4256</v>
      </c>
      <c r="I314" s="1" t="s">
        <v>4657</v>
      </c>
      <c r="J314" s="1" t="s">
        <v>41</v>
      </c>
      <c r="K314" s="1" t="s">
        <v>41</v>
      </c>
    </row>
    <row r="315" spans="1:11" ht="20.1" customHeight="1">
      <c r="A315" s="14" t="s">
        <v>4658</v>
      </c>
      <c r="B315" s="15">
        <v>0</v>
      </c>
      <c r="C315" s="15">
        <v>0</v>
      </c>
      <c r="D315" s="15">
        <v>0</v>
      </c>
      <c r="E315" s="15">
        <v>0</v>
      </c>
      <c r="F315" s="14" t="s">
        <v>41</v>
      </c>
      <c r="G315" s="1" t="s">
        <v>1008</v>
      </c>
      <c r="H315" s="1" t="s">
        <v>4256</v>
      </c>
      <c r="I315" s="1" t="s">
        <v>4659</v>
      </c>
      <c r="J315" s="1" t="s">
        <v>41</v>
      </c>
      <c r="K315" s="1" t="s">
        <v>41</v>
      </c>
    </row>
    <row r="316" spans="1:11" ht="20.1" customHeight="1">
      <c r="A316" s="14" t="s">
        <v>4660</v>
      </c>
      <c r="B316" s="15">
        <v>0</v>
      </c>
      <c r="C316" s="15">
        <v>0</v>
      </c>
      <c r="D316" s="15">
        <v>0</v>
      </c>
      <c r="E316" s="15">
        <v>0</v>
      </c>
      <c r="F316" s="14" t="s">
        <v>41</v>
      </c>
      <c r="G316" s="1" t="s">
        <v>1008</v>
      </c>
      <c r="H316" s="1" t="s">
        <v>4256</v>
      </c>
      <c r="I316" s="1" t="s">
        <v>4661</v>
      </c>
      <c r="J316" s="1" t="s">
        <v>41</v>
      </c>
      <c r="K316" s="1" t="s">
        <v>41</v>
      </c>
    </row>
    <row r="317" spans="1:11" ht="20.1" customHeight="1">
      <c r="A317" s="14" t="s">
        <v>4662</v>
      </c>
      <c r="B317" s="15">
        <v>0</v>
      </c>
      <c r="C317" s="15">
        <v>0</v>
      </c>
      <c r="D317" s="15">
        <v>0</v>
      </c>
      <c r="E317" s="15">
        <v>0</v>
      </c>
      <c r="F317" s="14" t="s">
        <v>41</v>
      </c>
      <c r="G317" s="1" t="s">
        <v>1008</v>
      </c>
      <c r="H317" s="1" t="s">
        <v>4256</v>
      </c>
      <c r="I317" s="1" t="s">
        <v>4663</v>
      </c>
      <c r="J317" s="1" t="s">
        <v>41</v>
      </c>
      <c r="K317" s="1" t="s">
        <v>41</v>
      </c>
    </row>
    <row r="318" spans="1:11" ht="20.1" customHeight="1">
      <c r="A318" s="14" t="s">
        <v>4552</v>
      </c>
      <c r="B318" s="15">
        <v>0</v>
      </c>
      <c r="C318" s="15">
        <v>0</v>
      </c>
      <c r="D318" s="15">
        <v>0</v>
      </c>
      <c r="E318" s="15">
        <v>0</v>
      </c>
      <c r="F318" s="14" t="s">
        <v>41</v>
      </c>
      <c r="G318" s="1" t="s">
        <v>1008</v>
      </c>
      <c r="H318" s="1" t="s">
        <v>4256</v>
      </c>
      <c r="I318" s="1" t="s">
        <v>4553</v>
      </c>
      <c r="J318" s="1" t="s">
        <v>41</v>
      </c>
      <c r="K318" s="1" t="s">
        <v>41</v>
      </c>
    </row>
    <row r="319" spans="1:11" ht="20.1" customHeight="1">
      <c r="A319" s="14" t="s">
        <v>4664</v>
      </c>
      <c r="B319" s="15">
        <v>0</v>
      </c>
      <c r="C319" s="15">
        <v>0</v>
      </c>
      <c r="D319" s="15">
        <v>0</v>
      </c>
      <c r="E319" s="15">
        <v>0</v>
      </c>
      <c r="F319" s="14" t="s">
        <v>41</v>
      </c>
      <c r="G319" s="1" t="s">
        <v>1008</v>
      </c>
      <c r="H319" s="1" t="s">
        <v>4256</v>
      </c>
      <c r="I319" s="1" t="s">
        <v>4665</v>
      </c>
      <c r="J319" s="1" t="s">
        <v>41</v>
      </c>
      <c r="K319" s="1" t="s">
        <v>41</v>
      </c>
    </row>
    <row r="320" spans="1:11" ht="20.1" customHeight="1">
      <c r="A320" s="14" t="s">
        <v>4666</v>
      </c>
      <c r="B320" s="15">
        <v>0</v>
      </c>
      <c r="C320" s="15">
        <v>0</v>
      </c>
      <c r="D320" s="15">
        <v>0</v>
      </c>
      <c r="E320" s="15">
        <v>0</v>
      </c>
      <c r="F320" s="14" t="s">
        <v>41</v>
      </c>
      <c r="G320" s="1" t="s">
        <v>1008</v>
      </c>
      <c r="H320" s="1" t="s">
        <v>4256</v>
      </c>
      <c r="I320" s="1" t="s">
        <v>4667</v>
      </c>
      <c r="J320" s="1" t="s">
        <v>41</v>
      </c>
      <c r="K320" s="1" t="s">
        <v>41</v>
      </c>
    </row>
    <row r="321" spans="1:11" ht="20.1" customHeight="1">
      <c r="A321" s="14" t="s">
        <v>4534</v>
      </c>
      <c r="B321" s="15">
        <v>0</v>
      </c>
      <c r="C321" s="15">
        <v>0</v>
      </c>
      <c r="D321" s="15">
        <v>0</v>
      </c>
      <c r="E321" s="15">
        <v>0</v>
      </c>
      <c r="F321" s="14" t="s">
        <v>41</v>
      </c>
      <c r="G321" s="1" t="s">
        <v>1008</v>
      </c>
      <c r="H321" s="1" t="s">
        <v>4256</v>
      </c>
      <c r="I321" s="1" t="s">
        <v>4535</v>
      </c>
      <c r="J321" s="1" t="s">
        <v>41</v>
      </c>
      <c r="K321" s="1" t="s">
        <v>41</v>
      </c>
    </row>
    <row r="322" spans="1:11" ht="20.1" customHeight="1">
      <c r="A322" s="14" t="s">
        <v>4668</v>
      </c>
      <c r="B322" s="15">
        <v>0</v>
      </c>
      <c r="C322" s="15">
        <v>0</v>
      </c>
      <c r="D322" s="15">
        <v>0</v>
      </c>
      <c r="E322" s="15">
        <v>0</v>
      </c>
      <c r="F322" s="14" t="s">
        <v>41</v>
      </c>
      <c r="G322" s="1" t="s">
        <v>1008</v>
      </c>
      <c r="H322" s="1" t="s">
        <v>4256</v>
      </c>
      <c r="I322" s="1" t="s">
        <v>4669</v>
      </c>
      <c r="J322" s="1" t="s">
        <v>41</v>
      </c>
      <c r="K322" s="1" t="s">
        <v>41</v>
      </c>
    </row>
    <row r="323" spans="1:11" ht="20.1" customHeight="1">
      <c r="A323" s="14" t="s">
        <v>4670</v>
      </c>
      <c r="B323" s="15">
        <v>0</v>
      </c>
      <c r="C323" s="15">
        <v>0</v>
      </c>
      <c r="D323" s="15">
        <v>0</v>
      </c>
      <c r="E323" s="15">
        <v>0</v>
      </c>
      <c r="F323" s="14" t="s">
        <v>41</v>
      </c>
      <c r="G323" s="1" t="s">
        <v>1008</v>
      </c>
      <c r="H323" s="1" t="s">
        <v>4256</v>
      </c>
      <c r="I323" s="1" t="s">
        <v>4671</v>
      </c>
      <c r="J323" s="1" t="s">
        <v>41</v>
      </c>
      <c r="K323" s="1" t="s">
        <v>41</v>
      </c>
    </row>
    <row r="324" spans="1:11" ht="20.1" customHeight="1">
      <c r="A324" s="14" t="s">
        <v>4615</v>
      </c>
      <c r="B324" s="15">
        <v>0</v>
      </c>
      <c r="C324" s="15">
        <v>0</v>
      </c>
      <c r="D324" s="15">
        <v>0</v>
      </c>
      <c r="E324" s="15">
        <v>0</v>
      </c>
      <c r="F324" s="14" t="s">
        <v>41</v>
      </c>
      <c r="G324" s="1" t="s">
        <v>1008</v>
      </c>
      <c r="H324" s="1" t="s">
        <v>4256</v>
      </c>
      <c r="I324" s="1" t="s">
        <v>4616</v>
      </c>
      <c r="J324" s="1" t="s">
        <v>41</v>
      </c>
      <c r="K324" s="1" t="s">
        <v>41</v>
      </c>
    </row>
    <row r="325" spans="1:11" ht="20.1" customHeight="1">
      <c r="A325" s="14" t="s">
        <v>4617</v>
      </c>
      <c r="B325" s="15">
        <v>0</v>
      </c>
      <c r="C325" s="15">
        <v>0</v>
      </c>
      <c r="D325" s="15">
        <v>0</v>
      </c>
      <c r="E325" s="15">
        <v>0</v>
      </c>
      <c r="F325" s="14" t="s">
        <v>41</v>
      </c>
      <c r="G325" s="1" t="s">
        <v>1008</v>
      </c>
      <c r="H325" s="1" t="s">
        <v>4256</v>
      </c>
      <c r="I325" s="1" t="s">
        <v>4618</v>
      </c>
      <c r="J325" s="1" t="s">
        <v>41</v>
      </c>
      <c r="K325" s="1" t="s">
        <v>41</v>
      </c>
    </row>
    <row r="326" spans="1:11" ht="20.1" customHeight="1">
      <c r="A326" s="14" t="s">
        <v>4619</v>
      </c>
      <c r="B326" s="15">
        <v>0</v>
      </c>
      <c r="C326" s="15">
        <v>0</v>
      </c>
      <c r="D326" s="15">
        <v>0</v>
      </c>
      <c r="E326" s="15">
        <v>0</v>
      </c>
      <c r="F326" s="14" t="s">
        <v>41</v>
      </c>
      <c r="G326" s="1" t="s">
        <v>1008</v>
      </c>
      <c r="H326" s="1" t="s">
        <v>4256</v>
      </c>
      <c r="I326" s="1" t="s">
        <v>4620</v>
      </c>
      <c r="J326" s="1" t="s">
        <v>41</v>
      </c>
      <c r="K326" s="1" t="s">
        <v>41</v>
      </c>
    </row>
    <row r="327" spans="1:11" ht="20.1" customHeight="1">
      <c r="A327" s="14" t="s">
        <v>4621</v>
      </c>
      <c r="B327" s="15">
        <v>0</v>
      </c>
      <c r="C327" s="15">
        <v>0</v>
      </c>
      <c r="D327" s="15">
        <v>0</v>
      </c>
      <c r="E327" s="15">
        <v>0</v>
      </c>
      <c r="F327" s="14" t="s">
        <v>41</v>
      </c>
      <c r="G327" s="1" t="s">
        <v>1008</v>
      </c>
      <c r="H327" s="1" t="s">
        <v>4256</v>
      </c>
      <c r="I327" s="1" t="s">
        <v>4622</v>
      </c>
      <c r="J327" s="1" t="s">
        <v>41</v>
      </c>
      <c r="K327" s="1" t="s">
        <v>41</v>
      </c>
    </row>
    <row r="328" spans="1:11" ht="20.1" customHeight="1">
      <c r="A328" s="14" t="s">
        <v>4672</v>
      </c>
      <c r="B328" s="15">
        <v>0</v>
      </c>
      <c r="C328" s="15">
        <v>0</v>
      </c>
      <c r="D328" s="15">
        <v>0</v>
      </c>
      <c r="E328" s="15">
        <v>0</v>
      </c>
      <c r="F328" s="14" t="s">
        <v>41</v>
      </c>
      <c r="G328" s="1" t="s">
        <v>1008</v>
      </c>
      <c r="H328" s="1" t="s">
        <v>4256</v>
      </c>
      <c r="I328" s="1" t="s">
        <v>4673</v>
      </c>
      <c r="J328" s="1" t="s">
        <v>41</v>
      </c>
      <c r="K328" s="1" t="s">
        <v>41</v>
      </c>
    </row>
    <row r="329" spans="1:11" ht="20.1" customHeight="1">
      <c r="A329" s="14" t="s">
        <v>4523</v>
      </c>
      <c r="B329" s="15">
        <v>0</v>
      </c>
      <c r="C329" s="15">
        <v>0</v>
      </c>
      <c r="D329" s="15">
        <v>0</v>
      </c>
      <c r="E329" s="15">
        <v>0</v>
      </c>
      <c r="F329" s="14" t="s">
        <v>41</v>
      </c>
      <c r="G329" s="1" t="s">
        <v>1008</v>
      </c>
      <c r="H329" s="1" t="s">
        <v>4256</v>
      </c>
      <c r="I329" s="1" t="s">
        <v>4523</v>
      </c>
      <c r="J329" s="1" t="s">
        <v>41</v>
      </c>
      <c r="K329" s="1" t="s">
        <v>41</v>
      </c>
    </row>
    <row r="330" spans="1:11" ht="20.1" customHeight="1">
      <c r="A330" s="14" t="s">
        <v>4674</v>
      </c>
      <c r="B330" s="15">
        <v>0</v>
      </c>
      <c r="C330" s="15">
        <v>0</v>
      </c>
      <c r="D330" s="15">
        <v>0</v>
      </c>
      <c r="E330" s="15">
        <v>0</v>
      </c>
      <c r="F330" s="14" t="s">
        <v>41</v>
      </c>
      <c r="G330" s="1" t="s">
        <v>1008</v>
      </c>
      <c r="H330" s="1" t="s">
        <v>4256</v>
      </c>
      <c r="I330" s="1" t="s">
        <v>4675</v>
      </c>
      <c r="J330" s="1" t="s">
        <v>41</v>
      </c>
      <c r="K330" s="1" t="s">
        <v>41</v>
      </c>
    </row>
    <row r="331" spans="1:11" ht="20.1" customHeight="1">
      <c r="A331" s="14" t="s">
        <v>4676</v>
      </c>
      <c r="B331" s="15">
        <v>0</v>
      </c>
      <c r="C331" s="15">
        <v>0</v>
      </c>
      <c r="D331" s="15">
        <v>0</v>
      </c>
      <c r="E331" s="15">
        <v>0</v>
      </c>
      <c r="F331" s="14" t="s">
        <v>41</v>
      </c>
      <c r="G331" s="1" t="s">
        <v>1008</v>
      </c>
      <c r="H331" s="1" t="s">
        <v>4256</v>
      </c>
      <c r="I331" s="1" t="s">
        <v>4677</v>
      </c>
      <c r="J331" s="1" t="s">
        <v>41</v>
      </c>
      <c r="K331" s="1" t="s">
        <v>41</v>
      </c>
    </row>
    <row r="332" spans="1:11" ht="20.1" customHeight="1">
      <c r="A332" s="14" t="s">
        <v>4678</v>
      </c>
      <c r="B332" s="15">
        <v>0</v>
      </c>
      <c r="C332" s="15">
        <v>0</v>
      </c>
      <c r="D332" s="15">
        <v>0</v>
      </c>
      <c r="E332" s="15">
        <v>0</v>
      </c>
      <c r="F332" s="14" t="s">
        <v>41</v>
      </c>
      <c r="G332" s="1" t="s">
        <v>1008</v>
      </c>
      <c r="H332" s="1" t="s">
        <v>4256</v>
      </c>
      <c r="I332" s="1" t="s">
        <v>4679</v>
      </c>
      <c r="J332" s="1" t="s">
        <v>41</v>
      </c>
      <c r="K332" s="1" t="s">
        <v>41</v>
      </c>
    </row>
    <row r="333" spans="1:11" ht="20.1" customHeight="1">
      <c r="A333" s="14" t="s">
        <v>4680</v>
      </c>
      <c r="B333" s="15">
        <v>0</v>
      </c>
      <c r="C333" s="15">
        <v>0</v>
      </c>
      <c r="D333" s="15">
        <v>0</v>
      </c>
      <c r="E333" s="15">
        <v>0</v>
      </c>
      <c r="F333" s="14" t="s">
        <v>41</v>
      </c>
      <c r="G333" s="1" t="s">
        <v>1008</v>
      </c>
      <c r="H333" s="1" t="s">
        <v>4256</v>
      </c>
      <c r="I333" s="1" t="s">
        <v>4681</v>
      </c>
      <c r="J333" s="1" t="s">
        <v>41</v>
      </c>
      <c r="K333" s="1" t="s">
        <v>41</v>
      </c>
    </row>
    <row r="334" spans="1:11" ht="20.1" customHeight="1">
      <c r="A334" s="14" t="s">
        <v>4682</v>
      </c>
      <c r="B334" s="15">
        <v>0</v>
      </c>
      <c r="C334" s="15">
        <v>0</v>
      </c>
      <c r="D334" s="15">
        <v>0</v>
      </c>
      <c r="E334" s="15">
        <v>0</v>
      </c>
      <c r="F334" s="14" t="s">
        <v>41</v>
      </c>
      <c r="G334" s="1" t="s">
        <v>1008</v>
      </c>
      <c r="H334" s="1" t="s">
        <v>4256</v>
      </c>
      <c r="I334" s="1" t="s">
        <v>4683</v>
      </c>
      <c r="J334" s="1" t="s">
        <v>41</v>
      </c>
      <c r="K334" s="1" t="s">
        <v>41</v>
      </c>
    </row>
    <row r="335" spans="1:11" ht="20.1" customHeight="1">
      <c r="A335" s="14" t="s">
        <v>4337</v>
      </c>
      <c r="B335" s="15">
        <v>0</v>
      </c>
      <c r="C335" s="15">
        <v>0</v>
      </c>
      <c r="D335" s="15">
        <v>0</v>
      </c>
      <c r="E335" s="15">
        <v>0</v>
      </c>
      <c r="F335" s="14" t="s">
        <v>41</v>
      </c>
      <c r="G335" s="1" t="s">
        <v>1008</v>
      </c>
      <c r="H335" s="1" t="s">
        <v>4256</v>
      </c>
      <c r="I335" s="1" t="s">
        <v>4337</v>
      </c>
      <c r="J335" s="1" t="s">
        <v>41</v>
      </c>
      <c r="K335" s="1" t="s">
        <v>41</v>
      </c>
    </row>
    <row r="336" spans="1:11" ht="20.1" customHeight="1">
      <c r="A336" s="14" t="s">
        <v>4684</v>
      </c>
      <c r="B336" s="15">
        <v>0</v>
      </c>
      <c r="C336" s="15">
        <v>0</v>
      </c>
      <c r="D336" s="15">
        <v>0</v>
      </c>
      <c r="E336" s="15">
        <v>0</v>
      </c>
      <c r="F336" s="14" t="s">
        <v>41</v>
      </c>
      <c r="G336" s="1" t="s">
        <v>1008</v>
      </c>
      <c r="H336" s="1" t="s">
        <v>4256</v>
      </c>
      <c r="I336" s="1" t="s">
        <v>4685</v>
      </c>
      <c r="J336" s="1" t="s">
        <v>41</v>
      </c>
      <c r="K336" s="1" t="s">
        <v>41</v>
      </c>
    </row>
    <row r="337" spans="1:11" ht="20.1" customHeight="1">
      <c r="A337" s="14" t="s">
        <v>4686</v>
      </c>
      <c r="B337" s="15">
        <v>0</v>
      </c>
      <c r="C337" s="15">
        <v>0</v>
      </c>
      <c r="D337" s="15">
        <v>0</v>
      </c>
      <c r="E337" s="15">
        <v>0</v>
      </c>
      <c r="F337" s="14" t="s">
        <v>41</v>
      </c>
      <c r="G337" s="1" t="s">
        <v>1008</v>
      </c>
      <c r="H337" s="1" t="s">
        <v>4256</v>
      </c>
      <c r="I337" s="1" t="s">
        <v>4624</v>
      </c>
      <c r="J337" s="1" t="s">
        <v>41</v>
      </c>
      <c r="K337" s="1" t="s">
        <v>41</v>
      </c>
    </row>
    <row r="338" spans="1:11" ht="20.1" customHeight="1">
      <c r="A338" s="14" t="s">
        <v>4687</v>
      </c>
      <c r="B338" s="15">
        <v>0</v>
      </c>
      <c r="C338" s="15">
        <v>0</v>
      </c>
      <c r="D338" s="15">
        <v>0</v>
      </c>
      <c r="E338" s="15">
        <v>0</v>
      </c>
      <c r="F338" s="14" t="s">
        <v>41</v>
      </c>
      <c r="G338" s="1" t="s">
        <v>1008</v>
      </c>
      <c r="H338" s="1" t="s">
        <v>4256</v>
      </c>
      <c r="I338" s="1" t="s">
        <v>4688</v>
      </c>
      <c r="J338" s="1" t="s">
        <v>41</v>
      </c>
      <c r="K338" s="1" t="s">
        <v>41</v>
      </c>
    </row>
    <row r="339" spans="1:11" ht="20.1" customHeight="1">
      <c r="A339" s="14" t="s">
        <v>4689</v>
      </c>
      <c r="B339" s="15">
        <v>0</v>
      </c>
      <c r="C339" s="15">
        <v>0</v>
      </c>
      <c r="D339" s="15">
        <v>0</v>
      </c>
      <c r="E339" s="15">
        <v>0</v>
      </c>
      <c r="F339" s="14" t="s">
        <v>41</v>
      </c>
      <c r="G339" s="1" t="s">
        <v>1008</v>
      </c>
      <c r="H339" s="1" t="s">
        <v>4256</v>
      </c>
      <c r="I339" s="1" t="s">
        <v>4690</v>
      </c>
      <c r="J339" s="1" t="s">
        <v>41</v>
      </c>
      <c r="K339" s="1" t="s">
        <v>41</v>
      </c>
    </row>
    <row r="340" spans="1:11" ht="20.1" customHeight="1">
      <c r="A340" s="14" t="s">
        <v>4691</v>
      </c>
      <c r="B340" s="15">
        <v>0</v>
      </c>
      <c r="C340" s="15">
        <v>0</v>
      </c>
      <c r="D340" s="15">
        <v>0</v>
      </c>
      <c r="E340" s="15">
        <v>0</v>
      </c>
      <c r="F340" s="14" t="s">
        <v>41</v>
      </c>
      <c r="G340" s="1" t="s">
        <v>1008</v>
      </c>
      <c r="H340" s="1" t="s">
        <v>4256</v>
      </c>
      <c r="I340" s="1" t="s">
        <v>4692</v>
      </c>
      <c r="J340" s="1" t="s">
        <v>41</v>
      </c>
      <c r="K340" s="1" t="s">
        <v>41</v>
      </c>
    </row>
    <row r="341" spans="1:11" ht="20.1" customHeight="1">
      <c r="A341" s="14" t="s">
        <v>4337</v>
      </c>
      <c r="B341" s="15">
        <v>0</v>
      </c>
      <c r="C341" s="15">
        <v>0</v>
      </c>
      <c r="D341" s="15">
        <v>0</v>
      </c>
      <c r="E341" s="15">
        <v>0</v>
      </c>
      <c r="F341" s="14" t="s">
        <v>41</v>
      </c>
      <c r="G341" s="1" t="s">
        <v>1008</v>
      </c>
      <c r="H341" s="1" t="s">
        <v>4256</v>
      </c>
      <c r="I341" s="1" t="s">
        <v>4337</v>
      </c>
      <c r="J341" s="1" t="s">
        <v>41</v>
      </c>
      <c r="K341" s="1" t="s">
        <v>41</v>
      </c>
    </row>
    <row r="342" spans="1:11" ht="20.1" customHeight="1">
      <c r="A342" s="14" t="s">
        <v>4693</v>
      </c>
      <c r="B342" s="15">
        <v>0</v>
      </c>
      <c r="C342" s="15">
        <v>0</v>
      </c>
      <c r="D342" s="15">
        <v>0</v>
      </c>
      <c r="E342" s="15">
        <v>0</v>
      </c>
      <c r="F342" s="14" t="s">
        <v>41</v>
      </c>
      <c r="G342" s="1" t="s">
        <v>1008</v>
      </c>
      <c r="H342" s="1" t="s">
        <v>4256</v>
      </c>
      <c r="I342" s="1" t="s">
        <v>4632</v>
      </c>
      <c r="J342" s="1" t="s">
        <v>41</v>
      </c>
      <c r="K342" s="1" t="s">
        <v>41</v>
      </c>
    </row>
    <row r="343" spans="1:11" ht="20.1" customHeight="1">
      <c r="A343" s="14" t="s">
        <v>4694</v>
      </c>
      <c r="B343" s="15">
        <v>0</v>
      </c>
      <c r="C343" s="15">
        <v>0</v>
      </c>
      <c r="D343" s="15">
        <v>0</v>
      </c>
      <c r="E343" s="15">
        <v>0</v>
      </c>
      <c r="F343" s="14" t="s">
        <v>41</v>
      </c>
      <c r="G343" s="1" t="s">
        <v>1008</v>
      </c>
      <c r="H343" s="1" t="s">
        <v>4256</v>
      </c>
      <c r="I343" s="1" t="s">
        <v>4695</v>
      </c>
      <c r="J343" s="1" t="s">
        <v>41</v>
      </c>
      <c r="K343" s="1" t="s">
        <v>41</v>
      </c>
    </row>
    <row r="344" spans="1:11" ht="20.1" customHeight="1">
      <c r="A344" s="14" t="s">
        <v>4696</v>
      </c>
      <c r="B344" s="15">
        <v>2391.1</v>
      </c>
      <c r="C344" s="15">
        <v>0</v>
      </c>
      <c r="D344" s="15">
        <v>0</v>
      </c>
      <c r="E344" s="15">
        <v>2391.1</v>
      </c>
      <c r="F344" s="14" t="s">
        <v>41</v>
      </c>
      <c r="G344" s="1" t="s">
        <v>1008</v>
      </c>
      <c r="H344" s="1" t="s">
        <v>4256</v>
      </c>
      <c r="I344" s="1" t="s">
        <v>4697</v>
      </c>
      <c r="J344" s="1" t="s">
        <v>41</v>
      </c>
      <c r="K344" s="1" t="s">
        <v>41</v>
      </c>
    </row>
    <row r="345" spans="1:11" ht="20.1" customHeight="1">
      <c r="A345" s="14" t="s">
        <v>4698</v>
      </c>
      <c r="B345" s="15">
        <v>2706.5</v>
      </c>
      <c r="C345" s="15">
        <v>0</v>
      </c>
      <c r="D345" s="15">
        <v>0</v>
      </c>
      <c r="E345" s="15">
        <v>2706.5</v>
      </c>
      <c r="F345" s="14" t="s">
        <v>41</v>
      </c>
      <c r="G345" s="1" t="s">
        <v>1008</v>
      </c>
      <c r="H345" s="1" t="s">
        <v>4256</v>
      </c>
      <c r="I345" s="1" t="s">
        <v>4699</v>
      </c>
      <c r="J345" s="1" t="s">
        <v>41</v>
      </c>
      <c r="K345" s="1" t="s">
        <v>41</v>
      </c>
    </row>
    <row r="346" spans="1:11" ht="20.1" customHeight="1">
      <c r="A346" s="14" t="s">
        <v>4700</v>
      </c>
      <c r="B346" s="15">
        <v>1605.3</v>
      </c>
      <c r="C346" s="15">
        <v>0</v>
      </c>
      <c r="D346" s="15">
        <v>0</v>
      </c>
      <c r="E346" s="15">
        <v>1605.3</v>
      </c>
      <c r="F346" s="14" t="s">
        <v>41</v>
      </c>
      <c r="G346" s="1" t="s">
        <v>1008</v>
      </c>
      <c r="H346" s="1" t="s">
        <v>4256</v>
      </c>
      <c r="I346" s="1" t="s">
        <v>4701</v>
      </c>
      <c r="J346" s="1" t="s">
        <v>41</v>
      </c>
      <c r="K346" s="1" t="s">
        <v>41</v>
      </c>
    </row>
    <row r="347" spans="1:11" ht="20.1" customHeight="1">
      <c r="A347" s="14" t="s">
        <v>4386</v>
      </c>
      <c r="B347" s="15">
        <v>6702.9</v>
      </c>
      <c r="C347" s="15">
        <v>0</v>
      </c>
      <c r="D347" s="15">
        <v>0</v>
      </c>
      <c r="E347" s="15">
        <v>6702.9</v>
      </c>
      <c r="F347" s="14" t="s">
        <v>41</v>
      </c>
      <c r="G347" s="1" t="s">
        <v>1008</v>
      </c>
      <c r="H347" s="1" t="s">
        <v>4256</v>
      </c>
      <c r="I347" s="1" t="s">
        <v>4387</v>
      </c>
      <c r="J347" s="1" t="s">
        <v>41</v>
      </c>
      <c r="K347" s="1" t="s">
        <v>41</v>
      </c>
    </row>
    <row r="348" spans="1:11" ht="20.1" customHeight="1">
      <c r="A348" s="14" t="s">
        <v>4337</v>
      </c>
      <c r="B348" s="15">
        <v>0</v>
      </c>
      <c r="C348" s="15">
        <v>0</v>
      </c>
      <c r="D348" s="15">
        <v>0</v>
      </c>
      <c r="E348" s="15">
        <v>0</v>
      </c>
      <c r="F348" s="14" t="s">
        <v>41</v>
      </c>
      <c r="G348" s="1" t="s">
        <v>1008</v>
      </c>
      <c r="H348" s="1" t="s">
        <v>4256</v>
      </c>
      <c r="I348" s="1" t="s">
        <v>41</v>
      </c>
      <c r="J348" s="1" t="s">
        <v>41</v>
      </c>
      <c r="K348" s="1" t="s">
        <v>41</v>
      </c>
    </row>
    <row r="349" spans="1:11" ht="20.1" customHeight="1">
      <c r="A349" s="14" t="s">
        <v>4702</v>
      </c>
      <c r="B349" s="15">
        <v>0</v>
      </c>
      <c r="C349" s="15">
        <v>0</v>
      </c>
      <c r="D349" s="15">
        <v>0</v>
      </c>
      <c r="E349" s="15">
        <v>0</v>
      </c>
      <c r="F349" s="14" t="s">
        <v>41</v>
      </c>
      <c r="G349" s="1" t="s">
        <v>1008</v>
      </c>
      <c r="H349" s="1" t="s">
        <v>4256</v>
      </c>
      <c r="I349" s="1" t="s">
        <v>4703</v>
      </c>
      <c r="J349" s="1" t="s">
        <v>41</v>
      </c>
      <c r="K349" s="1" t="s">
        <v>41</v>
      </c>
    </row>
    <row r="350" spans="1:11" ht="20.1" customHeight="1">
      <c r="A350" s="14" t="s">
        <v>4704</v>
      </c>
      <c r="B350" s="15">
        <v>0</v>
      </c>
      <c r="C350" s="15">
        <v>0</v>
      </c>
      <c r="D350" s="15">
        <v>0</v>
      </c>
      <c r="E350" s="15">
        <v>0</v>
      </c>
      <c r="F350" s="14" t="s">
        <v>41</v>
      </c>
      <c r="G350" s="1" t="s">
        <v>1008</v>
      </c>
      <c r="H350" s="1" t="s">
        <v>4256</v>
      </c>
      <c r="I350" s="1" t="s">
        <v>4705</v>
      </c>
      <c r="J350" s="1" t="s">
        <v>41</v>
      </c>
      <c r="K350" s="1" t="s">
        <v>41</v>
      </c>
    </row>
    <row r="351" spans="1:11" ht="20.1" customHeight="1">
      <c r="A351" s="14" t="s">
        <v>4706</v>
      </c>
      <c r="B351" s="15">
        <v>0</v>
      </c>
      <c r="C351" s="15">
        <v>0</v>
      </c>
      <c r="D351" s="15">
        <v>0</v>
      </c>
      <c r="E351" s="15">
        <v>0</v>
      </c>
      <c r="F351" s="14" t="s">
        <v>41</v>
      </c>
      <c r="G351" s="1" t="s">
        <v>1008</v>
      </c>
      <c r="H351" s="1" t="s">
        <v>4256</v>
      </c>
      <c r="I351" s="1" t="s">
        <v>4707</v>
      </c>
      <c r="J351" s="1" t="s">
        <v>41</v>
      </c>
      <c r="K351" s="1" t="s">
        <v>41</v>
      </c>
    </row>
    <row r="352" spans="1:11" ht="20.1" customHeight="1">
      <c r="A352" s="14" t="s">
        <v>4708</v>
      </c>
      <c r="B352" s="15">
        <v>33.8</v>
      </c>
      <c r="C352" s="15">
        <v>0</v>
      </c>
      <c r="D352" s="15">
        <v>0</v>
      </c>
      <c r="E352" s="15">
        <v>33.8</v>
      </c>
      <c r="F352" s="14" t="s">
        <v>41</v>
      </c>
      <c r="G352" s="1" t="s">
        <v>1008</v>
      </c>
      <c r="H352" s="1" t="s">
        <v>4256</v>
      </c>
      <c r="I352" s="1" t="s">
        <v>4709</v>
      </c>
      <c r="J352" s="1" t="s">
        <v>41</v>
      </c>
      <c r="K352" s="1" t="s">
        <v>41</v>
      </c>
    </row>
    <row r="353" spans="1:11" ht="20.1" customHeight="1">
      <c r="A353" s="14" t="s">
        <v>4386</v>
      </c>
      <c r="B353" s="15">
        <v>33.8</v>
      </c>
      <c r="C353" s="15">
        <v>0</v>
      </c>
      <c r="D353" s="15">
        <v>0</v>
      </c>
      <c r="E353" s="15">
        <v>33.8</v>
      </c>
      <c r="F353" s="14" t="s">
        <v>41</v>
      </c>
      <c r="G353" s="1" t="s">
        <v>1008</v>
      </c>
      <c r="H353" s="1" t="s">
        <v>4256</v>
      </c>
      <c r="I353" s="1" t="s">
        <v>4387</v>
      </c>
      <c r="J353" s="1" t="s">
        <v>41</v>
      </c>
      <c r="K353" s="1" t="s">
        <v>41</v>
      </c>
    </row>
    <row r="354" spans="1:6" ht="20.1" customHeight="1">
      <c r="A354" s="14" t="s">
        <v>4334</v>
      </c>
      <c r="B354" s="16">
        <v>6736</v>
      </c>
      <c r="C354" s="16">
        <v>0</v>
      </c>
      <c r="D354" s="16">
        <v>0</v>
      </c>
      <c r="E354" s="16">
        <v>6736</v>
      </c>
      <c r="F354" s="17"/>
    </row>
    <row r="355" spans="1:6" ht="20.1" customHeight="1">
      <c r="A355" s="17"/>
      <c r="B355" s="17"/>
      <c r="C355" s="17"/>
      <c r="D355" s="17"/>
      <c r="E355" s="17"/>
      <c r="F355" s="17"/>
    </row>
    <row r="356" spans="1:11" ht="20.1" customHeight="1">
      <c r="A356" s="17" t="s">
        <v>4710</v>
      </c>
      <c r="B356" s="17"/>
      <c r="C356" s="17"/>
      <c r="D356" s="17"/>
      <c r="E356" s="17"/>
      <c r="F356" s="14" t="s">
        <v>41</v>
      </c>
      <c r="G356" s="1" t="s">
        <v>1012</v>
      </c>
      <c r="I356" s="1" t="s">
        <v>1009</v>
      </c>
      <c r="J356" s="1" t="s">
        <v>1010</v>
      </c>
      <c r="K356" s="1" t="s">
        <v>219</v>
      </c>
    </row>
    <row r="357" spans="1:12" ht="20.1" customHeight="1">
      <c r="A357" s="14" t="s">
        <v>41</v>
      </c>
      <c r="B357" s="15"/>
      <c r="C357" s="15"/>
      <c r="D357" s="15"/>
      <c r="E357" s="15"/>
      <c r="F357" s="14" t="s">
        <v>41</v>
      </c>
      <c r="G357" s="1" t="s">
        <v>1012</v>
      </c>
      <c r="H357" s="1" t="s">
        <v>4254</v>
      </c>
      <c r="I357" s="1" t="s">
        <v>41</v>
      </c>
      <c r="J357" s="1" t="s">
        <v>41</v>
      </c>
      <c r="K357" s="1" t="s">
        <v>41</v>
      </c>
      <c r="L357">
        <v>1</v>
      </c>
    </row>
    <row r="358" spans="1:11" ht="20.1" customHeight="1">
      <c r="A358" s="14" t="s">
        <v>4711</v>
      </c>
      <c r="B358" s="15">
        <v>0</v>
      </c>
      <c r="C358" s="15">
        <v>0</v>
      </c>
      <c r="D358" s="15">
        <v>0</v>
      </c>
      <c r="E358" s="15">
        <v>0</v>
      </c>
      <c r="F358" s="14" t="s">
        <v>41</v>
      </c>
      <c r="G358" s="1" t="s">
        <v>1012</v>
      </c>
      <c r="H358" s="1" t="s">
        <v>4256</v>
      </c>
      <c r="I358" s="1" t="s">
        <v>4712</v>
      </c>
      <c r="J358" s="1" t="s">
        <v>41</v>
      </c>
      <c r="K358" s="1" t="s">
        <v>41</v>
      </c>
    </row>
    <row r="359" spans="1:11" ht="20.1" customHeight="1">
      <c r="A359" s="14" t="s">
        <v>4337</v>
      </c>
      <c r="B359" s="15">
        <v>0</v>
      </c>
      <c r="C359" s="15">
        <v>0</v>
      </c>
      <c r="D359" s="15">
        <v>0</v>
      </c>
      <c r="E359" s="15">
        <v>0</v>
      </c>
      <c r="F359" s="14" t="s">
        <v>41</v>
      </c>
      <c r="G359" s="1" t="s">
        <v>1012</v>
      </c>
      <c r="H359" s="1" t="s">
        <v>4256</v>
      </c>
      <c r="I359" s="1" t="s">
        <v>41</v>
      </c>
      <c r="J359" s="1" t="s">
        <v>41</v>
      </c>
      <c r="K359" s="1" t="s">
        <v>41</v>
      </c>
    </row>
    <row r="360" spans="1:11" ht="20.1" customHeight="1">
      <c r="A360" s="14" t="s">
        <v>4713</v>
      </c>
      <c r="B360" s="15">
        <v>0</v>
      </c>
      <c r="C360" s="15">
        <v>0</v>
      </c>
      <c r="D360" s="15">
        <v>0</v>
      </c>
      <c r="E360" s="15">
        <v>0</v>
      </c>
      <c r="F360" s="14" t="s">
        <v>41</v>
      </c>
      <c r="G360" s="1" t="s">
        <v>1012</v>
      </c>
      <c r="H360" s="1" t="s">
        <v>4256</v>
      </c>
      <c r="I360" s="1" t="s">
        <v>4714</v>
      </c>
      <c r="J360" s="1" t="s">
        <v>41</v>
      </c>
      <c r="K360" s="1" t="s">
        <v>41</v>
      </c>
    </row>
    <row r="361" spans="1:11" ht="20.1" customHeight="1">
      <c r="A361" s="14" t="s">
        <v>4715</v>
      </c>
      <c r="B361" s="15">
        <v>0</v>
      </c>
      <c r="C361" s="15">
        <v>0</v>
      </c>
      <c r="D361" s="15">
        <v>0</v>
      </c>
      <c r="E361" s="15">
        <v>0</v>
      </c>
      <c r="F361" s="14" t="s">
        <v>41</v>
      </c>
      <c r="G361" s="1" t="s">
        <v>1012</v>
      </c>
      <c r="H361" s="1" t="s">
        <v>4256</v>
      </c>
      <c r="I361" s="1" t="s">
        <v>4716</v>
      </c>
      <c r="J361" s="1" t="s">
        <v>41</v>
      </c>
      <c r="K361" s="1" t="s">
        <v>41</v>
      </c>
    </row>
    <row r="362" spans="1:11" ht="20.1" customHeight="1">
      <c r="A362" s="14" t="s">
        <v>4717</v>
      </c>
      <c r="B362" s="15">
        <v>0</v>
      </c>
      <c r="C362" s="15">
        <v>0</v>
      </c>
      <c r="D362" s="15">
        <v>0</v>
      </c>
      <c r="E362" s="15">
        <v>0</v>
      </c>
      <c r="F362" s="14" t="s">
        <v>41</v>
      </c>
      <c r="G362" s="1" t="s">
        <v>1012</v>
      </c>
      <c r="H362" s="1" t="s">
        <v>4256</v>
      </c>
      <c r="I362" s="1" t="s">
        <v>4718</v>
      </c>
      <c r="J362" s="1" t="s">
        <v>41</v>
      </c>
      <c r="K362" s="1" t="s">
        <v>41</v>
      </c>
    </row>
    <row r="363" spans="1:11" ht="20.1" customHeight="1">
      <c r="A363" s="14" t="s">
        <v>4337</v>
      </c>
      <c r="B363" s="15">
        <v>0</v>
      </c>
      <c r="C363" s="15">
        <v>0</v>
      </c>
      <c r="D363" s="15">
        <v>0</v>
      </c>
      <c r="E363" s="15">
        <v>0</v>
      </c>
      <c r="F363" s="14" t="s">
        <v>41</v>
      </c>
      <c r="G363" s="1" t="s">
        <v>1012</v>
      </c>
      <c r="H363" s="1" t="s">
        <v>4256</v>
      </c>
      <c r="I363" s="1" t="s">
        <v>41</v>
      </c>
      <c r="J363" s="1" t="s">
        <v>41</v>
      </c>
      <c r="K363" s="1" t="s">
        <v>41</v>
      </c>
    </row>
    <row r="364" spans="1:11" ht="20.1" customHeight="1">
      <c r="A364" s="14" t="s">
        <v>4719</v>
      </c>
      <c r="B364" s="15">
        <v>0</v>
      </c>
      <c r="C364" s="15">
        <v>0</v>
      </c>
      <c r="D364" s="15">
        <v>0</v>
      </c>
      <c r="E364" s="15">
        <v>0</v>
      </c>
      <c r="F364" s="14" t="s">
        <v>41</v>
      </c>
      <c r="G364" s="1" t="s">
        <v>1012</v>
      </c>
      <c r="H364" s="1" t="s">
        <v>4256</v>
      </c>
      <c r="I364" s="1" t="s">
        <v>4720</v>
      </c>
      <c r="J364" s="1" t="s">
        <v>41</v>
      </c>
      <c r="K364" s="1" t="s">
        <v>41</v>
      </c>
    </row>
    <row r="365" spans="1:11" ht="20.1" customHeight="1">
      <c r="A365" s="14" t="s">
        <v>4721</v>
      </c>
      <c r="B365" s="15">
        <v>0</v>
      </c>
      <c r="C365" s="15">
        <v>0</v>
      </c>
      <c r="D365" s="15">
        <v>0</v>
      </c>
      <c r="E365" s="15">
        <v>0</v>
      </c>
      <c r="F365" s="14" t="s">
        <v>41</v>
      </c>
      <c r="G365" s="1" t="s">
        <v>1012</v>
      </c>
      <c r="H365" s="1" t="s">
        <v>4256</v>
      </c>
      <c r="I365" s="1" t="s">
        <v>4722</v>
      </c>
      <c r="J365" s="1" t="s">
        <v>41</v>
      </c>
      <c r="K365" s="1" t="s">
        <v>41</v>
      </c>
    </row>
    <row r="366" spans="1:11" ht="20.1" customHeight="1">
      <c r="A366" s="14" t="s">
        <v>4723</v>
      </c>
      <c r="B366" s="15">
        <v>0</v>
      </c>
      <c r="C366" s="15">
        <v>0</v>
      </c>
      <c r="D366" s="15">
        <v>0</v>
      </c>
      <c r="E366" s="15">
        <v>0</v>
      </c>
      <c r="F366" s="14" t="s">
        <v>41</v>
      </c>
      <c r="G366" s="1" t="s">
        <v>1012</v>
      </c>
      <c r="H366" s="1" t="s">
        <v>4256</v>
      </c>
      <c r="I366" s="1" t="s">
        <v>4724</v>
      </c>
      <c r="J366" s="1" t="s">
        <v>41</v>
      </c>
      <c r="K366" s="1" t="s">
        <v>41</v>
      </c>
    </row>
    <row r="367" spans="1:11" ht="20.1" customHeight="1">
      <c r="A367" s="14" t="s">
        <v>4552</v>
      </c>
      <c r="B367" s="15">
        <v>0</v>
      </c>
      <c r="C367" s="15">
        <v>0</v>
      </c>
      <c r="D367" s="15">
        <v>0</v>
      </c>
      <c r="E367" s="15">
        <v>0</v>
      </c>
      <c r="F367" s="14" t="s">
        <v>41</v>
      </c>
      <c r="G367" s="1" t="s">
        <v>1012</v>
      </c>
      <c r="H367" s="1" t="s">
        <v>4256</v>
      </c>
      <c r="I367" s="1" t="s">
        <v>4553</v>
      </c>
      <c r="J367" s="1" t="s">
        <v>41</v>
      </c>
      <c r="K367" s="1" t="s">
        <v>41</v>
      </c>
    </row>
    <row r="368" spans="1:11" ht="20.1" customHeight="1">
      <c r="A368" s="14" t="s">
        <v>4725</v>
      </c>
      <c r="B368" s="15">
        <v>0</v>
      </c>
      <c r="C368" s="15">
        <v>0</v>
      </c>
      <c r="D368" s="15">
        <v>0</v>
      </c>
      <c r="E368" s="15">
        <v>0</v>
      </c>
      <c r="F368" s="14" t="s">
        <v>41</v>
      </c>
      <c r="G368" s="1" t="s">
        <v>1012</v>
      </c>
      <c r="H368" s="1" t="s">
        <v>4256</v>
      </c>
      <c r="I368" s="1" t="s">
        <v>4726</v>
      </c>
      <c r="J368" s="1" t="s">
        <v>41</v>
      </c>
      <c r="K368" s="1" t="s">
        <v>41</v>
      </c>
    </row>
    <row r="369" spans="1:11" ht="20.1" customHeight="1">
      <c r="A369" s="14" t="s">
        <v>4727</v>
      </c>
      <c r="B369" s="15">
        <v>0</v>
      </c>
      <c r="C369" s="15">
        <v>0</v>
      </c>
      <c r="D369" s="15">
        <v>0</v>
      </c>
      <c r="E369" s="15">
        <v>0</v>
      </c>
      <c r="F369" s="14" t="s">
        <v>41</v>
      </c>
      <c r="G369" s="1" t="s">
        <v>1012</v>
      </c>
      <c r="H369" s="1" t="s">
        <v>4256</v>
      </c>
      <c r="I369" s="1" t="s">
        <v>4728</v>
      </c>
      <c r="J369" s="1" t="s">
        <v>41</v>
      </c>
      <c r="K369" s="1" t="s">
        <v>41</v>
      </c>
    </row>
    <row r="370" spans="1:11" ht="20.1" customHeight="1">
      <c r="A370" s="14" t="s">
        <v>4729</v>
      </c>
      <c r="B370" s="15">
        <v>0</v>
      </c>
      <c r="C370" s="15">
        <v>0</v>
      </c>
      <c r="D370" s="15">
        <v>0</v>
      </c>
      <c r="E370" s="15">
        <v>0</v>
      </c>
      <c r="F370" s="14" t="s">
        <v>41</v>
      </c>
      <c r="G370" s="1" t="s">
        <v>1012</v>
      </c>
      <c r="H370" s="1" t="s">
        <v>4256</v>
      </c>
      <c r="I370" s="1" t="s">
        <v>4730</v>
      </c>
      <c r="J370" s="1" t="s">
        <v>41</v>
      </c>
      <c r="K370" s="1" t="s">
        <v>41</v>
      </c>
    </row>
    <row r="371" spans="1:11" ht="20.1" customHeight="1">
      <c r="A371" s="14" t="s">
        <v>4731</v>
      </c>
      <c r="B371" s="15">
        <v>0</v>
      </c>
      <c r="C371" s="15">
        <v>0</v>
      </c>
      <c r="D371" s="15">
        <v>0</v>
      </c>
      <c r="E371" s="15">
        <v>0</v>
      </c>
      <c r="F371" s="14" t="s">
        <v>41</v>
      </c>
      <c r="G371" s="1" t="s">
        <v>1012</v>
      </c>
      <c r="H371" s="1" t="s">
        <v>4256</v>
      </c>
      <c r="I371" s="1" t="s">
        <v>4732</v>
      </c>
      <c r="J371" s="1" t="s">
        <v>41</v>
      </c>
      <c r="K371" s="1" t="s">
        <v>41</v>
      </c>
    </row>
    <row r="372" spans="1:11" ht="20.1" customHeight="1">
      <c r="A372" s="14" t="s">
        <v>4733</v>
      </c>
      <c r="B372" s="15">
        <v>0</v>
      </c>
      <c r="C372" s="15">
        <v>0</v>
      </c>
      <c r="D372" s="15">
        <v>0</v>
      </c>
      <c r="E372" s="15">
        <v>0</v>
      </c>
      <c r="F372" s="14" t="s">
        <v>41</v>
      </c>
      <c r="G372" s="1" t="s">
        <v>1012</v>
      </c>
      <c r="H372" s="1" t="s">
        <v>4256</v>
      </c>
      <c r="I372" s="1" t="s">
        <v>4734</v>
      </c>
      <c r="J372" s="1" t="s">
        <v>41</v>
      </c>
      <c r="K372" s="1" t="s">
        <v>41</v>
      </c>
    </row>
    <row r="373" spans="1:11" ht="20.1" customHeight="1">
      <c r="A373" s="14" t="s">
        <v>4609</v>
      </c>
      <c r="B373" s="15">
        <v>0</v>
      </c>
      <c r="C373" s="15">
        <v>0</v>
      </c>
      <c r="D373" s="15">
        <v>0</v>
      </c>
      <c r="E373" s="15">
        <v>0</v>
      </c>
      <c r="F373" s="14" t="s">
        <v>41</v>
      </c>
      <c r="G373" s="1" t="s">
        <v>1012</v>
      </c>
      <c r="H373" s="1" t="s">
        <v>4256</v>
      </c>
      <c r="I373" s="1" t="s">
        <v>4610</v>
      </c>
      <c r="J373" s="1" t="s">
        <v>41</v>
      </c>
      <c r="K373" s="1" t="s">
        <v>41</v>
      </c>
    </row>
    <row r="374" spans="1:11" ht="20.1" customHeight="1">
      <c r="A374" s="14" t="s">
        <v>4534</v>
      </c>
      <c r="B374" s="15">
        <v>0</v>
      </c>
      <c r="C374" s="15">
        <v>0</v>
      </c>
      <c r="D374" s="15">
        <v>0</v>
      </c>
      <c r="E374" s="15">
        <v>0</v>
      </c>
      <c r="F374" s="14" t="s">
        <v>41</v>
      </c>
      <c r="G374" s="1" t="s">
        <v>1012</v>
      </c>
      <c r="H374" s="1" t="s">
        <v>4256</v>
      </c>
      <c r="I374" s="1" t="s">
        <v>4535</v>
      </c>
      <c r="J374" s="1" t="s">
        <v>41</v>
      </c>
      <c r="K374" s="1" t="s">
        <v>41</v>
      </c>
    </row>
    <row r="375" spans="1:11" ht="20.1" customHeight="1">
      <c r="A375" s="14" t="s">
        <v>4735</v>
      </c>
      <c r="B375" s="15">
        <v>0</v>
      </c>
      <c r="C375" s="15">
        <v>0</v>
      </c>
      <c r="D375" s="15">
        <v>0</v>
      </c>
      <c r="E375" s="15">
        <v>0</v>
      </c>
      <c r="F375" s="14" t="s">
        <v>41</v>
      </c>
      <c r="G375" s="1" t="s">
        <v>1012</v>
      </c>
      <c r="H375" s="1" t="s">
        <v>4256</v>
      </c>
      <c r="I375" s="1" t="s">
        <v>4736</v>
      </c>
      <c r="J375" s="1" t="s">
        <v>41</v>
      </c>
      <c r="K375" s="1" t="s">
        <v>41</v>
      </c>
    </row>
    <row r="376" spans="1:11" ht="20.1" customHeight="1">
      <c r="A376" s="14" t="s">
        <v>4538</v>
      </c>
      <c r="B376" s="15">
        <v>0</v>
      </c>
      <c r="C376" s="15">
        <v>0</v>
      </c>
      <c r="D376" s="15">
        <v>0</v>
      </c>
      <c r="E376" s="15">
        <v>0</v>
      </c>
      <c r="F376" s="14" t="s">
        <v>41</v>
      </c>
      <c r="G376" s="1" t="s">
        <v>1012</v>
      </c>
      <c r="H376" s="1" t="s">
        <v>4256</v>
      </c>
      <c r="I376" s="1" t="s">
        <v>4539</v>
      </c>
      <c r="J376" s="1" t="s">
        <v>41</v>
      </c>
      <c r="K376" s="1" t="s">
        <v>41</v>
      </c>
    </row>
    <row r="377" spans="1:11" ht="20.1" customHeight="1">
      <c r="A377" s="14" t="s">
        <v>4540</v>
      </c>
      <c r="B377" s="15">
        <v>0</v>
      </c>
      <c r="C377" s="15">
        <v>0</v>
      </c>
      <c r="D377" s="15">
        <v>0</v>
      </c>
      <c r="E377" s="15">
        <v>0</v>
      </c>
      <c r="F377" s="14" t="s">
        <v>41</v>
      </c>
      <c r="G377" s="1" t="s">
        <v>1012</v>
      </c>
      <c r="H377" s="1" t="s">
        <v>4256</v>
      </c>
      <c r="I377" s="1" t="s">
        <v>4541</v>
      </c>
      <c r="J377" s="1" t="s">
        <v>41</v>
      </c>
      <c r="K377" s="1" t="s">
        <v>41</v>
      </c>
    </row>
    <row r="378" spans="1:11" ht="20.1" customHeight="1">
      <c r="A378" s="14" t="s">
        <v>4737</v>
      </c>
      <c r="B378" s="15">
        <v>0</v>
      </c>
      <c r="C378" s="15">
        <v>0</v>
      </c>
      <c r="D378" s="15">
        <v>0</v>
      </c>
      <c r="E378" s="15">
        <v>0</v>
      </c>
      <c r="F378" s="14" t="s">
        <v>41</v>
      </c>
      <c r="G378" s="1" t="s">
        <v>1012</v>
      </c>
      <c r="H378" s="1" t="s">
        <v>4256</v>
      </c>
      <c r="I378" s="1" t="s">
        <v>4738</v>
      </c>
      <c r="J378" s="1" t="s">
        <v>41</v>
      </c>
      <c r="K378" s="1" t="s">
        <v>41</v>
      </c>
    </row>
    <row r="379" spans="1:11" ht="20.1" customHeight="1">
      <c r="A379" s="14" t="s">
        <v>4739</v>
      </c>
      <c r="B379" s="15">
        <v>0</v>
      </c>
      <c r="C379" s="15">
        <v>0</v>
      </c>
      <c r="D379" s="15">
        <v>0</v>
      </c>
      <c r="E379" s="15">
        <v>0</v>
      </c>
      <c r="F379" s="14" t="s">
        <v>41</v>
      </c>
      <c r="G379" s="1" t="s">
        <v>1012</v>
      </c>
      <c r="H379" s="1" t="s">
        <v>4256</v>
      </c>
      <c r="I379" s="1" t="s">
        <v>4740</v>
      </c>
      <c r="J379" s="1" t="s">
        <v>41</v>
      </c>
      <c r="K379" s="1" t="s">
        <v>41</v>
      </c>
    </row>
    <row r="380" spans="1:11" ht="20.1" customHeight="1">
      <c r="A380" s="14" t="s">
        <v>4627</v>
      </c>
      <c r="B380" s="15">
        <v>0</v>
      </c>
      <c r="C380" s="15">
        <v>0</v>
      </c>
      <c r="D380" s="15">
        <v>0</v>
      </c>
      <c r="E380" s="15">
        <v>0</v>
      </c>
      <c r="F380" s="14" t="s">
        <v>41</v>
      </c>
      <c r="G380" s="1" t="s">
        <v>1012</v>
      </c>
      <c r="H380" s="1" t="s">
        <v>4256</v>
      </c>
      <c r="I380" s="1" t="s">
        <v>4628</v>
      </c>
      <c r="J380" s="1" t="s">
        <v>41</v>
      </c>
      <c r="K380" s="1" t="s">
        <v>41</v>
      </c>
    </row>
    <row r="381" spans="1:11" ht="20.1" customHeight="1">
      <c r="A381" s="14" t="s">
        <v>4741</v>
      </c>
      <c r="B381" s="15">
        <v>0</v>
      </c>
      <c r="C381" s="15">
        <v>0</v>
      </c>
      <c r="D381" s="15">
        <v>0</v>
      </c>
      <c r="E381" s="15">
        <v>0</v>
      </c>
      <c r="F381" s="14" t="s">
        <v>41</v>
      </c>
      <c r="G381" s="1" t="s">
        <v>1012</v>
      </c>
      <c r="H381" s="1" t="s">
        <v>4256</v>
      </c>
      <c r="I381" s="1" t="s">
        <v>4742</v>
      </c>
      <c r="J381" s="1" t="s">
        <v>41</v>
      </c>
      <c r="K381" s="1" t="s">
        <v>41</v>
      </c>
    </row>
    <row r="382" spans="1:11" ht="20.1" customHeight="1">
      <c r="A382" s="14" t="s">
        <v>4743</v>
      </c>
      <c r="B382" s="15">
        <v>0</v>
      </c>
      <c r="C382" s="15">
        <v>0</v>
      </c>
      <c r="D382" s="15">
        <v>0</v>
      </c>
      <c r="E382" s="15">
        <v>0</v>
      </c>
      <c r="F382" s="14" t="s">
        <v>41</v>
      </c>
      <c r="G382" s="1" t="s">
        <v>1012</v>
      </c>
      <c r="H382" s="1" t="s">
        <v>4256</v>
      </c>
      <c r="I382" s="1" t="s">
        <v>4744</v>
      </c>
      <c r="J382" s="1" t="s">
        <v>41</v>
      </c>
      <c r="K382" s="1" t="s">
        <v>41</v>
      </c>
    </row>
    <row r="383" spans="1:11" ht="20.1" customHeight="1">
      <c r="A383" s="14" t="s">
        <v>4745</v>
      </c>
      <c r="B383" s="15">
        <v>0</v>
      </c>
      <c r="C383" s="15">
        <v>0</v>
      </c>
      <c r="D383" s="15">
        <v>0</v>
      </c>
      <c r="E383" s="15">
        <v>0</v>
      </c>
      <c r="F383" s="14" t="s">
        <v>41</v>
      </c>
      <c r="G383" s="1" t="s">
        <v>1012</v>
      </c>
      <c r="H383" s="1" t="s">
        <v>4256</v>
      </c>
      <c r="I383" s="1" t="s">
        <v>4746</v>
      </c>
      <c r="J383" s="1" t="s">
        <v>41</v>
      </c>
      <c r="K383" s="1" t="s">
        <v>41</v>
      </c>
    </row>
    <row r="384" spans="1:11" ht="20.1" customHeight="1">
      <c r="A384" s="14" t="s">
        <v>4747</v>
      </c>
      <c r="B384" s="15">
        <v>240.4</v>
      </c>
      <c r="C384" s="15">
        <v>0</v>
      </c>
      <c r="D384" s="15">
        <v>0</v>
      </c>
      <c r="E384" s="15">
        <v>240.4</v>
      </c>
      <c r="F384" s="14" t="s">
        <v>41</v>
      </c>
      <c r="G384" s="1" t="s">
        <v>1012</v>
      </c>
      <c r="H384" s="1" t="s">
        <v>4256</v>
      </c>
      <c r="I384" s="1" t="s">
        <v>4748</v>
      </c>
      <c r="J384" s="1" t="s">
        <v>41</v>
      </c>
      <c r="K384" s="1" t="s">
        <v>41</v>
      </c>
    </row>
    <row r="385" spans="1:11" ht="20.1" customHeight="1">
      <c r="A385" s="14" t="s">
        <v>4749</v>
      </c>
      <c r="B385" s="15">
        <v>4591.8</v>
      </c>
      <c r="C385" s="15">
        <v>0</v>
      </c>
      <c r="D385" s="15">
        <v>0</v>
      </c>
      <c r="E385" s="15">
        <v>4591.8</v>
      </c>
      <c r="F385" s="14" t="s">
        <v>41</v>
      </c>
      <c r="G385" s="1" t="s">
        <v>1012</v>
      </c>
      <c r="H385" s="1" t="s">
        <v>4256</v>
      </c>
      <c r="I385" s="1" t="s">
        <v>4750</v>
      </c>
      <c r="J385" s="1" t="s">
        <v>41</v>
      </c>
      <c r="K385" s="1" t="s">
        <v>41</v>
      </c>
    </row>
    <row r="386" spans="1:11" ht="20.1" customHeight="1">
      <c r="A386" s="14" t="s">
        <v>4751</v>
      </c>
      <c r="B386" s="15">
        <v>2256.1</v>
      </c>
      <c r="C386" s="15">
        <v>0</v>
      </c>
      <c r="D386" s="15">
        <v>0</v>
      </c>
      <c r="E386" s="15">
        <v>2256.1</v>
      </c>
      <c r="F386" s="14" t="s">
        <v>41</v>
      </c>
      <c r="G386" s="1" t="s">
        <v>1012</v>
      </c>
      <c r="H386" s="1" t="s">
        <v>4256</v>
      </c>
      <c r="I386" s="1" t="s">
        <v>4752</v>
      </c>
      <c r="J386" s="1" t="s">
        <v>41</v>
      </c>
      <c r="K386" s="1" t="s">
        <v>41</v>
      </c>
    </row>
    <row r="387" spans="1:11" ht="20.1" customHeight="1">
      <c r="A387" s="14" t="s">
        <v>4398</v>
      </c>
      <c r="B387" s="15">
        <v>7088.3</v>
      </c>
      <c r="C387" s="15">
        <v>0</v>
      </c>
      <c r="D387" s="15">
        <v>0</v>
      </c>
      <c r="E387" s="15">
        <v>7088.3</v>
      </c>
      <c r="F387" s="14" t="s">
        <v>41</v>
      </c>
      <c r="G387" s="1" t="s">
        <v>1012</v>
      </c>
      <c r="H387" s="1" t="s">
        <v>4256</v>
      </c>
      <c r="I387" s="1" t="s">
        <v>4399</v>
      </c>
      <c r="J387" s="1" t="s">
        <v>41</v>
      </c>
      <c r="K387" s="1" t="s">
        <v>41</v>
      </c>
    </row>
    <row r="388" spans="1:11" ht="20.1" customHeight="1">
      <c r="A388" s="14" t="s">
        <v>4337</v>
      </c>
      <c r="B388" s="15">
        <v>0</v>
      </c>
      <c r="C388" s="15">
        <v>0</v>
      </c>
      <c r="D388" s="15">
        <v>0</v>
      </c>
      <c r="E388" s="15">
        <v>0</v>
      </c>
      <c r="F388" s="14" t="s">
        <v>41</v>
      </c>
      <c r="G388" s="1" t="s">
        <v>1012</v>
      </c>
      <c r="H388" s="1" t="s">
        <v>4256</v>
      </c>
      <c r="I388" s="1" t="s">
        <v>41</v>
      </c>
      <c r="J388" s="1" t="s">
        <v>41</v>
      </c>
      <c r="K388" s="1" t="s">
        <v>41</v>
      </c>
    </row>
    <row r="389" spans="1:11" ht="20.1" customHeight="1">
      <c r="A389" s="14" t="s">
        <v>4753</v>
      </c>
      <c r="B389" s="15">
        <v>0</v>
      </c>
      <c r="C389" s="15">
        <v>0</v>
      </c>
      <c r="D389" s="15">
        <v>0</v>
      </c>
      <c r="E389" s="15">
        <v>0</v>
      </c>
      <c r="F389" s="14" t="s">
        <v>41</v>
      </c>
      <c r="G389" s="1" t="s">
        <v>1012</v>
      </c>
      <c r="H389" s="1" t="s">
        <v>4256</v>
      </c>
      <c r="I389" s="1" t="s">
        <v>4754</v>
      </c>
      <c r="J389" s="1" t="s">
        <v>41</v>
      </c>
      <c r="K389" s="1" t="s">
        <v>41</v>
      </c>
    </row>
    <row r="390" spans="1:11" ht="20.1" customHeight="1">
      <c r="A390" s="14" t="s">
        <v>4755</v>
      </c>
      <c r="B390" s="15">
        <v>0</v>
      </c>
      <c r="C390" s="15">
        <v>0</v>
      </c>
      <c r="D390" s="15">
        <v>0</v>
      </c>
      <c r="E390" s="15">
        <v>0</v>
      </c>
      <c r="F390" s="14" t="s">
        <v>41</v>
      </c>
      <c r="G390" s="1" t="s">
        <v>1012</v>
      </c>
      <c r="H390" s="1" t="s">
        <v>4256</v>
      </c>
      <c r="I390" s="1" t="s">
        <v>4756</v>
      </c>
      <c r="J390" s="1" t="s">
        <v>41</v>
      </c>
      <c r="K390" s="1" t="s">
        <v>41</v>
      </c>
    </row>
    <row r="391" spans="1:11" ht="20.1" customHeight="1">
      <c r="A391" s="14" t="s">
        <v>4757</v>
      </c>
      <c r="B391" s="15">
        <v>0</v>
      </c>
      <c r="C391" s="15">
        <v>0</v>
      </c>
      <c r="D391" s="15">
        <v>0</v>
      </c>
      <c r="E391" s="15">
        <v>0</v>
      </c>
      <c r="F391" s="14" t="s">
        <v>41</v>
      </c>
      <c r="G391" s="1" t="s">
        <v>1012</v>
      </c>
      <c r="H391" s="1" t="s">
        <v>4256</v>
      </c>
      <c r="I391" s="1" t="s">
        <v>4758</v>
      </c>
      <c r="J391" s="1" t="s">
        <v>41</v>
      </c>
      <c r="K391" s="1" t="s">
        <v>41</v>
      </c>
    </row>
    <row r="392" spans="1:11" ht="20.1" customHeight="1">
      <c r="A392" s="14" t="s">
        <v>4759</v>
      </c>
      <c r="B392" s="15">
        <v>0</v>
      </c>
      <c r="C392" s="15">
        <v>0</v>
      </c>
      <c r="D392" s="15">
        <v>0</v>
      </c>
      <c r="E392" s="15">
        <v>0</v>
      </c>
      <c r="F392" s="14" t="s">
        <v>41</v>
      </c>
      <c r="G392" s="1" t="s">
        <v>1012</v>
      </c>
      <c r="H392" s="1" t="s">
        <v>4256</v>
      </c>
      <c r="I392" s="1" t="s">
        <v>4760</v>
      </c>
      <c r="J392" s="1" t="s">
        <v>41</v>
      </c>
      <c r="K392" s="1" t="s">
        <v>41</v>
      </c>
    </row>
    <row r="393" spans="1:11" ht="20.1" customHeight="1">
      <c r="A393" s="14" t="s">
        <v>4761</v>
      </c>
      <c r="B393" s="15">
        <v>0</v>
      </c>
      <c r="C393" s="15">
        <v>0</v>
      </c>
      <c r="D393" s="15">
        <v>0</v>
      </c>
      <c r="E393" s="15">
        <v>0</v>
      </c>
      <c r="F393" s="14" t="s">
        <v>41</v>
      </c>
      <c r="G393" s="1" t="s">
        <v>1012</v>
      </c>
      <c r="H393" s="1" t="s">
        <v>4256</v>
      </c>
      <c r="I393" s="1" t="s">
        <v>4762</v>
      </c>
      <c r="J393" s="1" t="s">
        <v>41</v>
      </c>
      <c r="K393" s="1" t="s">
        <v>41</v>
      </c>
    </row>
    <row r="394" spans="1:11" ht="20.1" customHeight="1">
      <c r="A394" s="14" t="s">
        <v>4763</v>
      </c>
      <c r="B394" s="15">
        <v>0</v>
      </c>
      <c r="C394" s="15">
        <v>0</v>
      </c>
      <c r="D394" s="15">
        <v>0</v>
      </c>
      <c r="E394" s="15">
        <v>0</v>
      </c>
      <c r="F394" s="14" t="s">
        <v>41</v>
      </c>
      <c r="G394" s="1" t="s">
        <v>1012</v>
      </c>
      <c r="H394" s="1" t="s">
        <v>4256</v>
      </c>
      <c r="I394" s="1" t="s">
        <v>4764</v>
      </c>
      <c r="J394" s="1" t="s">
        <v>41</v>
      </c>
      <c r="K394" s="1" t="s">
        <v>41</v>
      </c>
    </row>
    <row r="395" spans="1:11" ht="20.1" customHeight="1">
      <c r="A395" s="14" t="s">
        <v>4765</v>
      </c>
      <c r="B395" s="15">
        <v>0</v>
      </c>
      <c r="C395" s="15">
        <v>0</v>
      </c>
      <c r="D395" s="15">
        <v>0</v>
      </c>
      <c r="E395" s="15">
        <v>0</v>
      </c>
      <c r="F395" s="14" t="s">
        <v>41</v>
      </c>
      <c r="G395" s="1" t="s">
        <v>1012</v>
      </c>
      <c r="H395" s="1" t="s">
        <v>4256</v>
      </c>
      <c r="I395" s="1" t="s">
        <v>4766</v>
      </c>
      <c r="J395" s="1" t="s">
        <v>41</v>
      </c>
      <c r="K395" s="1" t="s">
        <v>41</v>
      </c>
    </row>
    <row r="396" spans="1:11" ht="20.1" customHeight="1">
      <c r="A396" s="14" t="s">
        <v>4767</v>
      </c>
      <c r="B396" s="15">
        <v>0</v>
      </c>
      <c r="C396" s="15">
        <v>0</v>
      </c>
      <c r="D396" s="15">
        <v>0</v>
      </c>
      <c r="E396" s="15">
        <v>0</v>
      </c>
      <c r="F396" s="14" t="s">
        <v>41</v>
      </c>
      <c r="G396" s="1" t="s">
        <v>1012</v>
      </c>
      <c r="H396" s="1" t="s">
        <v>4256</v>
      </c>
      <c r="I396" s="1" t="s">
        <v>4768</v>
      </c>
      <c r="J396" s="1" t="s">
        <v>41</v>
      </c>
      <c r="K396" s="1" t="s">
        <v>41</v>
      </c>
    </row>
    <row r="397" spans="1:11" ht="20.1" customHeight="1">
      <c r="A397" s="14" t="s">
        <v>4769</v>
      </c>
      <c r="B397" s="15">
        <v>6.6</v>
      </c>
      <c r="C397" s="15">
        <v>0</v>
      </c>
      <c r="D397" s="15">
        <v>0</v>
      </c>
      <c r="E397" s="15">
        <v>6.6</v>
      </c>
      <c r="F397" s="14" t="s">
        <v>41</v>
      </c>
      <c r="G397" s="1" t="s">
        <v>1012</v>
      </c>
      <c r="H397" s="1" t="s">
        <v>4256</v>
      </c>
      <c r="I397" s="1" t="s">
        <v>4770</v>
      </c>
      <c r="J397" s="1" t="s">
        <v>41</v>
      </c>
      <c r="K397" s="1" t="s">
        <v>41</v>
      </c>
    </row>
    <row r="398" spans="1:11" ht="20.1" customHeight="1">
      <c r="A398" s="14" t="s">
        <v>4771</v>
      </c>
      <c r="B398" s="15">
        <v>680.1</v>
      </c>
      <c r="C398" s="15">
        <v>0</v>
      </c>
      <c r="D398" s="15">
        <v>0</v>
      </c>
      <c r="E398" s="15">
        <v>680.1</v>
      </c>
      <c r="F398" s="14" t="s">
        <v>41</v>
      </c>
      <c r="G398" s="1" t="s">
        <v>1012</v>
      </c>
      <c r="H398" s="1" t="s">
        <v>4256</v>
      </c>
      <c r="I398" s="1" t="s">
        <v>4772</v>
      </c>
      <c r="J398" s="1" t="s">
        <v>41</v>
      </c>
      <c r="K398" s="1" t="s">
        <v>41</v>
      </c>
    </row>
    <row r="399" spans="1:11" ht="20.1" customHeight="1">
      <c r="A399" s="14" t="s">
        <v>4773</v>
      </c>
      <c r="B399" s="15">
        <v>446.5</v>
      </c>
      <c r="C399" s="15">
        <v>0</v>
      </c>
      <c r="D399" s="15">
        <v>0</v>
      </c>
      <c r="E399" s="15">
        <v>446.5</v>
      </c>
      <c r="F399" s="14" t="s">
        <v>41</v>
      </c>
      <c r="G399" s="1" t="s">
        <v>1012</v>
      </c>
      <c r="H399" s="1" t="s">
        <v>4256</v>
      </c>
      <c r="I399" s="1" t="s">
        <v>4774</v>
      </c>
      <c r="J399" s="1" t="s">
        <v>41</v>
      </c>
      <c r="K399" s="1" t="s">
        <v>41</v>
      </c>
    </row>
    <row r="400" spans="1:11" ht="20.1" customHeight="1">
      <c r="A400" s="14" t="s">
        <v>4398</v>
      </c>
      <c r="B400" s="15">
        <v>1133.2</v>
      </c>
      <c r="C400" s="15">
        <v>0</v>
      </c>
      <c r="D400" s="15">
        <v>0</v>
      </c>
      <c r="E400" s="15">
        <v>1133.2</v>
      </c>
      <c r="F400" s="14" t="s">
        <v>41</v>
      </c>
      <c r="G400" s="1" t="s">
        <v>1012</v>
      </c>
      <c r="H400" s="1" t="s">
        <v>4256</v>
      </c>
      <c r="I400" s="1" t="s">
        <v>4399</v>
      </c>
      <c r="J400" s="1" t="s">
        <v>41</v>
      </c>
      <c r="K400" s="1" t="s">
        <v>41</v>
      </c>
    </row>
    <row r="401" spans="1:11" ht="20.1" customHeight="1">
      <c r="A401" s="14" t="s">
        <v>4337</v>
      </c>
      <c r="B401" s="15">
        <v>0</v>
      </c>
      <c r="C401" s="15">
        <v>0</v>
      </c>
      <c r="D401" s="15">
        <v>0</v>
      </c>
      <c r="E401" s="15">
        <v>0</v>
      </c>
      <c r="F401" s="14" t="s">
        <v>41</v>
      </c>
      <c r="G401" s="1" t="s">
        <v>1012</v>
      </c>
      <c r="H401" s="1" t="s">
        <v>4256</v>
      </c>
      <c r="I401" s="1" t="s">
        <v>41</v>
      </c>
      <c r="J401" s="1" t="s">
        <v>41</v>
      </c>
      <c r="K401" s="1" t="s">
        <v>41</v>
      </c>
    </row>
    <row r="402" spans="1:11" ht="20.1" customHeight="1">
      <c r="A402" s="14" t="s">
        <v>4775</v>
      </c>
      <c r="B402" s="15">
        <v>0</v>
      </c>
      <c r="C402" s="15">
        <v>0</v>
      </c>
      <c r="D402" s="15">
        <v>0</v>
      </c>
      <c r="E402" s="15">
        <v>0</v>
      </c>
      <c r="F402" s="14" t="s">
        <v>41</v>
      </c>
      <c r="G402" s="1" t="s">
        <v>1012</v>
      </c>
      <c r="H402" s="1" t="s">
        <v>4256</v>
      </c>
      <c r="I402" s="1" t="s">
        <v>4776</v>
      </c>
      <c r="J402" s="1" t="s">
        <v>41</v>
      </c>
      <c r="K402" s="1" t="s">
        <v>41</v>
      </c>
    </row>
    <row r="403" spans="1:11" ht="20.1" customHeight="1">
      <c r="A403" s="14" t="s">
        <v>4777</v>
      </c>
      <c r="B403" s="15">
        <v>0</v>
      </c>
      <c r="C403" s="15">
        <v>0</v>
      </c>
      <c r="D403" s="15">
        <v>0</v>
      </c>
      <c r="E403" s="15">
        <v>0</v>
      </c>
      <c r="F403" s="14" t="s">
        <v>41</v>
      </c>
      <c r="G403" s="1" t="s">
        <v>1012</v>
      </c>
      <c r="H403" s="1" t="s">
        <v>4256</v>
      </c>
      <c r="I403" s="1" t="s">
        <v>4778</v>
      </c>
      <c r="J403" s="1" t="s">
        <v>41</v>
      </c>
      <c r="K403" s="1" t="s">
        <v>41</v>
      </c>
    </row>
    <row r="404" spans="1:11" ht="20.1" customHeight="1">
      <c r="A404" s="14" t="s">
        <v>4779</v>
      </c>
      <c r="B404" s="15">
        <v>1144.7</v>
      </c>
      <c r="C404" s="15">
        <v>0</v>
      </c>
      <c r="D404" s="15">
        <v>0</v>
      </c>
      <c r="E404" s="15">
        <v>1144.7</v>
      </c>
      <c r="F404" s="14" t="s">
        <v>41</v>
      </c>
      <c r="G404" s="1" t="s">
        <v>1012</v>
      </c>
      <c r="H404" s="1" t="s">
        <v>4256</v>
      </c>
      <c r="I404" s="1" t="s">
        <v>4780</v>
      </c>
      <c r="J404" s="1" t="s">
        <v>41</v>
      </c>
      <c r="K404" s="1" t="s">
        <v>41</v>
      </c>
    </row>
    <row r="405" spans="1:11" ht="20.1" customHeight="1">
      <c r="A405" s="14" t="s">
        <v>4645</v>
      </c>
      <c r="B405" s="15">
        <v>0</v>
      </c>
      <c r="C405" s="15">
        <v>0</v>
      </c>
      <c r="D405" s="15">
        <v>0</v>
      </c>
      <c r="E405" s="15">
        <v>0</v>
      </c>
      <c r="F405" s="14" t="s">
        <v>41</v>
      </c>
      <c r="G405" s="1" t="s">
        <v>1012</v>
      </c>
      <c r="H405" s="1" t="s">
        <v>4256</v>
      </c>
      <c r="I405" s="1" t="s">
        <v>4646</v>
      </c>
      <c r="J405" s="1" t="s">
        <v>41</v>
      </c>
      <c r="K405" s="1" t="s">
        <v>41</v>
      </c>
    </row>
    <row r="406" spans="1:11" ht="20.1" customHeight="1">
      <c r="A406" s="14" t="s">
        <v>4781</v>
      </c>
      <c r="B406" s="15">
        <v>326</v>
      </c>
      <c r="C406" s="15">
        <v>0</v>
      </c>
      <c r="D406" s="15">
        <v>0</v>
      </c>
      <c r="E406" s="15">
        <v>326</v>
      </c>
      <c r="F406" s="14" t="s">
        <v>41</v>
      </c>
      <c r="G406" s="1" t="s">
        <v>1012</v>
      </c>
      <c r="H406" s="1" t="s">
        <v>4256</v>
      </c>
      <c r="I406" s="1" t="s">
        <v>4782</v>
      </c>
      <c r="J406" s="1" t="s">
        <v>41</v>
      </c>
      <c r="K406" s="1" t="s">
        <v>41</v>
      </c>
    </row>
    <row r="407" spans="1:11" ht="20.1" customHeight="1">
      <c r="A407" s="14" t="s">
        <v>4398</v>
      </c>
      <c r="B407" s="15">
        <v>1470.7</v>
      </c>
      <c r="C407" s="15">
        <v>0</v>
      </c>
      <c r="D407" s="15">
        <v>0</v>
      </c>
      <c r="E407" s="15">
        <v>1470.7</v>
      </c>
      <c r="F407" s="14" t="s">
        <v>41</v>
      </c>
      <c r="G407" s="1" t="s">
        <v>1012</v>
      </c>
      <c r="H407" s="1" t="s">
        <v>4256</v>
      </c>
      <c r="I407" s="1" t="s">
        <v>4399</v>
      </c>
      <c r="J407" s="1" t="s">
        <v>41</v>
      </c>
      <c r="K407" s="1" t="s">
        <v>41</v>
      </c>
    </row>
    <row r="408" spans="1:11" ht="20.1" customHeight="1">
      <c r="A408" s="14" t="s">
        <v>4337</v>
      </c>
      <c r="B408" s="15">
        <v>0</v>
      </c>
      <c r="C408" s="15">
        <v>0</v>
      </c>
      <c r="D408" s="15">
        <v>0</v>
      </c>
      <c r="E408" s="15">
        <v>0</v>
      </c>
      <c r="F408" s="14" t="s">
        <v>41</v>
      </c>
      <c r="G408" s="1" t="s">
        <v>1012</v>
      </c>
      <c r="H408" s="1" t="s">
        <v>4256</v>
      </c>
      <c r="I408" s="1" t="s">
        <v>41</v>
      </c>
      <c r="J408" s="1" t="s">
        <v>41</v>
      </c>
      <c r="K408" s="1" t="s">
        <v>41</v>
      </c>
    </row>
    <row r="409" spans="1:6" ht="20.1" customHeight="1">
      <c r="A409" s="14" t="s">
        <v>4334</v>
      </c>
      <c r="B409" s="16">
        <v>9692</v>
      </c>
      <c r="C409" s="16">
        <v>0</v>
      </c>
      <c r="D409" s="16">
        <v>0</v>
      </c>
      <c r="E409" s="16">
        <v>9692</v>
      </c>
      <c r="F409" s="17"/>
    </row>
    <row r="410" spans="1:6" ht="20.1" customHeight="1">
      <c r="A410" s="17"/>
      <c r="B410" s="17"/>
      <c r="C410" s="17"/>
      <c r="D410" s="17"/>
      <c r="E410" s="17"/>
      <c r="F410" s="17"/>
    </row>
    <row r="411" spans="1:11" ht="20.1" customHeight="1">
      <c r="A411" s="17" t="s">
        <v>4783</v>
      </c>
      <c r="B411" s="17"/>
      <c r="C411" s="17"/>
      <c r="D411" s="17"/>
      <c r="E411" s="17"/>
      <c r="F411" s="14" t="s">
        <v>41</v>
      </c>
      <c r="G411" s="1" t="s">
        <v>1015</v>
      </c>
      <c r="I411" s="1" t="s">
        <v>1009</v>
      </c>
      <c r="J411" s="1" t="s">
        <v>1013</v>
      </c>
      <c r="K411" s="1" t="s">
        <v>219</v>
      </c>
    </row>
    <row r="412" spans="1:12" ht="20.1" customHeight="1">
      <c r="A412" s="14" t="s">
        <v>41</v>
      </c>
      <c r="B412" s="15"/>
      <c r="C412" s="15"/>
      <c r="D412" s="15"/>
      <c r="E412" s="15"/>
      <c r="F412" s="14" t="s">
        <v>41</v>
      </c>
      <c r="G412" s="1" t="s">
        <v>1015</v>
      </c>
      <c r="H412" s="1" t="s">
        <v>4254</v>
      </c>
      <c r="I412" s="1" t="s">
        <v>41</v>
      </c>
      <c r="J412" s="1" t="s">
        <v>41</v>
      </c>
      <c r="K412" s="1" t="s">
        <v>41</v>
      </c>
      <c r="L412">
        <v>1</v>
      </c>
    </row>
    <row r="413" spans="1:11" ht="20.1" customHeight="1">
      <c r="A413" s="14" t="s">
        <v>4711</v>
      </c>
      <c r="B413" s="15">
        <v>0</v>
      </c>
      <c r="C413" s="15">
        <v>0</v>
      </c>
      <c r="D413" s="15">
        <v>0</v>
      </c>
      <c r="E413" s="15">
        <v>0</v>
      </c>
      <c r="F413" s="14" t="s">
        <v>41</v>
      </c>
      <c r="G413" s="1" t="s">
        <v>1015</v>
      </c>
      <c r="H413" s="1" t="s">
        <v>4256</v>
      </c>
      <c r="I413" s="1" t="s">
        <v>4712</v>
      </c>
      <c r="J413" s="1" t="s">
        <v>41</v>
      </c>
      <c r="K413" s="1" t="s">
        <v>41</v>
      </c>
    </row>
    <row r="414" spans="1:11" ht="20.1" customHeight="1">
      <c r="A414" s="14" t="s">
        <v>4337</v>
      </c>
      <c r="B414" s="15">
        <v>0</v>
      </c>
      <c r="C414" s="15">
        <v>0</v>
      </c>
      <c r="D414" s="15">
        <v>0</v>
      </c>
      <c r="E414" s="15">
        <v>0</v>
      </c>
      <c r="F414" s="14" t="s">
        <v>41</v>
      </c>
      <c r="G414" s="1" t="s">
        <v>1015</v>
      </c>
      <c r="H414" s="1" t="s">
        <v>4256</v>
      </c>
      <c r="I414" s="1" t="s">
        <v>41</v>
      </c>
      <c r="J414" s="1" t="s">
        <v>41</v>
      </c>
      <c r="K414" s="1" t="s">
        <v>41</v>
      </c>
    </row>
    <row r="415" spans="1:11" ht="20.1" customHeight="1">
      <c r="A415" s="14" t="s">
        <v>4713</v>
      </c>
      <c r="B415" s="15">
        <v>0</v>
      </c>
      <c r="C415" s="15">
        <v>0</v>
      </c>
      <c r="D415" s="15">
        <v>0</v>
      </c>
      <c r="E415" s="15">
        <v>0</v>
      </c>
      <c r="F415" s="14" t="s">
        <v>41</v>
      </c>
      <c r="G415" s="1" t="s">
        <v>1015</v>
      </c>
      <c r="H415" s="1" t="s">
        <v>4256</v>
      </c>
      <c r="I415" s="1" t="s">
        <v>4714</v>
      </c>
      <c r="J415" s="1" t="s">
        <v>41</v>
      </c>
      <c r="K415" s="1" t="s">
        <v>41</v>
      </c>
    </row>
    <row r="416" spans="1:11" ht="20.1" customHeight="1">
      <c r="A416" s="14" t="s">
        <v>4715</v>
      </c>
      <c r="B416" s="15">
        <v>0</v>
      </c>
      <c r="C416" s="15">
        <v>0</v>
      </c>
      <c r="D416" s="15">
        <v>0</v>
      </c>
      <c r="E416" s="15">
        <v>0</v>
      </c>
      <c r="F416" s="14" t="s">
        <v>41</v>
      </c>
      <c r="G416" s="1" t="s">
        <v>1015</v>
      </c>
      <c r="H416" s="1" t="s">
        <v>4256</v>
      </c>
      <c r="I416" s="1" t="s">
        <v>4716</v>
      </c>
      <c r="J416" s="1" t="s">
        <v>41</v>
      </c>
      <c r="K416" s="1" t="s">
        <v>41</v>
      </c>
    </row>
    <row r="417" spans="1:11" ht="20.1" customHeight="1">
      <c r="A417" s="14" t="s">
        <v>4717</v>
      </c>
      <c r="B417" s="15">
        <v>0</v>
      </c>
      <c r="C417" s="15">
        <v>0</v>
      </c>
      <c r="D417" s="15">
        <v>0</v>
      </c>
      <c r="E417" s="15">
        <v>0</v>
      </c>
      <c r="F417" s="14" t="s">
        <v>41</v>
      </c>
      <c r="G417" s="1" t="s">
        <v>1015</v>
      </c>
      <c r="H417" s="1" t="s">
        <v>4256</v>
      </c>
      <c r="I417" s="1" t="s">
        <v>4718</v>
      </c>
      <c r="J417" s="1" t="s">
        <v>41</v>
      </c>
      <c r="K417" s="1" t="s">
        <v>41</v>
      </c>
    </row>
    <row r="418" spans="1:11" ht="20.1" customHeight="1">
      <c r="A418" s="14" t="s">
        <v>4337</v>
      </c>
      <c r="B418" s="15">
        <v>0</v>
      </c>
      <c r="C418" s="15">
        <v>0</v>
      </c>
      <c r="D418" s="15">
        <v>0</v>
      </c>
      <c r="E418" s="15">
        <v>0</v>
      </c>
      <c r="F418" s="14" t="s">
        <v>41</v>
      </c>
      <c r="G418" s="1" t="s">
        <v>1015</v>
      </c>
      <c r="H418" s="1" t="s">
        <v>4256</v>
      </c>
      <c r="I418" s="1" t="s">
        <v>41</v>
      </c>
      <c r="J418" s="1" t="s">
        <v>41</v>
      </c>
      <c r="K418" s="1" t="s">
        <v>41</v>
      </c>
    </row>
    <row r="419" spans="1:11" ht="20.1" customHeight="1">
      <c r="A419" s="14" t="s">
        <v>4719</v>
      </c>
      <c r="B419" s="15">
        <v>0</v>
      </c>
      <c r="C419" s="15">
        <v>0</v>
      </c>
      <c r="D419" s="15">
        <v>0</v>
      </c>
      <c r="E419" s="15">
        <v>0</v>
      </c>
      <c r="F419" s="14" t="s">
        <v>41</v>
      </c>
      <c r="G419" s="1" t="s">
        <v>1015</v>
      </c>
      <c r="H419" s="1" t="s">
        <v>4256</v>
      </c>
      <c r="I419" s="1" t="s">
        <v>4720</v>
      </c>
      <c r="J419" s="1" t="s">
        <v>41</v>
      </c>
      <c r="K419" s="1" t="s">
        <v>41</v>
      </c>
    </row>
    <row r="420" spans="1:11" ht="20.1" customHeight="1">
      <c r="A420" s="14" t="s">
        <v>4721</v>
      </c>
      <c r="B420" s="15">
        <v>0</v>
      </c>
      <c r="C420" s="15">
        <v>0</v>
      </c>
      <c r="D420" s="15">
        <v>0</v>
      </c>
      <c r="E420" s="15">
        <v>0</v>
      </c>
      <c r="F420" s="14" t="s">
        <v>41</v>
      </c>
      <c r="G420" s="1" t="s">
        <v>1015</v>
      </c>
      <c r="H420" s="1" t="s">
        <v>4256</v>
      </c>
      <c r="I420" s="1" t="s">
        <v>4722</v>
      </c>
      <c r="J420" s="1" t="s">
        <v>41</v>
      </c>
      <c r="K420" s="1" t="s">
        <v>41</v>
      </c>
    </row>
    <row r="421" spans="1:11" ht="20.1" customHeight="1">
      <c r="A421" s="14" t="s">
        <v>4723</v>
      </c>
      <c r="B421" s="15">
        <v>0</v>
      </c>
      <c r="C421" s="15">
        <v>0</v>
      </c>
      <c r="D421" s="15">
        <v>0</v>
      </c>
      <c r="E421" s="15">
        <v>0</v>
      </c>
      <c r="F421" s="14" t="s">
        <v>41</v>
      </c>
      <c r="G421" s="1" t="s">
        <v>1015</v>
      </c>
      <c r="H421" s="1" t="s">
        <v>4256</v>
      </c>
      <c r="I421" s="1" t="s">
        <v>4724</v>
      </c>
      <c r="J421" s="1" t="s">
        <v>41</v>
      </c>
      <c r="K421" s="1" t="s">
        <v>41</v>
      </c>
    </row>
    <row r="422" spans="1:11" ht="20.1" customHeight="1">
      <c r="A422" s="14" t="s">
        <v>4552</v>
      </c>
      <c r="B422" s="15">
        <v>0</v>
      </c>
      <c r="C422" s="15">
        <v>0</v>
      </c>
      <c r="D422" s="15">
        <v>0</v>
      </c>
      <c r="E422" s="15">
        <v>0</v>
      </c>
      <c r="F422" s="14" t="s">
        <v>41</v>
      </c>
      <c r="G422" s="1" t="s">
        <v>1015</v>
      </c>
      <c r="H422" s="1" t="s">
        <v>4256</v>
      </c>
      <c r="I422" s="1" t="s">
        <v>4553</v>
      </c>
      <c r="J422" s="1" t="s">
        <v>41</v>
      </c>
      <c r="K422" s="1" t="s">
        <v>41</v>
      </c>
    </row>
    <row r="423" spans="1:11" ht="20.1" customHeight="1">
      <c r="A423" s="14" t="s">
        <v>4725</v>
      </c>
      <c r="B423" s="15">
        <v>0</v>
      </c>
      <c r="C423" s="15">
        <v>0</v>
      </c>
      <c r="D423" s="15">
        <v>0</v>
      </c>
      <c r="E423" s="15">
        <v>0</v>
      </c>
      <c r="F423" s="14" t="s">
        <v>41</v>
      </c>
      <c r="G423" s="1" t="s">
        <v>1015</v>
      </c>
      <c r="H423" s="1" t="s">
        <v>4256</v>
      </c>
      <c r="I423" s="1" t="s">
        <v>4726</v>
      </c>
      <c r="J423" s="1" t="s">
        <v>41</v>
      </c>
      <c r="K423" s="1" t="s">
        <v>41</v>
      </c>
    </row>
    <row r="424" spans="1:11" ht="20.1" customHeight="1">
      <c r="A424" s="14" t="s">
        <v>4727</v>
      </c>
      <c r="B424" s="15">
        <v>0</v>
      </c>
      <c r="C424" s="15">
        <v>0</v>
      </c>
      <c r="D424" s="15">
        <v>0</v>
      </c>
      <c r="E424" s="15">
        <v>0</v>
      </c>
      <c r="F424" s="14" t="s">
        <v>41</v>
      </c>
      <c r="G424" s="1" t="s">
        <v>1015</v>
      </c>
      <c r="H424" s="1" t="s">
        <v>4256</v>
      </c>
      <c r="I424" s="1" t="s">
        <v>4728</v>
      </c>
      <c r="J424" s="1" t="s">
        <v>41</v>
      </c>
      <c r="K424" s="1" t="s">
        <v>41</v>
      </c>
    </row>
    <row r="425" spans="1:11" ht="20.1" customHeight="1">
      <c r="A425" s="14" t="s">
        <v>4729</v>
      </c>
      <c r="B425" s="15">
        <v>0</v>
      </c>
      <c r="C425" s="15">
        <v>0</v>
      </c>
      <c r="D425" s="15">
        <v>0</v>
      </c>
      <c r="E425" s="15">
        <v>0</v>
      </c>
      <c r="F425" s="14" t="s">
        <v>41</v>
      </c>
      <c r="G425" s="1" t="s">
        <v>1015</v>
      </c>
      <c r="H425" s="1" t="s">
        <v>4256</v>
      </c>
      <c r="I425" s="1" t="s">
        <v>4730</v>
      </c>
      <c r="J425" s="1" t="s">
        <v>41</v>
      </c>
      <c r="K425" s="1" t="s">
        <v>41</v>
      </c>
    </row>
    <row r="426" spans="1:11" ht="20.1" customHeight="1">
      <c r="A426" s="14" t="s">
        <v>4731</v>
      </c>
      <c r="B426" s="15">
        <v>0</v>
      </c>
      <c r="C426" s="15">
        <v>0</v>
      </c>
      <c r="D426" s="15">
        <v>0</v>
      </c>
      <c r="E426" s="15">
        <v>0</v>
      </c>
      <c r="F426" s="14" t="s">
        <v>41</v>
      </c>
      <c r="G426" s="1" t="s">
        <v>1015</v>
      </c>
      <c r="H426" s="1" t="s">
        <v>4256</v>
      </c>
      <c r="I426" s="1" t="s">
        <v>4732</v>
      </c>
      <c r="J426" s="1" t="s">
        <v>41</v>
      </c>
      <c r="K426" s="1" t="s">
        <v>41</v>
      </c>
    </row>
    <row r="427" spans="1:11" ht="20.1" customHeight="1">
      <c r="A427" s="14" t="s">
        <v>4733</v>
      </c>
      <c r="B427" s="15">
        <v>0</v>
      </c>
      <c r="C427" s="15">
        <v>0</v>
      </c>
      <c r="D427" s="15">
        <v>0</v>
      </c>
      <c r="E427" s="15">
        <v>0</v>
      </c>
      <c r="F427" s="14" t="s">
        <v>41</v>
      </c>
      <c r="G427" s="1" t="s">
        <v>1015</v>
      </c>
      <c r="H427" s="1" t="s">
        <v>4256</v>
      </c>
      <c r="I427" s="1" t="s">
        <v>4734</v>
      </c>
      <c r="J427" s="1" t="s">
        <v>41</v>
      </c>
      <c r="K427" s="1" t="s">
        <v>41</v>
      </c>
    </row>
    <row r="428" spans="1:11" ht="20.1" customHeight="1">
      <c r="A428" s="14" t="s">
        <v>4609</v>
      </c>
      <c r="B428" s="15">
        <v>0</v>
      </c>
      <c r="C428" s="15">
        <v>0</v>
      </c>
      <c r="D428" s="15">
        <v>0</v>
      </c>
      <c r="E428" s="15">
        <v>0</v>
      </c>
      <c r="F428" s="14" t="s">
        <v>41</v>
      </c>
      <c r="G428" s="1" t="s">
        <v>1015</v>
      </c>
      <c r="H428" s="1" t="s">
        <v>4256</v>
      </c>
      <c r="I428" s="1" t="s">
        <v>4610</v>
      </c>
      <c r="J428" s="1" t="s">
        <v>41</v>
      </c>
      <c r="K428" s="1" t="s">
        <v>41</v>
      </c>
    </row>
    <row r="429" spans="1:11" ht="20.1" customHeight="1">
      <c r="A429" s="14" t="s">
        <v>4534</v>
      </c>
      <c r="B429" s="15">
        <v>0</v>
      </c>
      <c r="C429" s="15">
        <v>0</v>
      </c>
      <c r="D429" s="15">
        <v>0</v>
      </c>
      <c r="E429" s="15">
        <v>0</v>
      </c>
      <c r="F429" s="14" t="s">
        <v>41</v>
      </c>
      <c r="G429" s="1" t="s">
        <v>1015</v>
      </c>
      <c r="H429" s="1" t="s">
        <v>4256</v>
      </c>
      <c r="I429" s="1" t="s">
        <v>4535</v>
      </c>
      <c r="J429" s="1" t="s">
        <v>41</v>
      </c>
      <c r="K429" s="1" t="s">
        <v>41</v>
      </c>
    </row>
    <row r="430" spans="1:11" ht="20.1" customHeight="1">
      <c r="A430" s="14" t="s">
        <v>4735</v>
      </c>
      <c r="B430" s="15">
        <v>0</v>
      </c>
      <c r="C430" s="15">
        <v>0</v>
      </c>
      <c r="D430" s="15">
        <v>0</v>
      </c>
      <c r="E430" s="15">
        <v>0</v>
      </c>
      <c r="F430" s="14" t="s">
        <v>41</v>
      </c>
      <c r="G430" s="1" t="s">
        <v>1015</v>
      </c>
      <c r="H430" s="1" t="s">
        <v>4256</v>
      </c>
      <c r="I430" s="1" t="s">
        <v>4736</v>
      </c>
      <c r="J430" s="1" t="s">
        <v>41</v>
      </c>
      <c r="K430" s="1" t="s">
        <v>41</v>
      </c>
    </row>
    <row r="431" spans="1:11" ht="20.1" customHeight="1">
      <c r="A431" s="14" t="s">
        <v>4538</v>
      </c>
      <c r="B431" s="15">
        <v>0</v>
      </c>
      <c r="C431" s="15">
        <v>0</v>
      </c>
      <c r="D431" s="15">
        <v>0</v>
      </c>
      <c r="E431" s="15">
        <v>0</v>
      </c>
      <c r="F431" s="14" t="s">
        <v>41</v>
      </c>
      <c r="G431" s="1" t="s">
        <v>1015</v>
      </c>
      <c r="H431" s="1" t="s">
        <v>4256</v>
      </c>
      <c r="I431" s="1" t="s">
        <v>4539</v>
      </c>
      <c r="J431" s="1" t="s">
        <v>41</v>
      </c>
      <c r="K431" s="1" t="s">
        <v>41</v>
      </c>
    </row>
    <row r="432" spans="1:11" ht="20.1" customHeight="1">
      <c r="A432" s="14" t="s">
        <v>4540</v>
      </c>
      <c r="B432" s="15">
        <v>0</v>
      </c>
      <c r="C432" s="15">
        <v>0</v>
      </c>
      <c r="D432" s="15">
        <v>0</v>
      </c>
      <c r="E432" s="15">
        <v>0</v>
      </c>
      <c r="F432" s="14" t="s">
        <v>41</v>
      </c>
      <c r="G432" s="1" t="s">
        <v>1015</v>
      </c>
      <c r="H432" s="1" t="s">
        <v>4256</v>
      </c>
      <c r="I432" s="1" t="s">
        <v>4541</v>
      </c>
      <c r="J432" s="1" t="s">
        <v>41</v>
      </c>
      <c r="K432" s="1" t="s">
        <v>41</v>
      </c>
    </row>
    <row r="433" spans="1:11" ht="20.1" customHeight="1">
      <c r="A433" s="14" t="s">
        <v>4737</v>
      </c>
      <c r="B433" s="15">
        <v>0</v>
      </c>
      <c r="C433" s="15">
        <v>0</v>
      </c>
      <c r="D433" s="15">
        <v>0</v>
      </c>
      <c r="E433" s="15">
        <v>0</v>
      </c>
      <c r="F433" s="14" t="s">
        <v>41</v>
      </c>
      <c r="G433" s="1" t="s">
        <v>1015</v>
      </c>
      <c r="H433" s="1" t="s">
        <v>4256</v>
      </c>
      <c r="I433" s="1" t="s">
        <v>4738</v>
      </c>
      <c r="J433" s="1" t="s">
        <v>41</v>
      </c>
      <c r="K433" s="1" t="s">
        <v>41</v>
      </c>
    </row>
    <row r="434" spans="1:11" ht="20.1" customHeight="1">
      <c r="A434" s="14" t="s">
        <v>4739</v>
      </c>
      <c r="B434" s="15">
        <v>0</v>
      </c>
      <c r="C434" s="15">
        <v>0</v>
      </c>
      <c r="D434" s="15">
        <v>0</v>
      </c>
      <c r="E434" s="15">
        <v>0</v>
      </c>
      <c r="F434" s="14" t="s">
        <v>41</v>
      </c>
      <c r="G434" s="1" t="s">
        <v>1015</v>
      </c>
      <c r="H434" s="1" t="s">
        <v>4256</v>
      </c>
      <c r="I434" s="1" t="s">
        <v>4740</v>
      </c>
      <c r="J434" s="1" t="s">
        <v>41</v>
      </c>
      <c r="K434" s="1" t="s">
        <v>41</v>
      </c>
    </row>
    <row r="435" spans="1:11" ht="20.1" customHeight="1">
      <c r="A435" s="14" t="s">
        <v>4627</v>
      </c>
      <c r="B435" s="15">
        <v>0</v>
      </c>
      <c r="C435" s="15">
        <v>0</v>
      </c>
      <c r="D435" s="15">
        <v>0</v>
      </c>
      <c r="E435" s="15">
        <v>0</v>
      </c>
      <c r="F435" s="14" t="s">
        <v>41</v>
      </c>
      <c r="G435" s="1" t="s">
        <v>1015</v>
      </c>
      <c r="H435" s="1" t="s">
        <v>4256</v>
      </c>
      <c r="I435" s="1" t="s">
        <v>4628</v>
      </c>
      <c r="J435" s="1" t="s">
        <v>41</v>
      </c>
      <c r="K435" s="1" t="s">
        <v>41</v>
      </c>
    </row>
    <row r="436" spans="1:11" ht="20.1" customHeight="1">
      <c r="A436" s="14" t="s">
        <v>4741</v>
      </c>
      <c r="B436" s="15">
        <v>0</v>
      </c>
      <c r="C436" s="15">
        <v>0</v>
      </c>
      <c r="D436" s="15">
        <v>0</v>
      </c>
      <c r="E436" s="15">
        <v>0</v>
      </c>
      <c r="F436" s="14" t="s">
        <v>41</v>
      </c>
      <c r="G436" s="1" t="s">
        <v>1015</v>
      </c>
      <c r="H436" s="1" t="s">
        <v>4256</v>
      </c>
      <c r="I436" s="1" t="s">
        <v>4742</v>
      </c>
      <c r="J436" s="1" t="s">
        <v>41</v>
      </c>
      <c r="K436" s="1" t="s">
        <v>41</v>
      </c>
    </row>
    <row r="437" spans="1:11" ht="20.1" customHeight="1">
      <c r="A437" s="14" t="s">
        <v>4743</v>
      </c>
      <c r="B437" s="15">
        <v>0</v>
      </c>
      <c r="C437" s="15">
        <v>0</v>
      </c>
      <c r="D437" s="15">
        <v>0</v>
      </c>
      <c r="E437" s="15">
        <v>0</v>
      </c>
      <c r="F437" s="14" t="s">
        <v>41</v>
      </c>
      <c r="G437" s="1" t="s">
        <v>1015</v>
      </c>
      <c r="H437" s="1" t="s">
        <v>4256</v>
      </c>
      <c r="I437" s="1" t="s">
        <v>4744</v>
      </c>
      <c r="J437" s="1" t="s">
        <v>41</v>
      </c>
      <c r="K437" s="1" t="s">
        <v>41</v>
      </c>
    </row>
    <row r="438" spans="1:11" ht="20.1" customHeight="1">
      <c r="A438" s="14" t="s">
        <v>4745</v>
      </c>
      <c r="B438" s="15">
        <v>0</v>
      </c>
      <c r="C438" s="15">
        <v>0</v>
      </c>
      <c r="D438" s="15">
        <v>0</v>
      </c>
      <c r="E438" s="15">
        <v>0</v>
      </c>
      <c r="F438" s="14" t="s">
        <v>41</v>
      </c>
      <c r="G438" s="1" t="s">
        <v>1015</v>
      </c>
      <c r="H438" s="1" t="s">
        <v>4256</v>
      </c>
      <c r="I438" s="1" t="s">
        <v>4746</v>
      </c>
      <c r="J438" s="1" t="s">
        <v>41</v>
      </c>
      <c r="K438" s="1" t="s">
        <v>41</v>
      </c>
    </row>
    <row r="439" spans="1:11" ht="20.1" customHeight="1">
      <c r="A439" s="14" t="s">
        <v>4747</v>
      </c>
      <c r="B439" s="15">
        <v>240.4</v>
      </c>
      <c r="C439" s="15">
        <v>0</v>
      </c>
      <c r="D439" s="15">
        <v>0</v>
      </c>
      <c r="E439" s="15">
        <v>240.4</v>
      </c>
      <c r="F439" s="14" t="s">
        <v>41</v>
      </c>
      <c r="G439" s="1" t="s">
        <v>1015</v>
      </c>
      <c r="H439" s="1" t="s">
        <v>4256</v>
      </c>
      <c r="I439" s="1" t="s">
        <v>4748</v>
      </c>
      <c r="J439" s="1" t="s">
        <v>41</v>
      </c>
      <c r="K439" s="1" t="s">
        <v>41</v>
      </c>
    </row>
    <row r="440" spans="1:11" ht="20.1" customHeight="1">
      <c r="A440" s="14" t="s">
        <v>4749</v>
      </c>
      <c r="B440" s="15">
        <v>4591.8</v>
      </c>
      <c r="C440" s="15">
        <v>0</v>
      </c>
      <c r="D440" s="15">
        <v>0</v>
      </c>
      <c r="E440" s="15">
        <v>4591.8</v>
      </c>
      <c r="F440" s="14" t="s">
        <v>41</v>
      </c>
      <c r="G440" s="1" t="s">
        <v>1015</v>
      </c>
      <c r="H440" s="1" t="s">
        <v>4256</v>
      </c>
      <c r="I440" s="1" t="s">
        <v>4750</v>
      </c>
      <c r="J440" s="1" t="s">
        <v>41</v>
      </c>
      <c r="K440" s="1" t="s">
        <v>41</v>
      </c>
    </row>
    <row r="441" spans="1:11" ht="20.1" customHeight="1">
      <c r="A441" s="14" t="s">
        <v>4751</v>
      </c>
      <c r="B441" s="15">
        <v>2256.1</v>
      </c>
      <c r="C441" s="15">
        <v>0</v>
      </c>
      <c r="D441" s="15">
        <v>0</v>
      </c>
      <c r="E441" s="15">
        <v>2256.1</v>
      </c>
      <c r="F441" s="14" t="s">
        <v>41</v>
      </c>
      <c r="G441" s="1" t="s">
        <v>1015</v>
      </c>
      <c r="H441" s="1" t="s">
        <v>4256</v>
      </c>
      <c r="I441" s="1" t="s">
        <v>4752</v>
      </c>
      <c r="J441" s="1" t="s">
        <v>41</v>
      </c>
      <c r="K441" s="1" t="s">
        <v>41</v>
      </c>
    </row>
    <row r="442" spans="1:11" ht="20.1" customHeight="1">
      <c r="A442" s="14" t="s">
        <v>4398</v>
      </c>
      <c r="B442" s="15">
        <v>7088.3</v>
      </c>
      <c r="C442" s="15">
        <v>0</v>
      </c>
      <c r="D442" s="15">
        <v>0</v>
      </c>
      <c r="E442" s="15">
        <v>7088.3</v>
      </c>
      <c r="F442" s="14" t="s">
        <v>41</v>
      </c>
      <c r="G442" s="1" t="s">
        <v>1015</v>
      </c>
      <c r="H442" s="1" t="s">
        <v>4256</v>
      </c>
      <c r="I442" s="1" t="s">
        <v>4399</v>
      </c>
      <c r="J442" s="1" t="s">
        <v>41</v>
      </c>
      <c r="K442" s="1" t="s">
        <v>41</v>
      </c>
    </row>
    <row r="443" spans="1:11" ht="20.1" customHeight="1">
      <c r="A443" s="14" t="s">
        <v>4337</v>
      </c>
      <c r="B443" s="15">
        <v>0</v>
      </c>
      <c r="C443" s="15">
        <v>0</v>
      </c>
      <c r="D443" s="15">
        <v>0</v>
      </c>
      <c r="E443" s="15">
        <v>0</v>
      </c>
      <c r="F443" s="14" t="s">
        <v>41</v>
      </c>
      <c r="G443" s="1" t="s">
        <v>1015</v>
      </c>
      <c r="H443" s="1" t="s">
        <v>4256</v>
      </c>
      <c r="I443" s="1" t="s">
        <v>41</v>
      </c>
      <c r="J443" s="1" t="s">
        <v>41</v>
      </c>
      <c r="K443" s="1" t="s">
        <v>41</v>
      </c>
    </row>
    <row r="444" spans="1:11" ht="20.1" customHeight="1">
      <c r="A444" s="14" t="s">
        <v>4753</v>
      </c>
      <c r="B444" s="15">
        <v>0</v>
      </c>
      <c r="C444" s="15">
        <v>0</v>
      </c>
      <c r="D444" s="15">
        <v>0</v>
      </c>
      <c r="E444" s="15">
        <v>0</v>
      </c>
      <c r="F444" s="14" t="s">
        <v>41</v>
      </c>
      <c r="G444" s="1" t="s">
        <v>1015</v>
      </c>
      <c r="H444" s="1" t="s">
        <v>4256</v>
      </c>
      <c r="I444" s="1" t="s">
        <v>4754</v>
      </c>
      <c r="J444" s="1" t="s">
        <v>41</v>
      </c>
      <c r="K444" s="1" t="s">
        <v>41</v>
      </c>
    </row>
    <row r="445" spans="1:11" ht="20.1" customHeight="1">
      <c r="A445" s="14" t="s">
        <v>4755</v>
      </c>
      <c r="B445" s="15">
        <v>0</v>
      </c>
      <c r="C445" s="15">
        <v>0</v>
      </c>
      <c r="D445" s="15">
        <v>0</v>
      </c>
      <c r="E445" s="15">
        <v>0</v>
      </c>
      <c r="F445" s="14" t="s">
        <v>41</v>
      </c>
      <c r="G445" s="1" t="s">
        <v>1015</v>
      </c>
      <c r="H445" s="1" t="s">
        <v>4256</v>
      </c>
      <c r="I445" s="1" t="s">
        <v>4756</v>
      </c>
      <c r="J445" s="1" t="s">
        <v>41</v>
      </c>
      <c r="K445" s="1" t="s">
        <v>41</v>
      </c>
    </row>
    <row r="446" spans="1:11" ht="20.1" customHeight="1">
      <c r="A446" s="14" t="s">
        <v>4757</v>
      </c>
      <c r="B446" s="15">
        <v>0</v>
      </c>
      <c r="C446" s="15">
        <v>0</v>
      </c>
      <c r="D446" s="15">
        <v>0</v>
      </c>
      <c r="E446" s="15">
        <v>0</v>
      </c>
      <c r="F446" s="14" t="s">
        <v>41</v>
      </c>
      <c r="G446" s="1" t="s">
        <v>1015</v>
      </c>
      <c r="H446" s="1" t="s">
        <v>4256</v>
      </c>
      <c r="I446" s="1" t="s">
        <v>4758</v>
      </c>
      <c r="J446" s="1" t="s">
        <v>41</v>
      </c>
      <c r="K446" s="1" t="s">
        <v>41</v>
      </c>
    </row>
    <row r="447" spans="1:11" ht="20.1" customHeight="1">
      <c r="A447" s="14" t="s">
        <v>4759</v>
      </c>
      <c r="B447" s="15">
        <v>0</v>
      </c>
      <c r="C447" s="15">
        <v>0</v>
      </c>
      <c r="D447" s="15">
        <v>0</v>
      </c>
      <c r="E447" s="15">
        <v>0</v>
      </c>
      <c r="F447" s="14" t="s">
        <v>41</v>
      </c>
      <c r="G447" s="1" t="s">
        <v>1015</v>
      </c>
      <c r="H447" s="1" t="s">
        <v>4256</v>
      </c>
      <c r="I447" s="1" t="s">
        <v>4760</v>
      </c>
      <c r="J447" s="1" t="s">
        <v>41</v>
      </c>
      <c r="K447" s="1" t="s">
        <v>41</v>
      </c>
    </row>
    <row r="448" spans="1:11" ht="20.1" customHeight="1">
      <c r="A448" s="14" t="s">
        <v>4761</v>
      </c>
      <c r="B448" s="15">
        <v>0</v>
      </c>
      <c r="C448" s="15">
        <v>0</v>
      </c>
      <c r="D448" s="15">
        <v>0</v>
      </c>
      <c r="E448" s="15">
        <v>0</v>
      </c>
      <c r="F448" s="14" t="s">
        <v>41</v>
      </c>
      <c r="G448" s="1" t="s">
        <v>1015</v>
      </c>
      <c r="H448" s="1" t="s">
        <v>4256</v>
      </c>
      <c r="I448" s="1" t="s">
        <v>4762</v>
      </c>
      <c r="J448" s="1" t="s">
        <v>41</v>
      </c>
      <c r="K448" s="1" t="s">
        <v>41</v>
      </c>
    </row>
    <row r="449" spans="1:11" ht="20.1" customHeight="1">
      <c r="A449" s="14" t="s">
        <v>4763</v>
      </c>
      <c r="B449" s="15">
        <v>0</v>
      </c>
      <c r="C449" s="15">
        <v>0</v>
      </c>
      <c r="D449" s="15">
        <v>0</v>
      </c>
      <c r="E449" s="15">
        <v>0</v>
      </c>
      <c r="F449" s="14" t="s">
        <v>41</v>
      </c>
      <c r="G449" s="1" t="s">
        <v>1015</v>
      </c>
      <c r="H449" s="1" t="s">
        <v>4256</v>
      </c>
      <c r="I449" s="1" t="s">
        <v>4764</v>
      </c>
      <c r="J449" s="1" t="s">
        <v>41</v>
      </c>
      <c r="K449" s="1" t="s">
        <v>41</v>
      </c>
    </row>
    <row r="450" spans="1:11" ht="20.1" customHeight="1">
      <c r="A450" s="14" t="s">
        <v>4765</v>
      </c>
      <c r="B450" s="15">
        <v>0</v>
      </c>
      <c r="C450" s="15">
        <v>0</v>
      </c>
      <c r="D450" s="15">
        <v>0</v>
      </c>
      <c r="E450" s="15">
        <v>0</v>
      </c>
      <c r="F450" s="14" t="s">
        <v>41</v>
      </c>
      <c r="G450" s="1" t="s">
        <v>1015</v>
      </c>
      <c r="H450" s="1" t="s">
        <v>4256</v>
      </c>
      <c r="I450" s="1" t="s">
        <v>4766</v>
      </c>
      <c r="J450" s="1" t="s">
        <v>41</v>
      </c>
      <c r="K450" s="1" t="s">
        <v>41</v>
      </c>
    </row>
    <row r="451" spans="1:11" ht="20.1" customHeight="1">
      <c r="A451" s="14" t="s">
        <v>4767</v>
      </c>
      <c r="B451" s="15">
        <v>0</v>
      </c>
      <c r="C451" s="15">
        <v>0</v>
      </c>
      <c r="D451" s="15">
        <v>0</v>
      </c>
      <c r="E451" s="15">
        <v>0</v>
      </c>
      <c r="F451" s="14" t="s">
        <v>41</v>
      </c>
      <c r="G451" s="1" t="s">
        <v>1015</v>
      </c>
      <c r="H451" s="1" t="s">
        <v>4256</v>
      </c>
      <c r="I451" s="1" t="s">
        <v>4768</v>
      </c>
      <c r="J451" s="1" t="s">
        <v>41</v>
      </c>
      <c r="K451" s="1" t="s">
        <v>41</v>
      </c>
    </row>
    <row r="452" spans="1:11" ht="20.1" customHeight="1">
      <c r="A452" s="14" t="s">
        <v>4769</v>
      </c>
      <c r="B452" s="15">
        <v>6.6</v>
      </c>
      <c r="C452" s="15">
        <v>0</v>
      </c>
      <c r="D452" s="15">
        <v>0</v>
      </c>
      <c r="E452" s="15">
        <v>6.6</v>
      </c>
      <c r="F452" s="14" t="s">
        <v>41</v>
      </c>
      <c r="G452" s="1" t="s">
        <v>1015</v>
      </c>
      <c r="H452" s="1" t="s">
        <v>4256</v>
      </c>
      <c r="I452" s="1" t="s">
        <v>4770</v>
      </c>
      <c r="J452" s="1" t="s">
        <v>41</v>
      </c>
      <c r="K452" s="1" t="s">
        <v>41</v>
      </c>
    </row>
    <row r="453" spans="1:11" ht="20.1" customHeight="1">
      <c r="A453" s="14" t="s">
        <v>4771</v>
      </c>
      <c r="B453" s="15">
        <v>680.1</v>
      </c>
      <c r="C453" s="15">
        <v>0</v>
      </c>
      <c r="D453" s="15">
        <v>0</v>
      </c>
      <c r="E453" s="15">
        <v>680.1</v>
      </c>
      <c r="F453" s="14" t="s">
        <v>41</v>
      </c>
      <c r="G453" s="1" t="s">
        <v>1015</v>
      </c>
      <c r="H453" s="1" t="s">
        <v>4256</v>
      </c>
      <c r="I453" s="1" t="s">
        <v>4772</v>
      </c>
      <c r="J453" s="1" t="s">
        <v>41</v>
      </c>
      <c r="K453" s="1" t="s">
        <v>41</v>
      </c>
    </row>
    <row r="454" spans="1:11" ht="20.1" customHeight="1">
      <c r="A454" s="14" t="s">
        <v>4773</v>
      </c>
      <c r="B454" s="15">
        <v>446.5</v>
      </c>
      <c r="C454" s="15">
        <v>0</v>
      </c>
      <c r="D454" s="15">
        <v>0</v>
      </c>
      <c r="E454" s="15">
        <v>446.5</v>
      </c>
      <c r="F454" s="14" t="s">
        <v>41</v>
      </c>
      <c r="G454" s="1" t="s">
        <v>1015</v>
      </c>
      <c r="H454" s="1" t="s">
        <v>4256</v>
      </c>
      <c r="I454" s="1" t="s">
        <v>4774</v>
      </c>
      <c r="J454" s="1" t="s">
        <v>41</v>
      </c>
      <c r="K454" s="1" t="s">
        <v>41</v>
      </c>
    </row>
    <row r="455" spans="1:11" ht="20.1" customHeight="1">
      <c r="A455" s="14" t="s">
        <v>4398</v>
      </c>
      <c r="B455" s="15">
        <v>1133.2</v>
      </c>
      <c r="C455" s="15">
        <v>0</v>
      </c>
      <c r="D455" s="15">
        <v>0</v>
      </c>
      <c r="E455" s="15">
        <v>1133.2</v>
      </c>
      <c r="F455" s="14" t="s">
        <v>41</v>
      </c>
      <c r="G455" s="1" t="s">
        <v>1015</v>
      </c>
      <c r="H455" s="1" t="s">
        <v>4256</v>
      </c>
      <c r="I455" s="1" t="s">
        <v>4399</v>
      </c>
      <c r="J455" s="1" t="s">
        <v>41</v>
      </c>
      <c r="K455" s="1" t="s">
        <v>41</v>
      </c>
    </row>
    <row r="456" spans="1:11" ht="20.1" customHeight="1">
      <c r="A456" s="14" t="s">
        <v>4337</v>
      </c>
      <c r="B456" s="15">
        <v>0</v>
      </c>
      <c r="C456" s="15">
        <v>0</v>
      </c>
      <c r="D456" s="15">
        <v>0</v>
      </c>
      <c r="E456" s="15">
        <v>0</v>
      </c>
      <c r="F456" s="14" t="s">
        <v>41</v>
      </c>
      <c r="G456" s="1" t="s">
        <v>1015</v>
      </c>
      <c r="H456" s="1" t="s">
        <v>4256</v>
      </c>
      <c r="I456" s="1" t="s">
        <v>41</v>
      </c>
      <c r="J456" s="1" t="s">
        <v>41</v>
      </c>
      <c r="K456" s="1" t="s">
        <v>41</v>
      </c>
    </row>
    <row r="457" spans="1:11" ht="20.1" customHeight="1">
      <c r="A457" s="14" t="s">
        <v>4775</v>
      </c>
      <c r="B457" s="15">
        <v>0</v>
      </c>
      <c r="C457" s="15">
        <v>0</v>
      </c>
      <c r="D457" s="15">
        <v>0</v>
      </c>
      <c r="E457" s="15">
        <v>0</v>
      </c>
      <c r="F457" s="14" t="s">
        <v>41</v>
      </c>
      <c r="G457" s="1" t="s">
        <v>1015</v>
      </c>
      <c r="H457" s="1" t="s">
        <v>4256</v>
      </c>
      <c r="I457" s="1" t="s">
        <v>4776</v>
      </c>
      <c r="J457" s="1" t="s">
        <v>41</v>
      </c>
      <c r="K457" s="1" t="s">
        <v>41</v>
      </c>
    </row>
    <row r="458" spans="1:11" ht="20.1" customHeight="1">
      <c r="A458" s="14" t="s">
        <v>4777</v>
      </c>
      <c r="B458" s="15">
        <v>0</v>
      </c>
      <c r="C458" s="15">
        <v>0</v>
      </c>
      <c r="D458" s="15">
        <v>0</v>
      </c>
      <c r="E458" s="15">
        <v>0</v>
      </c>
      <c r="F458" s="14" t="s">
        <v>41</v>
      </c>
      <c r="G458" s="1" t="s">
        <v>1015</v>
      </c>
      <c r="H458" s="1" t="s">
        <v>4256</v>
      </c>
      <c r="I458" s="1" t="s">
        <v>4778</v>
      </c>
      <c r="J458" s="1" t="s">
        <v>41</v>
      </c>
      <c r="K458" s="1" t="s">
        <v>41</v>
      </c>
    </row>
    <row r="459" spans="1:11" ht="20.1" customHeight="1">
      <c r="A459" s="14" t="s">
        <v>4779</v>
      </c>
      <c r="B459" s="15">
        <v>1144.7</v>
      </c>
      <c r="C459" s="15">
        <v>0</v>
      </c>
      <c r="D459" s="15">
        <v>0</v>
      </c>
      <c r="E459" s="15">
        <v>1144.7</v>
      </c>
      <c r="F459" s="14" t="s">
        <v>41</v>
      </c>
      <c r="G459" s="1" t="s">
        <v>1015</v>
      </c>
      <c r="H459" s="1" t="s">
        <v>4256</v>
      </c>
      <c r="I459" s="1" t="s">
        <v>4780</v>
      </c>
      <c r="J459" s="1" t="s">
        <v>41</v>
      </c>
      <c r="K459" s="1" t="s">
        <v>41</v>
      </c>
    </row>
    <row r="460" spans="1:11" ht="20.1" customHeight="1">
      <c r="A460" s="14" t="s">
        <v>4645</v>
      </c>
      <c r="B460" s="15">
        <v>0</v>
      </c>
      <c r="C460" s="15">
        <v>0</v>
      </c>
      <c r="D460" s="15">
        <v>0</v>
      </c>
      <c r="E460" s="15">
        <v>0</v>
      </c>
      <c r="F460" s="14" t="s">
        <v>41</v>
      </c>
      <c r="G460" s="1" t="s">
        <v>1015</v>
      </c>
      <c r="H460" s="1" t="s">
        <v>4256</v>
      </c>
      <c r="I460" s="1" t="s">
        <v>4646</v>
      </c>
      <c r="J460" s="1" t="s">
        <v>41</v>
      </c>
      <c r="K460" s="1" t="s">
        <v>41</v>
      </c>
    </row>
    <row r="461" spans="1:11" ht="20.1" customHeight="1">
      <c r="A461" s="14" t="s">
        <v>4781</v>
      </c>
      <c r="B461" s="15">
        <v>326</v>
      </c>
      <c r="C461" s="15">
        <v>0</v>
      </c>
      <c r="D461" s="15">
        <v>0</v>
      </c>
      <c r="E461" s="15">
        <v>326</v>
      </c>
      <c r="F461" s="14" t="s">
        <v>41</v>
      </c>
      <c r="G461" s="1" t="s">
        <v>1015</v>
      </c>
      <c r="H461" s="1" t="s">
        <v>4256</v>
      </c>
      <c r="I461" s="1" t="s">
        <v>4782</v>
      </c>
      <c r="J461" s="1" t="s">
        <v>41</v>
      </c>
      <c r="K461" s="1" t="s">
        <v>41</v>
      </c>
    </row>
    <row r="462" spans="1:11" ht="20.1" customHeight="1">
      <c r="A462" s="14" t="s">
        <v>4398</v>
      </c>
      <c r="B462" s="15">
        <v>1470.7</v>
      </c>
      <c r="C462" s="15">
        <v>0</v>
      </c>
      <c r="D462" s="15">
        <v>0</v>
      </c>
      <c r="E462" s="15">
        <v>1470.7</v>
      </c>
      <c r="F462" s="14" t="s">
        <v>41</v>
      </c>
      <c r="G462" s="1" t="s">
        <v>1015</v>
      </c>
      <c r="H462" s="1" t="s">
        <v>4256</v>
      </c>
      <c r="I462" s="1" t="s">
        <v>4399</v>
      </c>
      <c r="J462" s="1" t="s">
        <v>41</v>
      </c>
      <c r="K462" s="1" t="s">
        <v>41</v>
      </c>
    </row>
    <row r="463" spans="1:11" ht="20.1" customHeight="1">
      <c r="A463" s="14" t="s">
        <v>4337</v>
      </c>
      <c r="B463" s="15">
        <v>0</v>
      </c>
      <c r="C463" s="15">
        <v>0</v>
      </c>
      <c r="D463" s="15">
        <v>0</v>
      </c>
      <c r="E463" s="15">
        <v>0</v>
      </c>
      <c r="F463" s="14" t="s">
        <v>41</v>
      </c>
      <c r="G463" s="1" t="s">
        <v>1015</v>
      </c>
      <c r="H463" s="1" t="s">
        <v>4256</v>
      </c>
      <c r="I463" s="1" t="s">
        <v>41</v>
      </c>
      <c r="J463" s="1" t="s">
        <v>41</v>
      </c>
      <c r="K463" s="1" t="s">
        <v>41</v>
      </c>
    </row>
    <row r="464" spans="1:6" ht="20.1" customHeight="1">
      <c r="A464" s="14" t="s">
        <v>4334</v>
      </c>
      <c r="B464" s="16">
        <v>9692</v>
      </c>
      <c r="C464" s="16">
        <v>0</v>
      </c>
      <c r="D464" s="16">
        <v>0</v>
      </c>
      <c r="E464" s="16">
        <v>9692</v>
      </c>
      <c r="F464" s="17"/>
    </row>
    <row r="465" spans="1:6" ht="20.1" customHeight="1">
      <c r="A465" s="17"/>
      <c r="B465" s="17"/>
      <c r="C465" s="17"/>
      <c r="D465" s="17"/>
      <c r="E465" s="17"/>
      <c r="F465" s="17"/>
    </row>
    <row r="466" spans="1:11" ht="20.1" customHeight="1">
      <c r="A466" s="17" t="s">
        <v>4784</v>
      </c>
      <c r="B466" s="17"/>
      <c r="C466" s="17"/>
      <c r="D466" s="17"/>
      <c r="E466" s="17"/>
      <c r="F466" s="14" t="s">
        <v>41</v>
      </c>
      <c r="G466" s="1" t="s">
        <v>1433</v>
      </c>
      <c r="I466" s="1" t="s">
        <v>1430</v>
      </c>
      <c r="J466" s="1" t="s">
        <v>1431</v>
      </c>
      <c r="K466" s="1" t="s">
        <v>130</v>
      </c>
    </row>
    <row r="467" spans="1:12" ht="20.1" customHeight="1">
      <c r="A467" s="14" t="s">
        <v>41</v>
      </c>
      <c r="B467" s="15"/>
      <c r="C467" s="15"/>
      <c r="D467" s="15"/>
      <c r="E467" s="15"/>
      <c r="F467" s="14" t="s">
        <v>41</v>
      </c>
      <c r="G467" s="1" t="s">
        <v>1433</v>
      </c>
      <c r="H467" s="1" t="s">
        <v>4254</v>
      </c>
      <c r="I467" s="1" t="s">
        <v>41</v>
      </c>
      <c r="J467" s="1" t="s">
        <v>41</v>
      </c>
      <c r="K467" s="1" t="s">
        <v>41</v>
      </c>
      <c r="L467">
        <v>1</v>
      </c>
    </row>
    <row r="468" spans="1:11" ht="20.1" customHeight="1">
      <c r="A468" s="14" t="s">
        <v>4785</v>
      </c>
      <c r="B468" s="15">
        <v>0</v>
      </c>
      <c r="C468" s="15">
        <v>0</v>
      </c>
      <c r="D468" s="15">
        <v>0</v>
      </c>
      <c r="E468" s="15">
        <v>0</v>
      </c>
      <c r="F468" s="14" t="s">
        <v>41</v>
      </c>
      <c r="G468" s="1" t="s">
        <v>1433</v>
      </c>
      <c r="H468" s="1" t="s">
        <v>4256</v>
      </c>
      <c r="I468" s="1" t="s">
        <v>4786</v>
      </c>
      <c r="J468" s="1" t="s">
        <v>41</v>
      </c>
      <c r="K468" s="1" t="s">
        <v>41</v>
      </c>
    </row>
    <row r="469" spans="1:11" ht="20.1" customHeight="1">
      <c r="A469" s="14" t="s">
        <v>4787</v>
      </c>
      <c r="B469" s="15">
        <v>0</v>
      </c>
      <c r="C469" s="15">
        <v>0</v>
      </c>
      <c r="D469" s="15">
        <v>0</v>
      </c>
      <c r="E469" s="15">
        <v>0</v>
      </c>
      <c r="F469" s="14" t="s">
        <v>41</v>
      </c>
      <c r="G469" s="1" t="s">
        <v>1433</v>
      </c>
      <c r="H469" s="1" t="s">
        <v>4256</v>
      </c>
      <c r="I469" s="1" t="s">
        <v>4788</v>
      </c>
      <c r="J469" s="1" t="s">
        <v>41</v>
      </c>
      <c r="K469" s="1" t="s">
        <v>41</v>
      </c>
    </row>
    <row r="470" spans="1:11" ht="20.1" customHeight="1">
      <c r="A470" s="14" t="s">
        <v>4789</v>
      </c>
      <c r="B470" s="15">
        <v>0</v>
      </c>
      <c r="C470" s="15">
        <v>0</v>
      </c>
      <c r="D470" s="15">
        <v>0</v>
      </c>
      <c r="E470" s="15">
        <v>0</v>
      </c>
      <c r="F470" s="14" t="s">
        <v>41</v>
      </c>
      <c r="G470" s="1" t="s">
        <v>1433</v>
      </c>
      <c r="H470" s="1" t="s">
        <v>4256</v>
      </c>
      <c r="I470" s="1" t="s">
        <v>4790</v>
      </c>
      <c r="J470" s="1" t="s">
        <v>41</v>
      </c>
      <c r="K470" s="1" t="s">
        <v>41</v>
      </c>
    </row>
    <row r="471" spans="1:11" ht="20.1" customHeight="1">
      <c r="A471" s="14" t="s">
        <v>4791</v>
      </c>
      <c r="B471" s="15">
        <v>0</v>
      </c>
      <c r="C471" s="15">
        <v>0</v>
      </c>
      <c r="D471" s="15">
        <v>0</v>
      </c>
      <c r="E471" s="15">
        <v>0</v>
      </c>
      <c r="F471" s="14" t="s">
        <v>41</v>
      </c>
      <c r="G471" s="1" t="s">
        <v>1433</v>
      </c>
      <c r="H471" s="1" t="s">
        <v>4256</v>
      </c>
      <c r="I471" s="1" t="s">
        <v>4792</v>
      </c>
      <c r="J471" s="1" t="s">
        <v>41</v>
      </c>
      <c r="K471" s="1" t="s">
        <v>41</v>
      </c>
    </row>
    <row r="472" spans="1:11" ht="20.1" customHeight="1">
      <c r="A472" s="14" t="s">
        <v>4793</v>
      </c>
      <c r="B472" s="15">
        <v>0</v>
      </c>
      <c r="C472" s="15">
        <v>0</v>
      </c>
      <c r="D472" s="15">
        <v>0</v>
      </c>
      <c r="E472" s="15">
        <v>0</v>
      </c>
      <c r="F472" s="14" t="s">
        <v>41</v>
      </c>
      <c r="G472" s="1" t="s">
        <v>1433</v>
      </c>
      <c r="H472" s="1" t="s">
        <v>4256</v>
      </c>
      <c r="I472" s="1" t="s">
        <v>4794</v>
      </c>
      <c r="J472" s="1" t="s">
        <v>41</v>
      </c>
      <c r="K472" s="1" t="s">
        <v>41</v>
      </c>
    </row>
    <row r="473" spans="1:11" ht="20.1" customHeight="1">
      <c r="A473" s="14" t="s">
        <v>4795</v>
      </c>
      <c r="B473" s="15">
        <v>0</v>
      </c>
      <c r="C473" s="15">
        <v>0</v>
      </c>
      <c r="D473" s="15">
        <v>0</v>
      </c>
      <c r="E473" s="15">
        <v>0</v>
      </c>
      <c r="F473" s="14" t="s">
        <v>41</v>
      </c>
      <c r="G473" s="1" t="s">
        <v>1433</v>
      </c>
      <c r="H473" s="1" t="s">
        <v>4256</v>
      </c>
      <c r="I473" s="1" t="s">
        <v>4796</v>
      </c>
      <c r="J473" s="1" t="s">
        <v>41</v>
      </c>
      <c r="K473" s="1" t="s">
        <v>41</v>
      </c>
    </row>
    <row r="474" spans="1:11" ht="20.1" customHeight="1">
      <c r="A474" s="14" t="s">
        <v>4797</v>
      </c>
      <c r="B474" s="15">
        <v>0</v>
      </c>
      <c r="C474" s="15">
        <v>0</v>
      </c>
      <c r="D474" s="15">
        <v>0</v>
      </c>
      <c r="E474" s="15">
        <v>0</v>
      </c>
      <c r="F474" s="14" t="s">
        <v>41</v>
      </c>
      <c r="G474" s="1" t="s">
        <v>1433</v>
      </c>
      <c r="H474" s="1" t="s">
        <v>4256</v>
      </c>
      <c r="I474" s="1" t="s">
        <v>4798</v>
      </c>
      <c r="J474" s="1" t="s">
        <v>41</v>
      </c>
      <c r="K474" s="1" t="s">
        <v>41</v>
      </c>
    </row>
    <row r="475" spans="1:11" ht="20.1" customHeight="1">
      <c r="A475" s="14" t="s">
        <v>4799</v>
      </c>
      <c r="B475" s="15">
        <v>0</v>
      </c>
      <c r="C475" s="15">
        <v>0</v>
      </c>
      <c r="D475" s="15">
        <v>0</v>
      </c>
      <c r="E475" s="15">
        <v>0</v>
      </c>
      <c r="F475" s="14" t="s">
        <v>41</v>
      </c>
      <c r="G475" s="1" t="s">
        <v>1433</v>
      </c>
      <c r="H475" s="1" t="s">
        <v>4256</v>
      </c>
      <c r="I475" s="1" t="s">
        <v>4800</v>
      </c>
      <c r="J475" s="1" t="s">
        <v>41</v>
      </c>
      <c r="K475" s="1" t="s">
        <v>41</v>
      </c>
    </row>
    <row r="476" spans="1:11" ht="20.1" customHeight="1">
      <c r="A476" s="14" t="s">
        <v>4801</v>
      </c>
      <c r="B476" s="15">
        <v>289</v>
      </c>
      <c r="C476" s="15">
        <v>289</v>
      </c>
      <c r="D476" s="15">
        <v>0</v>
      </c>
      <c r="E476" s="15">
        <v>0</v>
      </c>
      <c r="F476" s="14" t="s">
        <v>41</v>
      </c>
      <c r="G476" s="1" t="s">
        <v>1433</v>
      </c>
      <c r="H476" s="1" t="s">
        <v>4256</v>
      </c>
      <c r="I476" s="1" t="s">
        <v>4802</v>
      </c>
      <c r="J476" s="1" t="s">
        <v>41</v>
      </c>
      <c r="K476" s="1" t="s">
        <v>41</v>
      </c>
    </row>
    <row r="477" spans="1:11" ht="20.1" customHeight="1">
      <c r="A477" s="14" t="s">
        <v>4803</v>
      </c>
      <c r="B477" s="15">
        <v>507.3</v>
      </c>
      <c r="C477" s="15">
        <v>0</v>
      </c>
      <c r="D477" s="15">
        <v>507.3</v>
      </c>
      <c r="E477" s="15">
        <v>0</v>
      </c>
      <c r="F477" s="14" t="s">
        <v>41</v>
      </c>
      <c r="G477" s="1" t="s">
        <v>1433</v>
      </c>
      <c r="H477" s="1" t="s">
        <v>4256</v>
      </c>
      <c r="I477" s="1" t="s">
        <v>4804</v>
      </c>
      <c r="J477" s="1" t="s">
        <v>41</v>
      </c>
      <c r="K477" s="1" t="s">
        <v>41</v>
      </c>
    </row>
    <row r="478" spans="1:11" ht="20.1" customHeight="1">
      <c r="A478" s="14" t="s">
        <v>4805</v>
      </c>
      <c r="B478" s="15">
        <v>345.6</v>
      </c>
      <c r="C478" s="15">
        <v>0</v>
      </c>
      <c r="D478" s="15">
        <v>0</v>
      </c>
      <c r="E478" s="15">
        <v>345.6</v>
      </c>
      <c r="F478" s="14" t="s">
        <v>41</v>
      </c>
      <c r="G478" s="1" t="s">
        <v>1433</v>
      </c>
      <c r="H478" s="1" t="s">
        <v>4256</v>
      </c>
      <c r="I478" s="1" t="s">
        <v>4806</v>
      </c>
      <c r="J478" s="1" t="s">
        <v>41</v>
      </c>
      <c r="K478" s="1" t="s">
        <v>41</v>
      </c>
    </row>
    <row r="479" spans="1:11" ht="20.1" customHeight="1">
      <c r="A479" s="14" t="s">
        <v>4398</v>
      </c>
      <c r="B479" s="15">
        <v>1141.9</v>
      </c>
      <c r="C479" s="15">
        <v>289</v>
      </c>
      <c r="D479" s="15">
        <v>507.3</v>
      </c>
      <c r="E479" s="15">
        <v>345.6</v>
      </c>
      <c r="F479" s="14" t="s">
        <v>41</v>
      </c>
      <c r="G479" s="1" t="s">
        <v>1433</v>
      </c>
      <c r="H479" s="1" t="s">
        <v>4256</v>
      </c>
      <c r="I479" s="1" t="s">
        <v>4399</v>
      </c>
      <c r="J479" s="1" t="s">
        <v>41</v>
      </c>
      <c r="K479" s="1" t="s">
        <v>41</v>
      </c>
    </row>
    <row r="480" spans="1:6" ht="20.1" customHeight="1">
      <c r="A480" s="14" t="s">
        <v>4334</v>
      </c>
      <c r="B480" s="16">
        <v>1141</v>
      </c>
      <c r="C480" s="16">
        <v>289</v>
      </c>
      <c r="D480" s="16">
        <v>507</v>
      </c>
      <c r="E480" s="16">
        <v>345</v>
      </c>
      <c r="F480" s="17"/>
    </row>
    <row r="481" spans="1:6" ht="20.1" customHeight="1">
      <c r="A481" s="17"/>
      <c r="B481" s="17"/>
      <c r="C481" s="17"/>
      <c r="D481" s="17"/>
      <c r="E481" s="17"/>
      <c r="F481" s="17"/>
    </row>
    <row r="482" spans="1:11" ht="20.1" customHeight="1">
      <c r="A482" s="17" t="s">
        <v>4807</v>
      </c>
      <c r="B482" s="17"/>
      <c r="C482" s="17"/>
      <c r="D482" s="17"/>
      <c r="E482" s="17"/>
      <c r="F482" s="14" t="s">
        <v>41</v>
      </c>
      <c r="G482" s="1" t="s">
        <v>1439</v>
      </c>
      <c r="I482" s="1" t="s">
        <v>1436</v>
      </c>
      <c r="J482" s="1" t="s">
        <v>1437</v>
      </c>
      <c r="K482" s="1" t="s">
        <v>130</v>
      </c>
    </row>
    <row r="483" spans="1:12" ht="20.1" customHeight="1">
      <c r="A483" s="14" t="s">
        <v>41</v>
      </c>
      <c r="B483" s="15"/>
      <c r="C483" s="15"/>
      <c r="D483" s="15"/>
      <c r="E483" s="15"/>
      <c r="F483" s="14" t="s">
        <v>41</v>
      </c>
      <c r="G483" s="1" t="s">
        <v>1439</v>
      </c>
      <c r="H483" s="1" t="s">
        <v>4254</v>
      </c>
      <c r="I483" s="1" t="s">
        <v>41</v>
      </c>
      <c r="J483" s="1" t="s">
        <v>41</v>
      </c>
      <c r="K483" s="1" t="s">
        <v>130</v>
      </c>
      <c r="L483">
        <v>1</v>
      </c>
    </row>
    <row r="484" spans="1:11" ht="20.1" customHeight="1">
      <c r="A484" s="14" t="s">
        <v>4808</v>
      </c>
      <c r="B484" s="15">
        <v>0</v>
      </c>
      <c r="C484" s="15">
        <v>0</v>
      </c>
      <c r="D484" s="15">
        <v>0</v>
      </c>
      <c r="E484" s="15">
        <v>0</v>
      </c>
      <c r="F484" s="14" t="s">
        <v>41</v>
      </c>
      <c r="G484" s="1" t="s">
        <v>1439</v>
      </c>
      <c r="H484" s="1" t="s">
        <v>4256</v>
      </c>
      <c r="I484" s="1" t="s">
        <v>4809</v>
      </c>
      <c r="J484" s="1" t="s">
        <v>41</v>
      </c>
      <c r="K484" s="1" t="s">
        <v>41</v>
      </c>
    </row>
    <row r="485" spans="1:11" ht="20.1" customHeight="1">
      <c r="A485" s="14" t="s">
        <v>4810</v>
      </c>
      <c r="B485" s="15">
        <v>0</v>
      </c>
      <c r="C485" s="15">
        <v>0</v>
      </c>
      <c r="D485" s="15">
        <v>0</v>
      </c>
      <c r="E485" s="15">
        <v>0</v>
      </c>
      <c r="F485" s="14" t="s">
        <v>41</v>
      </c>
      <c r="G485" s="1" t="s">
        <v>1439</v>
      </c>
      <c r="H485" s="1" t="s">
        <v>4256</v>
      </c>
      <c r="I485" s="1" t="s">
        <v>4811</v>
      </c>
      <c r="J485" s="1" t="s">
        <v>41</v>
      </c>
      <c r="K485" s="1" t="s">
        <v>41</v>
      </c>
    </row>
    <row r="486" spans="1:11" ht="20.1" customHeight="1">
      <c r="A486" s="14" t="s">
        <v>4812</v>
      </c>
      <c r="B486" s="15">
        <v>0</v>
      </c>
      <c r="C486" s="15">
        <v>0</v>
      </c>
      <c r="D486" s="15">
        <v>0</v>
      </c>
      <c r="E486" s="15">
        <v>0</v>
      </c>
      <c r="F486" s="14" t="s">
        <v>41</v>
      </c>
      <c r="G486" s="1" t="s">
        <v>1439</v>
      </c>
      <c r="H486" s="1" t="s">
        <v>4256</v>
      </c>
      <c r="I486" s="1" t="s">
        <v>4813</v>
      </c>
      <c r="J486" s="1" t="s">
        <v>41</v>
      </c>
      <c r="K486" s="1" t="s">
        <v>41</v>
      </c>
    </row>
    <row r="487" spans="1:11" ht="20.1" customHeight="1">
      <c r="A487" s="14" t="s">
        <v>4814</v>
      </c>
      <c r="B487" s="15">
        <v>0</v>
      </c>
      <c r="C487" s="15">
        <v>0</v>
      </c>
      <c r="D487" s="15">
        <v>0</v>
      </c>
      <c r="E487" s="15">
        <v>0</v>
      </c>
      <c r="F487" s="14" t="s">
        <v>41</v>
      </c>
      <c r="G487" s="1" t="s">
        <v>1439</v>
      </c>
      <c r="H487" s="1" t="s">
        <v>4256</v>
      </c>
      <c r="I487" s="1" t="s">
        <v>4815</v>
      </c>
      <c r="J487" s="1" t="s">
        <v>41</v>
      </c>
      <c r="K487" s="1" t="s">
        <v>41</v>
      </c>
    </row>
    <row r="488" spans="1:11" ht="20.1" customHeight="1">
      <c r="A488" s="14" t="s">
        <v>4816</v>
      </c>
      <c r="B488" s="15">
        <v>0</v>
      </c>
      <c r="C488" s="15">
        <v>0</v>
      </c>
      <c r="D488" s="15">
        <v>0</v>
      </c>
      <c r="E488" s="15">
        <v>0</v>
      </c>
      <c r="F488" s="14" t="s">
        <v>41</v>
      </c>
      <c r="G488" s="1" t="s">
        <v>1439</v>
      </c>
      <c r="H488" s="1" t="s">
        <v>4256</v>
      </c>
      <c r="I488" s="1" t="s">
        <v>4817</v>
      </c>
      <c r="J488" s="1" t="s">
        <v>41</v>
      </c>
      <c r="K488" s="1" t="s">
        <v>41</v>
      </c>
    </row>
    <row r="489" spans="1:11" ht="20.1" customHeight="1">
      <c r="A489" s="14" t="s">
        <v>4818</v>
      </c>
      <c r="B489" s="15">
        <v>0</v>
      </c>
      <c r="C489" s="15">
        <v>0</v>
      </c>
      <c r="D489" s="15">
        <v>0</v>
      </c>
      <c r="E489" s="15">
        <v>0</v>
      </c>
      <c r="F489" s="14" t="s">
        <v>41</v>
      </c>
      <c r="G489" s="1" t="s">
        <v>1439</v>
      </c>
      <c r="H489" s="1" t="s">
        <v>4256</v>
      </c>
      <c r="I489" s="1" t="s">
        <v>4819</v>
      </c>
      <c r="J489" s="1" t="s">
        <v>41</v>
      </c>
      <c r="K489" s="1" t="s">
        <v>41</v>
      </c>
    </row>
    <row r="490" spans="1:11" ht="20.1" customHeight="1">
      <c r="A490" s="14" t="s">
        <v>4820</v>
      </c>
      <c r="B490" s="15">
        <v>0</v>
      </c>
      <c r="C490" s="15">
        <v>0</v>
      </c>
      <c r="D490" s="15">
        <v>0</v>
      </c>
      <c r="E490" s="15">
        <v>0</v>
      </c>
      <c r="F490" s="14" t="s">
        <v>41</v>
      </c>
      <c r="G490" s="1" t="s">
        <v>1439</v>
      </c>
      <c r="H490" s="1" t="s">
        <v>4256</v>
      </c>
      <c r="I490" s="1" t="s">
        <v>4821</v>
      </c>
      <c r="J490" s="1" t="s">
        <v>41</v>
      </c>
      <c r="K490" s="1" t="s">
        <v>41</v>
      </c>
    </row>
    <row r="491" spans="1:11" ht="20.1" customHeight="1">
      <c r="A491" s="14" t="s">
        <v>4822</v>
      </c>
      <c r="B491" s="15">
        <v>0</v>
      </c>
      <c r="C491" s="15">
        <v>0</v>
      </c>
      <c r="D491" s="15">
        <v>0</v>
      </c>
      <c r="E491" s="15">
        <v>0</v>
      </c>
      <c r="F491" s="14" t="s">
        <v>41</v>
      </c>
      <c r="G491" s="1" t="s">
        <v>1439</v>
      </c>
      <c r="H491" s="1" t="s">
        <v>4256</v>
      </c>
      <c r="I491" s="1" t="s">
        <v>4823</v>
      </c>
      <c r="J491" s="1" t="s">
        <v>41</v>
      </c>
      <c r="K491" s="1" t="s">
        <v>41</v>
      </c>
    </row>
    <row r="492" spans="1:11" ht="20.1" customHeight="1">
      <c r="A492" s="14" t="s">
        <v>4824</v>
      </c>
      <c r="B492" s="15">
        <v>0</v>
      </c>
      <c r="C492" s="15">
        <v>0</v>
      </c>
      <c r="D492" s="15">
        <v>0</v>
      </c>
      <c r="E492" s="15">
        <v>0</v>
      </c>
      <c r="F492" s="14" t="s">
        <v>41</v>
      </c>
      <c r="G492" s="1" t="s">
        <v>1439</v>
      </c>
      <c r="H492" s="1" t="s">
        <v>4256</v>
      </c>
      <c r="I492" s="1" t="s">
        <v>4800</v>
      </c>
      <c r="J492" s="1" t="s">
        <v>41</v>
      </c>
      <c r="K492" s="1" t="s">
        <v>41</v>
      </c>
    </row>
    <row r="493" spans="1:11" ht="20.1" customHeight="1">
      <c r="A493" s="14" t="s">
        <v>4825</v>
      </c>
      <c r="B493" s="15">
        <v>204.9</v>
      </c>
      <c r="C493" s="15">
        <v>204.9</v>
      </c>
      <c r="D493" s="15">
        <v>0</v>
      </c>
      <c r="E493" s="15">
        <v>0</v>
      </c>
      <c r="F493" s="14" t="s">
        <v>41</v>
      </c>
      <c r="G493" s="1" t="s">
        <v>1439</v>
      </c>
      <c r="H493" s="1" t="s">
        <v>4256</v>
      </c>
      <c r="I493" s="1" t="s">
        <v>4802</v>
      </c>
      <c r="J493" s="1" t="s">
        <v>41</v>
      </c>
      <c r="K493" s="1" t="s">
        <v>41</v>
      </c>
    </row>
    <row r="494" spans="1:11" ht="20.1" customHeight="1">
      <c r="A494" s="14" t="s">
        <v>4826</v>
      </c>
      <c r="B494" s="15">
        <v>359.7</v>
      </c>
      <c r="C494" s="15">
        <v>0</v>
      </c>
      <c r="D494" s="15">
        <v>359.7</v>
      </c>
      <c r="E494" s="15">
        <v>0</v>
      </c>
      <c r="F494" s="14" t="s">
        <v>41</v>
      </c>
      <c r="G494" s="1" t="s">
        <v>1439</v>
      </c>
      <c r="H494" s="1" t="s">
        <v>4256</v>
      </c>
      <c r="I494" s="1" t="s">
        <v>4804</v>
      </c>
      <c r="J494" s="1" t="s">
        <v>41</v>
      </c>
      <c r="K494" s="1" t="s">
        <v>41</v>
      </c>
    </row>
    <row r="495" spans="1:11" ht="20.1" customHeight="1">
      <c r="A495" s="14" t="s">
        <v>4827</v>
      </c>
      <c r="B495" s="15">
        <v>245</v>
      </c>
      <c r="C495" s="15">
        <v>0</v>
      </c>
      <c r="D495" s="15">
        <v>0</v>
      </c>
      <c r="E495" s="15">
        <v>245</v>
      </c>
      <c r="F495" s="14" t="s">
        <v>41</v>
      </c>
      <c r="G495" s="1" t="s">
        <v>1439</v>
      </c>
      <c r="H495" s="1" t="s">
        <v>4256</v>
      </c>
      <c r="I495" s="1" t="s">
        <v>4806</v>
      </c>
      <c r="J495" s="1" t="s">
        <v>41</v>
      </c>
      <c r="K495" s="1" t="s">
        <v>41</v>
      </c>
    </row>
    <row r="496" spans="1:11" ht="20.1" customHeight="1">
      <c r="A496" s="14" t="s">
        <v>4398</v>
      </c>
      <c r="B496" s="15">
        <v>809.6</v>
      </c>
      <c r="C496" s="15">
        <v>204.9</v>
      </c>
      <c r="D496" s="15">
        <v>359.7</v>
      </c>
      <c r="E496" s="15">
        <v>245</v>
      </c>
      <c r="F496" s="14" t="s">
        <v>41</v>
      </c>
      <c r="G496" s="1" t="s">
        <v>1439</v>
      </c>
      <c r="H496" s="1" t="s">
        <v>4256</v>
      </c>
      <c r="I496" s="1" t="s">
        <v>4399</v>
      </c>
      <c r="J496" s="1" t="s">
        <v>41</v>
      </c>
      <c r="K496" s="1" t="s">
        <v>41</v>
      </c>
    </row>
    <row r="497" spans="1:11" ht="20.1" customHeight="1">
      <c r="A497" s="14" t="s">
        <v>4828</v>
      </c>
      <c r="B497" s="15">
        <v>0</v>
      </c>
      <c r="C497" s="15">
        <v>0</v>
      </c>
      <c r="D497" s="15">
        <v>0</v>
      </c>
      <c r="E497" s="15">
        <v>0</v>
      </c>
      <c r="F497" s="14" t="s">
        <v>41</v>
      </c>
      <c r="G497" s="1" t="s">
        <v>1439</v>
      </c>
      <c r="H497" s="1" t="s">
        <v>4256</v>
      </c>
      <c r="I497" s="1" t="s">
        <v>4829</v>
      </c>
      <c r="J497" s="1" t="s">
        <v>41</v>
      </c>
      <c r="K497" s="1" t="s">
        <v>41</v>
      </c>
    </row>
    <row r="498" spans="1:11" ht="20.1" customHeight="1">
      <c r="A498" s="14" t="s">
        <v>4830</v>
      </c>
      <c r="B498" s="15">
        <v>0</v>
      </c>
      <c r="C498" s="15">
        <v>0</v>
      </c>
      <c r="D498" s="15">
        <v>0</v>
      </c>
      <c r="E498" s="15">
        <v>0</v>
      </c>
      <c r="F498" s="14" t="s">
        <v>41</v>
      </c>
      <c r="G498" s="1" t="s">
        <v>1439</v>
      </c>
      <c r="H498" s="1" t="s">
        <v>4256</v>
      </c>
      <c r="I498" s="1" t="s">
        <v>4831</v>
      </c>
      <c r="J498" s="1" t="s">
        <v>41</v>
      </c>
      <c r="K498" s="1" t="s">
        <v>41</v>
      </c>
    </row>
    <row r="499" spans="1:11" ht="20.1" customHeight="1">
      <c r="A499" s="14" t="s">
        <v>4832</v>
      </c>
      <c r="B499" s="15">
        <v>0</v>
      </c>
      <c r="C499" s="15">
        <v>0</v>
      </c>
      <c r="D499" s="15">
        <v>0</v>
      </c>
      <c r="E499" s="15">
        <v>0</v>
      </c>
      <c r="F499" s="14" t="s">
        <v>41</v>
      </c>
      <c r="G499" s="1" t="s">
        <v>1439</v>
      </c>
      <c r="H499" s="1" t="s">
        <v>4256</v>
      </c>
      <c r="I499" s="1" t="s">
        <v>4833</v>
      </c>
      <c r="J499" s="1" t="s">
        <v>41</v>
      </c>
      <c r="K499" s="1" t="s">
        <v>41</v>
      </c>
    </row>
    <row r="500" spans="1:11" ht="20.1" customHeight="1">
      <c r="A500" s="14" t="s">
        <v>4834</v>
      </c>
      <c r="B500" s="15">
        <v>0</v>
      </c>
      <c r="C500" s="15">
        <v>0</v>
      </c>
      <c r="D500" s="15">
        <v>0</v>
      </c>
      <c r="E500" s="15">
        <v>0</v>
      </c>
      <c r="F500" s="14" t="s">
        <v>41</v>
      </c>
      <c r="G500" s="1" t="s">
        <v>1439</v>
      </c>
      <c r="H500" s="1" t="s">
        <v>4256</v>
      </c>
      <c r="I500" s="1" t="s">
        <v>4835</v>
      </c>
      <c r="J500" s="1" t="s">
        <v>41</v>
      </c>
      <c r="K500" s="1" t="s">
        <v>41</v>
      </c>
    </row>
    <row r="501" spans="1:11" ht="20.1" customHeight="1">
      <c r="A501" s="14" t="s">
        <v>4814</v>
      </c>
      <c r="B501" s="15">
        <v>0</v>
      </c>
      <c r="C501" s="15">
        <v>0</v>
      </c>
      <c r="D501" s="15">
        <v>0</v>
      </c>
      <c r="E501" s="15">
        <v>0</v>
      </c>
      <c r="F501" s="14" t="s">
        <v>41</v>
      </c>
      <c r="G501" s="1" t="s">
        <v>1439</v>
      </c>
      <c r="H501" s="1" t="s">
        <v>4256</v>
      </c>
      <c r="I501" s="1" t="s">
        <v>4815</v>
      </c>
      <c r="J501" s="1" t="s">
        <v>41</v>
      </c>
      <c r="K501" s="1" t="s">
        <v>41</v>
      </c>
    </row>
    <row r="502" spans="1:11" ht="20.1" customHeight="1">
      <c r="A502" s="14" t="s">
        <v>4836</v>
      </c>
      <c r="B502" s="15">
        <v>0</v>
      </c>
      <c r="C502" s="15">
        <v>0</v>
      </c>
      <c r="D502" s="15">
        <v>0</v>
      </c>
      <c r="E502" s="15">
        <v>0</v>
      </c>
      <c r="F502" s="14" t="s">
        <v>41</v>
      </c>
      <c r="G502" s="1" t="s">
        <v>1439</v>
      </c>
      <c r="H502" s="1" t="s">
        <v>4256</v>
      </c>
      <c r="I502" s="1" t="s">
        <v>4837</v>
      </c>
      <c r="J502" s="1" t="s">
        <v>41</v>
      </c>
      <c r="K502" s="1" t="s">
        <v>41</v>
      </c>
    </row>
    <row r="503" spans="1:11" ht="20.1" customHeight="1">
      <c r="A503" s="14" t="s">
        <v>4838</v>
      </c>
      <c r="B503" s="15">
        <v>0</v>
      </c>
      <c r="C503" s="15">
        <v>0</v>
      </c>
      <c r="D503" s="15">
        <v>0</v>
      </c>
      <c r="E503" s="15">
        <v>0</v>
      </c>
      <c r="F503" s="14" t="s">
        <v>41</v>
      </c>
      <c r="G503" s="1" t="s">
        <v>1439</v>
      </c>
      <c r="H503" s="1" t="s">
        <v>4256</v>
      </c>
      <c r="I503" s="1" t="s">
        <v>4839</v>
      </c>
      <c r="J503" s="1" t="s">
        <v>41</v>
      </c>
      <c r="K503" s="1" t="s">
        <v>41</v>
      </c>
    </row>
    <row r="504" spans="1:11" ht="20.1" customHeight="1">
      <c r="A504" s="14" t="s">
        <v>4840</v>
      </c>
      <c r="B504" s="15">
        <v>0</v>
      </c>
      <c r="C504" s="15">
        <v>0</v>
      </c>
      <c r="D504" s="15">
        <v>0</v>
      </c>
      <c r="E504" s="15">
        <v>0</v>
      </c>
      <c r="F504" s="14" t="s">
        <v>41</v>
      </c>
      <c r="G504" s="1" t="s">
        <v>1439</v>
      </c>
      <c r="H504" s="1" t="s">
        <v>4256</v>
      </c>
      <c r="I504" s="1" t="s">
        <v>4841</v>
      </c>
      <c r="J504" s="1" t="s">
        <v>41</v>
      </c>
      <c r="K504" s="1" t="s">
        <v>41</v>
      </c>
    </row>
    <row r="505" spans="1:11" ht="20.1" customHeight="1">
      <c r="A505" s="14" t="s">
        <v>4842</v>
      </c>
      <c r="B505" s="15">
        <v>0</v>
      </c>
      <c r="C505" s="15">
        <v>0</v>
      </c>
      <c r="D505" s="15">
        <v>0</v>
      </c>
      <c r="E505" s="15">
        <v>0</v>
      </c>
      <c r="F505" s="14" t="s">
        <v>41</v>
      </c>
      <c r="G505" s="1" t="s">
        <v>1439</v>
      </c>
      <c r="H505" s="1" t="s">
        <v>4256</v>
      </c>
      <c r="I505" s="1" t="s">
        <v>4843</v>
      </c>
      <c r="J505" s="1" t="s">
        <v>41</v>
      </c>
      <c r="K505" s="1" t="s">
        <v>41</v>
      </c>
    </row>
    <row r="506" spans="1:11" ht="20.1" customHeight="1">
      <c r="A506" s="14" t="s">
        <v>4844</v>
      </c>
      <c r="B506" s="15">
        <v>236.9</v>
      </c>
      <c r="C506" s="15">
        <v>236.9</v>
      </c>
      <c r="D506" s="15">
        <v>0</v>
      </c>
      <c r="E506" s="15">
        <v>0</v>
      </c>
      <c r="F506" s="14" t="s">
        <v>41</v>
      </c>
      <c r="G506" s="1" t="s">
        <v>1439</v>
      </c>
      <c r="H506" s="1" t="s">
        <v>4256</v>
      </c>
      <c r="I506" s="1" t="s">
        <v>4845</v>
      </c>
      <c r="J506" s="1" t="s">
        <v>41</v>
      </c>
      <c r="K506" s="1" t="s">
        <v>41</v>
      </c>
    </row>
    <row r="507" spans="1:11" ht="20.1" customHeight="1">
      <c r="A507" s="14" t="s">
        <v>4846</v>
      </c>
      <c r="B507" s="15">
        <v>4847.3</v>
      </c>
      <c r="C507" s="15">
        <v>0</v>
      </c>
      <c r="D507" s="15">
        <v>4847.3</v>
      </c>
      <c r="E507" s="15">
        <v>0</v>
      </c>
      <c r="F507" s="14" t="s">
        <v>41</v>
      </c>
      <c r="G507" s="1" t="s">
        <v>1439</v>
      </c>
      <c r="H507" s="1" t="s">
        <v>4256</v>
      </c>
      <c r="I507" s="1" t="s">
        <v>4847</v>
      </c>
      <c r="J507" s="1" t="s">
        <v>41</v>
      </c>
      <c r="K507" s="1" t="s">
        <v>41</v>
      </c>
    </row>
    <row r="508" spans="1:11" ht="20.1" customHeight="1">
      <c r="A508" s="14" t="s">
        <v>4848</v>
      </c>
      <c r="B508" s="15">
        <v>94.1</v>
      </c>
      <c r="C508" s="15">
        <v>0</v>
      </c>
      <c r="D508" s="15">
        <v>0</v>
      </c>
      <c r="E508" s="15">
        <v>94.1</v>
      </c>
      <c r="F508" s="14" t="s">
        <v>41</v>
      </c>
      <c r="G508" s="1" t="s">
        <v>1439</v>
      </c>
      <c r="H508" s="1" t="s">
        <v>4256</v>
      </c>
      <c r="I508" s="1" t="s">
        <v>4849</v>
      </c>
      <c r="J508" s="1" t="s">
        <v>41</v>
      </c>
      <c r="K508" s="1" t="s">
        <v>41</v>
      </c>
    </row>
    <row r="509" spans="1:11" ht="20.1" customHeight="1">
      <c r="A509" s="14" t="s">
        <v>4398</v>
      </c>
      <c r="B509" s="15">
        <v>5178.3</v>
      </c>
      <c r="C509" s="15">
        <v>236.9</v>
      </c>
      <c r="D509" s="15">
        <v>4847.3</v>
      </c>
      <c r="E509" s="15">
        <v>94.1</v>
      </c>
      <c r="F509" s="14" t="s">
        <v>41</v>
      </c>
      <c r="G509" s="1" t="s">
        <v>1439</v>
      </c>
      <c r="H509" s="1" t="s">
        <v>4256</v>
      </c>
      <c r="I509" s="1" t="s">
        <v>4399</v>
      </c>
      <c r="J509" s="1" t="s">
        <v>41</v>
      </c>
      <c r="K509" s="1" t="s">
        <v>41</v>
      </c>
    </row>
    <row r="510" spans="1:11" ht="20.1" customHeight="1">
      <c r="A510" s="14" t="s">
        <v>4513</v>
      </c>
      <c r="B510" s="15">
        <v>5987.9</v>
      </c>
      <c r="C510" s="15">
        <v>441.8</v>
      </c>
      <c r="D510" s="15">
        <v>5207</v>
      </c>
      <c r="E510" s="15">
        <v>339.1</v>
      </c>
      <c r="F510" s="14" t="s">
        <v>41</v>
      </c>
      <c r="G510" s="1" t="s">
        <v>1439</v>
      </c>
      <c r="H510" s="1" t="s">
        <v>4256</v>
      </c>
      <c r="I510" s="1" t="s">
        <v>4514</v>
      </c>
      <c r="J510" s="1" t="s">
        <v>41</v>
      </c>
      <c r="K510" s="1" t="s">
        <v>41</v>
      </c>
    </row>
    <row r="511" spans="1:6" ht="20.1" customHeight="1">
      <c r="A511" s="18" t="s">
        <v>4334</v>
      </c>
      <c r="B511" s="19">
        <v>5987</v>
      </c>
      <c r="C511" s="19">
        <v>441</v>
      </c>
      <c r="D511" s="19">
        <v>5207</v>
      </c>
      <c r="E511" s="19">
        <v>339</v>
      </c>
      <c r="F511" s="20"/>
    </row>
  </sheetData>
  <mergeCells count="1">
    <mergeCell ref="A1:F1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3"/>
  <sheetViews>
    <sheetView zoomScale="75" zoomScaleNormal="75" workbookViewId="0" topLeftCell="B1">
      <selection activeCell="D415" sqref="D415"/>
    </sheetView>
  </sheetViews>
  <sheetFormatPr defaultColWidth="9.140625" defaultRowHeight="15"/>
  <cols>
    <col min="1" max="1" width="21.57421875" style="0" hidden="1" customWidth="1"/>
    <col min="2" max="2" width="30.421875" style="37" bestFit="1" customWidth="1"/>
    <col min="3" max="3" width="36.140625" style="37" bestFit="1" customWidth="1"/>
    <col min="4" max="4" width="5.421875" style="37" bestFit="1" customWidth="1"/>
    <col min="5" max="5" width="13.8515625" style="0" bestFit="1" customWidth="1"/>
    <col min="6" max="6" width="6.57421875" style="0" bestFit="1" customWidth="1"/>
    <col min="7" max="7" width="13.8515625" style="0" bestFit="1" customWidth="1"/>
    <col min="8" max="8" width="6.57421875" style="0" bestFit="1" customWidth="1"/>
    <col min="9" max="9" width="13.8515625" style="0" bestFit="1" customWidth="1"/>
    <col min="10" max="10" width="6.57421875" style="0" bestFit="1" customWidth="1"/>
    <col min="11" max="11" width="11.57421875" style="0" bestFit="1" customWidth="1"/>
    <col min="12" max="12" width="6.57421875" style="0" bestFit="1" customWidth="1"/>
    <col min="13" max="13" width="15.00390625" style="0" bestFit="1" customWidth="1"/>
    <col min="14" max="14" width="9.421875" style="0" bestFit="1" customWidth="1"/>
    <col min="15" max="15" width="15.00390625" style="34" bestFit="1" customWidth="1"/>
    <col min="16" max="16" width="13.8515625" style="34" bestFit="1" customWidth="1"/>
    <col min="17" max="17" width="13.8515625" style="0" bestFit="1" customWidth="1"/>
    <col min="18" max="18" width="9.421875" style="0" bestFit="1" customWidth="1"/>
    <col min="19" max="20" width="9.28125" style="0" bestFit="1" customWidth="1"/>
    <col min="21" max="21" width="11.57421875" style="0" bestFit="1" customWidth="1"/>
    <col min="22" max="22" width="13.8515625" style="34" bestFit="1" customWidth="1"/>
    <col min="23" max="23" width="8.421875" style="0" bestFit="1" customWidth="1"/>
    <col min="24" max="24" width="13.8515625" style="0" bestFit="1" customWidth="1"/>
    <col min="25" max="26" width="9.00390625" style="0" hidden="1" customWidth="1"/>
    <col min="27" max="27" width="11.00390625" style="0" hidden="1" customWidth="1"/>
    <col min="28" max="28" width="9.00390625" style="0" hidden="1" customWidth="1"/>
  </cols>
  <sheetData>
    <row r="1" spans="1:24" ht="30" customHeight="1">
      <c r="A1" s="187" t="s">
        <v>5128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30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8" ht="30" customHeight="1">
      <c r="A3" s="197" t="s">
        <v>1137</v>
      </c>
      <c r="B3" s="197" t="s">
        <v>1</v>
      </c>
      <c r="C3" s="197" t="s">
        <v>4252</v>
      </c>
      <c r="D3" s="197" t="s">
        <v>3</v>
      </c>
      <c r="E3" s="172" t="s">
        <v>5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 t="s">
        <v>1139</v>
      </c>
      <c r="Q3" s="172" t="s">
        <v>1140</v>
      </c>
      <c r="R3" s="172"/>
      <c r="S3" s="172"/>
      <c r="T3" s="172"/>
      <c r="U3" s="172"/>
      <c r="V3" s="172"/>
      <c r="W3" s="197" t="s">
        <v>1142</v>
      </c>
      <c r="X3" s="197" t="s">
        <v>11</v>
      </c>
      <c r="Y3" s="195" t="s">
        <v>4857</v>
      </c>
      <c r="Z3" s="195" t="s">
        <v>4858</v>
      </c>
      <c r="AA3" s="195" t="s">
        <v>4859</v>
      </c>
      <c r="AB3" s="195" t="s">
        <v>40</v>
      </c>
    </row>
    <row r="4" spans="1:28" ht="30" customHeight="1">
      <c r="A4" s="197"/>
      <c r="B4" s="197"/>
      <c r="C4" s="197"/>
      <c r="D4" s="197"/>
      <c r="E4" s="51" t="s">
        <v>4850</v>
      </c>
      <c r="F4" s="51" t="s">
        <v>4851</v>
      </c>
      <c r="G4" s="51" t="s">
        <v>4852</v>
      </c>
      <c r="H4" s="51" t="s">
        <v>4851</v>
      </c>
      <c r="I4" s="51" t="s">
        <v>4853</v>
      </c>
      <c r="J4" s="51" t="s">
        <v>4851</v>
      </c>
      <c r="K4" s="51" t="s">
        <v>4854</v>
      </c>
      <c r="L4" s="51" t="s">
        <v>4851</v>
      </c>
      <c r="M4" s="51" t="s">
        <v>4855</v>
      </c>
      <c r="N4" s="51" t="s">
        <v>4851</v>
      </c>
      <c r="O4" s="51" t="s">
        <v>4856</v>
      </c>
      <c r="P4" s="172"/>
      <c r="Q4" s="51" t="s">
        <v>4850</v>
      </c>
      <c r="R4" s="51" t="s">
        <v>4852</v>
      </c>
      <c r="S4" s="51" t="s">
        <v>4853</v>
      </c>
      <c r="T4" s="51" t="s">
        <v>4854</v>
      </c>
      <c r="U4" s="51" t="s">
        <v>4855</v>
      </c>
      <c r="V4" s="51" t="s">
        <v>4856</v>
      </c>
      <c r="W4" s="197"/>
      <c r="X4" s="197"/>
      <c r="Y4" s="195"/>
      <c r="Z4" s="195"/>
      <c r="AA4" s="195"/>
      <c r="AB4" s="195"/>
    </row>
    <row r="5" spans="1:28" ht="30" customHeight="1" hidden="1">
      <c r="A5" s="6" t="s">
        <v>3113</v>
      </c>
      <c r="B5" s="35" t="s">
        <v>1221</v>
      </c>
      <c r="C5" s="35" t="s">
        <v>1222</v>
      </c>
      <c r="D5" s="36" t="s">
        <v>54</v>
      </c>
      <c r="E5" s="21">
        <v>0</v>
      </c>
      <c r="F5" s="6" t="s">
        <v>41</v>
      </c>
      <c r="G5" s="21">
        <v>0</v>
      </c>
      <c r="H5" s="6" t="s">
        <v>41</v>
      </c>
      <c r="I5" s="21">
        <v>0</v>
      </c>
      <c r="J5" s="6" t="s">
        <v>41</v>
      </c>
      <c r="K5" s="21">
        <v>0</v>
      </c>
      <c r="L5" s="6" t="s">
        <v>41</v>
      </c>
      <c r="M5" s="21">
        <v>0</v>
      </c>
      <c r="N5" s="6" t="s">
        <v>41</v>
      </c>
      <c r="O5" s="30">
        <v>0</v>
      </c>
      <c r="P5" s="30">
        <v>0</v>
      </c>
      <c r="Q5" s="21">
        <v>0</v>
      </c>
      <c r="R5" s="21">
        <v>0</v>
      </c>
      <c r="S5" s="21">
        <v>0</v>
      </c>
      <c r="T5" s="21">
        <v>0</v>
      </c>
      <c r="U5" s="21">
        <v>55890</v>
      </c>
      <c r="V5" s="30">
        <f aca="true" t="shared" si="0" ref="V5:V41">SMALL(Q5:U5,COUNTIF(Q5:U5,0)+1)</f>
        <v>55890</v>
      </c>
      <c r="W5" s="6" t="s">
        <v>3112</v>
      </c>
      <c r="X5" s="6" t="s">
        <v>4860</v>
      </c>
      <c r="Y5" s="2" t="s">
        <v>41</v>
      </c>
      <c r="Z5" s="2" t="s">
        <v>41</v>
      </c>
      <c r="AA5" s="22"/>
      <c r="AB5" s="2" t="s">
        <v>41</v>
      </c>
    </row>
    <row r="6" spans="1:28" ht="30" customHeight="1" hidden="1">
      <c r="A6" s="6" t="s">
        <v>3180</v>
      </c>
      <c r="B6" s="35" t="s">
        <v>1221</v>
      </c>
      <c r="C6" s="35" t="s">
        <v>2917</v>
      </c>
      <c r="D6" s="36" t="s">
        <v>54</v>
      </c>
      <c r="E6" s="21">
        <v>0</v>
      </c>
      <c r="F6" s="6" t="s">
        <v>41</v>
      </c>
      <c r="G6" s="21">
        <v>0</v>
      </c>
      <c r="H6" s="6" t="s">
        <v>41</v>
      </c>
      <c r="I6" s="21">
        <v>0</v>
      </c>
      <c r="J6" s="6" t="s">
        <v>41</v>
      </c>
      <c r="K6" s="21">
        <v>0</v>
      </c>
      <c r="L6" s="6" t="s">
        <v>41</v>
      </c>
      <c r="M6" s="21">
        <v>0</v>
      </c>
      <c r="N6" s="6" t="s">
        <v>41</v>
      </c>
      <c r="O6" s="30">
        <v>0</v>
      </c>
      <c r="P6" s="30">
        <v>0</v>
      </c>
      <c r="Q6" s="21">
        <v>0</v>
      </c>
      <c r="R6" s="21">
        <v>0</v>
      </c>
      <c r="S6" s="21">
        <v>0</v>
      </c>
      <c r="T6" s="21">
        <v>0</v>
      </c>
      <c r="U6" s="21">
        <v>100000</v>
      </c>
      <c r="V6" s="30">
        <f t="shared" si="0"/>
        <v>100000</v>
      </c>
      <c r="W6" s="6" t="s">
        <v>3179</v>
      </c>
      <c r="X6" s="6" t="s">
        <v>4860</v>
      </c>
      <c r="Y6" s="2" t="s">
        <v>41</v>
      </c>
      <c r="Z6" s="2" t="s">
        <v>41</v>
      </c>
      <c r="AA6" s="22"/>
      <c r="AB6" s="2" t="s">
        <v>41</v>
      </c>
    </row>
    <row r="7" spans="1:28" ht="30" customHeight="1" hidden="1">
      <c r="A7" s="6" t="s">
        <v>4172</v>
      </c>
      <c r="B7" s="35" t="s">
        <v>1221</v>
      </c>
      <c r="C7" s="35" t="s">
        <v>2902</v>
      </c>
      <c r="D7" s="36" t="s">
        <v>54</v>
      </c>
      <c r="E7" s="21">
        <v>0</v>
      </c>
      <c r="F7" s="6" t="s">
        <v>41</v>
      </c>
      <c r="G7" s="21">
        <v>0</v>
      </c>
      <c r="H7" s="6" t="s">
        <v>41</v>
      </c>
      <c r="I7" s="21">
        <v>0</v>
      </c>
      <c r="J7" s="6" t="s">
        <v>41</v>
      </c>
      <c r="K7" s="21">
        <v>0</v>
      </c>
      <c r="L7" s="6" t="s">
        <v>41</v>
      </c>
      <c r="M7" s="21">
        <v>0</v>
      </c>
      <c r="N7" s="6" t="s">
        <v>41</v>
      </c>
      <c r="O7" s="30">
        <v>0</v>
      </c>
      <c r="P7" s="30">
        <v>0</v>
      </c>
      <c r="Q7" s="21">
        <v>0</v>
      </c>
      <c r="R7" s="21">
        <v>0</v>
      </c>
      <c r="S7" s="21">
        <v>0</v>
      </c>
      <c r="T7" s="21">
        <v>0</v>
      </c>
      <c r="U7" s="21">
        <v>117567</v>
      </c>
      <c r="V7" s="30">
        <f t="shared" si="0"/>
        <v>117567</v>
      </c>
      <c r="W7" s="6" t="s">
        <v>4171</v>
      </c>
      <c r="X7" s="6" t="s">
        <v>4860</v>
      </c>
      <c r="Y7" s="2" t="s">
        <v>41</v>
      </c>
      <c r="Z7" s="2" t="s">
        <v>41</v>
      </c>
      <c r="AA7" s="22"/>
      <c r="AB7" s="2" t="s">
        <v>41</v>
      </c>
    </row>
    <row r="8" spans="1:28" ht="30" customHeight="1" hidden="1">
      <c r="A8" s="6" t="s">
        <v>4190</v>
      </c>
      <c r="B8" s="35" t="s">
        <v>2921</v>
      </c>
      <c r="C8" s="35" t="s">
        <v>4188</v>
      </c>
      <c r="D8" s="36" t="s">
        <v>54</v>
      </c>
      <c r="E8" s="21">
        <v>0</v>
      </c>
      <c r="F8" s="6" t="s">
        <v>41</v>
      </c>
      <c r="G8" s="21">
        <v>0</v>
      </c>
      <c r="H8" s="6" t="s">
        <v>41</v>
      </c>
      <c r="I8" s="21">
        <v>0</v>
      </c>
      <c r="J8" s="6" t="s">
        <v>41</v>
      </c>
      <c r="K8" s="21">
        <v>0</v>
      </c>
      <c r="L8" s="6" t="s">
        <v>41</v>
      </c>
      <c r="M8" s="21">
        <v>0</v>
      </c>
      <c r="N8" s="6" t="s">
        <v>41</v>
      </c>
      <c r="O8" s="30">
        <v>0</v>
      </c>
      <c r="P8" s="30">
        <v>0</v>
      </c>
      <c r="Q8" s="21">
        <v>0</v>
      </c>
      <c r="R8" s="21">
        <v>0</v>
      </c>
      <c r="S8" s="21">
        <v>0</v>
      </c>
      <c r="T8" s="21">
        <v>0</v>
      </c>
      <c r="U8" s="21">
        <v>14179</v>
      </c>
      <c r="V8" s="30">
        <f t="shared" si="0"/>
        <v>14179</v>
      </c>
      <c r="W8" s="6" t="s">
        <v>4189</v>
      </c>
      <c r="X8" s="6" t="s">
        <v>4860</v>
      </c>
      <c r="Y8" s="2" t="s">
        <v>41</v>
      </c>
      <c r="Z8" s="2" t="s">
        <v>41</v>
      </c>
      <c r="AA8" s="22"/>
      <c r="AB8" s="2" t="s">
        <v>41</v>
      </c>
    </row>
    <row r="9" spans="1:28" ht="30" customHeight="1" hidden="1">
      <c r="A9" s="6" t="s">
        <v>4195</v>
      </c>
      <c r="B9" s="35" t="s">
        <v>4193</v>
      </c>
      <c r="C9" s="35" t="s">
        <v>4188</v>
      </c>
      <c r="D9" s="36" t="s">
        <v>163</v>
      </c>
      <c r="E9" s="21">
        <v>0</v>
      </c>
      <c r="F9" s="6" t="s">
        <v>41</v>
      </c>
      <c r="G9" s="21">
        <v>0</v>
      </c>
      <c r="H9" s="6" t="s">
        <v>41</v>
      </c>
      <c r="I9" s="21">
        <v>0</v>
      </c>
      <c r="J9" s="6" t="s">
        <v>41</v>
      </c>
      <c r="K9" s="21">
        <v>0</v>
      </c>
      <c r="L9" s="6" t="s">
        <v>41</v>
      </c>
      <c r="M9" s="21">
        <v>0</v>
      </c>
      <c r="N9" s="6" t="s">
        <v>41</v>
      </c>
      <c r="O9" s="30">
        <v>0</v>
      </c>
      <c r="P9" s="30">
        <v>0</v>
      </c>
      <c r="Q9" s="21">
        <v>0</v>
      </c>
      <c r="R9" s="21">
        <v>0</v>
      </c>
      <c r="S9" s="21">
        <v>0</v>
      </c>
      <c r="T9" s="21">
        <v>0</v>
      </c>
      <c r="U9" s="21">
        <v>223000</v>
      </c>
      <c r="V9" s="30">
        <f t="shared" si="0"/>
        <v>223000</v>
      </c>
      <c r="W9" s="6" t="s">
        <v>4194</v>
      </c>
      <c r="X9" s="6" t="s">
        <v>41</v>
      </c>
      <c r="Y9" s="2" t="s">
        <v>41</v>
      </c>
      <c r="Z9" s="2" t="s">
        <v>41</v>
      </c>
      <c r="AA9" s="22"/>
      <c r="AB9" s="2" t="s">
        <v>41</v>
      </c>
    </row>
    <row r="10" spans="1:28" ht="30" customHeight="1" hidden="1">
      <c r="A10" s="6" t="s">
        <v>4180</v>
      </c>
      <c r="B10" s="35" t="s">
        <v>2906</v>
      </c>
      <c r="C10" s="35" t="s">
        <v>4178</v>
      </c>
      <c r="D10" s="36" t="s">
        <v>54</v>
      </c>
      <c r="E10" s="21">
        <v>0</v>
      </c>
      <c r="F10" s="6" t="s">
        <v>41</v>
      </c>
      <c r="G10" s="21">
        <v>0</v>
      </c>
      <c r="H10" s="6" t="s">
        <v>41</v>
      </c>
      <c r="I10" s="21">
        <v>0</v>
      </c>
      <c r="J10" s="6" t="s">
        <v>41</v>
      </c>
      <c r="K10" s="21">
        <v>0</v>
      </c>
      <c r="L10" s="6" t="s">
        <v>41</v>
      </c>
      <c r="M10" s="21">
        <v>0</v>
      </c>
      <c r="N10" s="6" t="s">
        <v>41</v>
      </c>
      <c r="O10" s="30">
        <v>0</v>
      </c>
      <c r="P10" s="30">
        <v>0</v>
      </c>
      <c r="Q10" s="21">
        <v>0</v>
      </c>
      <c r="R10" s="21">
        <v>0</v>
      </c>
      <c r="S10" s="21">
        <v>0</v>
      </c>
      <c r="T10" s="21">
        <v>0</v>
      </c>
      <c r="U10" s="21">
        <v>23428</v>
      </c>
      <c r="V10" s="30">
        <f t="shared" si="0"/>
        <v>23428</v>
      </c>
      <c r="W10" s="6" t="s">
        <v>4179</v>
      </c>
      <c r="X10" s="6" t="s">
        <v>4860</v>
      </c>
      <c r="Y10" s="2" t="s">
        <v>41</v>
      </c>
      <c r="Z10" s="2" t="s">
        <v>41</v>
      </c>
      <c r="AA10" s="22"/>
      <c r="AB10" s="2" t="s">
        <v>41</v>
      </c>
    </row>
    <row r="11" spans="1:28" ht="30" customHeight="1" hidden="1">
      <c r="A11" s="6" t="s">
        <v>4202</v>
      </c>
      <c r="B11" s="35" t="s">
        <v>3207</v>
      </c>
      <c r="C11" s="35" t="s">
        <v>4199</v>
      </c>
      <c r="D11" s="36" t="s">
        <v>54</v>
      </c>
      <c r="E11" s="21">
        <v>0</v>
      </c>
      <c r="F11" s="6" t="s">
        <v>41</v>
      </c>
      <c r="G11" s="21">
        <v>0</v>
      </c>
      <c r="H11" s="6" t="s">
        <v>41</v>
      </c>
      <c r="I11" s="21">
        <v>0</v>
      </c>
      <c r="J11" s="6" t="s">
        <v>41</v>
      </c>
      <c r="K11" s="21">
        <v>0</v>
      </c>
      <c r="L11" s="6" t="s">
        <v>41</v>
      </c>
      <c r="M11" s="21">
        <v>0</v>
      </c>
      <c r="N11" s="6" t="s">
        <v>41</v>
      </c>
      <c r="O11" s="30">
        <v>0</v>
      </c>
      <c r="P11" s="30">
        <v>0</v>
      </c>
      <c r="Q11" s="21">
        <v>0</v>
      </c>
      <c r="R11" s="21">
        <v>0</v>
      </c>
      <c r="S11" s="21">
        <v>0</v>
      </c>
      <c r="T11" s="21">
        <v>0</v>
      </c>
      <c r="U11" s="21">
        <v>32563</v>
      </c>
      <c r="V11" s="30">
        <f t="shared" si="0"/>
        <v>32563</v>
      </c>
      <c r="W11" s="6" t="s">
        <v>4201</v>
      </c>
      <c r="X11" s="6" t="s">
        <v>4860</v>
      </c>
      <c r="Y11" s="2" t="s">
        <v>41</v>
      </c>
      <c r="Z11" s="2" t="s">
        <v>41</v>
      </c>
      <c r="AA11" s="22"/>
      <c r="AB11" s="2" t="s">
        <v>41</v>
      </c>
    </row>
    <row r="12" spans="1:28" ht="30" customHeight="1" hidden="1">
      <c r="A12" s="6" t="s">
        <v>4214</v>
      </c>
      <c r="B12" s="35" t="s">
        <v>3207</v>
      </c>
      <c r="C12" s="35" t="s">
        <v>299</v>
      </c>
      <c r="D12" s="36" t="s">
        <v>54</v>
      </c>
      <c r="E12" s="21">
        <v>0</v>
      </c>
      <c r="F12" s="6" t="s">
        <v>41</v>
      </c>
      <c r="G12" s="21">
        <v>0</v>
      </c>
      <c r="H12" s="6" t="s">
        <v>41</v>
      </c>
      <c r="I12" s="21">
        <v>0</v>
      </c>
      <c r="J12" s="6" t="s">
        <v>41</v>
      </c>
      <c r="K12" s="21">
        <v>0</v>
      </c>
      <c r="L12" s="6" t="s">
        <v>41</v>
      </c>
      <c r="M12" s="21">
        <v>0</v>
      </c>
      <c r="N12" s="6" t="s">
        <v>41</v>
      </c>
      <c r="O12" s="30">
        <v>0</v>
      </c>
      <c r="P12" s="30">
        <v>0</v>
      </c>
      <c r="Q12" s="21">
        <v>0</v>
      </c>
      <c r="R12" s="21">
        <v>0</v>
      </c>
      <c r="S12" s="21">
        <v>0</v>
      </c>
      <c r="T12" s="21">
        <v>0</v>
      </c>
      <c r="U12" s="21">
        <v>80182</v>
      </c>
      <c r="V12" s="30">
        <f t="shared" si="0"/>
        <v>80182</v>
      </c>
      <c r="W12" s="6" t="s">
        <v>4213</v>
      </c>
      <c r="X12" s="6" t="s">
        <v>4860</v>
      </c>
      <c r="Y12" s="2" t="s">
        <v>41</v>
      </c>
      <c r="Z12" s="2" t="s">
        <v>41</v>
      </c>
      <c r="AA12" s="22"/>
      <c r="AB12" s="2" t="s">
        <v>41</v>
      </c>
    </row>
    <row r="13" spans="1:28" ht="30" customHeight="1" hidden="1">
      <c r="A13" s="6" t="s">
        <v>3211</v>
      </c>
      <c r="B13" s="35" t="s">
        <v>3207</v>
      </c>
      <c r="C13" s="35" t="s">
        <v>3208</v>
      </c>
      <c r="D13" s="36" t="s">
        <v>54</v>
      </c>
      <c r="E13" s="21">
        <v>0</v>
      </c>
      <c r="F13" s="6" t="s">
        <v>41</v>
      </c>
      <c r="G13" s="21">
        <v>0</v>
      </c>
      <c r="H13" s="6" t="s">
        <v>41</v>
      </c>
      <c r="I13" s="21">
        <v>0</v>
      </c>
      <c r="J13" s="6" t="s">
        <v>41</v>
      </c>
      <c r="K13" s="21">
        <v>0</v>
      </c>
      <c r="L13" s="6" t="s">
        <v>41</v>
      </c>
      <c r="M13" s="21">
        <v>0</v>
      </c>
      <c r="N13" s="6" t="s">
        <v>41</v>
      </c>
      <c r="O13" s="30">
        <v>0</v>
      </c>
      <c r="P13" s="30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126783</v>
      </c>
      <c r="V13" s="30">
        <f t="shared" si="0"/>
        <v>126783</v>
      </c>
      <c r="W13" s="6" t="s">
        <v>3210</v>
      </c>
      <c r="X13" s="6" t="s">
        <v>4860</v>
      </c>
      <c r="Y13" s="2" t="s">
        <v>41</v>
      </c>
      <c r="Z13" s="2" t="s">
        <v>41</v>
      </c>
      <c r="AA13" s="22"/>
      <c r="AB13" s="2" t="s">
        <v>41</v>
      </c>
    </row>
    <row r="14" spans="1:28" ht="30" customHeight="1" hidden="1">
      <c r="A14" s="6" t="s">
        <v>4223</v>
      </c>
      <c r="B14" s="35" t="s">
        <v>3219</v>
      </c>
      <c r="C14" s="35" t="s">
        <v>299</v>
      </c>
      <c r="D14" s="36" t="s">
        <v>54</v>
      </c>
      <c r="E14" s="21">
        <v>0</v>
      </c>
      <c r="F14" s="6" t="s">
        <v>41</v>
      </c>
      <c r="G14" s="21">
        <v>0</v>
      </c>
      <c r="H14" s="6" t="s">
        <v>41</v>
      </c>
      <c r="I14" s="21">
        <v>0</v>
      </c>
      <c r="J14" s="6" t="s">
        <v>41</v>
      </c>
      <c r="K14" s="21">
        <v>0</v>
      </c>
      <c r="L14" s="6" t="s">
        <v>41</v>
      </c>
      <c r="M14" s="21">
        <v>0</v>
      </c>
      <c r="N14" s="6" t="s">
        <v>41</v>
      </c>
      <c r="O14" s="30">
        <v>0</v>
      </c>
      <c r="P14" s="30">
        <v>0</v>
      </c>
      <c r="Q14" s="21">
        <v>0</v>
      </c>
      <c r="R14" s="21">
        <v>0</v>
      </c>
      <c r="S14" s="21">
        <v>0</v>
      </c>
      <c r="T14" s="21">
        <v>0</v>
      </c>
      <c r="U14" s="21">
        <v>1422</v>
      </c>
      <c r="V14" s="30">
        <f t="shared" si="0"/>
        <v>1422</v>
      </c>
      <c r="W14" s="6" t="s">
        <v>4222</v>
      </c>
      <c r="X14" s="6" t="s">
        <v>4860</v>
      </c>
      <c r="Y14" s="2" t="s">
        <v>41</v>
      </c>
      <c r="Z14" s="2" t="s">
        <v>41</v>
      </c>
      <c r="AA14" s="22"/>
      <c r="AB14" s="2" t="s">
        <v>41</v>
      </c>
    </row>
    <row r="15" spans="1:28" ht="30" customHeight="1" hidden="1">
      <c r="A15" s="6" t="s">
        <v>3222</v>
      </c>
      <c r="B15" s="35" t="s">
        <v>3219</v>
      </c>
      <c r="C15" s="35" t="s">
        <v>3208</v>
      </c>
      <c r="D15" s="36" t="s">
        <v>54</v>
      </c>
      <c r="E15" s="21">
        <v>0</v>
      </c>
      <c r="F15" s="6" t="s">
        <v>41</v>
      </c>
      <c r="G15" s="21">
        <v>0</v>
      </c>
      <c r="H15" s="6" t="s">
        <v>41</v>
      </c>
      <c r="I15" s="21">
        <v>0</v>
      </c>
      <c r="J15" s="6" t="s">
        <v>41</v>
      </c>
      <c r="K15" s="21">
        <v>0</v>
      </c>
      <c r="L15" s="6" t="s">
        <v>41</v>
      </c>
      <c r="M15" s="21">
        <v>0</v>
      </c>
      <c r="N15" s="6" t="s">
        <v>41</v>
      </c>
      <c r="O15" s="30">
        <v>0</v>
      </c>
      <c r="P15" s="30">
        <v>0</v>
      </c>
      <c r="Q15" s="21">
        <v>0</v>
      </c>
      <c r="R15" s="21">
        <v>0</v>
      </c>
      <c r="S15" s="21">
        <v>0</v>
      </c>
      <c r="T15" s="21">
        <v>0</v>
      </c>
      <c r="U15" s="21">
        <v>1650</v>
      </c>
      <c r="V15" s="30">
        <f t="shared" si="0"/>
        <v>1650</v>
      </c>
      <c r="W15" s="6" t="s">
        <v>3221</v>
      </c>
      <c r="X15" s="6" t="s">
        <v>4860</v>
      </c>
      <c r="Y15" s="2" t="s">
        <v>41</v>
      </c>
      <c r="Z15" s="2" t="s">
        <v>41</v>
      </c>
      <c r="AA15" s="22"/>
      <c r="AB15" s="2" t="s">
        <v>41</v>
      </c>
    </row>
    <row r="16" spans="1:28" ht="30" customHeight="1" hidden="1">
      <c r="A16" s="6" t="s">
        <v>3192</v>
      </c>
      <c r="B16" s="35" t="s">
        <v>3188</v>
      </c>
      <c r="C16" s="35" t="s">
        <v>3189</v>
      </c>
      <c r="D16" s="36" t="s">
        <v>54</v>
      </c>
      <c r="E16" s="21">
        <v>0</v>
      </c>
      <c r="F16" s="6" t="s">
        <v>41</v>
      </c>
      <c r="G16" s="21">
        <v>0</v>
      </c>
      <c r="H16" s="6" t="s">
        <v>41</v>
      </c>
      <c r="I16" s="21">
        <v>0</v>
      </c>
      <c r="J16" s="6" t="s">
        <v>41</v>
      </c>
      <c r="K16" s="21">
        <v>0</v>
      </c>
      <c r="L16" s="6" t="s">
        <v>41</v>
      </c>
      <c r="M16" s="21">
        <v>0</v>
      </c>
      <c r="N16" s="6" t="s">
        <v>41</v>
      </c>
      <c r="O16" s="30">
        <v>0</v>
      </c>
      <c r="P16" s="30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1134</v>
      </c>
      <c r="V16" s="30">
        <f t="shared" si="0"/>
        <v>1134</v>
      </c>
      <c r="W16" s="6" t="s">
        <v>3191</v>
      </c>
      <c r="X16" s="6" t="s">
        <v>4860</v>
      </c>
      <c r="Y16" s="2" t="s">
        <v>41</v>
      </c>
      <c r="Z16" s="2" t="s">
        <v>41</v>
      </c>
      <c r="AA16" s="22"/>
      <c r="AB16" s="2" t="s">
        <v>41</v>
      </c>
    </row>
    <row r="17" spans="1:28" ht="30" customHeight="1" hidden="1">
      <c r="A17" s="6" t="s">
        <v>3396</v>
      </c>
      <c r="B17" s="35" t="s">
        <v>3293</v>
      </c>
      <c r="C17" s="35" t="s">
        <v>3385</v>
      </c>
      <c r="D17" s="36" t="s">
        <v>54</v>
      </c>
      <c r="E17" s="21">
        <v>0</v>
      </c>
      <c r="F17" s="6" t="s">
        <v>41</v>
      </c>
      <c r="G17" s="21">
        <v>0</v>
      </c>
      <c r="H17" s="6" t="s">
        <v>41</v>
      </c>
      <c r="I17" s="21">
        <v>0</v>
      </c>
      <c r="J17" s="6" t="s">
        <v>41</v>
      </c>
      <c r="K17" s="21">
        <v>0</v>
      </c>
      <c r="L17" s="6" t="s">
        <v>41</v>
      </c>
      <c r="M17" s="21">
        <v>0</v>
      </c>
      <c r="N17" s="6" t="s">
        <v>41</v>
      </c>
      <c r="O17" s="30">
        <v>0</v>
      </c>
      <c r="P17" s="30">
        <v>0</v>
      </c>
      <c r="Q17" s="21">
        <v>0</v>
      </c>
      <c r="R17" s="21">
        <v>0</v>
      </c>
      <c r="S17" s="21">
        <v>0</v>
      </c>
      <c r="T17" s="21">
        <v>0</v>
      </c>
      <c r="U17" s="21">
        <v>181895</v>
      </c>
      <c r="V17" s="30">
        <f t="shared" si="0"/>
        <v>181895</v>
      </c>
      <c r="W17" s="6" t="s">
        <v>3395</v>
      </c>
      <c r="X17" s="6" t="s">
        <v>4860</v>
      </c>
      <c r="Y17" s="2" t="s">
        <v>41</v>
      </c>
      <c r="Z17" s="2" t="s">
        <v>41</v>
      </c>
      <c r="AA17" s="22"/>
      <c r="AB17" s="2" t="s">
        <v>41</v>
      </c>
    </row>
    <row r="18" spans="1:28" ht="30" customHeight="1" hidden="1">
      <c r="A18" s="6" t="s">
        <v>3297</v>
      </c>
      <c r="B18" s="35" t="s">
        <v>3293</v>
      </c>
      <c r="C18" s="35" t="s">
        <v>3294</v>
      </c>
      <c r="D18" s="36" t="s">
        <v>54</v>
      </c>
      <c r="E18" s="21">
        <v>0</v>
      </c>
      <c r="F18" s="6" t="s">
        <v>41</v>
      </c>
      <c r="G18" s="21">
        <v>0</v>
      </c>
      <c r="H18" s="6" t="s">
        <v>41</v>
      </c>
      <c r="I18" s="21">
        <v>0</v>
      </c>
      <c r="J18" s="6" t="s">
        <v>41</v>
      </c>
      <c r="K18" s="21">
        <v>0</v>
      </c>
      <c r="L18" s="6" t="s">
        <v>41</v>
      </c>
      <c r="M18" s="21">
        <v>0</v>
      </c>
      <c r="N18" s="6" t="s">
        <v>41</v>
      </c>
      <c r="O18" s="30">
        <v>0</v>
      </c>
      <c r="P18" s="30">
        <v>0</v>
      </c>
      <c r="Q18" s="21">
        <v>0</v>
      </c>
      <c r="R18" s="21">
        <v>0</v>
      </c>
      <c r="S18" s="21">
        <v>0</v>
      </c>
      <c r="T18" s="21">
        <v>0</v>
      </c>
      <c r="U18" s="21">
        <v>384303</v>
      </c>
      <c r="V18" s="30">
        <f t="shared" si="0"/>
        <v>384303</v>
      </c>
      <c r="W18" s="6" t="s">
        <v>3296</v>
      </c>
      <c r="X18" s="6" t="s">
        <v>4860</v>
      </c>
      <c r="Y18" s="2" t="s">
        <v>41</v>
      </c>
      <c r="Z18" s="2" t="s">
        <v>41</v>
      </c>
      <c r="AA18" s="22"/>
      <c r="AB18" s="2" t="s">
        <v>41</v>
      </c>
    </row>
    <row r="19" spans="1:28" s="34" customFormat="1" ht="30" customHeight="1" hidden="1">
      <c r="A19" s="31" t="s">
        <v>3092</v>
      </c>
      <c r="B19" s="193" t="s">
        <v>298</v>
      </c>
      <c r="C19" s="193" t="s">
        <v>3079</v>
      </c>
      <c r="D19" s="191" t="s">
        <v>54</v>
      </c>
      <c r="E19" s="41">
        <v>0</v>
      </c>
      <c r="F19" s="40" t="s">
        <v>41</v>
      </c>
      <c r="G19" s="41">
        <v>0</v>
      </c>
      <c r="H19" s="40" t="s">
        <v>41</v>
      </c>
      <c r="I19" s="41">
        <v>0</v>
      </c>
      <c r="J19" s="40" t="s">
        <v>41</v>
      </c>
      <c r="K19" s="41">
        <v>0</v>
      </c>
      <c r="L19" s="40" t="s">
        <v>41</v>
      </c>
      <c r="M19" s="41">
        <v>0</v>
      </c>
      <c r="N19" s="40" t="s">
        <v>41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111037</v>
      </c>
      <c r="V19" s="41">
        <f t="shared" si="0"/>
        <v>111037</v>
      </c>
      <c r="W19" s="40" t="s">
        <v>3091</v>
      </c>
      <c r="X19" s="40" t="s">
        <v>4860</v>
      </c>
      <c r="Y19" s="32" t="s">
        <v>41</v>
      </c>
      <c r="Z19" s="32" t="s">
        <v>41</v>
      </c>
      <c r="AA19" s="33"/>
      <c r="AB19" s="32" t="s">
        <v>41</v>
      </c>
    </row>
    <row r="20" spans="1:28" s="34" customFormat="1" ht="30" customHeight="1">
      <c r="A20" s="31"/>
      <c r="B20" s="194"/>
      <c r="C20" s="194"/>
      <c r="D20" s="192"/>
      <c r="E20" s="41"/>
      <c r="F20" s="40"/>
      <c r="G20" s="41"/>
      <c r="H20" s="40"/>
      <c r="I20" s="41"/>
      <c r="J20" s="40"/>
      <c r="K20" s="41"/>
      <c r="L20" s="40"/>
      <c r="M20" s="41"/>
      <c r="N20" s="40"/>
      <c r="O20" s="41"/>
      <c r="P20" s="41"/>
      <c r="Q20" s="41"/>
      <c r="R20" s="41"/>
      <c r="S20" s="41"/>
      <c r="T20" s="41"/>
      <c r="U20" s="41">
        <v>160213</v>
      </c>
      <c r="V20" s="41">
        <f t="shared" si="0"/>
        <v>160213</v>
      </c>
      <c r="W20" s="40" t="s">
        <v>5113</v>
      </c>
      <c r="X20" s="40" t="s">
        <v>4860</v>
      </c>
      <c r="Y20" s="32"/>
      <c r="Z20" s="32"/>
      <c r="AA20" s="33"/>
      <c r="AB20" s="32"/>
    </row>
    <row r="21" spans="1:28" ht="30" customHeight="1" hidden="1">
      <c r="A21" s="6" t="s">
        <v>1706</v>
      </c>
      <c r="B21" s="52" t="s">
        <v>298</v>
      </c>
      <c r="C21" s="52" t="s">
        <v>299</v>
      </c>
      <c r="D21" s="61" t="s">
        <v>54</v>
      </c>
      <c r="E21" s="41">
        <v>0</v>
      </c>
      <c r="F21" s="40" t="s">
        <v>41</v>
      </c>
      <c r="G21" s="41">
        <v>0</v>
      </c>
      <c r="H21" s="40" t="s">
        <v>41</v>
      </c>
      <c r="I21" s="41">
        <v>0</v>
      </c>
      <c r="J21" s="40" t="s">
        <v>41</v>
      </c>
      <c r="K21" s="41">
        <v>0</v>
      </c>
      <c r="L21" s="40" t="s">
        <v>41</v>
      </c>
      <c r="M21" s="41">
        <v>0</v>
      </c>
      <c r="N21" s="40" t="s">
        <v>41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163912</v>
      </c>
      <c r="V21" s="41">
        <f t="shared" si="0"/>
        <v>163912</v>
      </c>
      <c r="W21" s="40" t="s">
        <v>1705</v>
      </c>
      <c r="X21" s="40" t="s">
        <v>4860</v>
      </c>
      <c r="Y21" s="2" t="s">
        <v>41</v>
      </c>
      <c r="Z21" s="2" t="s">
        <v>41</v>
      </c>
      <c r="AA21" s="22"/>
      <c r="AB21" s="2" t="s">
        <v>41</v>
      </c>
    </row>
    <row r="22" spans="1:28" ht="30" customHeight="1" hidden="1">
      <c r="A22" s="6" t="s">
        <v>4240</v>
      </c>
      <c r="B22" s="52" t="s">
        <v>4237</v>
      </c>
      <c r="C22" s="52" t="s">
        <v>3079</v>
      </c>
      <c r="D22" s="61" t="s">
        <v>54</v>
      </c>
      <c r="E22" s="41">
        <v>0</v>
      </c>
      <c r="F22" s="40" t="s">
        <v>41</v>
      </c>
      <c r="G22" s="41">
        <v>0</v>
      </c>
      <c r="H22" s="40" t="s">
        <v>41</v>
      </c>
      <c r="I22" s="41">
        <v>0</v>
      </c>
      <c r="J22" s="40" t="s">
        <v>41</v>
      </c>
      <c r="K22" s="41">
        <v>0</v>
      </c>
      <c r="L22" s="40" t="s">
        <v>41</v>
      </c>
      <c r="M22" s="41">
        <v>0</v>
      </c>
      <c r="N22" s="40" t="s">
        <v>41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68333</v>
      </c>
      <c r="V22" s="41">
        <f t="shared" si="0"/>
        <v>68333</v>
      </c>
      <c r="W22" s="40" t="s">
        <v>4239</v>
      </c>
      <c r="X22" s="40" t="s">
        <v>4860</v>
      </c>
      <c r="Y22" s="2" t="s">
        <v>41</v>
      </c>
      <c r="Z22" s="2" t="s">
        <v>41</v>
      </c>
      <c r="AA22" s="22"/>
      <c r="AB22" s="2" t="s">
        <v>41</v>
      </c>
    </row>
    <row r="23" spans="1:28" ht="30" customHeight="1" hidden="1">
      <c r="A23" s="6" t="s">
        <v>3285</v>
      </c>
      <c r="B23" s="52" t="s">
        <v>1518</v>
      </c>
      <c r="C23" s="52" t="s">
        <v>1519</v>
      </c>
      <c r="D23" s="61" t="s">
        <v>54</v>
      </c>
      <c r="E23" s="41">
        <v>0</v>
      </c>
      <c r="F23" s="40" t="s">
        <v>41</v>
      </c>
      <c r="G23" s="41">
        <v>0</v>
      </c>
      <c r="H23" s="40" t="s">
        <v>41</v>
      </c>
      <c r="I23" s="41">
        <v>0</v>
      </c>
      <c r="J23" s="40" t="s">
        <v>41</v>
      </c>
      <c r="K23" s="41">
        <v>0</v>
      </c>
      <c r="L23" s="40" t="s">
        <v>41</v>
      </c>
      <c r="M23" s="41">
        <v>0</v>
      </c>
      <c r="N23" s="40" t="s">
        <v>41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40024</v>
      </c>
      <c r="V23" s="41">
        <f t="shared" si="0"/>
        <v>40024</v>
      </c>
      <c r="W23" s="40" t="s">
        <v>3284</v>
      </c>
      <c r="X23" s="40" t="s">
        <v>4860</v>
      </c>
      <c r="Y23" s="2" t="s">
        <v>41</v>
      </c>
      <c r="Z23" s="2" t="s">
        <v>41</v>
      </c>
      <c r="AA23" s="22"/>
      <c r="AB23" s="2" t="s">
        <v>41</v>
      </c>
    </row>
    <row r="24" spans="1:28" ht="30" customHeight="1" hidden="1">
      <c r="A24" s="6" t="s">
        <v>4230</v>
      </c>
      <c r="B24" s="52" t="s">
        <v>3403</v>
      </c>
      <c r="C24" s="52" t="s">
        <v>4227</v>
      </c>
      <c r="D24" s="61" t="s">
        <v>54</v>
      </c>
      <c r="E24" s="41">
        <v>0</v>
      </c>
      <c r="F24" s="40" t="s">
        <v>41</v>
      </c>
      <c r="G24" s="41">
        <v>0</v>
      </c>
      <c r="H24" s="40" t="s">
        <v>41</v>
      </c>
      <c r="I24" s="41">
        <v>0</v>
      </c>
      <c r="J24" s="40" t="s">
        <v>41</v>
      </c>
      <c r="K24" s="41">
        <v>0</v>
      </c>
      <c r="L24" s="40" t="s">
        <v>41</v>
      </c>
      <c r="M24" s="41">
        <v>0</v>
      </c>
      <c r="N24" s="40" t="s">
        <v>41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58124</v>
      </c>
      <c r="V24" s="41">
        <f t="shared" si="0"/>
        <v>58124</v>
      </c>
      <c r="W24" s="40" t="s">
        <v>4229</v>
      </c>
      <c r="X24" s="40" t="s">
        <v>4860</v>
      </c>
      <c r="Y24" s="2" t="s">
        <v>41</v>
      </c>
      <c r="Z24" s="2" t="s">
        <v>41</v>
      </c>
      <c r="AA24" s="22"/>
      <c r="AB24" s="2" t="s">
        <v>41</v>
      </c>
    </row>
    <row r="25" spans="1:28" ht="30" customHeight="1" hidden="1">
      <c r="A25" s="6" t="s">
        <v>3407</v>
      </c>
      <c r="B25" s="52" t="s">
        <v>3403</v>
      </c>
      <c r="C25" s="52" t="s">
        <v>3404</v>
      </c>
      <c r="D25" s="61" t="s">
        <v>54</v>
      </c>
      <c r="E25" s="41">
        <v>0</v>
      </c>
      <c r="F25" s="40" t="s">
        <v>41</v>
      </c>
      <c r="G25" s="41">
        <v>0</v>
      </c>
      <c r="H25" s="40" t="s">
        <v>41</v>
      </c>
      <c r="I25" s="41">
        <v>0</v>
      </c>
      <c r="J25" s="40" t="s">
        <v>41</v>
      </c>
      <c r="K25" s="41">
        <v>0</v>
      </c>
      <c r="L25" s="40" t="s">
        <v>41</v>
      </c>
      <c r="M25" s="41">
        <v>0</v>
      </c>
      <c r="N25" s="40" t="s">
        <v>41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103328</v>
      </c>
      <c r="V25" s="41">
        <f t="shared" si="0"/>
        <v>103328</v>
      </c>
      <c r="W25" s="40" t="s">
        <v>3406</v>
      </c>
      <c r="X25" s="40" t="s">
        <v>4860</v>
      </c>
      <c r="Y25" s="2" t="s">
        <v>41</v>
      </c>
      <c r="Z25" s="2" t="s">
        <v>41</v>
      </c>
      <c r="AA25" s="22"/>
      <c r="AB25" s="2" t="s">
        <v>41</v>
      </c>
    </row>
    <row r="26" spans="1:28" ht="30" customHeight="1" hidden="1">
      <c r="A26" s="6" t="s">
        <v>3415</v>
      </c>
      <c r="B26" s="52" t="s">
        <v>3413</v>
      </c>
      <c r="C26" s="52" t="s">
        <v>1542</v>
      </c>
      <c r="D26" s="61" t="s">
        <v>54</v>
      </c>
      <c r="E26" s="41">
        <v>0</v>
      </c>
      <c r="F26" s="40" t="s">
        <v>41</v>
      </c>
      <c r="G26" s="41">
        <v>0</v>
      </c>
      <c r="H26" s="40" t="s">
        <v>41</v>
      </c>
      <c r="I26" s="41">
        <v>0</v>
      </c>
      <c r="J26" s="40" t="s">
        <v>41</v>
      </c>
      <c r="K26" s="41">
        <v>0</v>
      </c>
      <c r="L26" s="40" t="s">
        <v>41</v>
      </c>
      <c r="M26" s="41">
        <v>0</v>
      </c>
      <c r="N26" s="40" t="s">
        <v>41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142610</v>
      </c>
      <c r="V26" s="41">
        <f t="shared" si="0"/>
        <v>142610</v>
      </c>
      <c r="W26" s="40" t="s">
        <v>3414</v>
      </c>
      <c r="X26" s="40" t="s">
        <v>4860</v>
      </c>
      <c r="Y26" s="2" t="s">
        <v>41</v>
      </c>
      <c r="Z26" s="2" t="s">
        <v>41</v>
      </c>
      <c r="AA26" s="22"/>
      <c r="AB26" s="2" t="s">
        <v>41</v>
      </c>
    </row>
    <row r="27" spans="1:28" ht="30" customHeight="1" hidden="1">
      <c r="A27" s="6" t="s">
        <v>3430</v>
      </c>
      <c r="B27" s="52" t="s">
        <v>1561</v>
      </c>
      <c r="C27" s="52" t="s">
        <v>3428</v>
      </c>
      <c r="D27" s="61" t="s">
        <v>54</v>
      </c>
      <c r="E27" s="41">
        <v>0</v>
      </c>
      <c r="F27" s="40" t="s">
        <v>41</v>
      </c>
      <c r="G27" s="41">
        <v>0</v>
      </c>
      <c r="H27" s="40" t="s">
        <v>41</v>
      </c>
      <c r="I27" s="41">
        <v>0</v>
      </c>
      <c r="J27" s="40" t="s">
        <v>41</v>
      </c>
      <c r="K27" s="41">
        <v>0</v>
      </c>
      <c r="L27" s="40" t="s">
        <v>41</v>
      </c>
      <c r="M27" s="41">
        <v>0</v>
      </c>
      <c r="N27" s="40" t="s">
        <v>41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229</v>
      </c>
      <c r="V27" s="41">
        <f t="shared" si="0"/>
        <v>229</v>
      </c>
      <c r="W27" s="40" t="s">
        <v>3429</v>
      </c>
      <c r="X27" s="40" t="s">
        <v>4860</v>
      </c>
      <c r="Y27" s="2" t="s">
        <v>41</v>
      </c>
      <c r="Z27" s="2" t="s">
        <v>41</v>
      </c>
      <c r="AA27" s="22"/>
      <c r="AB27" s="2" t="s">
        <v>41</v>
      </c>
    </row>
    <row r="28" spans="1:28" ht="30" customHeight="1" hidden="1">
      <c r="A28" s="6" t="s">
        <v>3505</v>
      </c>
      <c r="B28" s="52" t="s">
        <v>1659</v>
      </c>
      <c r="C28" s="52" t="s">
        <v>1660</v>
      </c>
      <c r="D28" s="61" t="s">
        <v>54</v>
      </c>
      <c r="E28" s="41">
        <v>0</v>
      </c>
      <c r="F28" s="40" t="s">
        <v>41</v>
      </c>
      <c r="G28" s="41">
        <v>0</v>
      </c>
      <c r="H28" s="40" t="s">
        <v>41</v>
      </c>
      <c r="I28" s="41">
        <v>0</v>
      </c>
      <c r="J28" s="40" t="s">
        <v>41</v>
      </c>
      <c r="K28" s="41">
        <v>0</v>
      </c>
      <c r="L28" s="40" t="s">
        <v>41</v>
      </c>
      <c r="M28" s="41">
        <v>0</v>
      </c>
      <c r="N28" s="40" t="s">
        <v>41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12599</v>
      </c>
      <c r="V28" s="41">
        <f t="shared" si="0"/>
        <v>12599</v>
      </c>
      <c r="W28" s="40" t="s">
        <v>3504</v>
      </c>
      <c r="X28" s="40" t="s">
        <v>4860</v>
      </c>
      <c r="Y28" s="2" t="s">
        <v>41</v>
      </c>
      <c r="Z28" s="2" t="s">
        <v>41</v>
      </c>
      <c r="AA28" s="22"/>
      <c r="AB28" s="2" t="s">
        <v>41</v>
      </c>
    </row>
    <row r="29" spans="1:28" ht="30" customHeight="1" hidden="1">
      <c r="A29" s="6" t="s">
        <v>3277</v>
      </c>
      <c r="B29" s="52" t="s">
        <v>1659</v>
      </c>
      <c r="C29" s="52" t="s">
        <v>3274</v>
      </c>
      <c r="D29" s="61" t="s">
        <v>54</v>
      </c>
      <c r="E29" s="41">
        <v>0</v>
      </c>
      <c r="F29" s="40" t="s">
        <v>41</v>
      </c>
      <c r="G29" s="41">
        <v>0</v>
      </c>
      <c r="H29" s="40" t="s">
        <v>41</v>
      </c>
      <c r="I29" s="41">
        <v>0</v>
      </c>
      <c r="J29" s="40" t="s">
        <v>41</v>
      </c>
      <c r="K29" s="41">
        <v>0</v>
      </c>
      <c r="L29" s="40" t="s">
        <v>41</v>
      </c>
      <c r="M29" s="41">
        <v>0</v>
      </c>
      <c r="N29" s="40" t="s">
        <v>41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40488</v>
      </c>
      <c r="V29" s="41">
        <f t="shared" si="0"/>
        <v>40488</v>
      </c>
      <c r="W29" s="40" t="s">
        <v>3276</v>
      </c>
      <c r="X29" s="40" t="s">
        <v>4860</v>
      </c>
      <c r="Y29" s="2" t="s">
        <v>41</v>
      </c>
      <c r="Z29" s="2" t="s">
        <v>41</v>
      </c>
      <c r="AA29" s="22"/>
      <c r="AB29" s="2" t="s">
        <v>41</v>
      </c>
    </row>
    <row r="30" spans="1:28" ht="30" customHeight="1" hidden="1">
      <c r="A30" s="6" t="s">
        <v>3248</v>
      </c>
      <c r="B30" s="52" t="s">
        <v>3244</v>
      </c>
      <c r="C30" s="52" t="s">
        <v>3245</v>
      </c>
      <c r="D30" s="61" t="s">
        <v>54</v>
      </c>
      <c r="E30" s="41">
        <v>0</v>
      </c>
      <c r="F30" s="40" t="s">
        <v>41</v>
      </c>
      <c r="G30" s="41">
        <v>0</v>
      </c>
      <c r="H30" s="40" t="s">
        <v>41</v>
      </c>
      <c r="I30" s="41">
        <v>0</v>
      </c>
      <c r="J30" s="40" t="s">
        <v>41</v>
      </c>
      <c r="K30" s="41">
        <v>0</v>
      </c>
      <c r="L30" s="40" t="s">
        <v>41</v>
      </c>
      <c r="M30" s="41">
        <v>0</v>
      </c>
      <c r="N30" s="40" t="s">
        <v>41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74511</v>
      </c>
      <c r="V30" s="41">
        <f t="shared" si="0"/>
        <v>74511</v>
      </c>
      <c r="W30" s="40" t="s">
        <v>3247</v>
      </c>
      <c r="X30" s="40" t="s">
        <v>4860</v>
      </c>
      <c r="Y30" s="2" t="s">
        <v>41</v>
      </c>
      <c r="Z30" s="2" t="s">
        <v>41</v>
      </c>
      <c r="AA30" s="22"/>
      <c r="AB30" s="2" t="s">
        <v>41</v>
      </c>
    </row>
    <row r="31" spans="1:28" ht="30" customHeight="1" hidden="1">
      <c r="A31" s="6" t="s">
        <v>3236</v>
      </c>
      <c r="B31" s="52" t="s">
        <v>3232</v>
      </c>
      <c r="C31" s="52" t="s">
        <v>3233</v>
      </c>
      <c r="D31" s="61" t="s">
        <v>54</v>
      </c>
      <c r="E31" s="41">
        <v>0</v>
      </c>
      <c r="F31" s="40" t="s">
        <v>41</v>
      </c>
      <c r="G31" s="41">
        <v>0</v>
      </c>
      <c r="H31" s="40" t="s">
        <v>41</v>
      </c>
      <c r="I31" s="41">
        <v>0</v>
      </c>
      <c r="J31" s="40" t="s">
        <v>41</v>
      </c>
      <c r="K31" s="41">
        <v>0</v>
      </c>
      <c r="L31" s="40" t="s">
        <v>41</v>
      </c>
      <c r="M31" s="41">
        <v>0</v>
      </c>
      <c r="N31" s="40" t="s">
        <v>41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316847</v>
      </c>
      <c r="V31" s="41">
        <f t="shared" si="0"/>
        <v>316847</v>
      </c>
      <c r="W31" s="40" t="s">
        <v>3235</v>
      </c>
      <c r="X31" s="40" t="s">
        <v>4860</v>
      </c>
      <c r="Y31" s="2" t="s">
        <v>41</v>
      </c>
      <c r="Z31" s="2" t="s">
        <v>41</v>
      </c>
      <c r="AA31" s="22"/>
      <c r="AB31" s="2" t="s">
        <v>41</v>
      </c>
    </row>
    <row r="32" spans="1:28" ht="30" customHeight="1" hidden="1">
      <c r="A32" s="6" t="s">
        <v>3267</v>
      </c>
      <c r="B32" s="52" t="s">
        <v>3252</v>
      </c>
      <c r="C32" s="52" t="s">
        <v>3264</v>
      </c>
      <c r="D32" s="61" t="s">
        <v>54</v>
      </c>
      <c r="E32" s="41">
        <v>0</v>
      </c>
      <c r="F32" s="40" t="s">
        <v>41</v>
      </c>
      <c r="G32" s="41">
        <v>0</v>
      </c>
      <c r="H32" s="40" t="s">
        <v>41</v>
      </c>
      <c r="I32" s="41">
        <v>0</v>
      </c>
      <c r="J32" s="40" t="s">
        <v>41</v>
      </c>
      <c r="K32" s="41">
        <v>0</v>
      </c>
      <c r="L32" s="40" t="s">
        <v>41</v>
      </c>
      <c r="M32" s="41">
        <v>0</v>
      </c>
      <c r="N32" s="40" t="s">
        <v>41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19764</v>
      </c>
      <c r="V32" s="41">
        <f t="shared" si="0"/>
        <v>19764</v>
      </c>
      <c r="W32" s="40" t="s">
        <v>3266</v>
      </c>
      <c r="X32" s="40" t="s">
        <v>4860</v>
      </c>
      <c r="Y32" s="2" t="s">
        <v>41</v>
      </c>
      <c r="Z32" s="2" t="s">
        <v>41</v>
      </c>
      <c r="AA32" s="22"/>
      <c r="AB32" s="2" t="s">
        <v>41</v>
      </c>
    </row>
    <row r="33" spans="1:28" ht="30" customHeight="1" hidden="1">
      <c r="A33" s="6" t="s">
        <v>3256</v>
      </c>
      <c r="B33" s="52" t="s">
        <v>3252</v>
      </c>
      <c r="C33" s="52" t="s">
        <v>3253</v>
      </c>
      <c r="D33" s="61" t="s">
        <v>54</v>
      </c>
      <c r="E33" s="41">
        <v>0</v>
      </c>
      <c r="F33" s="40" t="s">
        <v>41</v>
      </c>
      <c r="G33" s="41">
        <v>0</v>
      </c>
      <c r="H33" s="40" t="s">
        <v>41</v>
      </c>
      <c r="I33" s="41">
        <v>0</v>
      </c>
      <c r="J33" s="40" t="s">
        <v>41</v>
      </c>
      <c r="K33" s="41">
        <v>0</v>
      </c>
      <c r="L33" s="40" t="s">
        <v>41</v>
      </c>
      <c r="M33" s="41">
        <v>0</v>
      </c>
      <c r="N33" s="40" t="s">
        <v>41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76673</v>
      </c>
      <c r="V33" s="41">
        <f t="shared" si="0"/>
        <v>76673</v>
      </c>
      <c r="W33" s="40" t="s">
        <v>3255</v>
      </c>
      <c r="X33" s="40" t="s">
        <v>4860</v>
      </c>
      <c r="Y33" s="2" t="s">
        <v>41</v>
      </c>
      <c r="Z33" s="2" t="s">
        <v>41</v>
      </c>
      <c r="AA33" s="22"/>
      <c r="AB33" s="2" t="s">
        <v>41</v>
      </c>
    </row>
    <row r="34" spans="1:28" ht="30" customHeight="1" hidden="1">
      <c r="A34" s="6" t="s">
        <v>3376</v>
      </c>
      <c r="B34" s="52" t="s">
        <v>3342</v>
      </c>
      <c r="C34" s="52" t="s">
        <v>3343</v>
      </c>
      <c r="D34" s="61" t="s">
        <v>54</v>
      </c>
      <c r="E34" s="41">
        <v>0</v>
      </c>
      <c r="F34" s="40" t="s">
        <v>41</v>
      </c>
      <c r="G34" s="41">
        <v>0</v>
      </c>
      <c r="H34" s="40" t="s">
        <v>41</v>
      </c>
      <c r="I34" s="41">
        <v>0</v>
      </c>
      <c r="J34" s="40" t="s">
        <v>41</v>
      </c>
      <c r="K34" s="41">
        <v>0</v>
      </c>
      <c r="L34" s="40" t="s">
        <v>41</v>
      </c>
      <c r="M34" s="41">
        <v>0</v>
      </c>
      <c r="N34" s="40" t="s">
        <v>41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544</v>
      </c>
      <c r="V34" s="41">
        <f t="shared" si="0"/>
        <v>544</v>
      </c>
      <c r="W34" s="40" t="s">
        <v>3375</v>
      </c>
      <c r="X34" s="40" t="s">
        <v>4860</v>
      </c>
      <c r="Y34" s="2" t="s">
        <v>41</v>
      </c>
      <c r="Z34" s="2" t="s">
        <v>41</v>
      </c>
      <c r="AA34" s="22"/>
      <c r="AB34" s="2" t="s">
        <v>41</v>
      </c>
    </row>
    <row r="35" spans="1:28" ht="30" customHeight="1" hidden="1">
      <c r="A35" s="6" t="s">
        <v>3513</v>
      </c>
      <c r="B35" s="52" t="s">
        <v>3511</v>
      </c>
      <c r="C35" s="52" t="s">
        <v>1699</v>
      </c>
      <c r="D35" s="61" t="s">
        <v>54</v>
      </c>
      <c r="E35" s="41">
        <v>0</v>
      </c>
      <c r="F35" s="40" t="s">
        <v>41</v>
      </c>
      <c r="G35" s="41">
        <v>0</v>
      </c>
      <c r="H35" s="40" t="s">
        <v>41</v>
      </c>
      <c r="I35" s="41">
        <v>0</v>
      </c>
      <c r="J35" s="40" t="s">
        <v>41</v>
      </c>
      <c r="K35" s="41">
        <v>0</v>
      </c>
      <c r="L35" s="40" t="s">
        <v>41</v>
      </c>
      <c r="M35" s="41">
        <v>0</v>
      </c>
      <c r="N35" s="40" t="s">
        <v>41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26800</v>
      </c>
      <c r="V35" s="41">
        <f t="shared" si="0"/>
        <v>26800</v>
      </c>
      <c r="W35" s="40" t="s">
        <v>3512</v>
      </c>
      <c r="X35" s="40" t="s">
        <v>4860</v>
      </c>
      <c r="Y35" s="2" t="s">
        <v>41</v>
      </c>
      <c r="Z35" s="2" t="s">
        <v>41</v>
      </c>
      <c r="AA35" s="22"/>
      <c r="AB35" s="2" t="s">
        <v>41</v>
      </c>
    </row>
    <row r="36" spans="1:28" ht="30" customHeight="1" hidden="1">
      <c r="A36" s="6" t="s">
        <v>3971</v>
      </c>
      <c r="B36" s="52" t="s">
        <v>3944</v>
      </c>
      <c r="C36" s="52" t="s">
        <v>3969</v>
      </c>
      <c r="D36" s="61" t="s">
        <v>54</v>
      </c>
      <c r="E36" s="41">
        <v>0</v>
      </c>
      <c r="F36" s="40" t="s">
        <v>41</v>
      </c>
      <c r="G36" s="41">
        <v>0</v>
      </c>
      <c r="H36" s="40" t="s">
        <v>41</v>
      </c>
      <c r="I36" s="41">
        <v>0</v>
      </c>
      <c r="J36" s="40" t="s">
        <v>41</v>
      </c>
      <c r="K36" s="41">
        <v>0</v>
      </c>
      <c r="L36" s="40" t="s">
        <v>41</v>
      </c>
      <c r="M36" s="41">
        <v>0</v>
      </c>
      <c r="N36" s="40" t="s">
        <v>41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17716</v>
      </c>
      <c r="V36" s="41">
        <f t="shared" si="0"/>
        <v>17716</v>
      </c>
      <c r="W36" s="40" t="s">
        <v>3970</v>
      </c>
      <c r="X36" s="40" t="s">
        <v>4860</v>
      </c>
      <c r="Y36" s="2" t="s">
        <v>41</v>
      </c>
      <c r="Z36" s="2" t="s">
        <v>41</v>
      </c>
      <c r="AA36" s="22"/>
      <c r="AB36" s="2" t="s">
        <v>41</v>
      </c>
    </row>
    <row r="37" spans="1:28" ht="30" customHeight="1" hidden="1">
      <c r="A37" s="6" t="s">
        <v>3976</v>
      </c>
      <c r="B37" s="52" t="s">
        <v>3949</v>
      </c>
      <c r="C37" s="52" t="s">
        <v>3950</v>
      </c>
      <c r="D37" s="61" t="s">
        <v>54</v>
      </c>
      <c r="E37" s="41">
        <v>0</v>
      </c>
      <c r="F37" s="40" t="s">
        <v>41</v>
      </c>
      <c r="G37" s="41">
        <v>0</v>
      </c>
      <c r="H37" s="40" t="s">
        <v>41</v>
      </c>
      <c r="I37" s="41">
        <v>0</v>
      </c>
      <c r="J37" s="40" t="s">
        <v>41</v>
      </c>
      <c r="K37" s="41">
        <v>0</v>
      </c>
      <c r="L37" s="40" t="s">
        <v>41</v>
      </c>
      <c r="M37" s="41">
        <v>0</v>
      </c>
      <c r="N37" s="40" t="s">
        <v>41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4552</v>
      </c>
      <c r="V37" s="41">
        <f t="shared" si="0"/>
        <v>4552</v>
      </c>
      <c r="W37" s="40" t="s">
        <v>3975</v>
      </c>
      <c r="X37" s="40" t="s">
        <v>4860</v>
      </c>
      <c r="Y37" s="2" t="s">
        <v>41</v>
      </c>
      <c r="Z37" s="2" t="s">
        <v>41</v>
      </c>
      <c r="AA37" s="22"/>
      <c r="AB37" s="2" t="s">
        <v>41</v>
      </c>
    </row>
    <row r="38" spans="1:28" ht="30" customHeight="1" hidden="1">
      <c r="A38" s="6" t="s">
        <v>3985</v>
      </c>
      <c r="B38" s="52" t="s">
        <v>3954</v>
      </c>
      <c r="C38" s="52" t="s">
        <v>3983</v>
      </c>
      <c r="D38" s="61" t="s">
        <v>54</v>
      </c>
      <c r="E38" s="41">
        <v>0</v>
      </c>
      <c r="F38" s="40" t="s">
        <v>41</v>
      </c>
      <c r="G38" s="41">
        <v>0</v>
      </c>
      <c r="H38" s="40" t="s">
        <v>41</v>
      </c>
      <c r="I38" s="41">
        <v>0</v>
      </c>
      <c r="J38" s="40" t="s">
        <v>41</v>
      </c>
      <c r="K38" s="41">
        <v>0</v>
      </c>
      <c r="L38" s="40" t="s">
        <v>41</v>
      </c>
      <c r="M38" s="41">
        <v>0</v>
      </c>
      <c r="N38" s="40" t="s">
        <v>41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30</v>
      </c>
      <c r="V38" s="41">
        <f t="shared" si="0"/>
        <v>30</v>
      </c>
      <c r="W38" s="40" t="s">
        <v>3984</v>
      </c>
      <c r="X38" s="40" t="s">
        <v>4860</v>
      </c>
      <c r="Y38" s="2" t="s">
        <v>41</v>
      </c>
      <c r="Z38" s="2" t="s">
        <v>41</v>
      </c>
      <c r="AA38" s="22"/>
      <c r="AB38" s="2" t="s">
        <v>41</v>
      </c>
    </row>
    <row r="39" spans="1:28" ht="30" customHeight="1" hidden="1">
      <c r="A39" s="6" t="s">
        <v>3900</v>
      </c>
      <c r="B39" s="52" t="s">
        <v>3897</v>
      </c>
      <c r="C39" s="52" t="s">
        <v>3898</v>
      </c>
      <c r="D39" s="61" t="s">
        <v>54</v>
      </c>
      <c r="E39" s="41">
        <v>0</v>
      </c>
      <c r="F39" s="40" t="s">
        <v>41</v>
      </c>
      <c r="G39" s="41">
        <v>0</v>
      </c>
      <c r="H39" s="40" t="s">
        <v>41</v>
      </c>
      <c r="I39" s="41">
        <v>0</v>
      </c>
      <c r="J39" s="40" t="s">
        <v>41</v>
      </c>
      <c r="K39" s="41">
        <v>0</v>
      </c>
      <c r="L39" s="40" t="s">
        <v>41</v>
      </c>
      <c r="M39" s="41">
        <v>0</v>
      </c>
      <c r="N39" s="40" t="s">
        <v>41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2142</v>
      </c>
      <c r="V39" s="41">
        <f t="shared" si="0"/>
        <v>2142</v>
      </c>
      <c r="W39" s="40" t="s">
        <v>3899</v>
      </c>
      <c r="X39" s="40" t="s">
        <v>4860</v>
      </c>
      <c r="Y39" s="2" t="s">
        <v>41</v>
      </c>
      <c r="Z39" s="2" t="s">
        <v>41</v>
      </c>
      <c r="AA39" s="22"/>
      <c r="AB39" s="2" t="s">
        <v>41</v>
      </c>
    </row>
    <row r="40" spans="1:28" ht="30" customHeight="1" hidden="1">
      <c r="A40" s="6" t="s">
        <v>3990</v>
      </c>
      <c r="B40" s="52" t="s">
        <v>3959</v>
      </c>
      <c r="C40" s="52" t="s">
        <v>3960</v>
      </c>
      <c r="D40" s="61" t="s">
        <v>54</v>
      </c>
      <c r="E40" s="41">
        <v>0</v>
      </c>
      <c r="F40" s="40" t="s">
        <v>41</v>
      </c>
      <c r="G40" s="41">
        <v>0</v>
      </c>
      <c r="H40" s="40" t="s">
        <v>41</v>
      </c>
      <c r="I40" s="41">
        <v>0</v>
      </c>
      <c r="J40" s="40" t="s">
        <v>41</v>
      </c>
      <c r="K40" s="41">
        <v>0</v>
      </c>
      <c r="L40" s="40" t="s">
        <v>41</v>
      </c>
      <c r="M40" s="41">
        <v>0</v>
      </c>
      <c r="N40" s="40" t="s">
        <v>41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13</v>
      </c>
      <c r="V40" s="41">
        <f t="shared" si="0"/>
        <v>13</v>
      </c>
      <c r="W40" s="40" t="s">
        <v>3989</v>
      </c>
      <c r="X40" s="40" t="s">
        <v>4860</v>
      </c>
      <c r="Y40" s="2" t="s">
        <v>41</v>
      </c>
      <c r="Z40" s="2" t="s">
        <v>41</v>
      </c>
      <c r="AA40" s="22"/>
      <c r="AB40" s="2" t="s">
        <v>41</v>
      </c>
    </row>
    <row r="41" spans="1:28" ht="30" customHeight="1" hidden="1">
      <c r="A41" s="6" t="s">
        <v>3907</v>
      </c>
      <c r="B41" s="52" t="s">
        <v>3905</v>
      </c>
      <c r="C41" s="52" t="s">
        <v>2377</v>
      </c>
      <c r="D41" s="61" t="s">
        <v>150</v>
      </c>
      <c r="E41" s="41">
        <v>0</v>
      </c>
      <c r="F41" s="40" t="s">
        <v>41</v>
      </c>
      <c r="G41" s="41">
        <v>0</v>
      </c>
      <c r="H41" s="40" t="s">
        <v>41</v>
      </c>
      <c r="I41" s="41">
        <v>0</v>
      </c>
      <c r="J41" s="40" t="s">
        <v>41</v>
      </c>
      <c r="K41" s="41">
        <v>0</v>
      </c>
      <c r="L41" s="40" t="s">
        <v>41</v>
      </c>
      <c r="M41" s="41">
        <v>0</v>
      </c>
      <c r="N41" s="40" t="s">
        <v>41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25</v>
      </c>
      <c r="V41" s="41">
        <f t="shared" si="0"/>
        <v>25</v>
      </c>
      <c r="W41" s="40" t="s">
        <v>3906</v>
      </c>
      <c r="X41" s="40" t="s">
        <v>4860</v>
      </c>
      <c r="Y41" s="2" t="s">
        <v>41</v>
      </c>
      <c r="Z41" s="2" t="s">
        <v>41</v>
      </c>
      <c r="AA41" s="22"/>
      <c r="AB41" s="2" t="s">
        <v>41</v>
      </c>
    </row>
    <row r="42" spans="1:28" ht="30" customHeight="1" hidden="1">
      <c r="A42" s="6" t="s">
        <v>3107</v>
      </c>
      <c r="B42" s="52" t="s">
        <v>3105</v>
      </c>
      <c r="C42" s="52" t="s">
        <v>3106</v>
      </c>
      <c r="D42" s="61" t="s">
        <v>130</v>
      </c>
      <c r="E42" s="41">
        <v>0</v>
      </c>
      <c r="F42" s="40" t="s">
        <v>41</v>
      </c>
      <c r="G42" s="41">
        <v>26000</v>
      </c>
      <c r="H42" s="40" t="s">
        <v>4861</v>
      </c>
      <c r="I42" s="41">
        <v>27000</v>
      </c>
      <c r="J42" s="40" t="s">
        <v>4862</v>
      </c>
      <c r="K42" s="41">
        <v>0</v>
      </c>
      <c r="L42" s="40" t="s">
        <v>41</v>
      </c>
      <c r="M42" s="41">
        <v>0</v>
      </c>
      <c r="N42" s="40" t="s">
        <v>41</v>
      </c>
      <c r="O42" s="41">
        <f>SMALL(E42:M42,COUNTIF(E42:M42,0)+1)</f>
        <v>26000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0" t="s">
        <v>4863</v>
      </c>
      <c r="X42" s="40" t="s">
        <v>41</v>
      </c>
      <c r="Y42" s="2" t="s">
        <v>41</v>
      </c>
      <c r="Z42" s="2" t="s">
        <v>41</v>
      </c>
      <c r="AA42" s="22"/>
      <c r="AB42" s="2" t="s">
        <v>41</v>
      </c>
    </row>
    <row r="43" spans="1:28" ht="30" customHeight="1" hidden="1">
      <c r="A43" s="6" t="s">
        <v>1891</v>
      </c>
      <c r="B43" s="52" t="s">
        <v>988</v>
      </c>
      <c r="C43" s="52" t="s">
        <v>1889</v>
      </c>
      <c r="D43" s="61" t="s">
        <v>130</v>
      </c>
      <c r="E43" s="41">
        <v>0</v>
      </c>
      <c r="F43" s="40" t="s">
        <v>41</v>
      </c>
      <c r="G43" s="41">
        <v>0</v>
      </c>
      <c r="H43" s="40" t="s">
        <v>41</v>
      </c>
      <c r="I43" s="41">
        <v>0</v>
      </c>
      <c r="J43" s="40" t="s">
        <v>41</v>
      </c>
      <c r="K43" s="41">
        <v>0</v>
      </c>
      <c r="L43" s="40" t="s">
        <v>41</v>
      </c>
      <c r="M43" s="41">
        <v>0</v>
      </c>
      <c r="N43" s="40" t="s">
        <v>41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0" t="s">
        <v>1890</v>
      </c>
      <c r="X43" s="40" t="s">
        <v>4516</v>
      </c>
      <c r="Y43" s="2" t="s">
        <v>41</v>
      </c>
      <c r="Z43" s="2" t="s">
        <v>41</v>
      </c>
      <c r="AA43" s="22"/>
      <c r="AB43" s="2" t="s">
        <v>41</v>
      </c>
    </row>
    <row r="44" spans="1:28" ht="30" customHeight="1" hidden="1">
      <c r="A44" s="6" t="s">
        <v>3103</v>
      </c>
      <c r="B44" s="52" t="s">
        <v>988</v>
      </c>
      <c r="C44" s="52" t="s">
        <v>3102</v>
      </c>
      <c r="D44" s="61" t="s">
        <v>130</v>
      </c>
      <c r="E44" s="41">
        <v>0</v>
      </c>
      <c r="F44" s="40" t="s">
        <v>41</v>
      </c>
      <c r="G44" s="41">
        <v>27000</v>
      </c>
      <c r="H44" s="40" t="s">
        <v>4861</v>
      </c>
      <c r="I44" s="41">
        <v>27000</v>
      </c>
      <c r="J44" s="40" t="s">
        <v>4862</v>
      </c>
      <c r="K44" s="41">
        <v>0</v>
      </c>
      <c r="L44" s="40" t="s">
        <v>41</v>
      </c>
      <c r="M44" s="41">
        <v>0</v>
      </c>
      <c r="N44" s="40" t="s">
        <v>41</v>
      </c>
      <c r="O44" s="41">
        <f aca="true" t="shared" si="1" ref="O44:O86">SMALL(E44:M44,COUNTIF(E44:M44,0)+1)</f>
        <v>27000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0" t="s">
        <v>4864</v>
      </c>
      <c r="X44" s="40" t="s">
        <v>41</v>
      </c>
      <c r="Y44" s="2" t="s">
        <v>41</v>
      </c>
      <c r="Z44" s="2" t="s">
        <v>41</v>
      </c>
      <c r="AA44" s="22"/>
      <c r="AB44" s="2" t="s">
        <v>41</v>
      </c>
    </row>
    <row r="45" spans="1:28" ht="30" customHeight="1" hidden="1">
      <c r="A45" s="6" t="s">
        <v>991</v>
      </c>
      <c r="B45" s="52" t="s">
        <v>988</v>
      </c>
      <c r="C45" s="52" t="s">
        <v>989</v>
      </c>
      <c r="D45" s="61" t="s">
        <v>130</v>
      </c>
      <c r="E45" s="41">
        <v>0</v>
      </c>
      <c r="F45" s="40" t="s">
        <v>41</v>
      </c>
      <c r="G45" s="41">
        <v>30500</v>
      </c>
      <c r="H45" s="40" t="s">
        <v>4861</v>
      </c>
      <c r="I45" s="41">
        <v>30000</v>
      </c>
      <c r="J45" s="40" t="s">
        <v>4862</v>
      </c>
      <c r="K45" s="41">
        <v>0</v>
      </c>
      <c r="L45" s="40" t="s">
        <v>41</v>
      </c>
      <c r="M45" s="41">
        <v>0</v>
      </c>
      <c r="N45" s="40" t="s">
        <v>41</v>
      </c>
      <c r="O45" s="41">
        <f t="shared" si="1"/>
        <v>30000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0" t="s">
        <v>990</v>
      </c>
      <c r="X45" s="40" t="s">
        <v>41</v>
      </c>
      <c r="Y45" s="2" t="s">
        <v>41</v>
      </c>
      <c r="Z45" s="2" t="s">
        <v>41</v>
      </c>
      <c r="AA45" s="22"/>
      <c r="AB45" s="2" t="s">
        <v>41</v>
      </c>
    </row>
    <row r="46" spans="1:28" ht="30" customHeight="1" hidden="1">
      <c r="A46" s="6" t="s">
        <v>1424</v>
      </c>
      <c r="B46" s="52" t="s">
        <v>121</v>
      </c>
      <c r="C46" s="52" t="s">
        <v>1421</v>
      </c>
      <c r="D46" s="61" t="s">
        <v>1422</v>
      </c>
      <c r="E46" s="41">
        <v>0</v>
      </c>
      <c r="F46" s="40" t="s">
        <v>41</v>
      </c>
      <c r="G46" s="41">
        <v>0</v>
      </c>
      <c r="H46" s="40" t="s">
        <v>41</v>
      </c>
      <c r="I46" s="41">
        <v>0</v>
      </c>
      <c r="J46" s="40" t="s">
        <v>41</v>
      </c>
      <c r="K46" s="41">
        <v>0</v>
      </c>
      <c r="L46" s="40" t="s">
        <v>41</v>
      </c>
      <c r="M46" s="41">
        <v>35</v>
      </c>
      <c r="N46" s="40" t="s">
        <v>41</v>
      </c>
      <c r="O46" s="41">
        <f t="shared" si="1"/>
        <v>35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0" t="s">
        <v>1423</v>
      </c>
      <c r="X46" s="40" t="s">
        <v>41</v>
      </c>
      <c r="Y46" s="2" t="s">
        <v>41</v>
      </c>
      <c r="Z46" s="2" t="s">
        <v>41</v>
      </c>
      <c r="AA46" s="22"/>
      <c r="AB46" s="2" t="s">
        <v>41</v>
      </c>
    </row>
    <row r="47" spans="1:28" ht="30" customHeight="1" hidden="1">
      <c r="A47" s="6" t="s">
        <v>2556</v>
      </c>
      <c r="B47" s="52" t="s">
        <v>2553</v>
      </c>
      <c r="C47" s="52" t="s">
        <v>2554</v>
      </c>
      <c r="D47" s="61" t="s">
        <v>74</v>
      </c>
      <c r="E47" s="41">
        <v>7966</v>
      </c>
      <c r="F47" s="40" t="s">
        <v>41</v>
      </c>
      <c r="G47" s="41">
        <v>8902.17</v>
      </c>
      <c r="H47" s="40" t="s">
        <v>4865</v>
      </c>
      <c r="I47" s="41">
        <v>8465.46</v>
      </c>
      <c r="J47" s="40" t="s">
        <v>4866</v>
      </c>
      <c r="K47" s="41">
        <v>0</v>
      </c>
      <c r="L47" s="40" t="s">
        <v>41</v>
      </c>
      <c r="M47" s="41">
        <v>0</v>
      </c>
      <c r="N47" s="40" t="s">
        <v>41</v>
      </c>
      <c r="O47" s="41">
        <f t="shared" si="1"/>
        <v>7966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0" t="s">
        <v>2555</v>
      </c>
      <c r="X47" s="40" t="s">
        <v>41</v>
      </c>
      <c r="Y47" s="2" t="s">
        <v>41</v>
      </c>
      <c r="Z47" s="2" t="s">
        <v>41</v>
      </c>
      <c r="AA47" s="22"/>
      <c r="AB47" s="2" t="s">
        <v>41</v>
      </c>
    </row>
    <row r="48" spans="1:28" ht="30" customHeight="1" hidden="1">
      <c r="A48" s="6" t="s">
        <v>3439</v>
      </c>
      <c r="B48" s="52" t="s">
        <v>3436</v>
      </c>
      <c r="C48" s="52" t="s">
        <v>3437</v>
      </c>
      <c r="D48" s="61" t="s">
        <v>74</v>
      </c>
      <c r="E48" s="41">
        <v>8603</v>
      </c>
      <c r="F48" s="40" t="s">
        <v>41</v>
      </c>
      <c r="G48" s="41">
        <v>9540.44</v>
      </c>
      <c r="H48" s="40" t="s">
        <v>4865</v>
      </c>
      <c r="I48" s="41">
        <v>8801.39</v>
      </c>
      <c r="J48" s="40" t="s">
        <v>4866</v>
      </c>
      <c r="K48" s="41">
        <v>0</v>
      </c>
      <c r="L48" s="40" t="s">
        <v>41</v>
      </c>
      <c r="M48" s="41">
        <v>0</v>
      </c>
      <c r="N48" s="40" t="s">
        <v>41</v>
      </c>
      <c r="O48" s="41">
        <f t="shared" si="1"/>
        <v>8603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0" t="s">
        <v>3438</v>
      </c>
      <c r="X48" s="40" t="s">
        <v>41</v>
      </c>
      <c r="Y48" s="2" t="s">
        <v>41</v>
      </c>
      <c r="Z48" s="2" t="s">
        <v>41</v>
      </c>
      <c r="AA48" s="22"/>
      <c r="AB48" s="2" t="s">
        <v>41</v>
      </c>
    </row>
    <row r="49" spans="1:28" ht="30" customHeight="1" hidden="1">
      <c r="A49" s="6" t="s">
        <v>1019</v>
      </c>
      <c r="B49" s="52" t="s">
        <v>1016</v>
      </c>
      <c r="C49" s="52" t="s">
        <v>1017</v>
      </c>
      <c r="D49" s="61" t="s">
        <v>219</v>
      </c>
      <c r="E49" s="41">
        <v>120000</v>
      </c>
      <c r="F49" s="40" t="s">
        <v>41</v>
      </c>
      <c r="G49" s="41">
        <v>210000</v>
      </c>
      <c r="H49" s="40" t="s">
        <v>4867</v>
      </c>
      <c r="I49" s="41">
        <v>0</v>
      </c>
      <c r="J49" s="40" t="s">
        <v>41</v>
      </c>
      <c r="K49" s="41">
        <v>0</v>
      </c>
      <c r="L49" s="40" t="s">
        <v>41</v>
      </c>
      <c r="M49" s="41">
        <v>0</v>
      </c>
      <c r="N49" s="40" t="s">
        <v>41</v>
      </c>
      <c r="O49" s="41">
        <f t="shared" si="1"/>
        <v>120000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0" t="s">
        <v>1018</v>
      </c>
      <c r="X49" s="40" t="s">
        <v>4868</v>
      </c>
      <c r="Y49" s="2" t="s">
        <v>41</v>
      </c>
      <c r="Z49" s="2" t="s">
        <v>41</v>
      </c>
      <c r="AA49" s="22"/>
      <c r="AB49" s="2" t="s">
        <v>41</v>
      </c>
    </row>
    <row r="50" spans="1:28" ht="30" customHeight="1" hidden="1">
      <c r="A50" s="6" t="s">
        <v>1484</v>
      </c>
      <c r="B50" s="52" t="s">
        <v>1016</v>
      </c>
      <c r="C50" s="52" t="s">
        <v>1017</v>
      </c>
      <c r="D50" s="61" t="s">
        <v>699</v>
      </c>
      <c r="E50" s="41">
        <v>120</v>
      </c>
      <c r="F50" s="40" t="s">
        <v>41</v>
      </c>
      <c r="G50" s="41">
        <v>210</v>
      </c>
      <c r="H50" s="40" t="s">
        <v>4867</v>
      </c>
      <c r="I50" s="41">
        <v>0</v>
      </c>
      <c r="J50" s="40" t="s">
        <v>41</v>
      </c>
      <c r="K50" s="41">
        <v>0</v>
      </c>
      <c r="L50" s="40" t="s">
        <v>41</v>
      </c>
      <c r="M50" s="41">
        <v>0</v>
      </c>
      <c r="N50" s="40" t="s">
        <v>41</v>
      </c>
      <c r="O50" s="41">
        <f t="shared" si="1"/>
        <v>120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0" t="s">
        <v>1483</v>
      </c>
      <c r="X50" s="40" t="s">
        <v>4868</v>
      </c>
      <c r="Y50" s="2" t="s">
        <v>41</v>
      </c>
      <c r="Z50" s="2" t="s">
        <v>41</v>
      </c>
      <c r="AA50" s="22"/>
      <c r="AB50" s="2" t="s">
        <v>41</v>
      </c>
    </row>
    <row r="51" spans="1:28" ht="30" customHeight="1" hidden="1">
      <c r="A51" s="6" t="s">
        <v>1022</v>
      </c>
      <c r="B51" s="52" t="s">
        <v>1020</v>
      </c>
      <c r="C51" s="52" t="s">
        <v>1017</v>
      </c>
      <c r="D51" s="61" t="s">
        <v>219</v>
      </c>
      <c r="E51" s="41">
        <v>120000</v>
      </c>
      <c r="F51" s="40" t="s">
        <v>41</v>
      </c>
      <c r="G51" s="41">
        <v>210000</v>
      </c>
      <c r="H51" s="40" t="s">
        <v>4867</v>
      </c>
      <c r="I51" s="41">
        <v>0</v>
      </c>
      <c r="J51" s="40" t="s">
        <v>41</v>
      </c>
      <c r="K51" s="41">
        <v>0</v>
      </c>
      <c r="L51" s="40" t="s">
        <v>41</v>
      </c>
      <c r="M51" s="41">
        <v>0</v>
      </c>
      <c r="N51" s="40" t="s">
        <v>41</v>
      </c>
      <c r="O51" s="41">
        <f t="shared" si="1"/>
        <v>120000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0" t="s">
        <v>1021</v>
      </c>
      <c r="X51" s="40" t="s">
        <v>4868</v>
      </c>
      <c r="Y51" s="2" t="s">
        <v>41</v>
      </c>
      <c r="Z51" s="2" t="s">
        <v>41</v>
      </c>
      <c r="AA51" s="22"/>
      <c r="AB51" s="2" t="s">
        <v>41</v>
      </c>
    </row>
    <row r="52" spans="1:28" ht="30" customHeight="1" hidden="1">
      <c r="A52" s="6" t="s">
        <v>2116</v>
      </c>
      <c r="B52" s="52" t="s">
        <v>1016</v>
      </c>
      <c r="C52" s="52" t="s">
        <v>2114</v>
      </c>
      <c r="D52" s="61" t="s">
        <v>699</v>
      </c>
      <c r="E52" s="41">
        <v>1202</v>
      </c>
      <c r="F52" s="40" t="s">
        <v>41</v>
      </c>
      <c r="G52" s="41">
        <v>1030</v>
      </c>
      <c r="H52" s="40" t="s">
        <v>4867</v>
      </c>
      <c r="I52" s="41">
        <v>1080</v>
      </c>
      <c r="J52" s="40" t="s">
        <v>4869</v>
      </c>
      <c r="K52" s="41">
        <v>0</v>
      </c>
      <c r="L52" s="40" t="s">
        <v>41</v>
      </c>
      <c r="M52" s="41">
        <v>0</v>
      </c>
      <c r="N52" s="40" t="s">
        <v>41</v>
      </c>
      <c r="O52" s="41">
        <f t="shared" si="1"/>
        <v>1030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0" t="s">
        <v>2115</v>
      </c>
      <c r="X52" s="40" t="s">
        <v>4868</v>
      </c>
      <c r="Y52" s="2" t="s">
        <v>41</v>
      </c>
      <c r="Z52" s="2" t="s">
        <v>41</v>
      </c>
      <c r="AA52" s="22"/>
      <c r="AB52" s="2" t="s">
        <v>41</v>
      </c>
    </row>
    <row r="53" spans="1:28" ht="30" customHeight="1" hidden="1">
      <c r="A53" s="6" t="s">
        <v>4008</v>
      </c>
      <c r="B53" s="52" t="s">
        <v>1016</v>
      </c>
      <c r="C53" s="52" t="s">
        <v>4006</v>
      </c>
      <c r="D53" s="61" t="s">
        <v>699</v>
      </c>
      <c r="E53" s="41">
        <v>1400</v>
      </c>
      <c r="F53" s="40" t="s">
        <v>41</v>
      </c>
      <c r="G53" s="41">
        <v>1550</v>
      </c>
      <c r="H53" s="40" t="s">
        <v>4867</v>
      </c>
      <c r="I53" s="41">
        <v>1500</v>
      </c>
      <c r="J53" s="40" t="s">
        <v>4869</v>
      </c>
      <c r="K53" s="41">
        <v>0</v>
      </c>
      <c r="L53" s="40" t="s">
        <v>41</v>
      </c>
      <c r="M53" s="41">
        <v>0</v>
      </c>
      <c r="N53" s="40" t="s">
        <v>41</v>
      </c>
      <c r="O53" s="41">
        <f t="shared" si="1"/>
        <v>1400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0" t="s">
        <v>4007</v>
      </c>
      <c r="X53" s="40" t="s">
        <v>4868</v>
      </c>
      <c r="Y53" s="2" t="s">
        <v>41</v>
      </c>
      <c r="Z53" s="2" t="s">
        <v>41</v>
      </c>
      <c r="AA53" s="22"/>
      <c r="AB53" s="2" t="s">
        <v>41</v>
      </c>
    </row>
    <row r="54" spans="1:28" ht="30" customHeight="1" hidden="1">
      <c r="A54" s="6" t="s">
        <v>3335</v>
      </c>
      <c r="B54" s="52" t="s">
        <v>3332</v>
      </c>
      <c r="C54" s="52" t="s">
        <v>3333</v>
      </c>
      <c r="D54" s="61" t="s">
        <v>1422</v>
      </c>
      <c r="E54" s="41">
        <v>2</v>
      </c>
      <c r="F54" s="40" t="s">
        <v>41</v>
      </c>
      <c r="G54" s="41">
        <v>2.16</v>
      </c>
      <c r="H54" s="40" t="s">
        <v>4870</v>
      </c>
      <c r="I54" s="41">
        <v>2.33</v>
      </c>
      <c r="J54" s="40" t="s">
        <v>4871</v>
      </c>
      <c r="K54" s="41">
        <v>0</v>
      </c>
      <c r="L54" s="40" t="s">
        <v>41</v>
      </c>
      <c r="M54" s="41">
        <v>0</v>
      </c>
      <c r="N54" s="40" t="s">
        <v>41</v>
      </c>
      <c r="O54" s="41">
        <f t="shared" si="1"/>
        <v>2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0" t="s">
        <v>3334</v>
      </c>
      <c r="X54" s="40" t="s">
        <v>41</v>
      </c>
      <c r="Y54" s="2" t="s">
        <v>41</v>
      </c>
      <c r="Z54" s="2" t="s">
        <v>41</v>
      </c>
      <c r="AA54" s="22"/>
      <c r="AB54" s="2" t="s">
        <v>41</v>
      </c>
    </row>
    <row r="55" spans="1:28" ht="30" customHeight="1" hidden="1">
      <c r="A55" s="6" t="s">
        <v>3917</v>
      </c>
      <c r="B55" s="52" t="s">
        <v>3914</v>
      </c>
      <c r="C55" s="52" t="s">
        <v>3915</v>
      </c>
      <c r="D55" s="61" t="s">
        <v>1422</v>
      </c>
      <c r="E55" s="41">
        <v>0</v>
      </c>
      <c r="F55" s="40" t="s">
        <v>41</v>
      </c>
      <c r="G55" s="41">
        <v>10000</v>
      </c>
      <c r="H55" s="40" t="s">
        <v>4872</v>
      </c>
      <c r="I55" s="41">
        <v>0</v>
      </c>
      <c r="J55" s="40" t="s">
        <v>41</v>
      </c>
      <c r="K55" s="41">
        <v>0</v>
      </c>
      <c r="L55" s="40" t="s">
        <v>41</v>
      </c>
      <c r="M55" s="41">
        <v>0</v>
      </c>
      <c r="N55" s="40" t="s">
        <v>41</v>
      </c>
      <c r="O55" s="41">
        <f t="shared" si="1"/>
        <v>10000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0" t="s">
        <v>3916</v>
      </c>
      <c r="X55" s="40" t="s">
        <v>41</v>
      </c>
      <c r="Y55" s="2" t="s">
        <v>41</v>
      </c>
      <c r="Z55" s="2" t="s">
        <v>41</v>
      </c>
      <c r="AA55" s="22"/>
      <c r="AB55" s="2" t="s">
        <v>41</v>
      </c>
    </row>
    <row r="56" spans="1:28" ht="30" customHeight="1" hidden="1">
      <c r="A56" s="6" t="s">
        <v>3614</v>
      </c>
      <c r="B56" s="52" t="s">
        <v>3607</v>
      </c>
      <c r="C56" s="52" t="s">
        <v>3612</v>
      </c>
      <c r="D56" s="61" t="s">
        <v>699</v>
      </c>
      <c r="E56" s="41">
        <v>4080</v>
      </c>
      <c r="F56" s="40" t="s">
        <v>41</v>
      </c>
      <c r="G56" s="41">
        <v>5000</v>
      </c>
      <c r="H56" s="40" t="s">
        <v>4873</v>
      </c>
      <c r="I56" s="41">
        <v>5400</v>
      </c>
      <c r="J56" s="40" t="s">
        <v>4874</v>
      </c>
      <c r="K56" s="41">
        <v>0</v>
      </c>
      <c r="L56" s="40" t="s">
        <v>41</v>
      </c>
      <c r="M56" s="41">
        <v>0</v>
      </c>
      <c r="N56" s="40" t="s">
        <v>41</v>
      </c>
      <c r="O56" s="41">
        <f t="shared" si="1"/>
        <v>4080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0" t="s">
        <v>3613</v>
      </c>
      <c r="X56" s="40" t="s">
        <v>41</v>
      </c>
      <c r="Y56" s="2" t="s">
        <v>41</v>
      </c>
      <c r="Z56" s="2" t="s">
        <v>41</v>
      </c>
      <c r="AA56" s="22"/>
      <c r="AB56" s="2" t="s">
        <v>41</v>
      </c>
    </row>
    <row r="57" spans="1:28" ht="30" customHeight="1" hidden="1">
      <c r="A57" s="6" t="s">
        <v>3618</v>
      </c>
      <c r="B57" s="52" t="s">
        <v>3607</v>
      </c>
      <c r="C57" s="52" t="s">
        <v>3616</v>
      </c>
      <c r="D57" s="61" t="s">
        <v>699</v>
      </c>
      <c r="E57" s="41">
        <v>1980</v>
      </c>
      <c r="F57" s="40" t="s">
        <v>41</v>
      </c>
      <c r="G57" s="41">
        <v>0</v>
      </c>
      <c r="H57" s="40" t="s">
        <v>41</v>
      </c>
      <c r="I57" s="41">
        <v>2500</v>
      </c>
      <c r="J57" s="40" t="s">
        <v>4874</v>
      </c>
      <c r="K57" s="41">
        <v>0</v>
      </c>
      <c r="L57" s="40" t="s">
        <v>41</v>
      </c>
      <c r="M57" s="41">
        <v>0</v>
      </c>
      <c r="N57" s="40" t="s">
        <v>41</v>
      </c>
      <c r="O57" s="41">
        <f t="shared" si="1"/>
        <v>1980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0" t="s">
        <v>3617</v>
      </c>
      <c r="X57" s="40" t="s">
        <v>41</v>
      </c>
      <c r="Y57" s="2" t="s">
        <v>41</v>
      </c>
      <c r="Z57" s="2" t="s">
        <v>41</v>
      </c>
      <c r="AA57" s="22"/>
      <c r="AB57" s="2" t="s">
        <v>41</v>
      </c>
    </row>
    <row r="58" spans="1:28" ht="30" customHeight="1" hidden="1">
      <c r="A58" s="6" t="s">
        <v>3610</v>
      </c>
      <c r="B58" s="52" t="s">
        <v>3607</v>
      </c>
      <c r="C58" s="52" t="s">
        <v>3608</v>
      </c>
      <c r="D58" s="61" t="s">
        <v>699</v>
      </c>
      <c r="E58" s="41">
        <v>4060</v>
      </c>
      <c r="F58" s="40" t="s">
        <v>41</v>
      </c>
      <c r="G58" s="41">
        <v>0</v>
      </c>
      <c r="H58" s="40" t="s">
        <v>41</v>
      </c>
      <c r="I58" s="41">
        <v>0</v>
      </c>
      <c r="J58" s="40" t="s">
        <v>41</v>
      </c>
      <c r="K58" s="41">
        <v>0</v>
      </c>
      <c r="L58" s="40" t="s">
        <v>41</v>
      </c>
      <c r="M58" s="41">
        <v>0</v>
      </c>
      <c r="N58" s="40" t="s">
        <v>41</v>
      </c>
      <c r="O58" s="41">
        <f t="shared" si="1"/>
        <v>4060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0" t="s">
        <v>3609</v>
      </c>
      <c r="X58" s="40" t="s">
        <v>41</v>
      </c>
      <c r="Y58" s="2" t="s">
        <v>41</v>
      </c>
      <c r="Z58" s="2" t="s">
        <v>41</v>
      </c>
      <c r="AA58" s="22"/>
      <c r="AB58" s="2" t="s">
        <v>41</v>
      </c>
    </row>
    <row r="59" spans="1:28" ht="30" customHeight="1" hidden="1">
      <c r="A59" s="6" t="s">
        <v>1925</v>
      </c>
      <c r="B59" s="52" t="s">
        <v>1922</v>
      </c>
      <c r="C59" s="52" t="s">
        <v>1923</v>
      </c>
      <c r="D59" s="61" t="s">
        <v>699</v>
      </c>
      <c r="E59" s="41">
        <v>0</v>
      </c>
      <c r="F59" s="40" t="s">
        <v>41</v>
      </c>
      <c r="G59" s="41">
        <v>0</v>
      </c>
      <c r="H59" s="40" t="s">
        <v>41</v>
      </c>
      <c r="I59" s="41">
        <v>0</v>
      </c>
      <c r="J59" s="40" t="s">
        <v>41</v>
      </c>
      <c r="K59" s="41">
        <v>0</v>
      </c>
      <c r="L59" s="40" t="s">
        <v>41</v>
      </c>
      <c r="M59" s="41">
        <v>7500</v>
      </c>
      <c r="N59" s="40" t="s">
        <v>41</v>
      </c>
      <c r="O59" s="41">
        <f t="shared" si="1"/>
        <v>7500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0" t="s">
        <v>1924</v>
      </c>
      <c r="X59" s="40" t="s">
        <v>41</v>
      </c>
      <c r="Y59" s="2" t="s">
        <v>41</v>
      </c>
      <c r="Z59" s="2" t="s">
        <v>41</v>
      </c>
      <c r="AA59" s="22"/>
      <c r="AB59" s="2" t="s">
        <v>41</v>
      </c>
    </row>
    <row r="60" spans="1:28" ht="30" customHeight="1" hidden="1">
      <c r="A60" s="6" t="s">
        <v>1930</v>
      </c>
      <c r="B60" s="52" t="s">
        <v>1927</v>
      </c>
      <c r="C60" s="52" t="s">
        <v>1928</v>
      </c>
      <c r="D60" s="61" t="s">
        <v>699</v>
      </c>
      <c r="E60" s="41">
        <v>0</v>
      </c>
      <c r="F60" s="40" t="s">
        <v>41</v>
      </c>
      <c r="G60" s="41">
        <v>0</v>
      </c>
      <c r="H60" s="40" t="s">
        <v>41</v>
      </c>
      <c r="I60" s="41">
        <v>0</v>
      </c>
      <c r="J60" s="40" t="s">
        <v>41</v>
      </c>
      <c r="K60" s="41">
        <v>0</v>
      </c>
      <c r="L60" s="40" t="s">
        <v>41</v>
      </c>
      <c r="M60" s="41">
        <v>3000</v>
      </c>
      <c r="N60" s="40" t="s">
        <v>41</v>
      </c>
      <c r="O60" s="41">
        <f t="shared" si="1"/>
        <v>3000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0" t="s">
        <v>1929</v>
      </c>
      <c r="X60" s="40" t="s">
        <v>41</v>
      </c>
      <c r="Y60" s="2" t="s">
        <v>41</v>
      </c>
      <c r="Z60" s="2" t="s">
        <v>41</v>
      </c>
      <c r="AA60" s="22"/>
      <c r="AB60" s="2" t="s">
        <v>41</v>
      </c>
    </row>
    <row r="61" spans="1:28" ht="30" customHeight="1" hidden="1">
      <c r="A61" s="6" t="s">
        <v>1896</v>
      </c>
      <c r="B61" s="52" t="s">
        <v>1893</v>
      </c>
      <c r="C61" s="52" t="s">
        <v>1894</v>
      </c>
      <c r="D61" s="61" t="s">
        <v>1422</v>
      </c>
      <c r="E61" s="41">
        <v>0</v>
      </c>
      <c r="F61" s="40" t="s">
        <v>41</v>
      </c>
      <c r="G61" s="41">
        <v>3754.75</v>
      </c>
      <c r="H61" s="40" t="s">
        <v>4875</v>
      </c>
      <c r="I61" s="41">
        <v>3754.75</v>
      </c>
      <c r="J61" s="40" t="s">
        <v>4876</v>
      </c>
      <c r="K61" s="41">
        <v>0</v>
      </c>
      <c r="L61" s="40" t="s">
        <v>41</v>
      </c>
      <c r="M61" s="41">
        <v>0</v>
      </c>
      <c r="N61" s="40" t="s">
        <v>41</v>
      </c>
      <c r="O61" s="41">
        <f t="shared" si="1"/>
        <v>3754.75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0" t="s">
        <v>1895</v>
      </c>
      <c r="X61" s="40" t="s">
        <v>41</v>
      </c>
      <c r="Y61" s="2" t="s">
        <v>41</v>
      </c>
      <c r="Z61" s="2" t="s">
        <v>41</v>
      </c>
      <c r="AA61" s="22"/>
      <c r="AB61" s="2" t="s">
        <v>41</v>
      </c>
    </row>
    <row r="62" spans="1:28" ht="30" customHeight="1" hidden="1">
      <c r="A62" s="6" t="s">
        <v>1974</v>
      </c>
      <c r="B62" s="52" t="s">
        <v>1971</v>
      </c>
      <c r="C62" s="52" t="s">
        <v>1972</v>
      </c>
      <c r="D62" s="61" t="s">
        <v>59</v>
      </c>
      <c r="E62" s="41">
        <v>0</v>
      </c>
      <c r="F62" s="40" t="s">
        <v>41</v>
      </c>
      <c r="G62" s="41">
        <v>0</v>
      </c>
      <c r="H62" s="40" t="s">
        <v>41</v>
      </c>
      <c r="I62" s="41">
        <v>0</v>
      </c>
      <c r="J62" s="40" t="s">
        <v>41</v>
      </c>
      <c r="K62" s="41">
        <v>5600</v>
      </c>
      <c r="L62" s="40" t="s">
        <v>4877</v>
      </c>
      <c r="M62" s="41">
        <v>0</v>
      </c>
      <c r="N62" s="40" t="s">
        <v>41</v>
      </c>
      <c r="O62" s="41">
        <f t="shared" si="1"/>
        <v>5600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0" t="s">
        <v>1973</v>
      </c>
      <c r="X62" s="40" t="s">
        <v>41</v>
      </c>
      <c r="Y62" s="2" t="s">
        <v>41</v>
      </c>
      <c r="Z62" s="2" t="s">
        <v>41</v>
      </c>
      <c r="AA62" s="22"/>
      <c r="AB62" s="2" t="s">
        <v>41</v>
      </c>
    </row>
    <row r="63" spans="1:28" ht="30" customHeight="1" hidden="1">
      <c r="A63" s="6" t="s">
        <v>3451</v>
      </c>
      <c r="B63" s="52" t="s">
        <v>3448</v>
      </c>
      <c r="C63" s="52" t="s">
        <v>3449</v>
      </c>
      <c r="D63" s="61" t="s">
        <v>1422</v>
      </c>
      <c r="E63" s="41">
        <v>870</v>
      </c>
      <c r="F63" s="40" t="s">
        <v>41</v>
      </c>
      <c r="G63" s="41">
        <v>2000</v>
      </c>
      <c r="H63" s="40" t="s">
        <v>4878</v>
      </c>
      <c r="I63" s="41">
        <v>1250</v>
      </c>
      <c r="J63" s="40" t="s">
        <v>4879</v>
      </c>
      <c r="K63" s="41">
        <v>0</v>
      </c>
      <c r="L63" s="40" t="s">
        <v>41</v>
      </c>
      <c r="M63" s="41">
        <v>0</v>
      </c>
      <c r="N63" s="40" t="s">
        <v>41</v>
      </c>
      <c r="O63" s="41">
        <f t="shared" si="1"/>
        <v>870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0" t="s">
        <v>3450</v>
      </c>
      <c r="X63" s="40" t="s">
        <v>41</v>
      </c>
      <c r="Y63" s="2" t="s">
        <v>41</v>
      </c>
      <c r="Z63" s="2" t="s">
        <v>41</v>
      </c>
      <c r="AA63" s="22"/>
      <c r="AB63" s="2" t="s">
        <v>41</v>
      </c>
    </row>
    <row r="64" spans="1:28" ht="30" customHeight="1" hidden="1">
      <c r="A64" s="6" t="s">
        <v>1445</v>
      </c>
      <c r="B64" s="52" t="s">
        <v>1442</v>
      </c>
      <c r="C64" s="52" t="s">
        <v>1443</v>
      </c>
      <c r="D64" s="61" t="s">
        <v>74</v>
      </c>
      <c r="E64" s="41">
        <v>540</v>
      </c>
      <c r="F64" s="40" t="s">
        <v>41</v>
      </c>
      <c r="G64" s="41">
        <v>617.33</v>
      </c>
      <c r="H64" s="40" t="s">
        <v>4880</v>
      </c>
      <c r="I64" s="41">
        <v>475.82</v>
      </c>
      <c r="J64" s="40" t="s">
        <v>4881</v>
      </c>
      <c r="K64" s="41">
        <v>0</v>
      </c>
      <c r="L64" s="40" t="s">
        <v>41</v>
      </c>
      <c r="M64" s="41">
        <v>0</v>
      </c>
      <c r="N64" s="40" t="s">
        <v>41</v>
      </c>
      <c r="O64" s="41">
        <f t="shared" si="1"/>
        <v>475.82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0" t="s">
        <v>1444</v>
      </c>
      <c r="X64" s="40" t="s">
        <v>41</v>
      </c>
      <c r="Y64" s="2" t="s">
        <v>41</v>
      </c>
      <c r="Z64" s="2" t="s">
        <v>41</v>
      </c>
      <c r="AA64" s="22"/>
      <c r="AB64" s="2" t="s">
        <v>41</v>
      </c>
    </row>
    <row r="65" spans="1:28" s="34" customFormat="1" ht="30" customHeight="1" hidden="1">
      <c r="A65" s="31" t="s">
        <v>1711</v>
      </c>
      <c r="B65" s="193" t="s">
        <v>1708</v>
      </c>
      <c r="C65" s="193" t="s">
        <v>1709</v>
      </c>
      <c r="D65" s="191" t="s">
        <v>1422</v>
      </c>
      <c r="E65" s="41">
        <v>0</v>
      </c>
      <c r="F65" s="40" t="s">
        <v>41</v>
      </c>
      <c r="G65" s="41">
        <v>1204.54</v>
      </c>
      <c r="H65" s="40" t="s">
        <v>4870</v>
      </c>
      <c r="I65" s="41">
        <v>1220.9</v>
      </c>
      <c r="J65" s="40" t="s">
        <v>4882</v>
      </c>
      <c r="K65" s="41">
        <v>0</v>
      </c>
      <c r="L65" s="40" t="s">
        <v>41</v>
      </c>
      <c r="M65" s="41">
        <v>0</v>
      </c>
      <c r="N65" s="40" t="s">
        <v>41</v>
      </c>
      <c r="O65" s="41">
        <f t="shared" si="1"/>
        <v>1204.54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0" t="s">
        <v>1710</v>
      </c>
      <c r="X65" s="40" t="s">
        <v>41</v>
      </c>
      <c r="Y65" s="32" t="s">
        <v>41</v>
      </c>
      <c r="Z65" s="32" t="s">
        <v>41</v>
      </c>
      <c r="AA65" s="33"/>
      <c r="AB65" s="32" t="s">
        <v>41</v>
      </c>
    </row>
    <row r="66" spans="1:28" s="34" customFormat="1" ht="30" customHeight="1">
      <c r="A66" s="31"/>
      <c r="B66" s="194"/>
      <c r="C66" s="194"/>
      <c r="D66" s="192"/>
      <c r="E66" s="41">
        <v>1050</v>
      </c>
      <c r="F66" s="62" t="s">
        <v>5099</v>
      </c>
      <c r="G66" s="41"/>
      <c r="H66" s="40"/>
      <c r="I66" s="41"/>
      <c r="J66" s="40"/>
      <c r="K66" s="41"/>
      <c r="L66" s="40"/>
      <c r="M66" s="41"/>
      <c r="N66" s="40"/>
      <c r="O66" s="41">
        <f t="shared" si="1"/>
        <v>1050</v>
      </c>
      <c r="P66" s="41"/>
      <c r="Q66" s="41"/>
      <c r="R66" s="41"/>
      <c r="S66" s="41"/>
      <c r="T66" s="41"/>
      <c r="U66" s="41"/>
      <c r="V66" s="41"/>
      <c r="W66" s="40" t="s">
        <v>5112</v>
      </c>
      <c r="X66" s="40"/>
      <c r="Y66" s="32"/>
      <c r="Z66" s="32"/>
      <c r="AA66" s="33"/>
      <c r="AB66" s="32"/>
    </row>
    <row r="67" spans="1:28" ht="30" customHeight="1" hidden="1">
      <c r="A67" s="6" t="s">
        <v>3197</v>
      </c>
      <c r="B67" s="52" t="s">
        <v>3194</v>
      </c>
      <c r="C67" s="52" t="s">
        <v>3195</v>
      </c>
      <c r="D67" s="61" t="s">
        <v>1422</v>
      </c>
      <c r="E67" s="41">
        <v>0</v>
      </c>
      <c r="F67" s="40" t="s">
        <v>41</v>
      </c>
      <c r="G67" s="41">
        <v>1347.27</v>
      </c>
      <c r="H67" s="40" t="s">
        <v>4870</v>
      </c>
      <c r="I67" s="41">
        <v>1393.63</v>
      </c>
      <c r="J67" s="40" t="s">
        <v>4882</v>
      </c>
      <c r="K67" s="41">
        <v>0</v>
      </c>
      <c r="L67" s="40" t="s">
        <v>41</v>
      </c>
      <c r="M67" s="41">
        <v>0</v>
      </c>
      <c r="N67" s="40" t="s">
        <v>41</v>
      </c>
      <c r="O67" s="41">
        <f t="shared" si="1"/>
        <v>1347.27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0" t="s">
        <v>3196</v>
      </c>
      <c r="X67" s="40" t="s">
        <v>41</v>
      </c>
      <c r="Y67" s="2" t="s">
        <v>41</v>
      </c>
      <c r="Z67" s="2" t="s">
        <v>41</v>
      </c>
      <c r="AA67" s="22"/>
      <c r="AB67" s="2" t="s">
        <v>41</v>
      </c>
    </row>
    <row r="68" spans="1:28" ht="30" customHeight="1" hidden="1">
      <c r="A68" s="6" t="s">
        <v>3340</v>
      </c>
      <c r="B68" s="52" t="s">
        <v>3337</v>
      </c>
      <c r="C68" s="52" t="s">
        <v>3338</v>
      </c>
      <c r="D68" s="61" t="s">
        <v>699</v>
      </c>
      <c r="E68" s="41">
        <v>10450</v>
      </c>
      <c r="F68" s="40" t="s">
        <v>41</v>
      </c>
      <c r="G68" s="41">
        <v>13500</v>
      </c>
      <c r="H68" s="40" t="s">
        <v>4870</v>
      </c>
      <c r="I68" s="41">
        <v>11000</v>
      </c>
      <c r="J68" s="40" t="s">
        <v>4871</v>
      </c>
      <c r="K68" s="41">
        <v>0</v>
      </c>
      <c r="L68" s="40" t="s">
        <v>41</v>
      </c>
      <c r="M68" s="41">
        <v>0</v>
      </c>
      <c r="N68" s="40" t="s">
        <v>41</v>
      </c>
      <c r="O68" s="41">
        <f t="shared" si="1"/>
        <v>10450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0" t="s">
        <v>3339</v>
      </c>
      <c r="X68" s="40" t="s">
        <v>41</v>
      </c>
      <c r="Y68" s="2" t="s">
        <v>41</v>
      </c>
      <c r="Z68" s="2" t="s">
        <v>41</v>
      </c>
      <c r="AA68" s="22"/>
      <c r="AB68" s="2" t="s">
        <v>41</v>
      </c>
    </row>
    <row r="69" spans="1:28" ht="30" customHeight="1" hidden="1">
      <c r="A69" s="6" t="s">
        <v>3330</v>
      </c>
      <c r="B69" s="52" t="s">
        <v>3327</v>
      </c>
      <c r="C69" s="52" t="s">
        <v>3328</v>
      </c>
      <c r="D69" s="61" t="s">
        <v>699</v>
      </c>
      <c r="E69" s="41">
        <v>0</v>
      </c>
      <c r="F69" s="40" t="s">
        <v>41</v>
      </c>
      <c r="G69" s="41">
        <v>2380</v>
      </c>
      <c r="H69" s="40" t="s">
        <v>4883</v>
      </c>
      <c r="I69" s="41">
        <v>2380</v>
      </c>
      <c r="J69" s="40" t="s">
        <v>4884</v>
      </c>
      <c r="K69" s="41">
        <v>0</v>
      </c>
      <c r="L69" s="40" t="s">
        <v>41</v>
      </c>
      <c r="M69" s="41">
        <v>0</v>
      </c>
      <c r="N69" s="40" t="s">
        <v>41</v>
      </c>
      <c r="O69" s="41">
        <f t="shared" si="1"/>
        <v>2380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0" t="s">
        <v>3329</v>
      </c>
      <c r="X69" s="40" t="s">
        <v>41</v>
      </c>
      <c r="Y69" s="2" t="s">
        <v>41</v>
      </c>
      <c r="Z69" s="2" t="s">
        <v>41</v>
      </c>
      <c r="AA69" s="22"/>
      <c r="AB69" s="2" t="s">
        <v>41</v>
      </c>
    </row>
    <row r="70" spans="1:28" ht="30" customHeight="1" hidden="1">
      <c r="A70" s="6" t="s">
        <v>3769</v>
      </c>
      <c r="B70" s="52" t="s">
        <v>3766</v>
      </c>
      <c r="C70" s="52" t="s">
        <v>3767</v>
      </c>
      <c r="D70" s="61" t="s">
        <v>699</v>
      </c>
      <c r="E70" s="41">
        <v>0</v>
      </c>
      <c r="F70" s="40" t="s">
        <v>41</v>
      </c>
      <c r="G70" s="41">
        <v>8880</v>
      </c>
      <c r="H70" s="40" t="s">
        <v>4883</v>
      </c>
      <c r="I70" s="41">
        <v>8880</v>
      </c>
      <c r="J70" s="40" t="s">
        <v>4884</v>
      </c>
      <c r="K70" s="41">
        <v>0</v>
      </c>
      <c r="L70" s="40" t="s">
        <v>41</v>
      </c>
      <c r="M70" s="41">
        <v>0</v>
      </c>
      <c r="N70" s="40" t="s">
        <v>41</v>
      </c>
      <c r="O70" s="41">
        <f t="shared" si="1"/>
        <v>8880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0" t="s">
        <v>3768</v>
      </c>
      <c r="X70" s="40" t="s">
        <v>41</v>
      </c>
      <c r="Y70" s="2" t="s">
        <v>41</v>
      </c>
      <c r="Z70" s="2" t="s">
        <v>41</v>
      </c>
      <c r="AA70" s="22"/>
      <c r="AB70" s="2" t="s">
        <v>41</v>
      </c>
    </row>
    <row r="71" spans="1:28" ht="30" customHeight="1" hidden="1">
      <c r="A71" s="6" t="s">
        <v>1412</v>
      </c>
      <c r="B71" s="52" t="s">
        <v>1410</v>
      </c>
      <c r="C71" s="52" t="s">
        <v>117</v>
      </c>
      <c r="D71" s="61" t="s">
        <v>74</v>
      </c>
      <c r="E71" s="41">
        <v>280</v>
      </c>
      <c r="F71" s="40" t="s">
        <v>41</v>
      </c>
      <c r="G71" s="41">
        <v>0</v>
      </c>
      <c r="H71" s="40" t="s">
        <v>41</v>
      </c>
      <c r="I71" s="41">
        <v>0</v>
      </c>
      <c r="J71" s="40" t="s">
        <v>41</v>
      </c>
      <c r="K71" s="41">
        <v>0</v>
      </c>
      <c r="L71" s="40" t="s">
        <v>41</v>
      </c>
      <c r="M71" s="41">
        <v>0</v>
      </c>
      <c r="N71" s="40" t="s">
        <v>41</v>
      </c>
      <c r="O71" s="41">
        <f t="shared" si="1"/>
        <v>280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0" t="s">
        <v>1411</v>
      </c>
      <c r="X71" s="40" t="s">
        <v>41</v>
      </c>
      <c r="Y71" s="2" t="s">
        <v>41</v>
      </c>
      <c r="Z71" s="2" t="s">
        <v>41</v>
      </c>
      <c r="AA71" s="22"/>
      <c r="AB71" s="2" t="s">
        <v>41</v>
      </c>
    </row>
    <row r="72" spans="1:28" ht="30" customHeight="1" hidden="1">
      <c r="A72" s="6" t="s">
        <v>1272</v>
      </c>
      <c r="B72" s="52" t="s">
        <v>1269</v>
      </c>
      <c r="C72" s="52" t="s">
        <v>1270</v>
      </c>
      <c r="D72" s="61" t="s">
        <v>305</v>
      </c>
      <c r="E72" s="41">
        <v>0</v>
      </c>
      <c r="F72" s="40" t="s">
        <v>41</v>
      </c>
      <c r="G72" s="41">
        <v>23000</v>
      </c>
      <c r="H72" s="40" t="s">
        <v>4885</v>
      </c>
      <c r="I72" s="41">
        <v>39200</v>
      </c>
      <c r="J72" s="40" t="s">
        <v>4886</v>
      </c>
      <c r="K72" s="41">
        <v>0</v>
      </c>
      <c r="L72" s="40" t="s">
        <v>41</v>
      </c>
      <c r="M72" s="41">
        <v>0</v>
      </c>
      <c r="N72" s="40" t="s">
        <v>41</v>
      </c>
      <c r="O72" s="41">
        <f t="shared" si="1"/>
        <v>23000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0" t="s">
        <v>1271</v>
      </c>
      <c r="X72" s="40" t="s">
        <v>41</v>
      </c>
      <c r="Y72" s="2" t="s">
        <v>41</v>
      </c>
      <c r="Z72" s="2" t="s">
        <v>41</v>
      </c>
      <c r="AA72" s="22"/>
      <c r="AB72" s="2" t="s">
        <v>41</v>
      </c>
    </row>
    <row r="73" spans="1:28" ht="30" customHeight="1" hidden="1">
      <c r="A73" s="6" t="s">
        <v>1293</v>
      </c>
      <c r="B73" s="52" t="s">
        <v>1290</v>
      </c>
      <c r="C73" s="52" t="s">
        <v>1291</v>
      </c>
      <c r="D73" s="61" t="s">
        <v>305</v>
      </c>
      <c r="E73" s="41">
        <v>0</v>
      </c>
      <c r="F73" s="40" t="s">
        <v>41</v>
      </c>
      <c r="G73" s="41">
        <v>14500</v>
      </c>
      <c r="H73" s="40" t="s">
        <v>4885</v>
      </c>
      <c r="I73" s="41">
        <v>16100</v>
      </c>
      <c r="J73" s="40" t="s">
        <v>4886</v>
      </c>
      <c r="K73" s="41">
        <v>0</v>
      </c>
      <c r="L73" s="40" t="s">
        <v>41</v>
      </c>
      <c r="M73" s="41">
        <v>0</v>
      </c>
      <c r="N73" s="40" t="s">
        <v>41</v>
      </c>
      <c r="O73" s="41">
        <f t="shared" si="1"/>
        <v>14500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0" t="s">
        <v>1292</v>
      </c>
      <c r="X73" s="40" t="s">
        <v>41</v>
      </c>
      <c r="Y73" s="2" t="s">
        <v>41</v>
      </c>
      <c r="Z73" s="2" t="s">
        <v>41</v>
      </c>
      <c r="AA73" s="22"/>
      <c r="AB73" s="2" t="s">
        <v>41</v>
      </c>
    </row>
    <row r="74" spans="1:28" ht="30" customHeight="1" hidden="1">
      <c r="A74" s="6" t="s">
        <v>2025</v>
      </c>
      <c r="B74" s="52" t="s">
        <v>254</v>
      </c>
      <c r="C74" s="52" t="s">
        <v>2023</v>
      </c>
      <c r="D74" s="61" t="s">
        <v>699</v>
      </c>
      <c r="E74" s="41">
        <v>680</v>
      </c>
      <c r="F74" s="40" t="s">
        <v>41</v>
      </c>
      <c r="G74" s="41">
        <v>740</v>
      </c>
      <c r="H74" s="40" t="s">
        <v>4887</v>
      </c>
      <c r="I74" s="41">
        <v>660</v>
      </c>
      <c r="J74" s="40" t="s">
        <v>4888</v>
      </c>
      <c r="K74" s="41">
        <v>0</v>
      </c>
      <c r="L74" s="40" t="s">
        <v>41</v>
      </c>
      <c r="M74" s="41">
        <v>0</v>
      </c>
      <c r="N74" s="40" t="s">
        <v>41</v>
      </c>
      <c r="O74" s="41">
        <f t="shared" si="1"/>
        <v>660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0" t="s">
        <v>2024</v>
      </c>
      <c r="X74" s="40" t="s">
        <v>41</v>
      </c>
      <c r="Y74" s="2" t="s">
        <v>41</v>
      </c>
      <c r="Z74" s="2" t="s">
        <v>41</v>
      </c>
      <c r="AA74" s="22"/>
      <c r="AB74" s="2" t="s">
        <v>41</v>
      </c>
    </row>
    <row r="75" spans="1:28" ht="30" customHeight="1" hidden="1">
      <c r="A75" s="6" t="s">
        <v>4157</v>
      </c>
      <c r="B75" s="52" t="s">
        <v>254</v>
      </c>
      <c r="C75" s="52" t="s">
        <v>4155</v>
      </c>
      <c r="D75" s="61" t="s">
        <v>699</v>
      </c>
      <c r="E75" s="41">
        <v>680</v>
      </c>
      <c r="F75" s="40" t="s">
        <v>41</v>
      </c>
      <c r="G75" s="41">
        <v>740</v>
      </c>
      <c r="H75" s="40" t="s">
        <v>4887</v>
      </c>
      <c r="I75" s="41">
        <v>660</v>
      </c>
      <c r="J75" s="40" t="s">
        <v>4888</v>
      </c>
      <c r="K75" s="41">
        <v>0</v>
      </c>
      <c r="L75" s="40" t="s">
        <v>41</v>
      </c>
      <c r="M75" s="41">
        <v>0</v>
      </c>
      <c r="N75" s="40" t="s">
        <v>41</v>
      </c>
      <c r="O75" s="41">
        <f t="shared" si="1"/>
        <v>660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0" t="s">
        <v>4156</v>
      </c>
      <c r="X75" s="40" t="s">
        <v>41</v>
      </c>
      <c r="Y75" s="2" t="s">
        <v>41</v>
      </c>
      <c r="Z75" s="2" t="s">
        <v>41</v>
      </c>
      <c r="AA75" s="22"/>
      <c r="AB75" s="2" t="s">
        <v>41</v>
      </c>
    </row>
    <row r="76" spans="1:28" ht="30" customHeight="1" hidden="1">
      <c r="A76" s="6" t="s">
        <v>4165</v>
      </c>
      <c r="B76" s="52" t="s">
        <v>254</v>
      </c>
      <c r="C76" s="52" t="s">
        <v>4163</v>
      </c>
      <c r="D76" s="61" t="s">
        <v>699</v>
      </c>
      <c r="E76" s="41">
        <v>680</v>
      </c>
      <c r="F76" s="40" t="s">
        <v>41</v>
      </c>
      <c r="G76" s="41">
        <v>740</v>
      </c>
      <c r="H76" s="40" t="s">
        <v>4887</v>
      </c>
      <c r="I76" s="41">
        <v>660</v>
      </c>
      <c r="J76" s="40" t="s">
        <v>4888</v>
      </c>
      <c r="K76" s="41">
        <v>0</v>
      </c>
      <c r="L76" s="40" t="s">
        <v>41</v>
      </c>
      <c r="M76" s="41">
        <v>0</v>
      </c>
      <c r="N76" s="40" t="s">
        <v>41</v>
      </c>
      <c r="O76" s="41">
        <f t="shared" si="1"/>
        <v>660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0" t="s">
        <v>4164</v>
      </c>
      <c r="X76" s="40" t="s">
        <v>41</v>
      </c>
      <c r="Y76" s="2" t="s">
        <v>41</v>
      </c>
      <c r="Z76" s="2" t="s">
        <v>41</v>
      </c>
      <c r="AA76" s="22"/>
      <c r="AB76" s="2" t="s">
        <v>41</v>
      </c>
    </row>
    <row r="77" spans="1:28" ht="30" customHeight="1" hidden="1">
      <c r="A77" s="6" t="s">
        <v>257</v>
      </c>
      <c r="B77" s="52" t="s">
        <v>254</v>
      </c>
      <c r="C77" s="52" t="s">
        <v>255</v>
      </c>
      <c r="D77" s="61" t="s">
        <v>219</v>
      </c>
      <c r="E77" s="41">
        <v>680000</v>
      </c>
      <c r="F77" s="40" t="s">
        <v>41</v>
      </c>
      <c r="G77" s="41">
        <v>740000</v>
      </c>
      <c r="H77" s="40" t="s">
        <v>4887</v>
      </c>
      <c r="I77" s="41">
        <v>660000</v>
      </c>
      <c r="J77" s="40" t="s">
        <v>4888</v>
      </c>
      <c r="K77" s="41">
        <v>0</v>
      </c>
      <c r="L77" s="40" t="s">
        <v>41</v>
      </c>
      <c r="M77" s="41">
        <v>0</v>
      </c>
      <c r="N77" s="40" t="s">
        <v>41</v>
      </c>
      <c r="O77" s="41">
        <f t="shared" si="1"/>
        <v>660000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0" t="s">
        <v>256</v>
      </c>
      <c r="X77" s="40" t="s">
        <v>41</v>
      </c>
      <c r="Y77" s="2" t="s">
        <v>41</v>
      </c>
      <c r="Z77" s="2" t="s">
        <v>41</v>
      </c>
      <c r="AA77" s="22"/>
      <c r="AB77" s="2" t="s">
        <v>41</v>
      </c>
    </row>
    <row r="78" spans="1:28" ht="30" customHeight="1" hidden="1">
      <c r="A78" s="6" t="s">
        <v>2253</v>
      </c>
      <c r="B78" s="52" t="s">
        <v>2250</v>
      </c>
      <c r="C78" s="52" t="s">
        <v>2251</v>
      </c>
      <c r="D78" s="61" t="s">
        <v>699</v>
      </c>
      <c r="E78" s="41">
        <v>0</v>
      </c>
      <c r="F78" s="40" t="s">
        <v>41</v>
      </c>
      <c r="G78" s="41">
        <v>710</v>
      </c>
      <c r="H78" s="40" t="s">
        <v>4889</v>
      </c>
      <c r="I78" s="41">
        <v>760</v>
      </c>
      <c r="J78" s="40" t="s">
        <v>4890</v>
      </c>
      <c r="K78" s="41">
        <v>0</v>
      </c>
      <c r="L78" s="40" t="s">
        <v>41</v>
      </c>
      <c r="M78" s="41">
        <v>0</v>
      </c>
      <c r="N78" s="40" t="s">
        <v>41</v>
      </c>
      <c r="O78" s="41">
        <f t="shared" si="1"/>
        <v>710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0" t="s">
        <v>2252</v>
      </c>
      <c r="X78" s="40" t="s">
        <v>41</v>
      </c>
      <c r="Y78" s="2" t="s">
        <v>41</v>
      </c>
      <c r="Z78" s="2" t="s">
        <v>41</v>
      </c>
      <c r="AA78" s="22"/>
      <c r="AB78" s="2" t="s">
        <v>41</v>
      </c>
    </row>
    <row r="79" spans="1:28" ht="30" customHeight="1" hidden="1">
      <c r="A79" s="6" t="s">
        <v>3996</v>
      </c>
      <c r="B79" s="52" t="s">
        <v>2250</v>
      </c>
      <c r="C79" s="52" t="s">
        <v>3994</v>
      </c>
      <c r="D79" s="61" t="s">
        <v>699</v>
      </c>
      <c r="E79" s="41">
        <v>0</v>
      </c>
      <c r="F79" s="40" t="s">
        <v>41</v>
      </c>
      <c r="G79" s="41">
        <v>0</v>
      </c>
      <c r="H79" s="40" t="s">
        <v>41</v>
      </c>
      <c r="I79" s="41">
        <v>760</v>
      </c>
      <c r="J79" s="40" t="s">
        <v>4890</v>
      </c>
      <c r="K79" s="41">
        <v>0</v>
      </c>
      <c r="L79" s="40" t="s">
        <v>41</v>
      </c>
      <c r="M79" s="41">
        <v>0</v>
      </c>
      <c r="N79" s="40" t="s">
        <v>41</v>
      </c>
      <c r="O79" s="41">
        <f t="shared" si="1"/>
        <v>760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0" t="s">
        <v>3995</v>
      </c>
      <c r="X79" s="40" t="s">
        <v>41</v>
      </c>
      <c r="Y79" s="2" t="s">
        <v>41</v>
      </c>
      <c r="Z79" s="2" t="s">
        <v>41</v>
      </c>
      <c r="AA79" s="22"/>
      <c r="AB79" s="2" t="s">
        <v>41</v>
      </c>
    </row>
    <row r="80" spans="1:28" ht="30" customHeight="1" hidden="1">
      <c r="A80" s="6" t="s">
        <v>2224</v>
      </c>
      <c r="B80" s="52" t="s">
        <v>2221</v>
      </c>
      <c r="C80" s="52" t="s">
        <v>2222</v>
      </c>
      <c r="D80" s="61" t="s">
        <v>699</v>
      </c>
      <c r="E80" s="41">
        <v>0</v>
      </c>
      <c r="F80" s="40" t="s">
        <v>41</v>
      </c>
      <c r="G80" s="41">
        <v>710</v>
      </c>
      <c r="H80" s="40" t="s">
        <v>4891</v>
      </c>
      <c r="I80" s="41">
        <v>670</v>
      </c>
      <c r="J80" s="40" t="s">
        <v>4892</v>
      </c>
      <c r="K80" s="41">
        <v>0</v>
      </c>
      <c r="L80" s="40" t="s">
        <v>41</v>
      </c>
      <c r="M80" s="41">
        <v>0</v>
      </c>
      <c r="N80" s="40" t="s">
        <v>41</v>
      </c>
      <c r="O80" s="41">
        <f t="shared" si="1"/>
        <v>670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0" t="s">
        <v>2223</v>
      </c>
      <c r="X80" s="40" t="s">
        <v>41</v>
      </c>
      <c r="Y80" s="2" t="s">
        <v>41</v>
      </c>
      <c r="Z80" s="2" t="s">
        <v>41</v>
      </c>
      <c r="AA80" s="22"/>
      <c r="AB80" s="2" t="s">
        <v>41</v>
      </c>
    </row>
    <row r="81" spans="1:28" ht="30" customHeight="1" hidden="1">
      <c r="A81" s="6" t="s">
        <v>1820</v>
      </c>
      <c r="B81" s="52" t="s">
        <v>1817</v>
      </c>
      <c r="C81" s="52" t="s">
        <v>1818</v>
      </c>
      <c r="D81" s="61" t="s">
        <v>699</v>
      </c>
      <c r="E81" s="41">
        <v>0</v>
      </c>
      <c r="F81" s="40" t="s">
        <v>41</v>
      </c>
      <c r="G81" s="41">
        <v>0</v>
      </c>
      <c r="H81" s="40" t="s">
        <v>41</v>
      </c>
      <c r="I81" s="41">
        <v>7890</v>
      </c>
      <c r="J81" s="40" t="s">
        <v>4893</v>
      </c>
      <c r="K81" s="41">
        <v>0</v>
      </c>
      <c r="L81" s="40" t="s">
        <v>41</v>
      </c>
      <c r="M81" s="41">
        <v>0</v>
      </c>
      <c r="N81" s="40" t="s">
        <v>41</v>
      </c>
      <c r="O81" s="41">
        <f t="shared" si="1"/>
        <v>7890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0" t="s">
        <v>1819</v>
      </c>
      <c r="X81" s="40" t="s">
        <v>41</v>
      </c>
      <c r="Y81" s="2" t="s">
        <v>41</v>
      </c>
      <c r="Z81" s="2" t="s">
        <v>41</v>
      </c>
      <c r="AA81" s="22"/>
      <c r="AB81" s="2" t="s">
        <v>41</v>
      </c>
    </row>
    <row r="82" spans="1:28" ht="30" customHeight="1" hidden="1">
      <c r="A82" s="6" t="s">
        <v>1074</v>
      </c>
      <c r="B82" s="52" t="s">
        <v>1071</v>
      </c>
      <c r="C82" s="52" t="s">
        <v>1072</v>
      </c>
      <c r="D82" s="61" t="s">
        <v>219</v>
      </c>
      <c r="E82" s="41">
        <v>616970</v>
      </c>
      <c r="F82" s="40" t="s">
        <v>41</v>
      </c>
      <c r="G82" s="41">
        <v>0</v>
      </c>
      <c r="H82" s="40" t="s">
        <v>41</v>
      </c>
      <c r="I82" s="41">
        <v>0</v>
      </c>
      <c r="J82" s="40" t="s">
        <v>41</v>
      </c>
      <c r="K82" s="41">
        <v>0</v>
      </c>
      <c r="L82" s="40" t="s">
        <v>41</v>
      </c>
      <c r="M82" s="41">
        <v>0</v>
      </c>
      <c r="N82" s="40" t="s">
        <v>41</v>
      </c>
      <c r="O82" s="41">
        <f t="shared" si="1"/>
        <v>616970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0" t="s">
        <v>1073</v>
      </c>
      <c r="X82" s="40" t="s">
        <v>4894</v>
      </c>
      <c r="Y82" s="2" t="s">
        <v>41</v>
      </c>
      <c r="Z82" s="2" t="s">
        <v>41</v>
      </c>
      <c r="AA82" s="22"/>
      <c r="AB82" s="2" t="s">
        <v>41</v>
      </c>
    </row>
    <row r="83" spans="1:28" ht="30" customHeight="1" hidden="1">
      <c r="A83" s="6" t="s">
        <v>1077</v>
      </c>
      <c r="B83" s="52" t="s">
        <v>1071</v>
      </c>
      <c r="C83" s="52" t="s">
        <v>1075</v>
      </c>
      <c r="D83" s="61" t="s">
        <v>219</v>
      </c>
      <c r="E83" s="41">
        <v>606360</v>
      </c>
      <c r="F83" s="40" t="s">
        <v>41</v>
      </c>
      <c r="G83" s="41">
        <v>0</v>
      </c>
      <c r="H83" s="40" t="s">
        <v>41</v>
      </c>
      <c r="I83" s="41">
        <v>0</v>
      </c>
      <c r="J83" s="40" t="s">
        <v>41</v>
      </c>
      <c r="K83" s="41">
        <v>0</v>
      </c>
      <c r="L83" s="40" t="s">
        <v>41</v>
      </c>
      <c r="M83" s="41">
        <v>0</v>
      </c>
      <c r="N83" s="40" t="s">
        <v>41</v>
      </c>
      <c r="O83" s="41">
        <f t="shared" si="1"/>
        <v>606360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0" t="s">
        <v>1076</v>
      </c>
      <c r="X83" s="40" t="s">
        <v>4895</v>
      </c>
      <c r="Y83" s="2" t="s">
        <v>41</v>
      </c>
      <c r="Z83" s="2" t="s">
        <v>41</v>
      </c>
      <c r="AA83" s="22"/>
      <c r="AB83" s="2" t="s">
        <v>41</v>
      </c>
    </row>
    <row r="84" spans="1:28" ht="30" customHeight="1" hidden="1">
      <c r="A84" s="6" t="s">
        <v>1080</v>
      </c>
      <c r="B84" s="52" t="s">
        <v>1071</v>
      </c>
      <c r="C84" s="52" t="s">
        <v>1078</v>
      </c>
      <c r="D84" s="61" t="s">
        <v>219</v>
      </c>
      <c r="E84" s="41">
        <v>601050</v>
      </c>
      <c r="F84" s="40" t="s">
        <v>41</v>
      </c>
      <c r="G84" s="41">
        <v>0</v>
      </c>
      <c r="H84" s="40" t="s">
        <v>41</v>
      </c>
      <c r="I84" s="41">
        <v>0</v>
      </c>
      <c r="J84" s="40" t="s">
        <v>41</v>
      </c>
      <c r="K84" s="41">
        <v>0</v>
      </c>
      <c r="L84" s="40" t="s">
        <v>41</v>
      </c>
      <c r="M84" s="41">
        <v>0</v>
      </c>
      <c r="N84" s="40" t="s">
        <v>41</v>
      </c>
      <c r="O84" s="41">
        <f t="shared" si="1"/>
        <v>601050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0" t="s">
        <v>1079</v>
      </c>
      <c r="X84" s="40" t="s">
        <v>4896</v>
      </c>
      <c r="Y84" s="2" t="s">
        <v>41</v>
      </c>
      <c r="Z84" s="2" t="s">
        <v>41</v>
      </c>
      <c r="AA84" s="22"/>
      <c r="AB84" s="2" t="s">
        <v>41</v>
      </c>
    </row>
    <row r="85" spans="1:28" ht="30" customHeight="1" hidden="1">
      <c r="A85" s="6" t="s">
        <v>1083</v>
      </c>
      <c r="B85" s="52" t="s">
        <v>1071</v>
      </c>
      <c r="C85" s="52" t="s">
        <v>1081</v>
      </c>
      <c r="D85" s="61" t="s">
        <v>219</v>
      </c>
      <c r="E85" s="41">
        <v>601050</v>
      </c>
      <c r="F85" s="40" t="s">
        <v>41</v>
      </c>
      <c r="G85" s="41">
        <v>0</v>
      </c>
      <c r="H85" s="40" t="s">
        <v>41</v>
      </c>
      <c r="I85" s="41">
        <v>0</v>
      </c>
      <c r="J85" s="40" t="s">
        <v>41</v>
      </c>
      <c r="K85" s="41">
        <v>0</v>
      </c>
      <c r="L85" s="40" t="s">
        <v>41</v>
      </c>
      <c r="M85" s="41">
        <v>0</v>
      </c>
      <c r="N85" s="40" t="s">
        <v>41</v>
      </c>
      <c r="O85" s="41">
        <f t="shared" si="1"/>
        <v>601050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0" t="s">
        <v>1082</v>
      </c>
      <c r="X85" s="40" t="s">
        <v>4897</v>
      </c>
      <c r="Y85" s="2" t="s">
        <v>41</v>
      </c>
      <c r="Z85" s="2" t="s">
        <v>41</v>
      </c>
      <c r="AA85" s="22"/>
      <c r="AB85" s="2" t="s">
        <v>41</v>
      </c>
    </row>
    <row r="86" spans="1:28" ht="30" customHeight="1" hidden="1">
      <c r="A86" s="6" t="s">
        <v>1086</v>
      </c>
      <c r="B86" s="52" t="s">
        <v>1071</v>
      </c>
      <c r="C86" s="52" t="s">
        <v>1084</v>
      </c>
      <c r="D86" s="61" t="s">
        <v>219</v>
      </c>
      <c r="E86" s="41">
        <v>601050</v>
      </c>
      <c r="F86" s="40" t="s">
        <v>41</v>
      </c>
      <c r="G86" s="41">
        <v>0</v>
      </c>
      <c r="H86" s="40" t="s">
        <v>41</v>
      </c>
      <c r="I86" s="41">
        <v>0</v>
      </c>
      <c r="J86" s="40" t="s">
        <v>41</v>
      </c>
      <c r="K86" s="41">
        <v>0</v>
      </c>
      <c r="L86" s="40" t="s">
        <v>41</v>
      </c>
      <c r="M86" s="41">
        <v>0</v>
      </c>
      <c r="N86" s="40" t="s">
        <v>41</v>
      </c>
      <c r="O86" s="41">
        <f t="shared" si="1"/>
        <v>601050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0" t="s">
        <v>1085</v>
      </c>
      <c r="X86" s="40" t="s">
        <v>4898</v>
      </c>
      <c r="Y86" s="2" t="s">
        <v>41</v>
      </c>
      <c r="Z86" s="2" t="s">
        <v>41</v>
      </c>
      <c r="AA86" s="22"/>
      <c r="AB86" s="2" t="s">
        <v>41</v>
      </c>
    </row>
    <row r="87" spans="1:28" ht="30" customHeight="1" hidden="1">
      <c r="A87" s="6" t="s">
        <v>221</v>
      </c>
      <c r="B87" s="52" t="s">
        <v>217</v>
      </c>
      <c r="C87" s="52" t="s">
        <v>218</v>
      </c>
      <c r="D87" s="61" t="s">
        <v>219</v>
      </c>
      <c r="E87" s="41">
        <v>0</v>
      </c>
      <c r="F87" s="40" t="s">
        <v>41</v>
      </c>
      <c r="G87" s="41">
        <v>0</v>
      </c>
      <c r="H87" s="40" t="s">
        <v>41</v>
      </c>
      <c r="I87" s="41">
        <v>0</v>
      </c>
      <c r="J87" s="40" t="s">
        <v>41</v>
      </c>
      <c r="K87" s="41">
        <v>0</v>
      </c>
      <c r="L87" s="40" t="s">
        <v>41</v>
      </c>
      <c r="M87" s="41">
        <v>0</v>
      </c>
      <c r="N87" s="40" t="s">
        <v>41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0" t="s">
        <v>220</v>
      </c>
      <c r="X87" s="40" t="s">
        <v>41</v>
      </c>
      <c r="Y87" s="2" t="s">
        <v>41</v>
      </c>
      <c r="Z87" s="2" t="s">
        <v>41</v>
      </c>
      <c r="AA87" s="22"/>
      <c r="AB87" s="2" t="s">
        <v>41</v>
      </c>
    </row>
    <row r="88" spans="1:28" ht="30" customHeight="1" hidden="1">
      <c r="A88" s="6" t="s">
        <v>224</v>
      </c>
      <c r="B88" s="52" t="s">
        <v>217</v>
      </c>
      <c r="C88" s="52" t="s">
        <v>222</v>
      </c>
      <c r="D88" s="61" t="s">
        <v>219</v>
      </c>
      <c r="E88" s="41">
        <v>0</v>
      </c>
      <c r="F88" s="40" t="s">
        <v>41</v>
      </c>
      <c r="G88" s="41">
        <v>0</v>
      </c>
      <c r="H88" s="40" t="s">
        <v>41</v>
      </c>
      <c r="I88" s="41">
        <v>0</v>
      </c>
      <c r="J88" s="40" t="s">
        <v>41</v>
      </c>
      <c r="K88" s="41">
        <v>0</v>
      </c>
      <c r="L88" s="40" t="s">
        <v>41</v>
      </c>
      <c r="M88" s="41">
        <v>0</v>
      </c>
      <c r="N88" s="40" t="s">
        <v>41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0" t="s">
        <v>223</v>
      </c>
      <c r="X88" s="40" t="s">
        <v>41</v>
      </c>
      <c r="Y88" s="2" t="s">
        <v>41</v>
      </c>
      <c r="Z88" s="2" t="s">
        <v>41</v>
      </c>
      <c r="AA88" s="22"/>
      <c r="AB88" s="2" t="s">
        <v>41</v>
      </c>
    </row>
    <row r="89" spans="1:28" ht="30" customHeight="1" hidden="1">
      <c r="A89" s="6" t="s">
        <v>1480</v>
      </c>
      <c r="B89" s="52" t="s">
        <v>217</v>
      </c>
      <c r="C89" s="52" t="s">
        <v>1478</v>
      </c>
      <c r="D89" s="61" t="s">
        <v>219</v>
      </c>
      <c r="E89" s="41">
        <v>0</v>
      </c>
      <c r="F89" s="40" t="s">
        <v>41</v>
      </c>
      <c r="G89" s="41">
        <v>0</v>
      </c>
      <c r="H89" s="40" t="s">
        <v>41</v>
      </c>
      <c r="I89" s="41">
        <v>0</v>
      </c>
      <c r="J89" s="40" t="s">
        <v>41</v>
      </c>
      <c r="K89" s="41">
        <v>0</v>
      </c>
      <c r="L89" s="40" t="s">
        <v>41</v>
      </c>
      <c r="M89" s="41">
        <v>0</v>
      </c>
      <c r="N89" s="40" t="s">
        <v>41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0" t="s">
        <v>1479</v>
      </c>
      <c r="X89" s="40" t="s">
        <v>4516</v>
      </c>
      <c r="Y89" s="2" t="s">
        <v>41</v>
      </c>
      <c r="Z89" s="2" t="s">
        <v>41</v>
      </c>
      <c r="AA89" s="22"/>
      <c r="AB89" s="2" t="s">
        <v>41</v>
      </c>
    </row>
    <row r="90" spans="1:28" ht="30" customHeight="1" hidden="1">
      <c r="A90" s="6" t="s">
        <v>227</v>
      </c>
      <c r="B90" s="52" t="s">
        <v>217</v>
      </c>
      <c r="C90" s="52" t="s">
        <v>225</v>
      </c>
      <c r="D90" s="61" t="s">
        <v>219</v>
      </c>
      <c r="E90" s="41">
        <v>0</v>
      </c>
      <c r="F90" s="40" t="s">
        <v>41</v>
      </c>
      <c r="G90" s="41">
        <v>0</v>
      </c>
      <c r="H90" s="40" t="s">
        <v>41</v>
      </c>
      <c r="I90" s="41">
        <v>0</v>
      </c>
      <c r="J90" s="40" t="s">
        <v>41</v>
      </c>
      <c r="K90" s="41">
        <v>0</v>
      </c>
      <c r="L90" s="40" t="s">
        <v>41</v>
      </c>
      <c r="M90" s="41">
        <v>0</v>
      </c>
      <c r="N90" s="40" t="s">
        <v>41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0" t="s">
        <v>226</v>
      </c>
      <c r="X90" s="40" t="s">
        <v>41</v>
      </c>
      <c r="Y90" s="2" t="s">
        <v>41</v>
      </c>
      <c r="Z90" s="2" t="s">
        <v>41</v>
      </c>
      <c r="AA90" s="22"/>
      <c r="AB90" s="2" t="s">
        <v>41</v>
      </c>
    </row>
    <row r="91" spans="1:28" ht="30" customHeight="1" hidden="1">
      <c r="A91" s="6" t="s">
        <v>230</v>
      </c>
      <c r="B91" s="52" t="s">
        <v>217</v>
      </c>
      <c r="C91" s="52" t="s">
        <v>228</v>
      </c>
      <c r="D91" s="61" t="s">
        <v>219</v>
      </c>
      <c r="E91" s="41">
        <v>0</v>
      </c>
      <c r="F91" s="40" t="s">
        <v>41</v>
      </c>
      <c r="G91" s="41">
        <v>0</v>
      </c>
      <c r="H91" s="40" t="s">
        <v>41</v>
      </c>
      <c r="I91" s="41">
        <v>0</v>
      </c>
      <c r="J91" s="40" t="s">
        <v>41</v>
      </c>
      <c r="K91" s="41">
        <v>0</v>
      </c>
      <c r="L91" s="40" t="s">
        <v>41</v>
      </c>
      <c r="M91" s="41">
        <v>0</v>
      </c>
      <c r="N91" s="40" t="s">
        <v>41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0" t="s">
        <v>229</v>
      </c>
      <c r="X91" s="40" t="s">
        <v>41</v>
      </c>
      <c r="Y91" s="2" t="s">
        <v>41</v>
      </c>
      <c r="Z91" s="2" t="s">
        <v>41</v>
      </c>
      <c r="AA91" s="22"/>
      <c r="AB91" s="2" t="s">
        <v>41</v>
      </c>
    </row>
    <row r="92" spans="1:28" ht="30" customHeight="1" hidden="1">
      <c r="A92" s="6" t="s">
        <v>261</v>
      </c>
      <c r="B92" s="52" t="s">
        <v>258</v>
      </c>
      <c r="C92" s="52" t="s">
        <v>259</v>
      </c>
      <c r="D92" s="61" t="s">
        <v>219</v>
      </c>
      <c r="E92" s="41">
        <v>570000</v>
      </c>
      <c r="F92" s="40" t="s">
        <v>41</v>
      </c>
      <c r="G92" s="41">
        <v>630000</v>
      </c>
      <c r="H92" s="40" t="s">
        <v>4899</v>
      </c>
      <c r="I92" s="41">
        <v>690000</v>
      </c>
      <c r="J92" s="40" t="s">
        <v>4900</v>
      </c>
      <c r="K92" s="41">
        <v>0</v>
      </c>
      <c r="L92" s="40" t="s">
        <v>41</v>
      </c>
      <c r="M92" s="41">
        <v>0</v>
      </c>
      <c r="N92" s="40" t="s">
        <v>41</v>
      </c>
      <c r="O92" s="41">
        <f aca="true" t="shared" si="2" ref="O92:O108">SMALL(E92:M92,COUNTIF(E92:M92,0)+1)</f>
        <v>570000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0" t="s">
        <v>260</v>
      </c>
      <c r="X92" s="40" t="s">
        <v>41</v>
      </c>
      <c r="Y92" s="2" t="s">
        <v>41</v>
      </c>
      <c r="Z92" s="2" t="s">
        <v>41</v>
      </c>
      <c r="AA92" s="22"/>
      <c r="AB92" s="2" t="s">
        <v>41</v>
      </c>
    </row>
    <row r="93" spans="1:28" ht="30" customHeight="1" hidden="1">
      <c r="A93" s="6" t="s">
        <v>3879</v>
      </c>
      <c r="B93" s="52" t="s">
        <v>258</v>
      </c>
      <c r="C93" s="52" t="s">
        <v>3877</v>
      </c>
      <c r="D93" s="61" t="s">
        <v>219</v>
      </c>
      <c r="E93" s="41">
        <v>680000</v>
      </c>
      <c r="F93" s="40" t="s">
        <v>41</v>
      </c>
      <c r="G93" s="41">
        <v>760000</v>
      </c>
      <c r="H93" s="40" t="s">
        <v>4899</v>
      </c>
      <c r="I93" s="41">
        <v>910000</v>
      </c>
      <c r="J93" s="40" t="s">
        <v>4900</v>
      </c>
      <c r="K93" s="41">
        <v>0</v>
      </c>
      <c r="L93" s="40" t="s">
        <v>41</v>
      </c>
      <c r="M93" s="41">
        <v>0</v>
      </c>
      <c r="N93" s="40" t="s">
        <v>41</v>
      </c>
      <c r="O93" s="41">
        <f t="shared" si="2"/>
        <v>680000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0" t="s">
        <v>3878</v>
      </c>
      <c r="X93" s="40" t="s">
        <v>41</v>
      </c>
      <c r="Y93" s="2" t="s">
        <v>41</v>
      </c>
      <c r="Z93" s="2" t="s">
        <v>41</v>
      </c>
      <c r="AA93" s="22"/>
      <c r="AB93" s="2" t="s">
        <v>41</v>
      </c>
    </row>
    <row r="94" spans="1:28" ht="30" customHeight="1" hidden="1">
      <c r="A94" s="6" t="s">
        <v>2262</v>
      </c>
      <c r="B94" s="52" t="s">
        <v>258</v>
      </c>
      <c r="C94" s="52" t="s">
        <v>2260</v>
      </c>
      <c r="D94" s="61" t="s">
        <v>219</v>
      </c>
      <c r="E94" s="41">
        <v>650000</v>
      </c>
      <c r="F94" s="40" t="s">
        <v>41</v>
      </c>
      <c r="G94" s="41">
        <v>760000</v>
      </c>
      <c r="H94" s="40" t="s">
        <v>4899</v>
      </c>
      <c r="I94" s="41">
        <v>910000</v>
      </c>
      <c r="J94" s="40" t="s">
        <v>4900</v>
      </c>
      <c r="K94" s="41">
        <v>0</v>
      </c>
      <c r="L94" s="40" t="s">
        <v>41</v>
      </c>
      <c r="M94" s="41">
        <v>0</v>
      </c>
      <c r="N94" s="40" t="s">
        <v>41</v>
      </c>
      <c r="O94" s="41">
        <f t="shared" si="2"/>
        <v>650000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0" t="s">
        <v>2261</v>
      </c>
      <c r="X94" s="40" t="s">
        <v>41</v>
      </c>
      <c r="Y94" s="2" t="s">
        <v>41</v>
      </c>
      <c r="Z94" s="2" t="s">
        <v>41</v>
      </c>
      <c r="AA94" s="22"/>
      <c r="AB94" s="2" t="s">
        <v>41</v>
      </c>
    </row>
    <row r="95" spans="1:28" ht="30" customHeight="1" hidden="1">
      <c r="A95" s="6" t="s">
        <v>4001</v>
      </c>
      <c r="B95" s="52" t="s">
        <v>3998</v>
      </c>
      <c r="C95" s="52" t="s">
        <v>3999</v>
      </c>
      <c r="D95" s="61" t="s">
        <v>699</v>
      </c>
      <c r="E95" s="41">
        <v>0</v>
      </c>
      <c r="F95" s="40" t="s">
        <v>41</v>
      </c>
      <c r="G95" s="41">
        <v>3630</v>
      </c>
      <c r="H95" s="40" t="s">
        <v>4901</v>
      </c>
      <c r="I95" s="41">
        <v>3810</v>
      </c>
      <c r="J95" s="40" t="s">
        <v>4902</v>
      </c>
      <c r="K95" s="41">
        <v>0</v>
      </c>
      <c r="L95" s="40" t="s">
        <v>41</v>
      </c>
      <c r="M95" s="41">
        <v>0</v>
      </c>
      <c r="N95" s="40" t="s">
        <v>41</v>
      </c>
      <c r="O95" s="41">
        <f t="shared" si="2"/>
        <v>3630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0" t="s">
        <v>4000</v>
      </c>
      <c r="X95" s="40" t="s">
        <v>41</v>
      </c>
      <c r="Y95" s="2" t="s">
        <v>41</v>
      </c>
      <c r="Z95" s="2" t="s">
        <v>41</v>
      </c>
      <c r="AA95" s="22"/>
      <c r="AB95" s="2" t="s">
        <v>41</v>
      </c>
    </row>
    <row r="96" spans="1:28" ht="30" customHeight="1" hidden="1">
      <c r="A96" s="6" t="s">
        <v>2021</v>
      </c>
      <c r="B96" s="52" t="s">
        <v>262</v>
      </c>
      <c r="C96" s="52" t="s">
        <v>2019</v>
      </c>
      <c r="D96" s="61" t="s">
        <v>699</v>
      </c>
      <c r="E96" s="41">
        <v>0</v>
      </c>
      <c r="F96" s="40" t="s">
        <v>41</v>
      </c>
      <c r="G96" s="41">
        <v>1065.6</v>
      </c>
      <c r="H96" s="40" t="s">
        <v>4903</v>
      </c>
      <c r="I96" s="41">
        <v>0</v>
      </c>
      <c r="J96" s="40" t="s">
        <v>41</v>
      </c>
      <c r="K96" s="41">
        <v>0</v>
      </c>
      <c r="L96" s="40" t="s">
        <v>41</v>
      </c>
      <c r="M96" s="41">
        <v>0</v>
      </c>
      <c r="N96" s="40" t="s">
        <v>41</v>
      </c>
      <c r="O96" s="41">
        <f t="shared" si="2"/>
        <v>1065.6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0" t="s">
        <v>2020</v>
      </c>
      <c r="X96" s="40" t="s">
        <v>41</v>
      </c>
      <c r="Y96" s="2" t="s">
        <v>41</v>
      </c>
      <c r="Z96" s="2" t="s">
        <v>41</v>
      </c>
      <c r="AA96" s="22"/>
      <c r="AB96" s="2" t="s">
        <v>41</v>
      </c>
    </row>
    <row r="97" spans="1:28" ht="30" customHeight="1" hidden="1">
      <c r="A97" s="6" t="s">
        <v>3814</v>
      </c>
      <c r="B97" s="52" t="s">
        <v>262</v>
      </c>
      <c r="C97" s="52" t="s">
        <v>3812</v>
      </c>
      <c r="D97" s="61" t="s">
        <v>699</v>
      </c>
      <c r="E97" s="41">
        <v>0</v>
      </c>
      <c r="F97" s="40" t="s">
        <v>41</v>
      </c>
      <c r="G97" s="41">
        <v>1090</v>
      </c>
      <c r="H97" s="40" t="s">
        <v>4903</v>
      </c>
      <c r="I97" s="41">
        <v>984</v>
      </c>
      <c r="J97" s="40" t="s">
        <v>4904</v>
      </c>
      <c r="K97" s="41">
        <v>0</v>
      </c>
      <c r="L97" s="40" t="s">
        <v>41</v>
      </c>
      <c r="M97" s="41">
        <v>0</v>
      </c>
      <c r="N97" s="40" t="s">
        <v>41</v>
      </c>
      <c r="O97" s="41">
        <f t="shared" si="2"/>
        <v>984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0" t="s">
        <v>3813</v>
      </c>
      <c r="X97" s="40" t="s">
        <v>41</v>
      </c>
      <c r="Y97" s="2" t="s">
        <v>41</v>
      </c>
      <c r="Z97" s="2" t="s">
        <v>41</v>
      </c>
      <c r="AA97" s="22"/>
      <c r="AB97" s="2" t="s">
        <v>41</v>
      </c>
    </row>
    <row r="98" spans="1:28" ht="30" customHeight="1" hidden="1">
      <c r="A98" s="6" t="s">
        <v>2107</v>
      </c>
      <c r="B98" s="52" t="s">
        <v>262</v>
      </c>
      <c r="C98" s="52" t="s">
        <v>2105</v>
      </c>
      <c r="D98" s="61" t="s">
        <v>699</v>
      </c>
      <c r="E98" s="41">
        <v>850</v>
      </c>
      <c r="F98" s="40" t="s">
        <v>41</v>
      </c>
      <c r="G98" s="41">
        <v>1075.9</v>
      </c>
      <c r="H98" s="40" t="s">
        <v>4903</v>
      </c>
      <c r="I98" s="41">
        <v>984</v>
      </c>
      <c r="J98" s="40" t="s">
        <v>4904</v>
      </c>
      <c r="K98" s="41">
        <v>0</v>
      </c>
      <c r="L98" s="40" t="s">
        <v>41</v>
      </c>
      <c r="M98" s="41">
        <v>0</v>
      </c>
      <c r="N98" s="40" t="s">
        <v>41</v>
      </c>
      <c r="O98" s="41">
        <f t="shared" si="2"/>
        <v>850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0" t="s">
        <v>2106</v>
      </c>
      <c r="X98" s="40" t="s">
        <v>41</v>
      </c>
      <c r="Y98" s="2" t="s">
        <v>41</v>
      </c>
      <c r="Z98" s="2" t="s">
        <v>41</v>
      </c>
      <c r="AA98" s="22"/>
      <c r="AB98" s="2" t="s">
        <v>41</v>
      </c>
    </row>
    <row r="99" spans="1:28" ht="30" customHeight="1" hidden="1">
      <c r="A99" s="6" t="s">
        <v>2103</v>
      </c>
      <c r="B99" s="52" t="s">
        <v>262</v>
      </c>
      <c r="C99" s="52" t="s">
        <v>2101</v>
      </c>
      <c r="D99" s="61" t="s">
        <v>699</v>
      </c>
      <c r="E99" s="41">
        <v>0</v>
      </c>
      <c r="F99" s="40" t="s">
        <v>41</v>
      </c>
      <c r="G99" s="41">
        <v>1064</v>
      </c>
      <c r="H99" s="40" t="s">
        <v>4903</v>
      </c>
      <c r="I99" s="41">
        <v>958</v>
      </c>
      <c r="J99" s="40" t="s">
        <v>4904</v>
      </c>
      <c r="K99" s="41">
        <v>0</v>
      </c>
      <c r="L99" s="40" t="s">
        <v>41</v>
      </c>
      <c r="M99" s="41">
        <v>0</v>
      </c>
      <c r="N99" s="40" t="s">
        <v>41</v>
      </c>
      <c r="O99" s="41">
        <f t="shared" si="2"/>
        <v>958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0" t="s">
        <v>2102</v>
      </c>
      <c r="X99" s="40" t="s">
        <v>41</v>
      </c>
      <c r="Y99" s="2" t="s">
        <v>41</v>
      </c>
      <c r="Z99" s="2" t="s">
        <v>41</v>
      </c>
      <c r="AA99" s="22"/>
      <c r="AB99" s="2" t="s">
        <v>41</v>
      </c>
    </row>
    <row r="100" spans="1:28" ht="30" customHeight="1" hidden="1">
      <c r="A100" s="6" t="s">
        <v>4134</v>
      </c>
      <c r="B100" s="52" t="s">
        <v>4131</v>
      </c>
      <c r="C100" s="52" t="s">
        <v>4132</v>
      </c>
      <c r="D100" s="61" t="s">
        <v>699</v>
      </c>
      <c r="E100" s="41">
        <v>0</v>
      </c>
      <c r="F100" s="40" t="s">
        <v>41</v>
      </c>
      <c r="G100" s="41">
        <v>1255</v>
      </c>
      <c r="H100" s="40" t="s">
        <v>4902</v>
      </c>
      <c r="I100" s="41">
        <v>0</v>
      </c>
      <c r="J100" s="40" t="s">
        <v>41</v>
      </c>
      <c r="K100" s="41">
        <v>0</v>
      </c>
      <c r="L100" s="40" t="s">
        <v>41</v>
      </c>
      <c r="M100" s="41">
        <v>0</v>
      </c>
      <c r="N100" s="40" t="s">
        <v>41</v>
      </c>
      <c r="O100" s="41">
        <f t="shared" si="2"/>
        <v>1255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0" t="s">
        <v>4133</v>
      </c>
      <c r="X100" s="40" t="s">
        <v>41</v>
      </c>
      <c r="Y100" s="2" t="s">
        <v>41</v>
      </c>
      <c r="Z100" s="2" t="s">
        <v>41</v>
      </c>
      <c r="AA100" s="22"/>
      <c r="AB100" s="2" t="s">
        <v>41</v>
      </c>
    </row>
    <row r="101" spans="1:28" ht="30" customHeight="1" hidden="1">
      <c r="A101" s="6" t="s">
        <v>265</v>
      </c>
      <c r="B101" s="52" t="s">
        <v>262</v>
      </c>
      <c r="C101" s="52" t="s">
        <v>263</v>
      </c>
      <c r="D101" s="61" t="s">
        <v>219</v>
      </c>
      <c r="E101" s="41">
        <v>912000</v>
      </c>
      <c r="F101" s="40" t="s">
        <v>41</v>
      </c>
      <c r="G101" s="41">
        <v>1065600</v>
      </c>
      <c r="H101" s="40" t="s">
        <v>4903</v>
      </c>
      <c r="I101" s="41">
        <v>1056500</v>
      </c>
      <c r="J101" s="40" t="s">
        <v>4904</v>
      </c>
      <c r="K101" s="41">
        <v>0</v>
      </c>
      <c r="L101" s="40" t="s">
        <v>41</v>
      </c>
      <c r="M101" s="41">
        <v>0</v>
      </c>
      <c r="N101" s="40" t="s">
        <v>41</v>
      </c>
      <c r="O101" s="41">
        <f t="shared" si="2"/>
        <v>912000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0" t="s">
        <v>264</v>
      </c>
      <c r="X101" s="40" t="s">
        <v>41</v>
      </c>
      <c r="Y101" s="2" t="s">
        <v>41</v>
      </c>
      <c r="Z101" s="2" t="s">
        <v>41</v>
      </c>
      <c r="AA101" s="22"/>
      <c r="AB101" s="2" t="s">
        <v>41</v>
      </c>
    </row>
    <row r="102" spans="1:28" ht="30" customHeight="1" hidden="1">
      <c r="A102" s="6" t="s">
        <v>2144</v>
      </c>
      <c r="B102" s="52" t="s">
        <v>2096</v>
      </c>
      <c r="C102" s="52" t="s">
        <v>2142</v>
      </c>
      <c r="D102" s="61" t="s">
        <v>699</v>
      </c>
      <c r="E102" s="41">
        <v>3490</v>
      </c>
      <c r="F102" s="40" t="s">
        <v>41</v>
      </c>
      <c r="G102" s="41">
        <v>3810</v>
      </c>
      <c r="H102" s="40" t="s">
        <v>4905</v>
      </c>
      <c r="I102" s="41">
        <v>3600</v>
      </c>
      <c r="J102" s="40" t="s">
        <v>4906</v>
      </c>
      <c r="K102" s="41">
        <v>0</v>
      </c>
      <c r="L102" s="40" t="s">
        <v>41</v>
      </c>
      <c r="M102" s="41">
        <v>0</v>
      </c>
      <c r="N102" s="40" t="s">
        <v>41</v>
      </c>
      <c r="O102" s="41">
        <f t="shared" si="2"/>
        <v>3490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0" t="s">
        <v>2143</v>
      </c>
      <c r="X102" s="40" t="s">
        <v>41</v>
      </c>
      <c r="Y102" s="2" t="s">
        <v>41</v>
      </c>
      <c r="Z102" s="2" t="s">
        <v>41</v>
      </c>
      <c r="AA102" s="22"/>
      <c r="AB102" s="2" t="s">
        <v>41</v>
      </c>
    </row>
    <row r="103" spans="1:28" ht="30" customHeight="1" hidden="1">
      <c r="A103" s="6" t="s">
        <v>2099</v>
      </c>
      <c r="B103" s="52" t="s">
        <v>2096</v>
      </c>
      <c r="C103" s="52" t="s">
        <v>2097</v>
      </c>
      <c r="D103" s="61" t="s">
        <v>699</v>
      </c>
      <c r="E103" s="41">
        <v>3440</v>
      </c>
      <c r="F103" s="40" t="s">
        <v>41</v>
      </c>
      <c r="G103" s="41">
        <v>3752</v>
      </c>
      <c r="H103" s="40" t="s">
        <v>4905</v>
      </c>
      <c r="I103" s="41">
        <v>3550</v>
      </c>
      <c r="J103" s="40" t="s">
        <v>4906</v>
      </c>
      <c r="K103" s="41">
        <v>0</v>
      </c>
      <c r="L103" s="40" t="s">
        <v>41</v>
      </c>
      <c r="M103" s="41">
        <v>0</v>
      </c>
      <c r="N103" s="40" t="s">
        <v>41</v>
      </c>
      <c r="O103" s="41">
        <f t="shared" si="2"/>
        <v>3440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0" t="s">
        <v>2098</v>
      </c>
      <c r="X103" s="40" t="s">
        <v>41</v>
      </c>
      <c r="Y103" s="2" t="s">
        <v>41</v>
      </c>
      <c r="Z103" s="2" t="s">
        <v>41</v>
      </c>
      <c r="AA103" s="22"/>
      <c r="AB103" s="2" t="s">
        <v>41</v>
      </c>
    </row>
    <row r="104" spans="1:28" ht="30" customHeight="1" hidden="1">
      <c r="A104" s="6" t="s">
        <v>2241</v>
      </c>
      <c r="B104" s="52" t="s">
        <v>2096</v>
      </c>
      <c r="C104" s="52" t="s">
        <v>2239</v>
      </c>
      <c r="D104" s="61" t="s">
        <v>699</v>
      </c>
      <c r="E104" s="41">
        <v>3390</v>
      </c>
      <c r="F104" s="40" t="s">
        <v>41</v>
      </c>
      <c r="G104" s="41">
        <v>3655</v>
      </c>
      <c r="H104" s="40" t="s">
        <v>4905</v>
      </c>
      <c r="I104" s="41">
        <v>3500</v>
      </c>
      <c r="J104" s="40" t="s">
        <v>4906</v>
      </c>
      <c r="K104" s="41">
        <v>0</v>
      </c>
      <c r="L104" s="40" t="s">
        <v>41</v>
      </c>
      <c r="M104" s="41">
        <v>0</v>
      </c>
      <c r="N104" s="40" t="s">
        <v>41</v>
      </c>
      <c r="O104" s="41">
        <f t="shared" si="2"/>
        <v>3390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0" t="s">
        <v>2240</v>
      </c>
      <c r="X104" s="40" t="s">
        <v>41</v>
      </c>
      <c r="Y104" s="2" t="s">
        <v>41</v>
      </c>
      <c r="Z104" s="2" t="s">
        <v>41</v>
      </c>
      <c r="AA104" s="22"/>
      <c r="AB104" s="2" t="s">
        <v>41</v>
      </c>
    </row>
    <row r="105" spans="1:28" ht="30" customHeight="1" hidden="1">
      <c r="A105" s="6" t="s">
        <v>1499</v>
      </c>
      <c r="B105" s="52" t="s">
        <v>1492</v>
      </c>
      <c r="C105" s="52" t="s">
        <v>1497</v>
      </c>
      <c r="D105" s="61" t="s">
        <v>699</v>
      </c>
      <c r="E105" s="41">
        <v>988</v>
      </c>
      <c r="F105" s="40" t="s">
        <v>41</v>
      </c>
      <c r="G105" s="41">
        <v>1197.9</v>
      </c>
      <c r="H105" s="40" t="s">
        <v>4893</v>
      </c>
      <c r="I105" s="41">
        <v>998.8</v>
      </c>
      <c r="J105" s="40" t="s">
        <v>4907</v>
      </c>
      <c r="K105" s="41">
        <v>0</v>
      </c>
      <c r="L105" s="40" t="s">
        <v>41</v>
      </c>
      <c r="M105" s="41">
        <v>0</v>
      </c>
      <c r="N105" s="40" t="s">
        <v>41</v>
      </c>
      <c r="O105" s="41">
        <f t="shared" si="2"/>
        <v>988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0" t="s">
        <v>1498</v>
      </c>
      <c r="X105" s="40" t="s">
        <v>41</v>
      </c>
      <c r="Y105" s="2" t="s">
        <v>41</v>
      </c>
      <c r="Z105" s="2" t="s">
        <v>41</v>
      </c>
      <c r="AA105" s="22"/>
      <c r="AB105" s="2" t="s">
        <v>41</v>
      </c>
    </row>
    <row r="106" spans="1:28" ht="30" customHeight="1" hidden="1">
      <c r="A106" s="6" t="s">
        <v>1495</v>
      </c>
      <c r="B106" s="52" t="s">
        <v>1492</v>
      </c>
      <c r="C106" s="52" t="s">
        <v>1493</v>
      </c>
      <c r="D106" s="61" t="s">
        <v>699</v>
      </c>
      <c r="E106" s="41">
        <v>974</v>
      </c>
      <c r="F106" s="40" t="s">
        <v>41</v>
      </c>
      <c r="G106" s="41">
        <v>1182.6</v>
      </c>
      <c r="H106" s="40" t="s">
        <v>4893</v>
      </c>
      <c r="I106" s="41">
        <v>982.5</v>
      </c>
      <c r="J106" s="40" t="s">
        <v>4907</v>
      </c>
      <c r="K106" s="41">
        <v>0</v>
      </c>
      <c r="L106" s="40" t="s">
        <v>41</v>
      </c>
      <c r="M106" s="41">
        <v>0</v>
      </c>
      <c r="N106" s="40" t="s">
        <v>41</v>
      </c>
      <c r="O106" s="41">
        <f t="shared" si="2"/>
        <v>974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0" t="s">
        <v>1494</v>
      </c>
      <c r="X106" s="40" t="s">
        <v>41</v>
      </c>
      <c r="Y106" s="2" t="s">
        <v>41</v>
      </c>
      <c r="Z106" s="2" t="s">
        <v>41</v>
      </c>
      <c r="AA106" s="22"/>
      <c r="AB106" s="2" t="s">
        <v>41</v>
      </c>
    </row>
    <row r="107" spans="1:28" ht="30" customHeight="1" hidden="1">
      <c r="A107" s="6" t="s">
        <v>2229</v>
      </c>
      <c r="B107" s="52" t="s">
        <v>2227</v>
      </c>
      <c r="C107" s="52" t="s">
        <v>41</v>
      </c>
      <c r="D107" s="61" t="s">
        <v>699</v>
      </c>
      <c r="E107" s="41">
        <v>0</v>
      </c>
      <c r="F107" s="40" t="s">
        <v>41</v>
      </c>
      <c r="G107" s="41">
        <v>0</v>
      </c>
      <c r="H107" s="40" t="s">
        <v>41</v>
      </c>
      <c r="I107" s="41">
        <v>0</v>
      </c>
      <c r="J107" s="40" t="s">
        <v>41</v>
      </c>
      <c r="K107" s="41">
        <v>0</v>
      </c>
      <c r="L107" s="40" t="s">
        <v>41</v>
      </c>
      <c r="M107" s="41">
        <v>500</v>
      </c>
      <c r="N107" s="40" t="s">
        <v>41</v>
      </c>
      <c r="O107" s="41">
        <f t="shared" si="2"/>
        <v>500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0" t="s">
        <v>2228</v>
      </c>
      <c r="X107" s="40" t="s">
        <v>41</v>
      </c>
      <c r="Y107" s="2" t="s">
        <v>41</v>
      </c>
      <c r="Z107" s="2" t="s">
        <v>41</v>
      </c>
      <c r="AA107" s="22"/>
      <c r="AB107" s="2" t="s">
        <v>41</v>
      </c>
    </row>
    <row r="108" spans="1:28" ht="30" customHeight="1" hidden="1">
      <c r="A108" s="6" t="s">
        <v>1100</v>
      </c>
      <c r="B108" s="52" t="s">
        <v>1098</v>
      </c>
      <c r="C108" s="52" t="s">
        <v>146</v>
      </c>
      <c r="D108" s="61" t="s">
        <v>59</v>
      </c>
      <c r="E108" s="41">
        <v>0</v>
      </c>
      <c r="F108" s="40" t="s">
        <v>41</v>
      </c>
      <c r="G108" s="41">
        <v>0</v>
      </c>
      <c r="H108" s="40" t="s">
        <v>41</v>
      </c>
      <c r="I108" s="41">
        <v>0</v>
      </c>
      <c r="J108" s="40" t="s">
        <v>41</v>
      </c>
      <c r="K108" s="41">
        <v>0</v>
      </c>
      <c r="L108" s="40" t="s">
        <v>41</v>
      </c>
      <c r="M108" s="41">
        <v>41349</v>
      </c>
      <c r="N108" s="40" t="s">
        <v>4908</v>
      </c>
      <c r="O108" s="41">
        <f t="shared" si="2"/>
        <v>41349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0" t="s">
        <v>1099</v>
      </c>
      <c r="X108" s="40" t="s">
        <v>4909</v>
      </c>
      <c r="Y108" s="2" t="s">
        <v>41</v>
      </c>
      <c r="Z108" s="2" t="s">
        <v>41</v>
      </c>
      <c r="AA108" s="22"/>
      <c r="AB108" s="2" t="s">
        <v>41</v>
      </c>
    </row>
    <row r="109" spans="1:28" ht="30" customHeight="1" hidden="1">
      <c r="A109" s="6" t="s">
        <v>148</v>
      </c>
      <c r="B109" s="52" t="s">
        <v>145</v>
      </c>
      <c r="C109" s="52" t="s">
        <v>146</v>
      </c>
      <c r="D109" s="61" t="s">
        <v>59</v>
      </c>
      <c r="E109" s="41">
        <v>0</v>
      </c>
      <c r="F109" s="40" t="s">
        <v>41</v>
      </c>
      <c r="G109" s="41">
        <v>0</v>
      </c>
      <c r="H109" s="40" t="s">
        <v>41</v>
      </c>
      <c r="I109" s="41">
        <v>0</v>
      </c>
      <c r="J109" s="40" t="s">
        <v>41</v>
      </c>
      <c r="K109" s="41">
        <v>0</v>
      </c>
      <c r="L109" s="40" t="s">
        <v>41</v>
      </c>
      <c r="M109" s="41">
        <v>0</v>
      </c>
      <c r="N109" s="40" t="s">
        <v>41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0" t="s">
        <v>147</v>
      </c>
      <c r="X109" s="40" t="s">
        <v>41</v>
      </c>
      <c r="Y109" s="2" t="s">
        <v>41</v>
      </c>
      <c r="Z109" s="2" t="s">
        <v>41</v>
      </c>
      <c r="AA109" s="22"/>
      <c r="AB109" s="2" t="s">
        <v>41</v>
      </c>
    </row>
    <row r="110" spans="1:28" ht="30" customHeight="1" hidden="1">
      <c r="A110" s="6" t="s">
        <v>1103</v>
      </c>
      <c r="B110" s="52" t="s">
        <v>1101</v>
      </c>
      <c r="C110" s="52" t="s">
        <v>146</v>
      </c>
      <c r="D110" s="61" t="s">
        <v>150</v>
      </c>
      <c r="E110" s="41">
        <v>0</v>
      </c>
      <c r="F110" s="40" t="s">
        <v>41</v>
      </c>
      <c r="G110" s="41">
        <v>0</v>
      </c>
      <c r="H110" s="40" t="s">
        <v>41</v>
      </c>
      <c r="I110" s="41">
        <v>0</v>
      </c>
      <c r="J110" s="40" t="s">
        <v>41</v>
      </c>
      <c r="K110" s="41">
        <v>0</v>
      </c>
      <c r="L110" s="40" t="s">
        <v>41</v>
      </c>
      <c r="M110" s="41">
        <v>72600</v>
      </c>
      <c r="N110" s="40" t="s">
        <v>4908</v>
      </c>
      <c r="O110" s="41">
        <f>SMALL(E110:M110,COUNTIF(E110:M110,0)+1)</f>
        <v>72600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0" t="s">
        <v>1102</v>
      </c>
      <c r="X110" s="40" t="s">
        <v>4909</v>
      </c>
      <c r="Y110" s="2" t="s">
        <v>41</v>
      </c>
      <c r="Z110" s="2" t="s">
        <v>41</v>
      </c>
      <c r="AA110" s="22"/>
      <c r="AB110" s="2" t="s">
        <v>41</v>
      </c>
    </row>
    <row r="111" spans="1:28" ht="30" customHeight="1" hidden="1">
      <c r="A111" s="6" t="s">
        <v>152</v>
      </c>
      <c r="B111" s="52" t="s">
        <v>149</v>
      </c>
      <c r="C111" s="52" t="s">
        <v>146</v>
      </c>
      <c r="D111" s="61" t="s">
        <v>150</v>
      </c>
      <c r="E111" s="41">
        <v>0</v>
      </c>
      <c r="F111" s="40" t="s">
        <v>41</v>
      </c>
      <c r="G111" s="41">
        <v>0</v>
      </c>
      <c r="H111" s="40" t="s">
        <v>41</v>
      </c>
      <c r="I111" s="41">
        <v>0</v>
      </c>
      <c r="J111" s="40" t="s">
        <v>41</v>
      </c>
      <c r="K111" s="41">
        <v>0</v>
      </c>
      <c r="L111" s="40" t="s">
        <v>41</v>
      </c>
      <c r="M111" s="41">
        <v>0</v>
      </c>
      <c r="N111" s="40" t="s">
        <v>41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0" t="s">
        <v>151</v>
      </c>
      <c r="X111" s="40" t="s">
        <v>41</v>
      </c>
      <c r="Y111" s="2" t="s">
        <v>41</v>
      </c>
      <c r="Z111" s="2" t="s">
        <v>41</v>
      </c>
      <c r="AA111" s="22"/>
      <c r="AB111" s="2" t="s">
        <v>41</v>
      </c>
    </row>
    <row r="112" spans="1:28" ht="30" customHeight="1" hidden="1">
      <c r="A112" s="6" t="s">
        <v>1455</v>
      </c>
      <c r="B112" s="52" t="s">
        <v>1452</v>
      </c>
      <c r="C112" s="52" t="s">
        <v>1453</v>
      </c>
      <c r="D112" s="61" t="s">
        <v>150</v>
      </c>
      <c r="E112" s="41">
        <v>41800</v>
      </c>
      <c r="F112" s="40" t="s">
        <v>41</v>
      </c>
      <c r="G112" s="41">
        <v>0</v>
      </c>
      <c r="H112" s="40" t="s">
        <v>41</v>
      </c>
      <c r="I112" s="41">
        <v>0</v>
      </c>
      <c r="J112" s="40" t="s">
        <v>41</v>
      </c>
      <c r="K112" s="41">
        <v>0</v>
      </c>
      <c r="L112" s="40" t="s">
        <v>41</v>
      </c>
      <c r="M112" s="41">
        <v>0</v>
      </c>
      <c r="N112" s="40" t="s">
        <v>41</v>
      </c>
      <c r="O112" s="41">
        <f aca="true" t="shared" si="3" ref="O112:O118">SMALL(E112:M112,COUNTIF(E112:M112,0)+1)</f>
        <v>41800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0" t="s">
        <v>1454</v>
      </c>
      <c r="X112" s="40" t="s">
        <v>41</v>
      </c>
      <c r="Y112" s="2" t="s">
        <v>41</v>
      </c>
      <c r="Z112" s="2" t="s">
        <v>41</v>
      </c>
      <c r="AA112" s="22"/>
      <c r="AB112" s="2" t="s">
        <v>41</v>
      </c>
    </row>
    <row r="113" spans="1:28" ht="30" customHeight="1" hidden="1">
      <c r="A113" s="6" t="s">
        <v>1460</v>
      </c>
      <c r="B113" s="52" t="s">
        <v>1457</v>
      </c>
      <c r="C113" s="52" t="s">
        <v>1458</v>
      </c>
      <c r="D113" s="61" t="s">
        <v>150</v>
      </c>
      <c r="E113" s="41">
        <v>0</v>
      </c>
      <c r="F113" s="40" t="s">
        <v>41</v>
      </c>
      <c r="G113" s="41">
        <v>600</v>
      </c>
      <c r="H113" s="40" t="s">
        <v>4910</v>
      </c>
      <c r="I113" s="41">
        <v>0</v>
      </c>
      <c r="J113" s="40" t="s">
        <v>41</v>
      </c>
      <c r="K113" s="41">
        <v>0</v>
      </c>
      <c r="L113" s="40" t="s">
        <v>41</v>
      </c>
      <c r="M113" s="41">
        <v>0</v>
      </c>
      <c r="N113" s="40" t="s">
        <v>41</v>
      </c>
      <c r="O113" s="41">
        <f t="shared" si="3"/>
        <v>600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0" t="s">
        <v>1459</v>
      </c>
      <c r="X113" s="40" t="s">
        <v>41</v>
      </c>
      <c r="Y113" s="2" t="s">
        <v>41</v>
      </c>
      <c r="Z113" s="2" t="s">
        <v>41</v>
      </c>
      <c r="AA113" s="22"/>
      <c r="AB113" s="2" t="s">
        <v>41</v>
      </c>
    </row>
    <row r="114" spans="1:28" ht="30" customHeight="1" hidden="1">
      <c r="A114" s="6" t="s">
        <v>2237</v>
      </c>
      <c r="B114" s="52" t="s">
        <v>2234</v>
      </c>
      <c r="C114" s="52" t="s">
        <v>2235</v>
      </c>
      <c r="D114" s="61" t="s">
        <v>59</v>
      </c>
      <c r="E114" s="41">
        <v>0</v>
      </c>
      <c r="F114" s="40" t="s">
        <v>41</v>
      </c>
      <c r="G114" s="41">
        <v>0</v>
      </c>
      <c r="H114" s="40" t="s">
        <v>41</v>
      </c>
      <c r="I114" s="41">
        <v>24000</v>
      </c>
      <c r="J114" s="40" t="s">
        <v>4911</v>
      </c>
      <c r="K114" s="41">
        <v>0</v>
      </c>
      <c r="L114" s="40" t="s">
        <v>41</v>
      </c>
      <c r="M114" s="41">
        <v>0</v>
      </c>
      <c r="N114" s="40" t="s">
        <v>41</v>
      </c>
      <c r="O114" s="41">
        <f t="shared" si="3"/>
        <v>24000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0" t="s">
        <v>2236</v>
      </c>
      <c r="X114" s="40" t="s">
        <v>41</v>
      </c>
      <c r="Y114" s="2" t="s">
        <v>41</v>
      </c>
      <c r="Z114" s="2" t="s">
        <v>41</v>
      </c>
      <c r="AA114" s="22"/>
      <c r="AB114" s="2" t="s">
        <v>41</v>
      </c>
    </row>
    <row r="115" spans="1:28" ht="30" customHeight="1" hidden="1">
      <c r="A115" s="6" t="s">
        <v>1378</v>
      </c>
      <c r="B115" s="52" t="s">
        <v>1375</v>
      </c>
      <c r="C115" s="52" t="s">
        <v>1376</v>
      </c>
      <c r="D115" s="61" t="s">
        <v>130</v>
      </c>
      <c r="E115" s="41">
        <v>410130</v>
      </c>
      <c r="F115" s="40" t="s">
        <v>41</v>
      </c>
      <c r="G115" s="41">
        <v>482035.92</v>
      </c>
      <c r="H115" s="40" t="s">
        <v>4912</v>
      </c>
      <c r="I115" s="41">
        <v>389221.55</v>
      </c>
      <c r="J115" s="40" t="s">
        <v>4913</v>
      </c>
      <c r="K115" s="41">
        <v>0</v>
      </c>
      <c r="L115" s="40" t="s">
        <v>41</v>
      </c>
      <c r="M115" s="41">
        <v>0</v>
      </c>
      <c r="N115" s="40" t="s">
        <v>41</v>
      </c>
      <c r="O115" s="41">
        <f t="shared" si="3"/>
        <v>389221.55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0" t="s">
        <v>1377</v>
      </c>
      <c r="X115" s="40" t="s">
        <v>41</v>
      </c>
      <c r="Y115" s="2" t="s">
        <v>41</v>
      </c>
      <c r="Z115" s="2" t="s">
        <v>41</v>
      </c>
      <c r="AA115" s="22"/>
      <c r="AB115" s="2" t="s">
        <v>41</v>
      </c>
    </row>
    <row r="116" spans="1:28" ht="30" customHeight="1" hidden="1">
      <c r="A116" s="6" t="s">
        <v>1241</v>
      </c>
      <c r="B116" s="52" t="s">
        <v>1238</v>
      </c>
      <c r="C116" s="52" t="s">
        <v>1239</v>
      </c>
      <c r="D116" s="61" t="s">
        <v>130</v>
      </c>
      <c r="E116" s="41">
        <v>369000</v>
      </c>
      <c r="F116" s="40" t="s">
        <v>41</v>
      </c>
      <c r="G116" s="41">
        <v>407185.62</v>
      </c>
      <c r="H116" s="40" t="s">
        <v>4914</v>
      </c>
      <c r="I116" s="41">
        <v>389221.55</v>
      </c>
      <c r="J116" s="40" t="s">
        <v>4913</v>
      </c>
      <c r="K116" s="41">
        <v>0</v>
      </c>
      <c r="L116" s="40" t="s">
        <v>41</v>
      </c>
      <c r="M116" s="41">
        <v>0</v>
      </c>
      <c r="N116" s="40" t="s">
        <v>41</v>
      </c>
      <c r="O116" s="41">
        <f t="shared" si="3"/>
        <v>369000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0" t="s">
        <v>1240</v>
      </c>
      <c r="X116" s="40" t="s">
        <v>41</v>
      </c>
      <c r="Y116" s="2" t="s">
        <v>41</v>
      </c>
      <c r="Z116" s="2" t="s">
        <v>41</v>
      </c>
      <c r="AA116" s="22"/>
      <c r="AB116" s="2" t="s">
        <v>41</v>
      </c>
    </row>
    <row r="117" spans="1:28" ht="30" customHeight="1" hidden="1">
      <c r="A117" s="6" t="s">
        <v>2551</v>
      </c>
      <c r="B117" s="52" t="s">
        <v>1238</v>
      </c>
      <c r="C117" s="52" t="s">
        <v>2548</v>
      </c>
      <c r="D117" s="61" t="s">
        <v>2549</v>
      </c>
      <c r="E117" s="41">
        <v>1685</v>
      </c>
      <c r="F117" s="40" t="s">
        <v>41</v>
      </c>
      <c r="G117" s="41">
        <v>1810</v>
      </c>
      <c r="H117" s="40" t="s">
        <v>4914</v>
      </c>
      <c r="I117" s="41">
        <v>1600</v>
      </c>
      <c r="J117" s="40" t="s">
        <v>4913</v>
      </c>
      <c r="K117" s="41">
        <v>0</v>
      </c>
      <c r="L117" s="40" t="s">
        <v>41</v>
      </c>
      <c r="M117" s="41">
        <v>0</v>
      </c>
      <c r="N117" s="40" t="s">
        <v>41</v>
      </c>
      <c r="O117" s="41">
        <f t="shared" si="3"/>
        <v>1600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0" t="s">
        <v>2550</v>
      </c>
      <c r="X117" s="40" t="s">
        <v>41</v>
      </c>
      <c r="Y117" s="2" t="s">
        <v>41</v>
      </c>
      <c r="Z117" s="2" t="s">
        <v>41</v>
      </c>
      <c r="AA117" s="22"/>
      <c r="AB117" s="2" t="s">
        <v>41</v>
      </c>
    </row>
    <row r="118" spans="1:28" ht="30" customHeight="1" hidden="1">
      <c r="A118" s="6" t="s">
        <v>1648</v>
      </c>
      <c r="B118" s="52" t="s">
        <v>1645</v>
      </c>
      <c r="C118" s="52" t="s">
        <v>1646</v>
      </c>
      <c r="D118" s="61" t="s">
        <v>699</v>
      </c>
      <c r="E118" s="41">
        <v>0</v>
      </c>
      <c r="F118" s="40" t="s">
        <v>41</v>
      </c>
      <c r="G118" s="41">
        <v>400</v>
      </c>
      <c r="H118" s="40" t="s">
        <v>4915</v>
      </c>
      <c r="I118" s="41">
        <v>0</v>
      </c>
      <c r="J118" s="40" t="s">
        <v>41</v>
      </c>
      <c r="K118" s="41">
        <v>0</v>
      </c>
      <c r="L118" s="40" t="s">
        <v>41</v>
      </c>
      <c r="M118" s="41">
        <v>0</v>
      </c>
      <c r="N118" s="40" t="s">
        <v>41</v>
      </c>
      <c r="O118" s="41">
        <f t="shared" si="3"/>
        <v>400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0" t="s">
        <v>1647</v>
      </c>
      <c r="X118" s="40" t="s">
        <v>41</v>
      </c>
      <c r="Y118" s="2" t="s">
        <v>41</v>
      </c>
      <c r="Z118" s="2" t="s">
        <v>41</v>
      </c>
      <c r="AA118" s="22"/>
      <c r="AB118" s="2" t="s">
        <v>41</v>
      </c>
    </row>
    <row r="119" spans="1:28" ht="30" customHeight="1" hidden="1">
      <c r="A119" s="6" t="s">
        <v>198</v>
      </c>
      <c r="B119" s="52" t="s">
        <v>192</v>
      </c>
      <c r="C119" s="52" t="s">
        <v>196</v>
      </c>
      <c r="D119" s="61" t="s">
        <v>130</v>
      </c>
      <c r="E119" s="41">
        <v>0</v>
      </c>
      <c r="F119" s="40" t="s">
        <v>41</v>
      </c>
      <c r="G119" s="41">
        <v>0</v>
      </c>
      <c r="H119" s="40" t="s">
        <v>41</v>
      </c>
      <c r="I119" s="41">
        <v>0</v>
      </c>
      <c r="J119" s="40" t="s">
        <v>41</v>
      </c>
      <c r="K119" s="41">
        <v>0</v>
      </c>
      <c r="L119" s="40" t="s">
        <v>41</v>
      </c>
      <c r="M119" s="41">
        <v>0</v>
      </c>
      <c r="N119" s="40" t="s">
        <v>41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0" t="s">
        <v>197</v>
      </c>
      <c r="X119" s="40" t="s">
        <v>41</v>
      </c>
      <c r="Y119" s="2" t="s">
        <v>41</v>
      </c>
      <c r="Z119" s="2" t="s">
        <v>41</v>
      </c>
      <c r="AA119" s="22"/>
      <c r="AB119" s="2" t="s">
        <v>41</v>
      </c>
    </row>
    <row r="120" spans="1:28" ht="30" customHeight="1" hidden="1">
      <c r="A120" s="6" t="s">
        <v>195</v>
      </c>
      <c r="B120" s="52" t="s">
        <v>192</v>
      </c>
      <c r="C120" s="52" t="s">
        <v>193</v>
      </c>
      <c r="D120" s="61" t="s">
        <v>130</v>
      </c>
      <c r="E120" s="41">
        <v>0</v>
      </c>
      <c r="F120" s="40" t="s">
        <v>41</v>
      </c>
      <c r="G120" s="41">
        <v>0</v>
      </c>
      <c r="H120" s="40" t="s">
        <v>41</v>
      </c>
      <c r="I120" s="41">
        <v>0</v>
      </c>
      <c r="J120" s="40" t="s">
        <v>41</v>
      </c>
      <c r="K120" s="41">
        <v>0</v>
      </c>
      <c r="L120" s="40" t="s">
        <v>41</v>
      </c>
      <c r="M120" s="41">
        <v>0</v>
      </c>
      <c r="N120" s="40" t="s">
        <v>41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0" t="s">
        <v>194</v>
      </c>
      <c r="X120" s="40" t="s">
        <v>41</v>
      </c>
      <c r="Y120" s="2" t="s">
        <v>41</v>
      </c>
      <c r="Z120" s="2" t="s">
        <v>41</v>
      </c>
      <c r="AA120" s="22"/>
      <c r="AB120" s="2" t="s">
        <v>41</v>
      </c>
    </row>
    <row r="121" spans="1:28" ht="30" customHeight="1" hidden="1">
      <c r="A121" s="6" t="s">
        <v>1066</v>
      </c>
      <c r="B121" s="52" t="s">
        <v>1064</v>
      </c>
      <c r="C121" s="52" t="s">
        <v>193</v>
      </c>
      <c r="D121" s="61" t="s">
        <v>130</v>
      </c>
      <c r="E121" s="41">
        <v>56600</v>
      </c>
      <c r="F121" s="40" t="s">
        <v>41</v>
      </c>
      <c r="G121" s="41">
        <v>0</v>
      </c>
      <c r="H121" s="40" t="s">
        <v>41</v>
      </c>
      <c r="I121" s="41">
        <v>0</v>
      </c>
      <c r="J121" s="40" t="s">
        <v>41</v>
      </c>
      <c r="K121" s="41">
        <v>0</v>
      </c>
      <c r="L121" s="40" t="s">
        <v>41</v>
      </c>
      <c r="M121" s="41">
        <v>0</v>
      </c>
      <c r="N121" s="40" t="s">
        <v>41</v>
      </c>
      <c r="O121" s="41">
        <f>SMALL(E121:M121,COUNTIF(E121:M121,0)+1)</f>
        <v>56600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0" t="s">
        <v>1065</v>
      </c>
      <c r="X121" s="40" t="s">
        <v>4916</v>
      </c>
      <c r="Y121" s="2" t="s">
        <v>41</v>
      </c>
      <c r="Z121" s="2" t="s">
        <v>41</v>
      </c>
      <c r="AA121" s="22"/>
      <c r="AB121" s="2" t="s">
        <v>41</v>
      </c>
    </row>
    <row r="122" spans="1:28" ht="30" customHeight="1" hidden="1">
      <c r="A122" s="6" t="s">
        <v>1068</v>
      </c>
      <c r="B122" s="52" t="s">
        <v>1064</v>
      </c>
      <c r="C122" s="52" t="s">
        <v>196</v>
      </c>
      <c r="D122" s="61" t="s">
        <v>130</v>
      </c>
      <c r="E122" s="41">
        <v>57290</v>
      </c>
      <c r="F122" s="40" t="s">
        <v>41</v>
      </c>
      <c r="G122" s="41">
        <v>0</v>
      </c>
      <c r="H122" s="40" t="s">
        <v>41</v>
      </c>
      <c r="I122" s="41">
        <v>0</v>
      </c>
      <c r="J122" s="40" t="s">
        <v>41</v>
      </c>
      <c r="K122" s="41">
        <v>0</v>
      </c>
      <c r="L122" s="40" t="s">
        <v>41</v>
      </c>
      <c r="M122" s="41">
        <v>0</v>
      </c>
      <c r="N122" s="40" t="s">
        <v>41</v>
      </c>
      <c r="O122" s="41">
        <f>SMALL(E122:M122,COUNTIF(E122:M122,0)+1)</f>
        <v>57290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0" t="s">
        <v>1067</v>
      </c>
      <c r="X122" s="40" t="s">
        <v>4917</v>
      </c>
      <c r="Y122" s="2" t="s">
        <v>41</v>
      </c>
      <c r="Z122" s="2" t="s">
        <v>41</v>
      </c>
      <c r="AA122" s="22"/>
      <c r="AB122" s="2" t="s">
        <v>41</v>
      </c>
    </row>
    <row r="123" spans="1:28" ht="30" customHeight="1" hidden="1">
      <c r="A123" s="6" t="s">
        <v>1070</v>
      </c>
      <c r="B123" s="52" t="s">
        <v>1064</v>
      </c>
      <c r="C123" s="52" t="s">
        <v>199</v>
      </c>
      <c r="D123" s="61" t="s">
        <v>130</v>
      </c>
      <c r="E123" s="41">
        <v>64780</v>
      </c>
      <c r="F123" s="40" t="s">
        <v>41</v>
      </c>
      <c r="G123" s="41">
        <v>0</v>
      </c>
      <c r="H123" s="40" t="s">
        <v>41</v>
      </c>
      <c r="I123" s="41">
        <v>0</v>
      </c>
      <c r="J123" s="40" t="s">
        <v>41</v>
      </c>
      <c r="K123" s="41">
        <v>0</v>
      </c>
      <c r="L123" s="40" t="s">
        <v>41</v>
      </c>
      <c r="M123" s="41">
        <v>0</v>
      </c>
      <c r="N123" s="40" t="s">
        <v>41</v>
      </c>
      <c r="O123" s="41">
        <f>SMALL(E123:M123,COUNTIF(E123:M123,0)+1)</f>
        <v>64780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0" t="s">
        <v>1069</v>
      </c>
      <c r="X123" s="40" t="s">
        <v>4918</v>
      </c>
      <c r="Y123" s="2" t="s">
        <v>41</v>
      </c>
      <c r="Z123" s="2" t="s">
        <v>41</v>
      </c>
      <c r="AA123" s="22"/>
      <c r="AB123" s="2" t="s">
        <v>41</v>
      </c>
    </row>
    <row r="124" spans="1:28" ht="30" customHeight="1" hidden="1">
      <c r="A124" s="6" t="s">
        <v>201</v>
      </c>
      <c r="B124" s="52" t="s">
        <v>192</v>
      </c>
      <c r="C124" s="52" t="s">
        <v>199</v>
      </c>
      <c r="D124" s="61" t="s">
        <v>130</v>
      </c>
      <c r="E124" s="41">
        <v>0</v>
      </c>
      <c r="F124" s="40" t="s">
        <v>41</v>
      </c>
      <c r="G124" s="41">
        <v>0</v>
      </c>
      <c r="H124" s="40" t="s">
        <v>41</v>
      </c>
      <c r="I124" s="41">
        <v>0</v>
      </c>
      <c r="J124" s="40" t="s">
        <v>41</v>
      </c>
      <c r="K124" s="41">
        <v>0</v>
      </c>
      <c r="L124" s="40" t="s">
        <v>41</v>
      </c>
      <c r="M124" s="41">
        <v>0</v>
      </c>
      <c r="N124" s="40" t="s">
        <v>41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0" t="s">
        <v>200</v>
      </c>
      <c r="X124" s="40" t="s">
        <v>41</v>
      </c>
      <c r="Y124" s="2" t="s">
        <v>41</v>
      </c>
      <c r="Z124" s="2" t="s">
        <v>41</v>
      </c>
      <c r="AA124" s="22"/>
      <c r="AB124" s="2" t="s">
        <v>41</v>
      </c>
    </row>
    <row r="125" spans="1:28" ht="30" customHeight="1" hidden="1">
      <c r="A125" s="6" t="s">
        <v>1887</v>
      </c>
      <c r="B125" s="52" t="s">
        <v>998</v>
      </c>
      <c r="C125" s="52" t="s">
        <v>1885</v>
      </c>
      <c r="D125" s="61" t="s">
        <v>699</v>
      </c>
      <c r="E125" s="41">
        <v>0</v>
      </c>
      <c r="F125" s="40" t="s">
        <v>41</v>
      </c>
      <c r="G125" s="41">
        <v>0</v>
      </c>
      <c r="H125" s="40" t="s">
        <v>41</v>
      </c>
      <c r="I125" s="41">
        <v>0</v>
      </c>
      <c r="J125" s="40" t="s">
        <v>41</v>
      </c>
      <c r="K125" s="41">
        <v>0</v>
      </c>
      <c r="L125" s="40" t="s">
        <v>41</v>
      </c>
      <c r="M125" s="41">
        <v>0</v>
      </c>
      <c r="N125" s="40" t="s">
        <v>41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0" t="s">
        <v>1886</v>
      </c>
      <c r="X125" s="40" t="s">
        <v>4516</v>
      </c>
      <c r="Y125" s="2" t="s">
        <v>41</v>
      </c>
      <c r="Z125" s="2" t="s">
        <v>41</v>
      </c>
      <c r="AA125" s="22"/>
      <c r="AB125" s="2" t="s">
        <v>41</v>
      </c>
    </row>
    <row r="126" spans="1:28" ht="30" customHeight="1" hidden="1">
      <c r="A126" s="6" t="s">
        <v>3100</v>
      </c>
      <c r="B126" s="52" t="s">
        <v>998</v>
      </c>
      <c r="C126" s="52" t="s">
        <v>3099</v>
      </c>
      <c r="D126" s="61" t="s">
        <v>699</v>
      </c>
      <c r="E126" s="41">
        <v>0</v>
      </c>
      <c r="F126" s="40" t="s">
        <v>41</v>
      </c>
      <c r="G126" s="41">
        <v>87.27</v>
      </c>
      <c r="H126" s="40" t="s">
        <v>4919</v>
      </c>
      <c r="I126" s="41">
        <v>95</v>
      </c>
      <c r="J126" s="40" t="s">
        <v>4920</v>
      </c>
      <c r="K126" s="41">
        <v>0</v>
      </c>
      <c r="L126" s="40" t="s">
        <v>41</v>
      </c>
      <c r="M126" s="41">
        <v>0</v>
      </c>
      <c r="N126" s="40" t="s">
        <v>41</v>
      </c>
      <c r="O126" s="41">
        <f>SMALL(E126:M126,COUNTIF(E126:M126,0)+1)</f>
        <v>87.27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0" t="s">
        <v>4921</v>
      </c>
      <c r="X126" s="40" t="s">
        <v>41</v>
      </c>
      <c r="Y126" s="2" t="s">
        <v>41</v>
      </c>
      <c r="Z126" s="2" t="s">
        <v>41</v>
      </c>
      <c r="AA126" s="22"/>
      <c r="AB126" s="2" t="s">
        <v>41</v>
      </c>
    </row>
    <row r="127" spans="1:28" ht="30" customHeight="1" hidden="1">
      <c r="A127" s="6" t="s">
        <v>4922</v>
      </c>
      <c r="B127" s="52" t="s">
        <v>4518</v>
      </c>
      <c r="C127" s="52" t="s">
        <v>1885</v>
      </c>
      <c r="D127" s="61" t="s">
        <v>699</v>
      </c>
      <c r="E127" s="41">
        <v>0</v>
      </c>
      <c r="F127" s="40" t="s">
        <v>41</v>
      </c>
      <c r="G127" s="41">
        <v>0</v>
      </c>
      <c r="H127" s="40" t="s">
        <v>41</v>
      </c>
      <c r="I127" s="41">
        <v>0</v>
      </c>
      <c r="J127" s="40" t="s">
        <v>41</v>
      </c>
      <c r="K127" s="41">
        <v>0</v>
      </c>
      <c r="L127" s="40" t="s">
        <v>41</v>
      </c>
      <c r="M127" s="41">
        <v>0</v>
      </c>
      <c r="N127" s="40" t="s">
        <v>41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0" t="s">
        <v>4923</v>
      </c>
      <c r="X127" s="40" t="s">
        <v>4516</v>
      </c>
      <c r="Y127" s="2" t="s">
        <v>41</v>
      </c>
      <c r="Z127" s="2" t="s">
        <v>41</v>
      </c>
      <c r="AA127" s="22"/>
      <c r="AB127" s="2" t="s">
        <v>41</v>
      </c>
    </row>
    <row r="128" spans="1:28" ht="30" customHeight="1" hidden="1">
      <c r="A128" s="6" t="s">
        <v>1000</v>
      </c>
      <c r="B128" s="52" t="s">
        <v>997</v>
      </c>
      <c r="C128" s="52" t="s">
        <v>998</v>
      </c>
      <c r="D128" s="61" t="s">
        <v>219</v>
      </c>
      <c r="E128" s="41">
        <v>0</v>
      </c>
      <c r="F128" s="40" t="s">
        <v>41</v>
      </c>
      <c r="G128" s="41">
        <v>0</v>
      </c>
      <c r="H128" s="40" t="s">
        <v>41</v>
      </c>
      <c r="I128" s="41">
        <v>79300</v>
      </c>
      <c r="J128" s="40" t="s">
        <v>4920</v>
      </c>
      <c r="K128" s="41">
        <v>0</v>
      </c>
      <c r="L128" s="40" t="s">
        <v>41</v>
      </c>
      <c r="M128" s="41">
        <v>0</v>
      </c>
      <c r="N128" s="40" t="s">
        <v>41</v>
      </c>
      <c r="O128" s="41">
        <f>SMALL(E128:M128,COUNTIF(E128:M128,0)+1)</f>
        <v>79300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0" t="s">
        <v>999</v>
      </c>
      <c r="X128" s="40" t="s">
        <v>41</v>
      </c>
      <c r="Y128" s="2" t="s">
        <v>41</v>
      </c>
      <c r="Z128" s="2" t="s">
        <v>41</v>
      </c>
      <c r="AA128" s="22"/>
      <c r="AB128" s="2" t="s">
        <v>41</v>
      </c>
    </row>
    <row r="129" spans="1:28" ht="30" customHeight="1" hidden="1">
      <c r="A129" s="6" t="s">
        <v>996</v>
      </c>
      <c r="B129" s="52" t="s">
        <v>992</v>
      </c>
      <c r="C129" s="52" t="s">
        <v>993</v>
      </c>
      <c r="D129" s="61" t="s">
        <v>994</v>
      </c>
      <c r="E129" s="41">
        <v>0</v>
      </c>
      <c r="F129" s="40" t="s">
        <v>41</v>
      </c>
      <c r="G129" s="41">
        <v>0</v>
      </c>
      <c r="H129" s="40" t="s">
        <v>41</v>
      </c>
      <c r="I129" s="41">
        <v>0</v>
      </c>
      <c r="J129" s="40" t="s">
        <v>41</v>
      </c>
      <c r="K129" s="41">
        <v>0</v>
      </c>
      <c r="L129" s="40" t="s">
        <v>41</v>
      </c>
      <c r="M129" s="41">
        <v>0</v>
      </c>
      <c r="N129" s="40" t="s">
        <v>41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0" t="s">
        <v>995</v>
      </c>
      <c r="X129" s="40" t="s">
        <v>41</v>
      </c>
      <c r="Y129" s="2" t="s">
        <v>41</v>
      </c>
      <c r="Z129" s="2" t="s">
        <v>41</v>
      </c>
      <c r="AA129" s="22"/>
      <c r="AB129" s="2" t="s">
        <v>41</v>
      </c>
    </row>
    <row r="130" spans="1:28" ht="30" customHeight="1" hidden="1">
      <c r="A130" s="6" t="s">
        <v>1092</v>
      </c>
      <c r="B130" s="52" t="s">
        <v>998</v>
      </c>
      <c r="C130" s="52" t="s">
        <v>993</v>
      </c>
      <c r="D130" s="61" t="s">
        <v>994</v>
      </c>
      <c r="E130" s="41">
        <v>3820</v>
      </c>
      <c r="F130" s="40" t="s">
        <v>4924</v>
      </c>
      <c r="G130" s="41">
        <v>0</v>
      </c>
      <c r="H130" s="40" t="s">
        <v>41</v>
      </c>
      <c r="I130" s="41">
        <v>0</v>
      </c>
      <c r="J130" s="40" t="s">
        <v>41</v>
      </c>
      <c r="K130" s="41">
        <v>0</v>
      </c>
      <c r="L130" s="40" t="s">
        <v>41</v>
      </c>
      <c r="M130" s="41">
        <v>0</v>
      </c>
      <c r="N130" s="40" t="s">
        <v>41</v>
      </c>
      <c r="O130" s="41">
        <f>SMALL(E130:M130,COUNTIF(E130:M130,0)+1)</f>
        <v>3820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0" t="s">
        <v>1091</v>
      </c>
      <c r="X130" s="40" t="s">
        <v>4925</v>
      </c>
      <c r="Y130" s="2" t="s">
        <v>41</v>
      </c>
      <c r="Z130" s="2" t="s">
        <v>41</v>
      </c>
      <c r="AA130" s="22"/>
      <c r="AB130" s="2" t="s">
        <v>41</v>
      </c>
    </row>
    <row r="131" spans="1:28" ht="30" customHeight="1" hidden="1">
      <c r="A131" s="6" t="s">
        <v>3544</v>
      </c>
      <c r="B131" s="52" t="s">
        <v>3541</v>
      </c>
      <c r="C131" s="52" t="s">
        <v>3542</v>
      </c>
      <c r="D131" s="61" t="s">
        <v>699</v>
      </c>
      <c r="E131" s="41">
        <v>0</v>
      </c>
      <c r="F131" s="40" t="s">
        <v>41</v>
      </c>
      <c r="G131" s="41">
        <v>236</v>
      </c>
      <c r="H131" s="40" t="s">
        <v>4926</v>
      </c>
      <c r="I131" s="41">
        <v>200</v>
      </c>
      <c r="J131" s="40" t="s">
        <v>4927</v>
      </c>
      <c r="K131" s="41">
        <v>0</v>
      </c>
      <c r="L131" s="40" t="s">
        <v>41</v>
      </c>
      <c r="M131" s="41">
        <v>0</v>
      </c>
      <c r="N131" s="40" t="s">
        <v>41</v>
      </c>
      <c r="O131" s="41">
        <f>SMALL(E131:M131,COUNTIF(E131:M131,0)+1)</f>
        <v>200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0" t="s">
        <v>3543</v>
      </c>
      <c r="X131" s="40" t="s">
        <v>41</v>
      </c>
      <c r="Y131" s="2" t="s">
        <v>41</v>
      </c>
      <c r="Z131" s="2" t="s">
        <v>41</v>
      </c>
      <c r="AA131" s="22"/>
      <c r="AB131" s="2" t="s">
        <v>41</v>
      </c>
    </row>
    <row r="132" spans="1:28" ht="30" customHeight="1" hidden="1">
      <c r="A132" s="6" t="s">
        <v>3548</v>
      </c>
      <c r="B132" s="52" t="s">
        <v>3541</v>
      </c>
      <c r="C132" s="52" t="s">
        <v>3546</v>
      </c>
      <c r="D132" s="61" t="s">
        <v>699</v>
      </c>
      <c r="E132" s="41">
        <v>0</v>
      </c>
      <c r="F132" s="40" t="s">
        <v>41</v>
      </c>
      <c r="G132" s="41">
        <v>224</v>
      </c>
      <c r="H132" s="40" t="s">
        <v>4926</v>
      </c>
      <c r="I132" s="41">
        <v>208</v>
      </c>
      <c r="J132" s="40" t="s">
        <v>4927</v>
      </c>
      <c r="K132" s="41">
        <v>0</v>
      </c>
      <c r="L132" s="40" t="s">
        <v>41</v>
      </c>
      <c r="M132" s="41">
        <v>0</v>
      </c>
      <c r="N132" s="40" t="s">
        <v>41</v>
      </c>
      <c r="O132" s="41">
        <f>SMALL(E132:M132,COUNTIF(E132:M132,0)+1)</f>
        <v>208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0" t="s">
        <v>3547</v>
      </c>
      <c r="X132" s="40" t="s">
        <v>41</v>
      </c>
      <c r="Y132" s="2" t="s">
        <v>41</v>
      </c>
      <c r="Z132" s="2" t="s">
        <v>41</v>
      </c>
      <c r="AA132" s="22"/>
      <c r="AB132" s="2" t="s">
        <v>41</v>
      </c>
    </row>
    <row r="133" spans="1:28" ht="30" customHeight="1" hidden="1">
      <c r="A133" s="6" t="s">
        <v>1998</v>
      </c>
      <c r="B133" s="52" t="s">
        <v>1995</v>
      </c>
      <c r="C133" s="52" t="s">
        <v>1996</v>
      </c>
      <c r="D133" s="61" t="s">
        <v>74</v>
      </c>
      <c r="E133" s="41">
        <v>1728</v>
      </c>
      <c r="F133" s="40" t="s">
        <v>41</v>
      </c>
      <c r="G133" s="41">
        <v>2090</v>
      </c>
      <c r="H133" s="40" t="s">
        <v>4928</v>
      </c>
      <c r="I133" s="41">
        <v>1920</v>
      </c>
      <c r="J133" s="40" t="s">
        <v>4929</v>
      </c>
      <c r="K133" s="41">
        <v>0</v>
      </c>
      <c r="L133" s="40" t="s">
        <v>41</v>
      </c>
      <c r="M133" s="41">
        <v>0</v>
      </c>
      <c r="N133" s="40" t="s">
        <v>41</v>
      </c>
      <c r="O133" s="41">
        <f>SMALL(E133:M133,COUNTIF(E133:M133,0)+1)</f>
        <v>1728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0" t="s">
        <v>1997</v>
      </c>
      <c r="X133" s="40" t="s">
        <v>41</v>
      </c>
      <c r="Y133" s="2" t="s">
        <v>41</v>
      </c>
      <c r="Z133" s="2" t="s">
        <v>41</v>
      </c>
      <c r="AA133" s="22"/>
      <c r="AB133" s="2" t="s">
        <v>41</v>
      </c>
    </row>
    <row r="134" spans="1:28" ht="30" customHeight="1" hidden="1">
      <c r="A134" s="6" t="s">
        <v>1090</v>
      </c>
      <c r="B134" s="52" t="s">
        <v>1087</v>
      </c>
      <c r="C134" s="52" t="s">
        <v>1088</v>
      </c>
      <c r="D134" s="61" t="s">
        <v>305</v>
      </c>
      <c r="E134" s="41">
        <v>56</v>
      </c>
      <c r="F134" s="40" t="s">
        <v>4930</v>
      </c>
      <c r="G134" s="41">
        <v>0</v>
      </c>
      <c r="H134" s="40" t="s">
        <v>41</v>
      </c>
      <c r="I134" s="41">
        <v>0</v>
      </c>
      <c r="J134" s="40" t="s">
        <v>41</v>
      </c>
      <c r="K134" s="41">
        <v>0</v>
      </c>
      <c r="L134" s="40" t="s">
        <v>41</v>
      </c>
      <c r="M134" s="41">
        <v>0</v>
      </c>
      <c r="N134" s="40" t="s">
        <v>41</v>
      </c>
      <c r="O134" s="41">
        <f>SMALL(E134:M134,COUNTIF(E134:M134,0)+1)</f>
        <v>56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0" t="s">
        <v>1089</v>
      </c>
      <c r="X134" s="40" t="s">
        <v>4931</v>
      </c>
      <c r="Y134" s="2" t="s">
        <v>41</v>
      </c>
      <c r="Z134" s="2" t="s">
        <v>41</v>
      </c>
      <c r="AA134" s="22"/>
      <c r="AB134" s="2" t="s">
        <v>41</v>
      </c>
    </row>
    <row r="135" spans="1:28" ht="30" customHeight="1" hidden="1">
      <c r="A135" s="6" t="s">
        <v>307</v>
      </c>
      <c r="B135" s="52" t="s">
        <v>303</v>
      </c>
      <c r="C135" s="52" t="s">
        <v>304</v>
      </c>
      <c r="D135" s="61" t="s">
        <v>305</v>
      </c>
      <c r="E135" s="41">
        <v>0</v>
      </c>
      <c r="F135" s="40" t="s">
        <v>41</v>
      </c>
      <c r="G135" s="41">
        <v>0</v>
      </c>
      <c r="H135" s="40" t="s">
        <v>41</v>
      </c>
      <c r="I135" s="41">
        <v>0</v>
      </c>
      <c r="J135" s="40" t="s">
        <v>41</v>
      </c>
      <c r="K135" s="41">
        <v>0</v>
      </c>
      <c r="L135" s="40" t="s">
        <v>41</v>
      </c>
      <c r="M135" s="41">
        <v>0</v>
      </c>
      <c r="N135" s="40" t="s">
        <v>41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0" t="s">
        <v>306</v>
      </c>
      <c r="X135" s="40" t="s">
        <v>41</v>
      </c>
      <c r="Y135" s="2" t="s">
        <v>41</v>
      </c>
      <c r="Z135" s="2" t="s">
        <v>41</v>
      </c>
      <c r="AA135" s="22"/>
      <c r="AB135" s="2" t="s">
        <v>41</v>
      </c>
    </row>
    <row r="136" spans="1:28" ht="30" customHeight="1" hidden="1">
      <c r="A136" s="6" t="s">
        <v>1814</v>
      </c>
      <c r="B136" s="52" t="s">
        <v>1772</v>
      </c>
      <c r="C136" s="52" t="s">
        <v>1812</v>
      </c>
      <c r="D136" s="61" t="s">
        <v>74</v>
      </c>
      <c r="E136" s="41">
        <v>0</v>
      </c>
      <c r="F136" s="40" t="s">
        <v>41</v>
      </c>
      <c r="G136" s="41">
        <v>34540</v>
      </c>
      <c r="H136" s="40" t="s">
        <v>4932</v>
      </c>
      <c r="I136" s="41">
        <v>0</v>
      </c>
      <c r="J136" s="40" t="s">
        <v>41</v>
      </c>
      <c r="K136" s="41">
        <v>0</v>
      </c>
      <c r="L136" s="40" t="s">
        <v>41</v>
      </c>
      <c r="M136" s="41">
        <v>0</v>
      </c>
      <c r="N136" s="40" t="s">
        <v>41</v>
      </c>
      <c r="O136" s="41">
        <f>SMALL(E136:M136,COUNTIF(E136:M136,0)+1)</f>
        <v>34540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0" t="s">
        <v>1813</v>
      </c>
      <c r="X136" s="40" t="s">
        <v>41</v>
      </c>
      <c r="Y136" s="2" t="s">
        <v>41</v>
      </c>
      <c r="Z136" s="2" t="s">
        <v>41</v>
      </c>
      <c r="AA136" s="22"/>
      <c r="AB136" s="2" t="s">
        <v>41</v>
      </c>
    </row>
    <row r="137" spans="1:28" ht="30" customHeight="1" hidden="1">
      <c r="A137" s="6" t="s">
        <v>1829</v>
      </c>
      <c r="B137" s="52" t="s">
        <v>1772</v>
      </c>
      <c r="C137" s="52" t="s">
        <v>1827</v>
      </c>
      <c r="D137" s="61" t="s">
        <v>74</v>
      </c>
      <c r="E137" s="41">
        <v>0</v>
      </c>
      <c r="F137" s="40" t="s">
        <v>41</v>
      </c>
      <c r="G137" s="41">
        <v>80300</v>
      </c>
      <c r="H137" s="40" t="s">
        <v>4932</v>
      </c>
      <c r="I137" s="41">
        <v>0</v>
      </c>
      <c r="J137" s="40" t="s">
        <v>41</v>
      </c>
      <c r="K137" s="41">
        <v>0</v>
      </c>
      <c r="L137" s="40" t="s">
        <v>41</v>
      </c>
      <c r="M137" s="41">
        <v>0</v>
      </c>
      <c r="N137" s="40" t="s">
        <v>41</v>
      </c>
      <c r="O137" s="41">
        <f>SMALL(E137:M137,COUNTIF(E137:M137,0)+1)</f>
        <v>80300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0" t="s">
        <v>1828</v>
      </c>
      <c r="X137" s="40" t="s">
        <v>41</v>
      </c>
      <c r="Y137" s="2" t="s">
        <v>41</v>
      </c>
      <c r="Z137" s="2" t="s">
        <v>41</v>
      </c>
      <c r="AA137" s="22"/>
      <c r="AB137" s="2" t="s">
        <v>41</v>
      </c>
    </row>
    <row r="138" spans="1:28" ht="30" customHeight="1" hidden="1">
      <c r="A138" s="6" t="s">
        <v>1775</v>
      </c>
      <c r="B138" s="52" t="s">
        <v>1772</v>
      </c>
      <c r="C138" s="52" t="s">
        <v>1773</v>
      </c>
      <c r="D138" s="61" t="s">
        <v>74</v>
      </c>
      <c r="E138" s="41">
        <v>0</v>
      </c>
      <c r="F138" s="40" t="s">
        <v>41</v>
      </c>
      <c r="G138" s="41">
        <v>0</v>
      </c>
      <c r="H138" s="40" t="s">
        <v>41</v>
      </c>
      <c r="I138" s="41">
        <v>0</v>
      </c>
      <c r="J138" s="40" t="s">
        <v>41</v>
      </c>
      <c r="K138" s="41">
        <v>0</v>
      </c>
      <c r="L138" s="40" t="s">
        <v>41</v>
      </c>
      <c r="M138" s="41">
        <v>50000</v>
      </c>
      <c r="N138" s="40" t="s">
        <v>4933</v>
      </c>
      <c r="O138" s="41">
        <f>SMALL(E138:M138,COUNTIF(E138:M138,0)+1)</f>
        <v>50000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0" t="s">
        <v>1774</v>
      </c>
      <c r="X138" s="40" t="s">
        <v>4934</v>
      </c>
      <c r="Y138" s="2" t="s">
        <v>41</v>
      </c>
      <c r="Z138" s="2" t="s">
        <v>41</v>
      </c>
      <c r="AA138" s="22"/>
      <c r="AB138" s="2" t="s">
        <v>41</v>
      </c>
    </row>
    <row r="139" spans="1:28" ht="30" customHeight="1" hidden="1">
      <c r="A139" s="6" t="s">
        <v>380</v>
      </c>
      <c r="B139" s="52" t="s">
        <v>374</v>
      </c>
      <c r="C139" s="52" t="s">
        <v>378</v>
      </c>
      <c r="D139" s="61" t="s">
        <v>74</v>
      </c>
      <c r="E139" s="41">
        <v>0</v>
      </c>
      <c r="F139" s="40" t="s">
        <v>41</v>
      </c>
      <c r="G139" s="41">
        <v>0</v>
      </c>
      <c r="H139" s="40" t="s">
        <v>41</v>
      </c>
      <c r="I139" s="41">
        <v>0</v>
      </c>
      <c r="J139" s="40" t="s">
        <v>41</v>
      </c>
      <c r="K139" s="41">
        <v>0</v>
      </c>
      <c r="L139" s="40" t="s">
        <v>41</v>
      </c>
      <c r="M139" s="41">
        <v>0</v>
      </c>
      <c r="N139" s="40" t="s">
        <v>41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0" t="s">
        <v>379</v>
      </c>
      <c r="X139" s="40" t="s">
        <v>41</v>
      </c>
      <c r="Y139" s="2" t="s">
        <v>41</v>
      </c>
      <c r="Z139" s="2" t="s">
        <v>41</v>
      </c>
      <c r="AA139" s="22"/>
      <c r="AB139" s="2" t="s">
        <v>41</v>
      </c>
    </row>
    <row r="140" spans="1:28" ht="30" customHeight="1" hidden="1">
      <c r="A140" s="6" t="s">
        <v>1097</v>
      </c>
      <c r="B140" s="52" t="s">
        <v>1093</v>
      </c>
      <c r="C140" s="52" t="s">
        <v>378</v>
      </c>
      <c r="D140" s="61" t="s">
        <v>150</v>
      </c>
      <c r="E140" s="41">
        <v>1000</v>
      </c>
      <c r="F140" s="40" t="s">
        <v>4935</v>
      </c>
      <c r="G140" s="41">
        <v>0</v>
      </c>
      <c r="H140" s="40" t="s">
        <v>41</v>
      </c>
      <c r="I140" s="41">
        <v>0</v>
      </c>
      <c r="J140" s="40" t="s">
        <v>41</v>
      </c>
      <c r="K140" s="41">
        <v>0</v>
      </c>
      <c r="L140" s="40" t="s">
        <v>41</v>
      </c>
      <c r="M140" s="41">
        <v>0</v>
      </c>
      <c r="N140" s="40" t="s">
        <v>41</v>
      </c>
      <c r="O140" s="41">
        <f>SMALL(E140:M140,COUNTIF(E140:M140,0)+1)</f>
        <v>1000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0" t="s">
        <v>1096</v>
      </c>
      <c r="X140" s="40" t="s">
        <v>4936</v>
      </c>
      <c r="Y140" s="2" t="s">
        <v>41</v>
      </c>
      <c r="Z140" s="2" t="s">
        <v>41</v>
      </c>
      <c r="AA140" s="22"/>
      <c r="AB140" s="2" t="s">
        <v>41</v>
      </c>
    </row>
    <row r="141" spans="1:28" ht="30" customHeight="1" hidden="1">
      <c r="A141" s="6" t="s">
        <v>377</v>
      </c>
      <c r="B141" s="52" t="s">
        <v>374</v>
      </c>
      <c r="C141" s="52" t="s">
        <v>375</v>
      </c>
      <c r="D141" s="61" t="s">
        <v>74</v>
      </c>
      <c r="E141" s="41">
        <v>0</v>
      </c>
      <c r="F141" s="40" t="s">
        <v>41</v>
      </c>
      <c r="G141" s="41">
        <v>0</v>
      </c>
      <c r="H141" s="40" t="s">
        <v>41</v>
      </c>
      <c r="I141" s="41">
        <v>0</v>
      </c>
      <c r="J141" s="40" t="s">
        <v>41</v>
      </c>
      <c r="K141" s="41">
        <v>0</v>
      </c>
      <c r="L141" s="40" t="s">
        <v>41</v>
      </c>
      <c r="M141" s="41">
        <v>0</v>
      </c>
      <c r="N141" s="40" t="s">
        <v>41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0" t="s">
        <v>376</v>
      </c>
      <c r="X141" s="40" t="s">
        <v>41</v>
      </c>
      <c r="Y141" s="2" t="s">
        <v>41</v>
      </c>
      <c r="Z141" s="2" t="s">
        <v>41</v>
      </c>
      <c r="AA141" s="22"/>
      <c r="AB141" s="2" t="s">
        <v>41</v>
      </c>
    </row>
    <row r="142" spans="1:28" ht="30" customHeight="1" hidden="1">
      <c r="A142" s="6" t="s">
        <v>1095</v>
      </c>
      <c r="B142" s="52" t="s">
        <v>1093</v>
      </c>
      <c r="C142" s="52" t="s">
        <v>375</v>
      </c>
      <c r="D142" s="61" t="s">
        <v>150</v>
      </c>
      <c r="E142" s="41">
        <v>4050</v>
      </c>
      <c r="F142" s="40" t="s">
        <v>4937</v>
      </c>
      <c r="G142" s="41">
        <v>0</v>
      </c>
      <c r="H142" s="40" t="s">
        <v>41</v>
      </c>
      <c r="I142" s="41">
        <v>0</v>
      </c>
      <c r="J142" s="40" t="s">
        <v>41</v>
      </c>
      <c r="K142" s="41">
        <v>0</v>
      </c>
      <c r="L142" s="40" t="s">
        <v>41</v>
      </c>
      <c r="M142" s="41">
        <v>0</v>
      </c>
      <c r="N142" s="40" t="s">
        <v>41</v>
      </c>
      <c r="O142" s="41">
        <f aca="true" t="shared" si="4" ref="O142:O160">SMALL(E142:M142,COUNTIF(E142:M142,0)+1)</f>
        <v>4050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0" t="s">
        <v>1094</v>
      </c>
      <c r="X142" s="40" t="s">
        <v>4938</v>
      </c>
      <c r="Y142" s="2" t="s">
        <v>41</v>
      </c>
      <c r="Z142" s="2" t="s">
        <v>41</v>
      </c>
      <c r="AA142" s="22"/>
      <c r="AB142" s="2" t="s">
        <v>41</v>
      </c>
    </row>
    <row r="143" spans="1:28" ht="30" customHeight="1" hidden="1">
      <c r="A143" s="6" t="s">
        <v>2756</v>
      </c>
      <c r="B143" s="52" t="s">
        <v>2753</v>
      </c>
      <c r="C143" s="52" t="s">
        <v>2754</v>
      </c>
      <c r="D143" s="61" t="s">
        <v>74</v>
      </c>
      <c r="E143" s="41">
        <v>4092</v>
      </c>
      <c r="F143" s="40" t="s">
        <v>41</v>
      </c>
      <c r="G143" s="41">
        <v>5070</v>
      </c>
      <c r="H143" s="40" t="s">
        <v>4939</v>
      </c>
      <c r="I143" s="41">
        <v>5070</v>
      </c>
      <c r="J143" s="40" t="s">
        <v>4940</v>
      </c>
      <c r="K143" s="41">
        <v>0</v>
      </c>
      <c r="L143" s="40" t="s">
        <v>41</v>
      </c>
      <c r="M143" s="41">
        <v>0</v>
      </c>
      <c r="N143" s="40" t="s">
        <v>41</v>
      </c>
      <c r="O143" s="41">
        <f t="shared" si="4"/>
        <v>4092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0" t="s">
        <v>2755</v>
      </c>
      <c r="X143" s="40" t="s">
        <v>41</v>
      </c>
      <c r="Y143" s="2" t="s">
        <v>41</v>
      </c>
      <c r="Z143" s="2" t="s">
        <v>41</v>
      </c>
      <c r="AA143" s="22"/>
      <c r="AB143" s="2" t="s">
        <v>41</v>
      </c>
    </row>
    <row r="144" spans="1:28" ht="30" customHeight="1" hidden="1">
      <c r="A144" s="6" t="s">
        <v>4127</v>
      </c>
      <c r="B144" s="52" t="s">
        <v>2753</v>
      </c>
      <c r="C144" s="52" t="s">
        <v>4125</v>
      </c>
      <c r="D144" s="61" t="s">
        <v>74</v>
      </c>
      <c r="E144" s="41">
        <v>0</v>
      </c>
      <c r="F144" s="40" t="s">
        <v>41</v>
      </c>
      <c r="G144" s="41">
        <v>10480</v>
      </c>
      <c r="H144" s="40" t="s">
        <v>4939</v>
      </c>
      <c r="I144" s="41">
        <v>10483</v>
      </c>
      <c r="J144" s="40" t="s">
        <v>4940</v>
      </c>
      <c r="K144" s="41">
        <v>0</v>
      </c>
      <c r="L144" s="40" t="s">
        <v>41</v>
      </c>
      <c r="M144" s="41">
        <v>0</v>
      </c>
      <c r="N144" s="40" t="s">
        <v>41</v>
      </c>
      <c r="O144" s="41">
        <f t="shared" si="4"/>
        <v>10480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0" t="s">
        <v>4126</v>
      </c>
      <c r="X144" s="40" t="s">
        <v>41</v>
      </c>
      <c r="Y144" s="2" t="s">
        <v>41</v>
      </c>
      <c r="Z144" s="2" t="s">
        <v>41</v>
      </c>
      <c r="AA144" s="22"/>
      <c r="AB144" s="2" t="s">
        <v>41</v>
      </c>
    </row>
    <row r="145" spans="1:28" ht="30" customHeight="1" hidden="1">
      <c r="A145" s="6" t="s">
        <v>3940</v>
      </c>
      <c r="B145" s="52" t="s">
        <v>3937</v>
      </c>
      <c r="C145" s="52" t="s">
        <v>3938</v>
      </c>
      <c r="D145" s="61" t="s">
        <v>1422</v>
      </c>
      <c r="E145" s="41">
        <v>0</v>
      </c>
      <c r="F145" s="40" t="s">
        <v>41</v>
      </c>
      <c r="G145" s="41">
        <v>0</v>
      </c>
      <c r="H145" s="40" t="s">
        <v>41</v>
      </c>
      <c r="I145" s="41">
        <v>0</v>
      </c>
      <c r="J145" s="40" t="s">
        <v>41</v>
      </c>
      <c r="K145" s="41">
        <v>0</v>
      </c>
      <c r="L145" s="40" t="s">
        <v>41</v>
      </c>
      <c r="M145" s="41">
        <v>4000</v>
      </c>
      <c r="N145" s="40" t="s">
        <v>41</v>
      </c>
      <c r="O145" s="41">
        <f t="shared" si="4"/>
        <v>4000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0" t="s">
        <v>3939</v>
      </c>
      <c r="X145" s="40" t="s">
        <v>41</v>
      </c>
      <c r="Y145" s="2" t="s">
        <v>41</v>
      </c>
      <c r="Z145" s="2" t="s">
        <v>41</v>
      </c>
      <c r="AA145" s="22"/>
      <c r="AB145" s="2" t="s">
        <v>41</v>
      </c>
    </row>
    <row r="146" spans="1:28" ht="30" customHeight="1" hidden="1">
      <c r="A146" s="6" t="s">
        <v>3931</v>
      </c>
      <c r="B146" s="52" t="s">
        <v>3928</v>
      </c>
      <c r="C146" s="52" t="s">
        <v>3929</v>
      </c>
      <c r="D146" s="61" t="s">
        <v>74</v>
      </c>
      <c r="E146" s="41">
        <v>0</v>
      </c>
      <c r="F146" s="40" t="s">
        <v>41</v>
      </c>
      <c r="G146" s="41">
        <v>0</v>
      </c>
      <c r="H146" s="40" t="s">
        <v>41</v>
      </c>
      <c r="I146" s="41">
        <v>0</v>
      </c>
      <c r="J146" s="40" t="s">
        <v>41</v>
      </c>
      <c r="K146" s="41">
        <v>14850</v>
      </c>
      <c r="L146" s="40" t="s">
        <v>4941</v>
      </c>
      <c r="M146" s="41">
        <v>0</v>
      </c>
      <c r="N146" s="40" t="s">
        <v>41</v>
      </c>
      <c r="O146" s="41">
        <f t="shared" si="4"/>
        <v>14850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0" t="s">
        <v>3930</v>
      </c>
      <c r="X146" s="40" t="s">
        <v>41</v>
      </c>
      <c r="Y146" s="2" t="s">
        <v>41</v>
      </c>
      <c r="Z146" s="2" t="s">
        <v>41</v>
      </c>
      <c r="AA146" s="22"/>
      <c r="AB146" s="2" t="s">
        <v>41</v>
      </c>
    </row>
    <row r="147" spans="1:28" ht="30" customHeight="1" hidden="1">
      <c r="A147" s="6" t="s">
        <v>2688</v>
      </c>
      <c r="B147" s="52" t="s">
        <v>2685</v>
      </c>
      <c r="C147" s="52" t="s">
        <v>2686</v>
      </c>
      <c r="D147" s="61" t="s">
        <v>74</v>
      </c>
      <c r="E147" s="41">
        <v>0</v>
      </c>
      <c r="F147" s="40" t="s">
        <v>41</v>
      </c>
      <c r="G147" s="41">
        <v>0</v>
      </c>
      <c r="H147" s="40" t="s">
        <v>41</v>
      </c>
      <c r="I147" s="41">
        <v>0</v>
      </c>
      <c r="J147" s="40" t="s">
        <v>41</v>
      </c>
      <c r="K147" s="41">
        <v>21150</v>
      </c>
      <c r="L147" s="40" t="s">
        <v>4942</v>
      </c>
      <c r="M147" s="41">
        <v>0</v>
      </c>
      <c r="N147" s="40" t="s">
        <v>41</v>
      </c>
      <c r="O147" s="41">
        <f t="shared" si="4"/>
        <v>21150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0" t="s">
        <v>2687</v>
      </c>
      <c r="X147" s="40" t="s">
        <v>41</v>
      </c>
      <c r="Y147" s="2" t="s">
        <v>41</v>
      </c>
      <c r="Z147" s="2" t="s">
        <v>41</v>
      </c>
      <c r="AA147" s="22"/>
      <c r="AB147" s="2" t="s">
        <v>41</v>
      </c>
    </row>
    <row r="148" spans="1:28" ht="30" customHeight="1" hidden="1">
      <c r="A148" s="6" t="s">
        <v>2717</v>
      </c>
      <c r="B148" s="52" t="s">
        <v>2685</v>
      </c>
      <c r="C148" s="52" t="s">
        <v>2715</v>
      </c>
      <c r="D148" s="61" t="s">
        <v>74</v>
      </c>
      <c r="E148" s="41">
        <v>0</v>
      </c>
      <c r="F148" s="40" t="s">
        <v>41</v>
      </c>
      <c r="G148" s="41">
        <v>0</v>
      </c>
      <c r="H148" s="40" t="s">
        <v>41</v>
      </c>
      <c r="I148" s="41">
        <v>0</v>
      </c>
      <c r="J148" s="40" t="s">
        <v>41</v>
      </c>
      <c r="K148" s="41">
        <v>22325</v>
      </c>
      <c r="L148" s="40" t="s">
        <v>4942</v>
      </c>
      <c r="M148" s="41">
        <v>0</v>
      </c>
      <c r="N148" s="40" t="s">
        <v>41</v>
      </c>
      <c r="O148" s="41">
        <f t="shared" si="4"/>
        <v>22325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0" t="s">
        <v>2716</v>
      </c>
      <c r="X148" s="40" t="s">
        <v>41</v>
      </c>
      <c r="Y148" s="2" t="s">
        <v>41</v>
      </c>
      <c r="Z148" s="2" t="s">
        <v>41</v>
      </c>
      <c r="AA148" s="22"/>
      <c r="AB148" s="2" t="s">
        <v>41</v>
      </c>
    </row>
    <row r="149" spans="1:28" ht="30" customHeight="1" hidden="1">
      <c r="A149" s="6" t="s">
        <v>2724</v>
      </c>
      <c r="B149" s="52" t="s">
        <v>2685</v>
      </c>
      <c r="C149" s="52" t="s">
        <v>2722</v>
      </c>
      <c r="D149" s="61" t="s">
        <v>74</v>
      </c>
      <c r="E149" s="41">
        <v>0</v>
      </c>
      <c r="F149" s="40" t="s">
        <v>41</v>
      </c>
      <c r="G149" s="41">
        <v>0</v>
      </c>
      <c r="H149" s="40" t="s">
        <v>41</v>
      </c>
      <c r="I149" s="41">
        <v>0</v>
      </c>
      <c r="J149" s="40" t="s">
        <v>41</v>
      </c>
      <c r="K149" s="41">
        <v>23500</v>
      </c>
      <c r="L149" s="40" t="s">
        <v>4942</v>
      </c>
      <c r="M149" s="41">
        <v>0</v>
      </c>
      <c r="N149" s="40" t="s">
        <v>41</v>
      </c>
      <c r="O149" s="41">
        <f t="shared" si="4"/>
        <v>23500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0" t="s">
        <v>2723</v>
      </c>
      <c r="X149" s="40" t="s">
        <v>41</v>
      </c>
      <c r="Y149" s="2" t="s">
        <v>41</v>
      </c>
      <c r="Z149" s="2" t="s">
        <v>41</v>
      </c>
      <c r="AA149" s="22"/>
      <c r="AB149" s="2" t="s">
        <v>41</v>
      </c>
    </row>
    <row r="150" spans="1:28" ht="30" customHeight="1" hidden="1">
      <c r="A150" s="6" t="s">
        <v>2698</v>
      </c>
      <c r="B150" s="52" t="s">
        <v>2685</v>
      </c>
      <c r="C150" s="52" t="s">
        <v>2696</v>
      </c>
      <c r="D150" s="61" t="s">
        <v>74</v>
      </c>
      <c r="E150" s="41">
        <v>0</v>
      </c>
      <c r="F150" s="40" t="s">
        <v>41</v>
      </c>
      <c r="G150" s="41">
        <v>0</v>
      </c>
      <c r="H150" s="40" t="s">
        <v>41</v>
      </c>
      <c r="I150" s="41">
        <v>0</v>
      </c>
      <c r="J150" s="40" t="s">
        <v>41</v>
      </c>
      <c r="K150" s="41">
        <v>42300</v>
      </c>
      <c r="L150" s="40" t="s">
        <v>4942</v>
      </c>
      <c r="M150" s="41">
        <v>0</v>
      </c>
      <c r="N150" s="40" t="s">
        <v>41</v>
      </c>
      <c r="O150" s="41">
        <f t="shared" si="4"/>
        <v>42300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0" t="s">
        <v>2697</v>
      </c>
      <c r="X150" s="40" t="s">
        <v>41</v>
      </c>
      <c r="Y150" s="2" t="s">
        <v>41</v>
      </c>
      <c r="Z150" s="2" t="s">
        <v>41</v>
      </c>
      <c r="AA150" s="22"/>
      <c r="AB150" s="2" t="s">
        <v>41</v>
      </c>
    </row>
    <row r="151" spans="1:28" ht="30" customHeight="1" hidden="1">
      <c r="A151" s="6" t="s">
        <v>1986</v>
      </c>
      <c r="B151" s="52" t="s">
        <v>1983</v>
      </c>
      <c r="C151" s="52" t="s">
        <v>1984</v>
      </c>
      <c r="D151" s="61" t="s">
        <v>150</v>
      </c>
      <c r="E151" s="41">
        <v>53290</v>
      </c>
      <c r="F151" s="40" t="s">
        <v>41</v>
      </c>
      <c r="G151" s="41">
        <v>26000</v>
      </c>
      <c r="H151" s="40" t="s">
        <v>4943</v>
      </c>
      <c r="I151" s="41">
        <v>66000</v>
      </c>
      <c r="J151" s="40" t="s">
        <v>4944</v>
      </c>
      <c r="K151" s="41">
        <v>0</v>
      </c>
      <c r="L151" s="40" t="s">
        <v>41</v>
      </c>
      <c r="M151" s="41">
        <v>0</v>
      </c>
      <c r="N151" s="40" t="s">
        <v>41</v>
      </c>
      <c r="O151" s="41">
        <f t="shared" si="4"/>
        <v>26000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0" t="s">
        <v>1985</v>
      </c>
      <c r="X151" s="40" t="s">
        <v>41</v>
      </c>
      <c r="Y151" s="2" t="s">
        <v>41</v>
      </c>
      <c r="Z151" s="2" t="s">
        <v>41</v>
      </c>
      <c r="AA151" s="22"/>
      <c r="AB151" s="2" t="s">
        <v>41</v>
      </c>
    </row>
    <row r="152" spans="1:28" ht="30" customHeight="1" hidden="1">
      <c r="A152" s="6" t="s">
        <v>2123</v>
      </c>
      <c r="B152" s="52" t="s">
        <v>2120</v>
      </c>
      <c r="C152" s="52" t="s">
        <v>2121</v>
      </c>
      <c r="D152" s="61" t="s">
        <v>59</v>
      </c>
      <c r="E152" s="41">
        <v>350</v>
      </c>
      <c r="F152" s="40" t="s">
        <v>41</v>
      </c>
      <c r="G152" s="41">
        <v>400</v>
      </c>
      <c r="H152" s="40" t="s">
        <v>4945</v>
      </c>
      <c r="I152" s="41">
        <v>400</v>
      </c>
      <c r="J152" s="40" t="s">
        <v>4946</v>
      </c>
      <c r="K152" s="41">
        <v>0</v>
      </c>
      <c r="L152" s="40" t="s">
        <v>41</v>
      </c>
      <c r="M152" s="41">
        <v>0</v>
      </c>
      <c r="N152" s="40" t="s">
        <v>41</v>
      </c>
      <c r="O152" s="41">
        <f t="shared" si="4"/>
        <v>350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0" t="s">
        <v>2122</v>
      </c>
      <c r="X152" s="40" t="s">
        <v>41</v>
      </c>
      <c r="Y152" s="2" t="s">
        <v>41</v>
      </c>
      <c r="Z152" s="2" t="s">
        <v>41</v>
      </c>
      <c r="AA152" s="22"/>
      <c r="AB152" s="2" t="s">
        <v>41</v>
      </c>
    </row>
    <row r="153" spans="1:28" ht="30" customHeight="1" hidden="1">
      <c r="A153" s="6" t="s">
        <v>2128</v>
      </c>
      <c r="B153" s="52" t="s">
        <v>2120</v>
      </c>
      <c r="C153" s="52" t="s">
        <v>2126</v>
      </c>
      <c r="D153" s="61" t="s">
        <v>59</v>
      </c>
      <c r="E153" s="41">
        <v>440</v>
      </c>
      <c r="F153" s="40" t="s">
        <v>41</v>
      </c>
      <c r="G153" s="41">
        <v>0</v>
      </c>
      <c r="H153" s="40" t="s">
        <v>41</v>
      </c>
      <c r="I153" s="41">
        <v>0</v>
      </c>
      <c r="J153" s="40" t="s">
        <v>41</v>
      </c>
      <c r="K153" s="41">
        <v>0</v>
      </c>
      <c r="L153" s="40" t="s">
        <v>41</v>
      </c>
      <c r="M153" s="41">
        <v>0</v>
      </c>
      <c r="N153" s="40" t="s">
        <v>41</v>
      </c>
      <c r="O153" s="41">
        <f t="shared" si="4"/>
        <v>440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0" t="s">
        <v>2127</v>
      </c>
      <c r="X153" s="40" t="s">
        <v>41</v>
      </c>
      <c r="Y153" s="2" t="s">
        <v>41</v>
      </c>
      <c r="Z153" s="2" t="s">
        <v>41</v>
      </c>
      <c r="AA153" s="22"/>
      <c r="AB153" s="2" t="s">
        <v>41</v>
      </c>
    </row>
    <row r="154" spans="1:28" ht="30" customHeight="1" hidden="1">
      <c r="A154" s="6" t="s">
        <v>2138</v>
      </c>
      <c r="B154" s="52" t="s">
        <v>2120</v>
      </c>
      <c r="C154" s="52" t="s">
        <v>2136</v>
      </c>
      <c r="D154" s="61" t="s">
        <v>59</v>
      </c>
      <c r="E154" s="41">
        <v>330</v>
      </c>
      <c r="F154" s="40" t="s">
        <v>41</v>
      </c>
      <c r="G154" s="41">
        <v>0</v>
      </c>
      <c r="H154" s="40" t="s">
        <v>41</v>
      </c>
      <c r="I154" s="41">
        <v>0</v>
      </c>
      <c r="J154" s="40" t="s">
        <v>41</v>
      </c>
      <c r="K154" s="41">
        <v>0</v>
      </c>
      <c r="L154" s="40" t="s">
        <v>41</v>
      </c>
      <c r="M154" s="41">
        <v>0</v>
      </c>
      <c r="N154" s="40" t="s">
        <v>41</v>
      </c>
      <c r="O154" s="41">
        <f t="shared" si="4"/>
        <v>330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0" t="s">
        <v>2137</v>
      </c>
      <c r="X154" s="40" t="s">
        <v>41</v>
      </c>
      <c r="Y154" s="2" t="s">
        <v>41</v>
      </c>
      <c r="Z154" s="2" t="s">
        <v>41</v>
      </c>
      <c r="AA154" s="22"/>
      <c r="AB154" s="2" t="s">
        <v>41</v>
      </c>
    </row>
    <row r="155" spans="1:28" ht="30" customHeight="1" hidden="1">
      <c r="A155" s="6" t="s">
        <v>2133</v>
      </c>
      <c r="B155" s="52" t="s">
        <v>2120</v>
      </c>
      <c r="C155" s="52" t="s">
        <v>2131</v>
      </c>
      <c r="D155" s="61" t="s">
        <v>59</v>
      </c>
      <c r="E155" s="41">
        <v>440</v>
      </c>
      <c r="F155" s="40" t="s">
        <v>41</v>
      </c>
      <c r="G155" s="41">
        <v>500</v>
      </c>
      <c r="H155" s="40" t="s">
        <v>4945</v>
      </c>
      <c r="I155" s="41">
        <v>500</v>
      </c>
      <c r="J155" s="40" t="s">
        <v>4946</v>
      </c>
      <c r="K155" s="41">
        <v>0</v>
      </c>
      <c r="L155" s="40" t="s">
        <v>41</v>
      </c>
      <c r="M155" s="41">
        <v>0</v>
      </c>
      <c r="N155" s="40" t="s">
        <v>41</v>
      </c>
      <c r="O155" s="41">
        <f t="shared" si="4"/>
        <v>440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0" t="s">
        <v>2132</v>
      </c>
      <c r="X155" s="40" t="s">
        <v>41</v>
      </c>
      <c r="Y155" s="2" t="s">
        <v>41</v>
      </c>
      <c r="Z155" s="2" t="s">
        <v>41</v>
      </c>
      <c r="AA155" s="22"/>
      <c r="AB155" s="2" t="s">
        <v>41</v>
      </c>
    </row>
    <row r="156" spans="1:28" ht="30" customHeight="1" hidden="1">
      <c r="A156" s="6" t="s">
        <v>2544</v>
      </c>
      <c r="B156" s="52" t="s">
        <v>2542</v>
      </c>
      <c r="C156" s="52" t="s">
        <v>41</v>
      </c>
      <c r="D156" s="61" t="s">
        <v>74</v>
      </c>
      <c r="E156" s="41">
        <v>0</v>
      </c>
      <c r="F156" s="40" t="s">
        <v>41</v>
      </c>
      <c r="G156" s="41">
        <v>0</v>
      </c>
      <c r="H156" s="40" t="s">
        <v>41</v>
      </c>
      <c r="I156" s="41">
        <v>0</v>
      </c>
      <c r="J156" s="40" t="s">
        <v>41</v>
      </c>
      <c r="K156" s="41">
        <v>0</v>
      </c>
      <c r="L156" s="40" t="s">
        <v>41</v>
      </c>
      <c r="M156" s="41">
        <v>5000</v>
      </c>
      <c r="N156" s="40" t="s">
        <v>41</v>
      </c>
      <c r="O156" s="41">
        <f t="shared" si="4"/>
        <v>5000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0" t="s">
        <v>2543</v>
      </c>
      <c r="X156" s="40" t="s">
        <v>41</v>
      </c>
      <c r="Y156" s="2" t="s">
        <v>41</v>
      </c>
      <c r="Z156" s="2" t="s">
        <v>41</v>
      </c>
      <c r="AA156" s="22"/>
      <c r="AB156" s="2" t="s">
        <v>41</v>
      </c>
    </row>
    <row r="157" spans="1:28" ht="30" customHeight="1" hidden="1">
      <c r="A157" s="6" t="s">
        <v>887</v>
      </c>
      <c r="B157" s="52" t="s">
        <v>884</v>
      </c>
      <c r="C157" s="52" t="s">
        <v>885</v>
      </c>
      <c r="D157" s="61" t="s">
        <v>74</v>
      </c>
      <c r="E157" s="41">
        <v>0</v>
      </c>
      <c r="F157" s="40" t="s">
        <v>41</v>
      </c>
      <c r="G157" s="41">
        <v>50000</v>
      </c>
      <c r="H157" s="40" t="s">
        <v>4947</v>
      </c>
      <c r="I157" s="41">
        <v>45000</v>
      </c>
      <c r="J157" s="40" t="s">
        <v>4948</v>
      </c>
      <c r="K157" s="41">
        <v>0</v>
      </c>
      <c r="L157" s="40" t="s">
        <v>41</v>
      </c>
      <c r="M157" s="41">
        <v>0</v>
      </c>
      <c r="N157" s="40" t="s">
        <v>41</v>
      </c>
      <c r="O157" s="41">
        <f t="shared" si="4"/>
        <v>45000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0" t="s">
        <v>886</v>
      </c>
      <c r="X157" s="40" t="s">
        <v>4949</v>
      </c>
      <c r="Y157" s="2" t="s">
        <v>41</v>
      </c>
      <c r="Z157" s="2" t="s">
        <v>41</v>
      </c>
      <c r="AA157" s="22"/>
      <c r="AB157" s="2" t="s">
        <v>41</v>
      </c>
    </row>
    <row r="158" spans="1:28" ht="30" customHeight="1" hidden="1">
      <c r="A158" s="6" t="s">
        <v>2678</v>
      </c>
      <c r="B158" s="52" t="s">
        <v>2675</v>
      </c>
      <c r="C158" s="52" t="s">
        <v>2676</v>
      </c>
      <c r="D158" s="61" t="s">
        <v>74</v>
      </c>
      <c r="E158" s="41">
        <v>7700</v>
      </c>
      <c r="F158" s="40" t="s">
        <v>41</v>
      </c>
      <c r="G158" s="41">
        <v>8600</v>
      </c>
      <c r="H158" s="40" t="s">
        <v>4950</v>
      </c>
      <c r="I158" s="41">
        <v>10400</v>
      </c>
      <c r="J158" s="40" t="s">
        <v>4951</v>
      </c>
      <c r="K158" s="41">
        <v>0</v>
      </c>
      <c r="L158" s="40" t="s">
        <v>41</v>
      </c>
      <c r="M158" s="41">
        <v>0</v>
      </c>
      <c r="N158" s="40" t="s">
        <v>41</v>
      </c>
      <c r="O158" s="41">
        <f t="shared" si="4"/>
        <v>7700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0" t="s">
        <v>2677</v>
      </c>
      <c r="X158" s="40" t="s">
        <v>41</v>
      </c>
      <c r="Y158" s="2" t="s">
        <v>41</v>
      </c>
      <c r="Z158" s="2" t="s">
        <v>41</v>
      </c>
      <c r="AA158" s="22"/>
      <c r="AB158" s="2" t="s">
        <v>41</v>
      </c>
    </row>
    <row r="159" spans="1:28" ht="30" customHeight="1" hidden="1">
      <c r="A159" s="6" t="s">
        <v>891</v>
      </c>
      <c r="B159" s="52" t="s">
        <v>888</v>
      </c>
      <c r="C159" s="52" t="s">
        <v>889</v>
      </c>
      <c r="D159" s="61" t="s">
        <v>74</v>
      </c>
      <c r="E159" s="41">
        <v>0</v>
      </c>
      <c r="F159" s="40" t="s">
        <v>41</v>
      </c>
      <c r="G159" s="41">
        <v>48000</v>
      </c>
      <c r="H159" s="40" t="s">
        <v>4947</v>
      </c>
      <c r="I159" s="41">
        <v>0</v>
      </c>
      <c r="J159" s="40" t="s">
        <v>41</v>
      </c>
      <c r="K159" s="41">
        <v>0</v>
      </c>
      <c r="L159" s="40" t="s">
        <v>41</v>
      </c>
      <c r="M159" s="41">
        <v>0</v>
      </c>
      <c r="N159" s="40" t="s">
        <v>41</v>
      </c>
      <c r="O159" s="41">
        <f t="shared" si="4"/>
        <v>48000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0" t="s">
        <v>890</v>
      </c>
      <c r="X159" s="40" t="s">
        <v>41</v>
      </c>
      <c r="Y159" s="2" t="s">
        <v>41</v>
      </c>
      <c r="Z159" s="2" t="s">
        <v>41</v>
      </c>
      <c r="AA159" s="22"/>
      <c r="AB159" s="2" t="s">
        <v>41</v>
      </c>
    </row>
    <row r="160" spans="1:28" ht="30" customHeight="1" hidden="1">
      <c r="A160" s="6" t="s">
        <v>2081</v>
      </c>
      <c r="B160" s="52" t="s">
        <v>2078</v>
      </c>
      <c r="C160" s="52" t="s">
        <v>2079</v>
      </c>
      <c r="D160" s="61" t="s">
        <v>59</v>
      </c>
      <c r="E160" s="41">
        <v>0</v>
      </c>
      <c r="F160" s="40" t="s">
        <v>41</v>
      </c>
      <c r="G160" s="41">
        <v>0</v>
      </c>
      <c r="H160" s="40" t="s">
        <v>41</v>
      </c>
      <c r="I160" s="41">
        <v>1890</v>
      </c>
      <c r="J160" s="40" t="s">
        <v>4952</v>
      </c>
      <c r="K160" s="41">
        <v>0</v>
      </c>
      <c r="L160" s="40" t="s">
        <v>41</v>
      </c>
      <c r="M160" s="41">
        <v>0</v>
      </c>
      <c r="N160" s="40" t="s">
        <v>41</v>
      </c>
      <c r="O160" s="41">
        <f t="shared" si="4"/>
        <v>1890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0" t="s">
        <v>2080</v>
      </c>
      <c r="X160" s="40" t="s">
        <v>41</v>
      </c>
      <c r="Y160" s="2" t="s">
        <v>41</v>
      </c>
      <c r="Z160" s="2" t="s">
        <v>41</v>
      </c>
      <c r="AA160" s="22"/>
      <c r="AB160" s="2" t="s">
        <v>41</v>
      </c>
    </row>
    <row r="161" spans="1:28" ht="30" customHeight="1" hidden="1">
      <c r="A161" s="6" t="s">
        <v>2939</v>
      </c>
      <c r="B161" s="52" t="s">
        <v>1064</v>
      </c>
      <c r="C161" s="52" t="s">
        <v>2937</v>
      </c>
      <c r="D161" s="61" t="s">
        <v>171</v>
      </c>
      <c r="E161" s="41">
        <v>0</v>
      </c>
      <c r="F161" s="40" t="s">
        <v>41</v>
      </c>
      <c r="G161" s="41">
        <v>0</v>
      </c>
      <c r="H161" s="40" t="s">
        <v>41</v>
      </c>
      <c r="I161" s="41">
        <v>0</v>
      </c>
      <c r="J161" s="40" t="s">
        <v>41</v>
      </c>
      <c r="K161" s="41">
        <v>0</v>
      </c>
      <c r="L161" s="40" t="s">
        <v>41</v>
      </c>
      <c r="M161" s="41">
        <v>0</v>
      </c>
      <c r="N161" s="40" t="s">
        <v>41</v>
      </c>
      <c r="O161" s="41">
        <v>0</v>
      </c>
      <c r="P161" s="41">
        <v>0</v>
      </c>
      <c r="Q161" s="41">
        <v>12830</v>
      </c>
      <c r="R161" s="41">
        <v>0</v>
      </c>
      <c r="S161" s="41">
        <v>0</v>
      </c>
      <c r="T161" s="41">
        <v>0</v>
      </c>
      <c r="U161" s="41">
        <v>0</v>
      </c>
      <c r="V161" s="41">
        <f aca="true" t="shared" si="5" ref="V161:V182">SMALL(Q161:U161,COUNTIF(Q161:U161,0)+1)</f>
        <v>12830</v>
      </c>
      <c r="W161" s="40" t="s">
        <v>2938</v>
      </c>
      <c r="X161" s="40" t="s">
        <v>41</v>
      </c>
      <c r="Y161" s="2" t="s">
        <v>41</v>
      </c>
      <c r="Z161" s="2" t="s">
        <v>41</v>
      </c>
      <c r="AA161" s="22"/>
      <c r="AB161" s="2" t="s">
        <v>41</v>
      </c>
    </row>
    <row r="162" spans="1:28" s="34" customFormat="1" ht="30" customHeight="1" hidden="1">
      <c r="A162" s="31"/>
      <c r="B162" s="52" t="s">
        <v>1064</v>
      </c>
      <c r="C162" s="52" t="s">
        <v>2937</v>
      </c>
      <c r="D162" s="61" t="s">
        <v>171</v>
      </c>
      <c r="E162" s="41"/>
      <c r="F162" s="40"/>
      <c r="G162" s="41"/>
      <c r="H162" s="40"/>
      <c r="I162" s="41"/>
      <c r="J162" s="40"/>
      <c r="K162" s="41"/>
      <c r="L162" s="40"/>
      <c r="M162" s="41"/>
      <c r="N162" s="40"/>
      <c r="O162" s="41"/>
      <c r="P162" s="41"/>
      <c r="Q162" s="41">
        <v>22000</v>
      </c>
      <c r="R162" s="41"/>
      <c r="S162" s="41"/>
      <c r="T162" s="41"/>
      <c r="U162" s="41"/>
      <c r="V162" s="41">
        <f t="shared" si="5"/>
        <v>22000</v>
      </c>
      <c r="W162" s="40"/>
      <c r="X162" s="40"/>
      <c r="Y162" s="32"/>
      <c r="Z162" s="32"/>
      <c r="AA162" s="33"/>
      <c r="AB162" s="32"/>
    </row>
    <row r="163" spans="1:28" ht="30" customHeight="1" hidden="1">
      <c r="A163" s="6" t="s">
        <v>2945</v>
      </c>
      <c r="B163" s="52" t="s">
        <v>2942</v>
      </c>
      <c r="C163" s="52" t="s">
        <v>2943</v>
      </c>
      <c r="D163" s="61" t="s">
        <v>171</v>
      </c>
      <c r="E163" s="41">
        <v>0</v>
      </c>
      <c r="F163" s="40" t="s">
        <v>41</v>
      </c>
      <c r="G163" s="41">
        <v>0</v>
      </c>
      <c r="H163" s="40" t="s">
        <v>41</v>
      </c>
      <c r="I163" s="41">
        <v>0</v>
      </c>
      <c r="J163" s="40" t="s">
        <v>41</v>
      </c>
      <c r="K163" s="41">
        <v>0</v>
      </c>
      <c r="L163" s="40" t="s">
        <v>41</v>
      </c>
      <c r="M163" s="41">
        <v>0</v>
      </c>
      <c r="N163" s="40" t="s">
        <v>41</v>
      </c>
      <c r="O163" s="41">
        <v>0</v>
      </c>
      <c r="P163" s="41">
        <v>0</v>
      </c>
      <c r="Q163" s="41">
        <v>30020</v>
      </c>
      <c r="R163" s="41">
        <v>0</v>
      </c>
      <c r="S163" s="41">
        <v>0</v>
      </c>
      <c r="T163" s="41">
        <v>0</v>
      </c>
      <c r="U163" s="41">
        <v>0</v>
      </c>
      <c r="V163" s="41">
        <f t="shared" si="5"/>
        <v>30020</v>
      </c>
      <c r="W163" s="40" t="s">
        <v>2944</v>
      </c>
      <c r="X163" s="40" t="s">
        <v>41</v>
      </c>
      <c r="Y163" s="2" t="s">
        <v>41</v>
      </c>
      <c r="Z163" s="2" t="s">
        <v>41</v>
      </c>
      <c r="AA163" s="22"/>
      <c r="AB163" s="2" t="s">
        <v>41</v>
      </c>
    </row>
    <row r="164" spans="1:28" ht="30" customHeight="1" hidden="1">
      <c r="A164" s="6" t="s">
        <v>2949</v>
      </c>
      <c r="B164" s="52" t="s">
        <v>2942</v>
      </c>
      <c r="C164" s="52" t="s">
        <v>2947</v>
      </c>
      <c r="D164" s="61" t="s">
        <v>171</v>
      </c>
      <c r="E164" s="41">
        <v>0</v>
      </c>
      <c r="F164" s="40" t="s">
        <v>41</v>
      </c>
      <c r="G164" s="41">
        <v>0</v>
      </c>
      <c r="H164" s="40" t="s">
        <v>41</v>
      </c>
      <c r="I164" s="41">
        <v>0</v>
      </c>
      <c r="J164" s="40" t="s">
        <v>41</v>
      </c>
      <c r="K164" s="41">
        <v>0</v>
      </c>
      <c r="L164" s="40" t="s">
        <v>41</v>
      </c>
      <c r="M164" s="41">
        <v>0</v>
      </c>
      <c r="N164" s="40" t="s">
        <v>41</v>
      </c>
      <c r="O164" s="41">
        <v>0</v>
      </c>
      <c r="P164" s="41">
        <v>0</v>
      </c>
      <c r="Q164" s="41">
        <v>29720</v>
      </c>
      <c r="R164" s="41">
        <v>0</v>
      </c>
      <c r="S164" s="41">
        <v>0</v>
      </c>
      <c r="T164" s="41">
        <v>0</v>
      </c>
      <c r="U164" s="41">
        <v>0</v>
      </c>
      <c r="V164" s="41">
        <f t="shared" si="5"/>
        <v>29720</v>
      </c>
      <c r="W164" s="40" t="s">
        <v>2948</v>
      </c>
      <c r="X164" s="40" t="s">
        <v>41</v>
      </c>
      <c r="Y164" s="2" t="s">
        <v>41</v>
      </c>
      <c r="Z164" s="2" t="s">
        <v>41</v>
      </c>
      <c r="AA164" s="22"/>
      <c r="AB164" s="2" t="s">
        <v>41</v>
      </c>
    </row>
    <row r="165" spans="1:28" ht="30" customHeight="1" hidden="1">
      <c r="A165" s="6" t="s">
        <v>2953</v>
      </c>
      <c r="B165" s="52" t="s">
        <v>2942</v>
      </c>
      <c r="C165" s="52" t="s">
        <v>2951</v>
      </c>
      <c r="D165" s="61" t="s">
        <v>171</v>
      </c>
      <c r="E165" s="41">
        <v>0</v>
      </c>
      <c r="F165" s="40" t="s">
        <v>41</v>
      </c>
      <c r="G165" s="41">
        <v>0</v>
      </c>
      <c r="H165" s="40" t="s">
        <v>41</v>
      </c>
      <c r="I165" s="41">
        <v>0</v>
      </c>
      <c r="J165" s="40" t="s">
        <v>41</v>
      </c>
      <c r="K165" s="41">
        <v>0</v>
      </c>
      <c r="L165" s="40" t="s">
        <v>41</v>
      </c>
      <c r="M165" s="41">
        <v>0</v>
      </c>
      <c r="N165" s="40" t="s">
        <v>41</v>
      </c>
      <c r="O165" s="41">
        <v>0</v>
      </c>
      <c r="P165" s="41">
        <v>0</v>
      </c>
      <c r="Q165" s="41">
        <v>30020</v>
      </c>
      <c r="R165" s="41">
        <v>0</v>
      </c>
      <c r="S165" s="41">
        <v>0</v>
      </c>
      <c r="T165" s="41">
        <v>0</v>
      </c>
      <c r="U165" s="41">
        <v>0</v>
      </c>
      <c r="V165" s="41">
        <f t="shared" si="5"/>
        <v>30020</v>
      </c>
      <c r="W165" s="40" t="s">
        <v>2952</v>
      </c>
      <c r="X165" s="40" t="s">
        <v>41</v>
      </c>
      <c r="Y165" s="2" t="s">
        <v>41</v>
      </c>
      <c r="Z165" s="2" t="s">
        <v>41</v>
      </c>
      <c r="AA165" s="22"/>
      <c r="AB165" s="2" t="s">
        <v>41</v>
      </c>
    </row>
    <row r="166" spans="1:28" ht="30" customHeight="1" hidden="1">
      <c r="A166" s="6" t="s">
        <v>2958</v>
      </c>
      <c r="B166" s="52" t="s">
        <v>2955</v>
      </c>
      <c r="C166" s="52" t="s">
        <v>2956</v>
      </c>
      <c r="D166" s="61" t="s">
        <v>171</v>
      </c>
      <c r="E166" s="41">
        <v>0</v>
      </c>
      <c r="F166" s="40" t="s">
        <v>41</v>
      </c>
      <c r="G166" s="41">
        <v>0</v>
      </c>
      <c r="H166" s="40" t="s">
        <v>41</v>
      </c>
      <c r="I166" s="41">
        <v>0</v>
      </c>
      <c r="J166" s="40" t="s">
        <v>41</v>
      </c>
      <c r="K166" s="41">
        <v>0</v>
      </c>
      <c r="L166" s="40" t="s">
        <v>41</v>
      </c>
      <c r="M166" s="41">
        <v>0</v>
      </c>
      <c r="N166" s="40" t="s">
        <v>41</v>
      </c>
      <c r="O166" s="41">
        <v>0</v>
      </c>
      <c r="P166" s="41">
        <v>0</v>
      </c>
      <c r="Q166" s="41">
        <v>18560</v>
      </c>
      <c r="R166" s="41">
        <v>0</v>
      </c>
      <c r="S166" s="41">
        <v>0</v>
      </c>
      <c r="T166" s="41">
        <v>0</v>
      </c>
      <c r="U166" s="41">
        <v>0</v>
      </c>
      <c r="V166" s="41">
        <f t="shared" si="5"/>
        <v>18560</v>
      </c>
      <c r="W166" s="40" t="s">
        <v>2957</v>
      </c>
      <c r="X166" s="40" t="s">
        <v>41</v>
      </c>
      <c r="Y166" s="2" t="s">
        <v>41</v>
      </c>
      <c r="Z166" s="2" t="s">
        <v>41</v>
      </c>
      <c r="AA166" s="22"/>
      <c r="AB166" s="2" t="s">
        <v>41</v>
      </c>
    </row>
    <row r="167" spans="1:28" ht="30" customHeight="1" hidden="1">
      <c r="A167" s="6" t="s">
        <v>2963</v>
      </c>
      <c r="B167" s="52" t="s">
        <v>2960</v>
      </c>
      <c r="C167" s="52" t="s">
        <v>2961</v>
      </c>
      <c r="D167" s="61" t="s">
        <v>171</v>
      </c>
      <c r="E167" s="41">
        <v>0</v>
      </c>
      <c r="F167" s="40" t="s">
        <v>41</v>
      </c>
      <c r="G167" s="41">
        <v>0</v>
      </c>
      <c r="H167" s="40" t="s">
        <v>41</v>
      </c>
      <c r="I167" s="41">
        <v>0</v>
      </c>
      <c r="J167" s="40" t="s">
        <v>41</v>
      </c>
      <c r="K167" s="41">
        <v>0</v>
      </c>
      <c r="L167" s="40" t="s">
        <v>41</v>
      </c>
      <c r="M167" s="41">
        <v>0</v>
      </c>
      <c r="N167" s="40" t="s">
        <v>41</v>
      </c>
      <c r="O167" s="41">
        <v>0</v>
      </c>
      <c r="P167" s="41">
        <v>0</v>
      </c>
      <c r="Q167" s="41">
        <v>11980</v>
      </c>
      <c r="R167" s="41">
        <v>0</v>
      </c>
      <c r="S167" s="41">
        <v>0</v>
      </c>
      <c r="T167" s="41">
        <v>0</v>
      </c>
      <c r="U167" s="41">
        <v>0</v>
      </c>
      <c r="V167" s="41">
        <f t="shared" si="5"/>
        <v>11980</v>
      </c>
      <c r="W167" s="40" t="s">
        <v>2962</v>
      </c>
      <c r="X167" s="40" t="s">
        <v>41</v>
      </c>
      <c r="Y167" s="2" t="s">
        <v>41</v>
      </c>
      <c r="Z167" s="2" t="s">
        <v>41</v>
      </c>
      <c r="AA167" s="22"/>
      <c r="AB167" s="2" t="s">
        <v>41</v>
      </c>
    </row>
    <row r="168" spans="1:28" ht="30" customHeight="1" hidden="1">
      <c r="A168" s="6" t="s">
        <v>2967</v>
      </c>
      <c r="B168" s="52" t="s">
        <v>2960</v>
      </c>
      <c r="C168" s="52" t="s">
        <v>2965</v>
      </c>
      <c r="D168" s="61" t="s">
        <v>171</v>
      </c>
      <c r="E168" s="41">
        <v>0</v>
      </c>
      <c r="F168" s="40" t="s">
        <v>41</v>
      </c>
      <c r="G168" s="41">
        <v>0</v>
      </c>
      <c r="H168" s="40" t="s">
        <v>41</v>
      </c>
      <c r="I168" s="41">
        <v>0</v>
      </c>
      <c r="J168" s="40" t="s">
        <v>41</v>
      </c>
      <c r="K168" s="41">
        <v>0</v>
      </c>
      <c r="L168" s="40" t="s">
        <v>41</v>
      </c>
      <c r="M168" s="41">
        <v>0</v>
      </c>
      <c r="N168" s="40" t="s">
        <v>41</v>
      </c>
      <c r="O168" s="41">
        <v>0</v>
      </c>
      <c r="P168" s="41">
        <v>0</v>
      </c>
      <c r="Q168" s="41">
        <v>11980</v>
      </c>
      <c r="R168" s="41">
        <v>0</v>
      </c>
      <c r="S168" s="41">
        <v>0</v>
      </c>
      <c r="T168" s="41">
        <v>0</v>
      </c>
      <c r="U168" s="41">
        <v>0</v>
      </c>
      <c r="V168" s="41">
        <f t="shared" si="5"/>
        <v>11980</v>
      </c>
      <c r="W168" s="40" t="s">
        <v>2966</v>
      </c>
      <c r="X168" s="40" t="s">
        <v>41</v>
      </c>
      <c r="Y168" s="2" t="s">
        <v>41</v>
      </c>
      <c r="Z168" s="2" t="s">
        <v>41</v>
      </c>
      <c r="AA168" s="22"/>
      <c r="AB168" s="2" t="s">
        <v>41</v>
      </c>
    </row>
    <row r="169" spans="1:28" ht="30" customHeight="1" hidden="1">
      <c r="A169" s="6" t="s">
        <v>2971</v>
      </c>
      <c r="B169" s="52" t="s">
        <v>2960</v>
      </c>
      <c r="C169" s="52" t="s">
        <v>2969</v>
      </c>
      <c r="D169" s="61" t="s">
        <v>171</v>
      </c>
      <c r="E169" s="41">
        <v>0</v>
      </c>
      <c r="F169" s="40" t="s">
        <v>41</v>
      </c>
      <c r="G169" s="41">
        <v>0</v>
      </c>
      <c r="H169" s="40" t="s">
        <v>41</v>
      </c>
      <c r="I169" s="41">
        <v>0</v>
      </c>
      <c r="J169" s="40" t="s">
        <v>41</v>
      </c>
      <c r="K169" s="41">
        <v>0</v>
      </c>
      <c r="L169" s="40" t="s">
        <v>41</v>
      </c>
      <c r="M169" s="41">
        <v>0</v>
      </c>
      <c r="N169" s="40" t="s">
        <v>41</v>
      </c>
      <c r="O169" s="41">
        <v>0</v>
      </c>
      <c r="P169" s="41">
        <v>0</v>
      </c>
      <c r="Q169" s="41">
        <v>11980</v>
      </c>
      <c r="R169" s="41">
        <v>0</v>
      </c>
      <c r="S169" s="41">
        <v>0</v>
      </c>
      <c r="T169" s="41">
        <v>0</v>
      </c>
      <c r="U169" s="41">
        <v>0</v>
      </c>
      <c r="V169" s="41">
        <f t="shared" si="5"/>
        <v>11980</v>
      </c>
      <c r="W169" s="40" t="s">
        <v>2970</v>
      </c>
      <c r="X169" s="40" t="s">
        <v>41</v>
      </c>
      <c r="Y169" s="2" t="s">
        <v>41</v>
      </c>
      <c r="Z169" s="2" t="s">
        <v>41</v>
      </c>
      <c r="AA169" s="22"/>
      <c r="AB169" s="2" t="s">
        <v>41</v>
      </c>
    </row>
    <row r="170" spans="1:28" ht="30" customHeight="1" hidden="1">
      <c r="A170" s="6" t="s">
        <v>2975</v>
      </c>
      <c r="B170" s="52" t="s">
        <v>2960</v>
      </c>
      <c r="C170" s="52" t="s">
        <v>2973</v>
      </c>
      <c r="D170" s="61" t="s">
        <v>171</v>
      </c>
      <c r="E170" s="41">
        <v>0</v>
      </c>
      <c r="F170" s="40" t="s">
        <v>41</v>
      </c>
      <c r="G170" s="41">
        <v>0</v>
      </c>
      <c r="H170" s="40" t="s">
        <v>41</v>
      </c>
      <c r="I170" s="41">
        <v>0</v>
      </c>
      <c r="J170" s="40" t="s">
        <v>41</v>
      </c>
      <c r="K170" s="41">
        <v>0</v>
      </c>
      <c r="L170" s="40" t="s">
        <v>41</v>
      </c>
      <c r="M170" s="41">
        <v>0</v>
      </c>
      <c r="N170" s="40" t="s">
        <v>41</v>
      </c>
      <c r="O170" s="41">
        <v>0</v>
      </c>
      <c r="P170" s="41">
        <v>0</v>
      </c>
      <c r="Q170" s="41">
        <v>11980</v>
      </c>
      <c r="R170" s="41">
        <v>0</v>
      </c>
      <c r="S170" s="41">
        <v>0</v>
      </c>
      <c r="T170" s="41">
        <v>0</v>
      </c>
      <c r="U170" s="41">
        <v>0</v>
      </c>
      <c r="V170" s="41">
        <f t="shared" si="5"/>
        <v>11980</v>
      </c>
      <c r="W170" s="40" t="s">
        <v>2974</v>
      </c>
      <c r="X170" s="40" t="s">
        <v>41</v>
      </c>
      <c r="Y170" s="2" t="s">
        <v>41</v>
      </c>
      <c r="Z170" s="2" t="s">
        <v>41</v>
      </c>
      <c r="AA170" s="22"/>
      <c r="AB170" s="2" t="s">
        <v>41</v>
      </c>
    </row>
    <row r="171" spans="1:28" ht="30" customHeight="1" hidden="1">
      <c r="A171" s="6" t="s">
        <v>2979</v>
      </c>
      <c r="B171" s="52" t="s">
        <v>2960</v>
      </c>
      <c r="C171" s="52" t="s">
        <v>2977</v>
      </c>
      <c r="D171" s="61" t="s">
        <v>171</v>
      </c>
      <c r="E171" s="41">
        <v>0</v>
      </c>
      <c r="F171" s="40" t="s">
        <v>41</v>
      </c>
      <c r="G171" s="41">
        <v>0</v>
      </c>
      <c r="H171" s="40" t="s">
        <v>41</v>
      </c>
      <c r="I171" s="41">
        <v>0</v>
      </c>
      <c r="J171" s="40" t="s">
        <v>41</v>
      </c>
      <c r="K171" s="41">
        <v>0</v>
      </c>
      <c r="L171" s="40" t="s">
        <v>41</v>
      </c>
      <c r="M171" s="41">
        <v>0</v>
      </c>
      <c r="N171" s="40" t="s">
        <v>41</v>
      </c>
      <c r="O171" s="41">
        <v>0</v>
      </c>
      <c r="P171" s="41">
        <v>0</v>
      </c>
      <c r="Q171" s="41">
        <v>11980</v>
      </c>
      <c r="R171" s="41">
        <v>0</v>
      </c>
      <c r="S171" s="41">
        <v>0</v>
      </c>
      <c r="T171" s="41">
        <v>0</v>
      </c>
      <c r="U171" s="41">
        <v>0</v>
      </c>
      <c r="V171" s="41">
        <f t="shared" si="5"/>
        <v>11980</v>
      </c>
      <c r="W171" s="40" t="s">
        <v>2978</v>
      </c>
      <c r="X171" s="40" t="s">
        <v>41</v>
      </c>
      <c r="Y171" s="2" t="s">
        <v>41</v>
      </c>
      <c r="Z171" s="2" t="s">
        <v>41</v>
      </c>
      <c r="AA171" s="22"/>
      <c r="AB171" s="2" t="s">
        <v>41</v>
      </c>
    </row>
    <row r="172" spans="1:28" ht="30" customHeight="1" hidden="1">
      <c r="A172" s="6" t="s">
        <v>2983</v>
      </c>
      <c r="B172" s="52" t="s">
        <v>2960</v>
      </c>
      <c r="C172" s="52" t="s">
        <v>2981</v>
      </c>
      <c r="D172" s="61" t="s">
        <v>171</v>
      </c>
      <c r="E172" s="41">
        <v>0</v>
      </c>
      <c r="F172" s="40" t="s">
        <v>41</v>
      </c>
      <c r="G172" s="41">
        <v>0</v>
      </c>
      <c r="H172" s="40" t="s">
        <v>41</v>
      </c>
      <c r="I172" s="41">
        <v>0</v>
      </c>
      <c r="J172" s="40" t="s">
        <v>41</v>
      </c>
      <c r="K172" s="41">
        <v>0</v>
      </c>
      <c r="L172" s="40" t="s">
        <v>41</v>
      </c>
      <c r="M172" s="41">
        <v>0</v>
      </c>
      <c r="N172" s="40" t="s">
        <v>41</v>
      </c>
      <c r="O172" s="41">
        <v>0</v>
      </c>
      <c r="P172" s="41">
        <v>0</v>
      </c>
      <c r="Q172" s="41">
        <v>11980</v>
      </c>
      <c r="R172" s="41">
        <v>0</v>
      </c>
      <c r="S172" s="41">
        <v>0</v>
      </c>
      <c r="T172" s="41">
        <v>0</v>
      </c>
      <c r="U172" s="41">
        <v>0</v>
      </c>
      <c r="V172" s="41">
        <f t="shared" si="5"/>
        <v>11980</v>
      </c>
      <c r="W172" s="40" t="s">
        <v>2982</v>
      </c>
      <c r="X172" s="40" t="s">
        <v>41</v>
      </c>
      <c r="Y172" s="2" t="s">
        <v>41</v>
      </c>
      <c r="Z172" s="2" t="s">
        <v>41</v>
      </c>
      <c r="AA172" s="22"/>
      <c r="AB172" s="2" t="s">
        <v>41</v>
      </c>
    </row>
    <row r="173" spans="1:28" ht="30" customHeight="1" hidden="1">
      <c r="A173" s="6" t="s">
        <v>2987</v>
      </c>
      <c r="B173" s="52" t="s">
        <v>2960</v>
      </c>
      <c r="C173" s="52" t="s">
        <v>2985</v>
      </c>
      <c r="D173" s="61" t="s">
        <v>171</v>
      </c>
      <c r="E173" s="41">
        <v>0</v>
      </c>
      <c r="F173" s="40" t="s">
        <v>41</v>
      </c>
      <c r="G173" s="41">
        <v>0</v>
      </c>
      <c r="H173" s="40" t="s">
        <v>41</v>
      </c>
      <c r="I173" s="41">
        <v>0</v>
      </c>
      <c r="J173" s="40" t="s">
        <v>41</v>
      </c>
      <c r="K173" s="41">
        <v>0</v>
      </c>
      <c r="L173" s="40" t="s">
        <v>41</v>
      </c>
      <c r="M173" s="41">
        <v>0</v>
      </c>
      <c r="N173" s="40" t="s">
        <v>41</v>
      </c>
      <c r="O173" s="41">
        <v>0</v>
      </c>
      <c r="P173" s="41">
        <v>0</v>
      </c>
      <c r="Q173" s="41">
        <v>30580</v>
      </c>
      <c r="R173" s="41">
        <v>0</v>
      </c>
      <c r="S173" s="41">
        <v>0</v>
      </c>
      <c r="T173" s="41">
        <v>0</v>
      </c>
      <c r="U173" s="41">
        <v>0</v>
      </c>
      <c r="V173" s="41">
        <f t="shared" si="5"/>
        <v>30580</v>
      </c>
      <c r="W173" s="40" t="s">
        <v>2986</v>
      </c>
      <c r="X173" s="40" t="s">
        <v>41</v>
      </c>
      <c r="Y173" s="2" t="s">
        <v>41</v>
      </c>
      <c r="Z173" s="2" t="s">
        <v>41</v>
      </c>
      <c r="AA173" s="22"/>
      <c r="AB173" s="2" t="s">
        <v>41</v>
      </c>
    </row>
    <row r="174" spans="1:28" ht="30" customHeight="1" hidden="1">
      <c r="A174" s="6" t="s">
        <v>3013</v>
      </c>
      <c r="B174" s="52" t="s">
        <v>3011</v>
      </c>
      <c r="C174" s="52" t="s">
        <v>41</v>
      </c>
      <c r="D174" s="61" t="s">
        <v>744</v>
      </c>
      <c r="E174" s="41">
        <v>0</v>
      </c>
      <c r="F174" s="40" t="s">
        <v>41</v>
      </c>
      <c r="G174" s="41">
        <v>0</v>
      </c>
      <c r="H174" s="40" t="s">
        <v>41</v>
      </c>
      <c r="I174" s="41">
        <v>0</v>
      </c>
      <c r="J174" s="40" t="s">
        <v>41</v>
      </c>
      <c r="K174" s="41">
        <v>0</v>
      </c>
      <c r="L174" s="40" t="s">
        <v>41</v>
      </c>
      <c r="M174" s="41">
        <v>0</v>
      </c>
      <c r="N174" s="40" t="s">
        <v>41</v>
      </c>
      <c r="O174" s="41">
        <v>0</v>
      </c>
      <c r="P174" s="41">
        <v>0</v>
      </c>
      <c r="Q174" s="41">
        <v>8600</v>
      </c>
      <c r="R174" s="41">
        <v>0</v>
      </c>
      <c r="S174" s="41">
        <v>0</v>
      </c>
      <c r="T174" s="41">
        <v>0</v>
      </c>
      <c r="U174" s="41">
        <v>0</v>
      </c>
      <c r="V174" s="41">
        <f t="shared" si="5"/>
        <v>8600</v>
      </c>
      <c r="W174" s="40" t="s">
        <v>3012</v>
      </c>
      <c r="X174" s="40" t="s">
        <v>41</v>
      </c>
      <c r="Y174" s="2" t="s">
        <v>41</v>
      </c>
      <c r="Z174" s="2" t="s">
        <v>41</v>
      </c>
      <c r="AA174" s="22"/>
      <c r="AB174" s="2" t="s">
        <v>41</v>
      </c>
    </row>
    <row r="175" spans="1:28" ht="30" customHeight="1" hidden="1">
      <c r="A175" s="6" t="s">
        <v>3017</v>
      </c>
      <c r="B175" s="52" t="s">
        <v>3015</v>
      </c>
      <c r="C175" s="52" t="s">
        <v>41</v>
      </c>
      <c r="D175" s="61" t="s">
        <v>744</v>
      </c>
      <c r="E175" s="41">
        <v>0</v>
      </c>
      <c r="F175" s="40" t="s">
        <v>41</v>
      </c>
      <c r="G175" s="41">
        <v>0</v>
      </c>
      <c r="H175" s="40" t="s">
        <v>41</v>
      </c>
      <c r="I175" s="41">
        <v>0</v>
      </c>
      <c r="J175" s="40" t="s">
        <v>41</v>
      </c>
      <c r="K175" s="41">
        <v>0</v>
      </c>
      <c r="L175" s="40" t="s">
        <v>41</v>
      </c>
      <c r="M175" s="41">
        <v>0</v>
      </c>
      <c r="N175" s="40" t="s">
        <v>41</v>
      </c>
      <c r="O175" s="41">
        <v>0</v>
      </c>
      <c r="P175" s="41">
        <v>0</v>
      </c>
      <c r="Q175" s="41">
        <v>23890</v>
      </c>
      <c r="R175" s="41">
        <v>0</v>
      </c>
      <c r="S175" s="41">
        <v>0</v>
      </c>
      <c r="T175" s="41">
        <v>0</v>
      </c>
      <c r="U175" s="41">
        <v>0</v>
      </c>
      <c r="V175" s="41">
        <f t="shared" si="5"/>
        <v>23890</v>
      </c>
      <c r="W175" s="40" t="s">
        <v>3016</v>
      </c>
      <c r="X175" s="40" t="s">
        <v>41</v>
      </c>
      <c r="Y175" s="2" t="s">
        <v>41</v>
      </c>
      <c r="Z175" s="2" t="s">
        <v>41</v>
      </c>
      <c r="AA175" s="22"/>
      <c r="AB175" s="2" t="s">
        <v>41</v>
      </c>
    </row>
    <row r="176" spans="1:28" ht="30" customHeight="1" hidden="1">
      <c r="A176" s="6"/>
      <c r="B176" s="52"/>
      <c r="C176" s="52"/>
      <c r="D176" s="61"/>
      <c r="E176" s="41"/>
      <c r="F176" s="40"/>
      <c r="G176" s="41"/>
      <c r="H176" s="40"/>
      <c r="I176" s="41"/>
      <c r="J176" s="40"/>
      <c r="K176" s="41"/>
      <c r="L176" s="40"/>
      <c r="M176" s="41"/>
      <c r="N176" s="40"/>
      <c r="O176" s="41"/>
      <c r="P176" s="41"/>
      <c r="Q176" s="41"/>
      <c r="R176" s="41"/>
      <c r="S176" s="41"/>
      <c r="T176" s="41"/>
      <c r="U176" s="41"/>
      <c r="V176" s="41"/>
      <c r="W176" s="40"/>
      <c r="X176" s="40"/>
      <c r="Y176" s="2"/>
      <c r="Z176" s="2"/>
      <c r="AA176" s="22"/>
      <c r="AB176" s="2"/>
    </row>
    <row r="177" spans="1:28" ht="30" customHeight="1" hidden="1">
      <c r="A177" s="6" t="s">
        <v>3021</v>
      </c>
      <c r="B177" s="52" t="s">
        <v>3019</v>
      </c>
      <c r="C177" s="52" t="s">
        <v>41</v>
      </c>
      <c r="D177" s="61" t="s">
        <v>744</v>
      </c>
      <c r="E177" s="41">
        <v>0</v>
      </c>
      <c r="F177" s="40" t="s">
        <v>41</v>
      </c>
      <c r="G177" s="41">
        <v>0</v>
      </c>
      <c r="H177" s="40" t="s">
        <v>41</v>
      </c>
      <c r="I177" s="41">
        <v>0</v>
      </c>
      <c r="J177" s="40" t="s">
        <v>41</v>
      </c>
      <c r="K177" s="41">
        <v>0</v>
      </c>
      <c r="L177" s="40" t="s">
        <v>41</v>
      </c>
      <c r="M177" s="41">
        <v>0</v>
      </c>
      <c r="N177" s="40" t="s">
        <v>41</v>
      </c>
      <c r="O177" s="41">
        <v>0</v>
      </c>
      <c r="P177" s="41">
        <v>0</v>
      </c>
      <c r="Q177" s="41">
        <v>80580</v>
      </c>
      <c r="R177" s="41">
        <v>0</v>
      </c>
      <c r="S177" s="41">
        <v>0</v>
      </c>
      <c r="T177" s="41">
        <v>0</v>
      </c>
      <c r="U177" s="41">
        <v>0</v>
      </c>
      <c r="V177" s="41">
        <f t="shared" si="5"/>
        <v>80580</v>
      </c>
      <c r="W177" s="40" t="s">
        <v>3020</v>
      </c>
      <c r="X177" s="40" t="s">
        <v>41</v>
      </c>
      <c r="Y177" s="2" t="s">
        <v>41</v>
      </c>
      <c r="Z177" s="2" t="s">
        <v>41</v>
      </c>
      <c r="AA177" s="22"/>
      <c r="AB177" s="2" t="s">
        <v>41</v>
      </c>
    </row>
    <row r="178" spans="1:28" ht="30" customHeight="1" hidden="1">
      <c r="A178" s="6" t="s">
        <v>2992</v>
      </c>
      <c r="B178" s="52" t="s">
        <v>2990</v>
      </c>
      <c r="C178" s="52" t="s">
        <v>41</v>
      </c>
      <c r="D178" s="61" t="s">
        <v>744</v>
      </c>
      <c r="E178" s="41">
        <v>0</v>
      </c>
      <c r="F178" s="40" t="s">
        <v>41</v>
      </c>
      <c r="G178" s="41">
        <v>0</v>
      </c>
      <c r="H178" s="40" t="s">
        <v>41</v>
      </c>
      <c r="I178" s="41">
        <v>0</v>
      </c>
      <c r="J178" s="40" t="s">
        <v>41</v>
      </c>
      <c r="K178" s="41">
        <v>0</v>
      </c>
      <c r="L178" s="40" t="s">
        <v>41</v>
      </c>
      <c r="M178" s="41">
        <v>0</v>
      </c>
      <c r="N178" s="40" t="s">
        <v>41</v>
      </c>
      <c r="O178" s="41">
        <v>0</v>
      </c>
      <c r="P178" s="41">
        <v>0</v>
      </c>
      <c r="Q178" s="41">
        <v>37510</v>
      </c>
      <c r="R178" s="41">
        <v>0</v>
      </c>
      <c r="S178" s="41">
        <v>0</v>
      </c>
      <c r="T178" s="41">
        <v>0</v>
      </c>
      <c r="U178" s="41">
        <v>0</v>
      </c>
      <c r="V178" s="41">
        <f t="shared" si="5"/>
        <v>37510</v>
      </c>
      <c r="W178" s="40" t="s">
        <v>2991</v>
      </c>
      <c r="X178" s="40" t="s">
        <v>41</v>
      </c>
      <c r="Y178" s="2" t="s">
        <v>41</v>
      </c>
      <c r="Z178" s="2" t="s">
        <v>41</v>
      </c>
      <c r="AA178" s="22"/>
      <c r="AB178" s="2" t="s">
        <v>41</v>
      </c>
    </row>
    <row r="179" spans="1:28" ht="30" customHeight="1" hidden="1">
      <c r="A179" s="6" t="s">
        <v>2996</v>
      </c>
      <c r="B179" s="52" t="s">
        <v>2994</v>
      </c>
      <c r="C179" s="52" t="s">
        <v>41</v>
      </c>
      <c r="D179" s="61" t="s">
        <v>744</v>
      </c>
      <c r="E179" s="41">
        <v>0</v>
      </c>
      <c r="F179" s="40" t="s">
        <v>41</v>
      </c>
      <c r="G179" s="41">
        <v>0</v>
      </c>
      <c r="H179" s="40" t="s">
        <v>41</v>
      </c>
      <c r="I179" s="41">
        <v>0</v>
      </c>
      <c r="J179" s="40" t="s">
        <v>41</v>
      </c>
      <c r="K179" s="41">
        <v>0</v>
      </c>
      <c r="L179" s="40" t="s">
        <v>41</v>
      </c>
      <c r="M179" s="41">
        <v>0</v>
      </c>
      <c r="N179" s="40" t="s">
        <v>41</v>
      </c>
      <c r="O179" s="41">
        <v>0</v>
      </c>
      <c r="P179" s="41">
        <v>0</v>
      </c>
      <c r="Q179" s="41">
        <v>27790</v>
      </c>
      <c r="R179" s="41">
        <v>0</v>
      </c>
      <c r="S179" s="41">
        <v>0</v>
      </c>
      <c r="T179" s="41">
        <v>0</v>
      </c>
      <c r="U179" s="41">
        <v>0</v>
      </c>
      <c r="V179" s="41">
        <f t="shared" si="5"/>
        <v>27790</v>
      </c>
      <c r="W179" s="40" t="s">
        <v>2995</v>
      </c>
      <c r="X179" s="40" t="s">
        <v>41</v>
      </c>
      <c r="Y179" s="2" t="s">
        <v>41</v>
      </c>
      <c r="Z179" s="2" t="s">
        <v>41</v>
      </c>
      <c r="AA179" s="22"/>
      <c r="AB179" s="2" t="s">
        <v>41</v>
      </c>
    </row>
    <row r="180" spans="1:28" ht="30" customHeight="1" hidden="1">
      <c r="A180" s="6" t="s">
        <v>3000</v>
      </c>
      <c r="B180" s="52" t="s">
        <v>2998</v>
      </c>
      <c r="C180" s="52" t="s">
        <v>41</v>
      </c>
      <c r="D180" s="61" t="s">
        <v>744</v>
      </c>
      <c r="E180" s="41">
        <v>0</v>
      </c>
      <c r="F180" s="40" t="s">
        <v>41</v>
      </c>
      <c r="G180" s="41">
        <v>0</v>
      </c>
      <c r="H180" s="40" t="s">
        <v>41</v>
      </c>
      <c r="I180" s="41">
        <v>0</v>
      </c>
      <c r="J180" s="40" t="s">
        <v>41</v>
      </c>
      <c r="K180" s="41">
        <v>0</v>
      </c>
      <c r="L180" s="40" t="s">
        <v>41</v>
      </c>
      <c r="M180" s="41">
        <v>0</v>
      </c>
      <c r="N180" s="40" t="s">
        <v>41</v>
      </c>
      <c r="O180" s="41">
        <v>0</v>
      </c>
      <c r="P180" s="41">
        <v>0</v>
      </c>
      <c r="Q180" s="41">
        <v>26420</v>
      </c>
      <c r="R180" s="41">
        <v>0</v>
      </c>
      <c r="S180" s="41">
        <v>0</v>
      </c>
      <c r="T180" s="41">
        <v>0</v>
      </c>
      <c r="U180" s="41">
        <v>0</v>
      </c>
      <c r="V180" s="41">
        <f t="shared" si="5"/>
        <v>26420</v>
      </c>
      <c r="W180" s="40" t="s">
        <v>2999</v>
      </c>
      <c r="X180" s="40" t="s">
        <v>41</v>
      </c>
      <c r="Y180" s="2" t="s">
        <v>41</v>
      </c>
      <c r="Z180" s="2" t="s">
        <v>41</v>
      </c>
      <c r="AA180" s="22"/>
      <c r="AB180" s="2" t="s">
        <v>41</v>
      </c>
    </row>
    <row r="181" spans="1:28" ht="30" customHeight="1" hidden="1">
      <c r="A181" s="6" t="s">
        <v>3004</v>
      </c>
      <c r="B181" s="52" t="s">
        <v>3002</v>
      </c>
      <c r="C181" s="52" t="s">
        <v>41</v>
      </c>
      <c r="D181" s="61" t="s">
        <v>744</v>
      </c>
      <c r="E181" s="41">
        <v>0</v>
      </c>
      <c r="F181" s="40" t="s">
        <v>41</v>
      </c>
      <c r="G181" s="41">
        <v>0</v>
      </c>
      <c r="H181" s="40" t="s">
        <v>41</v>
      </c>
      <c r="I181" s="41">
        <v>0</v>
      </c>
      <c r="J181" s="40" t="s">
        <v>41</v>
      </c>
      <c r="K181" s="41">
        <v>0</v>
      </c>
      <c r="L181" s="40" t="s">
        <v>41</v>
      </c>
      <c r="M181" s="41">
        <v>0</v>
      </c>
      <c r="N181" s="40" t="s">
        <v>41</v>
      </c>
      <c r="O181" s="41">
        <v>0</v>
      </c>
      <c r="P181" s="41">
        <v>0</v>
      </c>
      <c r="Q181" s="41">
        <v>73930</v>
      </c>
      <c r="R181" s="41">
        <v>0</v>
      </c>
      <c r="S181" s="41">
        <v>0</v>
      </c>
      <c r="T181" s="41">
        <v>0</v>
      </c>
      <c r="U181" s="41">
        <v>0</v>
      </c>
      <c r="V181" s="41">
        <f t="shared" si="5"/>
        <v>73930</v>
      </c>
      <c r="W181" s="40" t="s">
        <v>3003</v>
      </c>
      <c r="X181" s="40" t="s">
        <v>41</v>
      </c>
      <c r="Y181" s="2" t="s">
        <v>41</v>
      </c>
      <c r="Z181" s="2" t="s">
        <v>41</v>
      </c>
      <c r="AA181" s="22"/>
      <c r="AB181" s="2" t="s">
        <v>41</v>
      </c>
    </row>
    <row r="182" spans="1:28" ht="30" customHeight="1" hidden="1">
      <c r="A182" s="6" t="s">
        <v>3008</v>
      </c>
      <c r="B182" s="52" t="s">
        <v>3006</v>
      </c>
      <c r="C182" s="52" t="s">
        <v>41</v>
      </c>
      <c r="D182" s="61" t="s">
        <v>744</v>
      </c>
      <c r="E182" s="41">
        <v>0</v>
      </c>
      <c r="F182" s="40" t="s">
        <v>41</v>
      </c>
      <c r="G182" s="41">
        <v>0</v>
      </c>
      <c r="H182" s="40" t="s">
        <v>41</v>
      </c>
      <c r="I182" s="41">
        <v>0</v>
      </c>
      <c r="J182" s="40" t="s">
        <v>41</v>
      </c>
      <c r="K182" s="41">
        <v>0</v>
      </c>
      <c r="L182" s="40" t="s">
        <v>41</v>
      </c>
      <c r="M182" s="41">
        <v>0</v>
      </c>
      <c r="N182" s="40" t="s">
        <v>41</v>
      </c>
      <c r="O182" s="41">
        <v>0</v>
      </c>
      <c r="P182" s="41">
        <v>0</v>
      </c>
      <c r="Q182" s="41">
        <v>25890</v>
      </c>
      <c r="R182" s="41">
        <v>0</v>
      </c>
      <c r="S182" s="41">
        <v>0</v>
      </c>
      <c r="T182" s="41">
        <v>0</v>
      </c>
      <c r="U182" s="41">
        <v>0</v>
      </c>
      <c r="V182" s="41">
        <f t="shared" si="5"/>
        <v>25890</v>
      </c>
      <c r="W182" s="40" t="s">
        <v>3007</v>
      </c>
      <c r="X182" s="40" t="s">
        <v>41</v>
      </c>
      <c r="Y182" s="2" t="s">
        <v>41</v>
      </c>
      <c r="Z182" s="2" t="s">
        <v>41</v>
      </c>
      <c r="AA182" s="22"/>
      <c r="AB182" s="2" t="s">
        <v>41</v>
      </c>
    </row>
    <row r="183" spans="1:28" ht="30" customHeight="1" hidden="1">
      <c r="A183" s="6" t="s">
        <v>979</v>
      </c>
      <c r="B183" s="52" t="s">
        <v>975</v>
      </c>
      <c r="C183" s="52" t="s">
        <v>976</v>
      </c>
      <c r="D183" s="61" t="s">
        <v>977</v>
      </c>
      <c r="E183" s="41">
        <v>0</v>
      </c>
      <c r="F183" s="40" t="s">
        <v>41</v>
      </c>
      <c r="G183" s="41">
        <v>0</v>
      </c>
      <c r="H183" s="40" t="s">
        <v>41</v>
      </c>
      <c r="I183" s="41">
        <v>170000</v>
      </c>
      <c r="J183" s="40" t="s">
        <v>4953</v>
      </c>
      <c r="K183" s="41">
        <v>0</v>
      </c>
      <c r="L183" s="40" t="s">
        <v>41</v>
      </c>
      <c r="M183" s="41">
        <v>0</v>
      </c>
      <c r="N183" s="40" t="s">
        <v>41</v>
      </c>
      <c r="O183" s="41">
        <f>SMALL(E183:M183,COUNTIF(E183:M183,0)+1)</f>
        <v>170000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0" t="s">
        <v>978</v>
      </c>
      <c r="X183" s="40" t="s">
        <v>41</v>
      </c>
      <c r="Y183" s="2" t="s">
        <v>41</v>
      </c>
      <c r="Z183" s="2" t="s">
        <v>41</v>
      </c>
      <c r="AA183" s="22"/>
      <c r="AB183" s="2" t="s">
        <v>41</v>
      </c>
    </row>
    <row r="184" spans="1:28" ht="30" customHeight="1" hidden="1">
      <c r="A184" s="6" t="s">
        <v>3027</v>
      </c>
      <c r="B184" s="52" t="s">
        <v>3024</v>
      </c>
      <c r="C184" s="52" t="s">
        <v>41</v>
      </c>
      <c r="D184" s="61" t="s">
        <v>3025</v>
      </c>
      <c r="E184" s="41">
        <v>0</v>
      </c>
      <c r="F184" s="40" t="s">
        <v>41</v>
      </c>
      <c r="G184" s="41">
        <v>0</v>
      </c>
      <c r="H184" s="40" t="s">
        <v>41</v>
      </c>
      <c r="I184" s="41">
        <v>0</v>
      </c>
      <c r="J184" s="40" t="s">
        <v>41</v>
      </c>
      <c r="K184" s="41">
        <v>0</v>
      </c>
      <c r="L184" s="40" t="s">
        <v>41</v>
      </c>
      <c r="M184" s="41">
        <v>0</v>
      </c>
      <c r="N184" s="40" t="s">
        <v>41</v>
      </c>
      <c r="O184" s="41">
        <v>0</v>
      </c>
      <c r="P184" s="41">
        <v>0</v>
      </c>
      <c r="Q184" s="41">
        <v>9990</v>
      </c>
      <c r="R184" s="41">
        <v>0</v>
      </c>
      <c r="S184" s="41">
        <v>0</v>
      </c>
      <c r="T184" s="41">
        <v>0</v>
      </c>
      <c r="U184" s="41">
        <v>0</v>
      </c>
      <c r="V184" s="41">
        <f aca="true" t="shared" si="6" ref="V184:V189">SMALL(Q184:U184,COUNTIF(Q184:U184,0)+1)</f>
        <v>9990</v>
      </c>
      <c r="W184" s="40" t="s">
        <v>3026</v>
      </c>
      <c r="X184" s="40" t="s">
        <v>41</v>
      </c>
      <c r="Y184" s="2" t="s">
        <v>41</v>
      </c>
      <c r="Z184" s="2" t="s">
        <v>41</v>
      </c>
      <c r="AA184" s="22"/>
      <c r="AB184" s="2" t="s">
        <v>41</v>
      </c>
    </row>
    <row r="185" spans="1:28" ht="30" customHeight="1" hidden="1">
      <c r="A185" s="6" t="s">
        <v>3031</v>
      </c>
      <c r="B185" s="52" t="s">
        <v>3029</v>
      </c>
      <c r="C185" s="52" t="s">
        <v>41</v>
      </c>
      <c r="D185" s="61" t="s">
        <v>3025</v>
      </c>
      <c r="E185" s="41">
        <v>0</v>
      </c>
      <c r="F185" s="40" t="s">
        <v>41</v>
      </c>
      <c r="G185" s="41">
        <v>0</v>
      </c>
      <c r="H185" s="40" t="s">
        <v>41</v>
      </c>
      <c r="I185" s="41">
        <v>0</v>
      </c>
      <c r="J185" s="40" t="s">
        <v>41</v>
      </c>
      <c r="K185" s="41">
        <v>0</v>
      </c>
      <c r="L185" s="40" t="s">
        <v>41</v>
      </c>
      <c r="M185" s="41">
        <v>0</v>
      </c>
      <c r="N185" s="40" t="s">
        <v>41</v>
      </c>
      <c r="O185" s="41">
        <v>0</v>
      </c>
      <c r="P185" s="41">
        <v>0</v>
      </c>
      <c r="Q185" s="41">
        <v>39961</v>
      </c>
      <c r="R185" s="41">
        <v>0</v>
      </c>
      <c r="S185" s="41">
        <v>0</v>
      </c>
      <c r="T185" s="41">
        <v>0</v>
      </c>
      <c r="U185" s="41">
        <v>0</v>
      </c>
      <c r="V185" s="41">
        <f t="shared" si="6"/>
        <v>39961</v>
      </c>
      <c r="W185" s="40" t="s">
        <v>3030</v>
      </c>
      <c r="X185" s="40" t="s">
        <v>41</v>
      </c>
      <c r="Y185" s="2" t="s">
        <v>41</v>
      </c>
      <c r="Z185" s="2" t="s">
        <v>41</v>
      </c>
      <c r="AA185" s="22"/>
      <c r="AB185" s="2" t="s">
        <v>41</v>
      </c>
    </row>
    <row r="186" spans="1:28" ht="30" customHeight="1" hidden="1">
      <c r="A186" s="6" t="s">
        <v>3035</v>
      </c>
      <c r="B186" s="52" t="s">
        <v>3033</v>
      </c>
      <c r="C186" s="52" t="s">
        <v>41</v>
      </c>
      <c r="D186" s="61" t="s">
        <v>3025</v>
      </c>
      <c r="E186" s="41">
        <v>0</v>
      </c>
      <c r="F186" s="40" t="s">
        <v>41</v>
      </c>
      <c r="G186" s="41">
        <v>0</v>
      </c>
      <c r="H186" s="40" t="s">
        <v>41</v>
      </c>
      <c r="I186" s="41">
        <v>0</v>
      </c>
      <c r="J186" s="40" t="s">
        <v>41</v>
      </c>
      <c r="K186" s="41">
        <v>0</v>
      </c>
      <c r="L186" s="40" t="s">
        <v>41</v>
      </c>
      <c r="M186" s="41">
        <v>0</v>
      </c>
      <c r="N186" s="40" t="s">
        <v>41</v>
      </c>
      <c r="O186" s="41">
        <v>0</v>
      </c>
      <c r="P186" s="41">
        <v>0</v>
      </c>
      <c r="Q186" s="41">
        <v>99902</v>
      </c>
      <c r="R186" s="41">
        <v>0</v>
      </c>
      <c r="S186" s="41">
        <v>0</v>
      </c>
      <c r="T186" s="41">
        <v>0</v>
      </c>
      <c r="U186" s="41">
        <v>0</v>
      </c>
      <c r="V186" s="41">
        <f t="shared" si="6"/>
        <v>99902</v>
      </c>
      <c r="W186" s="40" t="s">
        <v>3034</v>
      </c>
      <c r="X186" s="40" t="s">
        <v>41</v>
      </c>
      <c r="Y186" s="2" t="s">
        <v>41</v>
      </c>
      <c r="Z186" s="2" t="s">
        <v>41</v>
      </c>
      <c r="AA186" s="22"/>
      <c r="AB186" s="2" t="s">
        <v>41</v>
      </c>
    </row>
    <row r="187" spans="1:28" ht="30" customHeight="1" hidden="1">
      <c r="A187" s="6" t="s">
        <v>3039</v>
      </c>
      <c r="B187" s="52" t="s">
        <v>3037</v>
      </c>
      <c r="C187" s="52" t="s">
        <v>41</v>
      </c>
      <c r="D187" s="61" t="s">
        <v>3025</v>
      </c>
      <c r="E187" s="41">
        <v>0</v>
      </c>
      <c r="F187" s="40" t="s">
        <v>41</v>
      </c>
      <c r="G187" s="41">
        <v>0</v>
      </c>
      <c r="H187" s="40" t="s">
        <v>41</v>
      </c>
      <c r="I187" s="41">
        <v>0</v>
      </c>
      <c r="J187" s="40" t="s">
        <v>41</v>
      </c>
      <c r="K187" s="41">
        <v>0</v>
      </c>
      <c r="L187" s="40" t="s">
        <v>41</v>
      </c>
      <c r="M187" s="41">
        <v>0</v>
      </c>
      <c r="N187" s="40" t="s">
        <v>41</v>
      </c>
      <c r="O187" s="41">
        <v>0</v>
      </c>
      <c r="P187" s="41">
        <v>0</v>
      </c>
      <c r="Q187" s="41">
        <v>99989</v>
      </c>
      <c r="R187" s="41">
        <v>0</v>
      </c>
      <c r="S187" s="41">
        <v>0</v>
      </c>
      <c r="T187" s="41">
        <v>0</v>
      </c>
      <c r="U187" s="41">
        <v>0</v>
      </c>
      <c r="V187" s="41">
        <f t="shared" si="6"/>
        <v>99989</v>
      </c>
      <c r="W187" s="40" t="s">
        <v>3038</v>
      </c>
      <c r="X187" s="40" t="s">
        <v>41</v>
      </c>
      <c r="Y187" s="2" t="s">
        <v>41</v>
      </c>
      <c r="Z187" s="2" t="s">
        <v>41</v>
      </c>
      <c r="AA187" s="22"/>
      <c r="AB187" s="2" t="s">
        <v>41</v>
      </c>
    </row>
    <row r="188" spans="1:28" ht="30" customHeight="1" hidden="1">
      <c r="A188" s="6" t="s">
        <v>3043</v>
      </c>
      <c r="B188" s="52" t="s">
        <v>3041</v>
      </c>
      <c r="C188" s="52" t="s">
        <v>41</v>
      </c>
      <c r="D188" s="61" t="s">
        <v>3025</v>
      </c>
      <c r="E188" s="41">
        <v>0</v>
      </c>
      <c r="F188" s="40" t="s">
        <v>41</v>
      </c>
      <c r="G188" s="41">
        <v>0</v>
      </c>
      <c r="H188" s="40" t="s">
        <v>41</v>
      </c>
      <c r="I188" s="41">
        <v>0</v>
      </c>
      <c r="J188" s="40" t="s">
        <v>41</v>
      </c>
      <c r="K188" s="41">
        <v>0</v>
      </c>
      <c r="L188" s="40" t="s">
        <v>41</v>
      </c>
      <c r="M188" s="41">
        <v>0</v>
      </c>
      <c r="N188" s="40" t="s">
        <v>41</v>
      </c>
      <c r="O188" s="41">
        <v>0</v>
      </c>
      <c r="P188" s="41">
        <v>0</v>
      </c>
      <c r="Q188" s="41">
        <v>9990</v>
      </c>
      <c r="R188" s="41">
        <v>0</v>
      </c>
      <c r="S188" s="41">
        <v>0</v>
      </c>
      <c r="T188" s="41">
        <v>0</v>
      </c>
      <c r="U188" s="41">
        <v>0</v>
      </c>
      <c r="V188" s="41">
        <f t="shared" si="6"/>
        <v>9990</v>
      </c>
      <c r="W188" s="40" t="s">
        <v>3042</v>
      </c>
      <c r="X188" s="40" t="s">
        <v>41</v>
      </c>
      <c r="Y188" s="2" t="s">
        <v>41</v>
      </c>
      <c r="Z188" s="2" t="s">
        <v>41</v>
      </c>
      <c r="AA188" s="22"/>
      <c r="AB188" s="2" t="s">
        <v>41</v>
      </c>
    </row>
    <row r="189" spans="1:28" ht="30" customHeight="1" hidden="1">
      <c r="A189" s="6" t="s">
        <v>3047</v>
      </c>
      <c r="B189" s="52" t="s">
        <v>3045</v>
      </c>
      <c r="C189" s="52" t="s">
        <v>41</v>
      </c>
      <c r="D189" s="61" t="s">
        <v>3025</v>
      </c>
      <c r="E189" s="41">
        <v>0</v>
      </c>
      <c r="F189" s="40" t="s">
        <v>41</v>
      </c>
      <c r="G189" s="41">
        <v>0</v>
      </c>
      <c r="H189" s="40" t="s">
        <v>41</v>
      </c>
      <c r="I189" s="41">
        <v>0</v>
      </c>
      <c r="J189" s="40" t="s">
        <v>41</v>
      </c>
      <c r="K189" s="41">
        <v>0</v>
      </c>
      <c r="L189" s="40" t="s">
        <v>41</v>
      </c>
      <c r="M189" s="41">
        <v>0</v>
      </c>
      <c r="N189" s="40" t="s">
        <v>41</v>
      </c>
      <c r="O189" s="41">
        <v>0</v>
      </c>
      <c r="P189" s="41">
        <v>0</v>
      </c>
      <c r="Q189" s="41">
        <v>1041718</v>
      </c>
      <c r="R189" s="41">
        <v>0</v>
      </c>
      <c r="S189" s="41">
        <v>0</v>
      </c>
      <c r="T189" s="41">
        <v>0</v>
      </c>
      <c r="U189" s="41">
        <v>0</v>
      </c>
      <c r="V189" s="41">
        <f t="shared" si="6"/>
        <v>1041718</v>
      </c>
      <c r="W189" s="40" t="s">
        <v>3046</v>
      </c>
      <c r="X189" s="40" t="s">
        <v>41</v>
      </c>
      <c r="Y189" s="2" t="s">
        <v>41</v>
      </c>
      <c r="Z189" s="2" t="s">
        <v>41</v>
      </c>
      <c r="AA189" s="22"/>
      <c r="AB189" s="2" t="s">
        <v>41</v>
      </c>
    </row>
    <row r="190" spans="1:28" ht="30" customHeight="1" hidden="1">
      <c r="A190" s="6" t="s">
        <v>2091</v>
      </c>
      <c r="B190" s="52" t="s">
        <v>2078</v>
      </c>
      <c r="C190" s="52" t="s">
        <v>2089</v>
      </c>
      <c r="D190" s="61" t="s">
        <v>59</v>
      </c>
      <c r="E190" s="41">
        <v>0</v>
      </c>
      <c r="F190" s="40" t="s">
        <v>41</v>
      </c>
      <c r="G190" s="41">
        <v>0</v>
      </c>
      <c r="H190" s="40" t="s">
        <v>41</v>
      </c>
      <c r="I190" s="41">
        <v>2030</v>
      </c>
      <c r="J190" s="40" t="s">
        <v>4952</v>
      </c>
      <c r="K190" s="41">
        <v>0</v>
      </c>
      <c r="L190" s="40" t="s">
        <v>41</v>
      </c>
      <c r="M190" s="41">
        <v>0</v>
      </c>
      <c r="N190" s="40" t="s">
        <v>41</v>
      </c>
      <c r="O190" s="41">
        <f aca="true" t="shared" si="7" ref="O190:O206">SMALL(E190:M190,COUNTIF(E190:M190,0)+1)</f>
        <v>2030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0" t="s">
        <v>2090</v>
      </c>
      <c r="X190" s="40" t="s">
        <v>41</v>
      </c>
      <c r="Y190" s="2" t="s">
        <v>41</v>
      </c>
      <c r="Z190" s="2" t="s">
        <v>41</v>
      </c>
      <c r="AA190" s="22"/>
      <c r="AB190" s="2" t="s">
        <v>41</v>
      </c>
    </row>
    <row r="191" spans="1:28" ht="30" customHeight="1" hidden="1">
      <c r="A191" s="6" t="s">
        <v>2651</v>
      </c>
      <c r="B191" s="52" t="s">
        <v>2648</v>
      </c>
      <c r="C191" s="52" t="s">
        <v>2649</v>
      </c>
      <c r="D191" s="61" t="s">
        <v>74</v>
      </c>
      <c r="E191" s="41">
        <v>18200</v>
      </c>
      <c r="F191" s="40" t="s">
        <v>41</v>
      </c>
      <c r="G191" s="41">
        <v>0</v>
      </c>
      <c r="H191" s="40" t="s">
        <v>41</v>
      </c>
      <c r="I191" s="41">
        <v>0</v>
      </c>
      <c r="J191" s="40" t="s">
        <v>41</v>
      </c>
      <c r="K191" s="41">
        <v>0</v>
      </c>
      <c r="L191" s="40" t="s">
        <v>41</v>
      </c>
      <c r="M191" s="41">
        <v>0</v>
      </c>
      <c r="N191" s="40" t="s">
        <v>41</v>
      </c>
      <c r="O191" s="41">
        <f t="shared" si="7"/>
        <v>18200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0" t="s">
        <v>2650</v>
      </c>
      <c r="X191" s="40" t="s">
        <v>41</v>
      </c>
      <c r="Y191" s="2" t="s">
        <v>41</v>
      </c>
      <c r="Z191" s="2" t="s">
        <v>41</v>
      </c>
      <c r="AA191" s="22"/>
      <c r="AB191" s="2" t="s">
        <v>41</v>
      </c>
    </row>
    <row r="192" spans="1:28" ht="30" customHeight="1" hidden="1">
      <c r="A192" s="6" t="s">
        <v>2640</v>
      </c>
      <c r="B192" s="52" t="s">
        <v>2638</v>
      </c>
      <c r="C192" s="52" t="s">
        <v>869</v>
      </c>
      <c r="D192" s="61" t="s">
        <v>74</v>
      </c>
      <c r="E192" s="41">
        <v>0</v>
      </c>
      <c r="F192" s="40" t="s">
        <v>41</v>
      </c>
      <c r="G192" s="41">
        <v>7400</v>
      </c>
      <c r="H192" s="40" t="s">
        <v>4954</v>
      </c>
      <c r="I192" s="41">
        <v>0</v>
      </c>
      <c r="J192" s="40" t="s">
        <v>41</v>
      </c>
      <c r="K192" s="41">
        <v>0</v>
      </c>
      <c r="L192" s="40" t="s">
        <v>41</v>
      </c>
      <c r="M192" s="41">
        <v>0</v>
      </c>
      <c r="N192" s="40" t="s">
        <v>41</v>
      </c>
      <c r="O192" s="41">
        <f t="shared" si="7"/>
        <v>7400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0" t="s">
        <v>2639</v>
      </c>
      <c r="X192" s="40" t="s">
        <v>41</v>
      </c>
      <c r="Y192" s="2" t="s">
        <v>41</v>
      </c>
      <c r="Z192" s="2" t="s">
        <v>41</v>
      </c>
      <c r="AA192" s="22"/>
      <c r="AB192" s="2" t="s">
        <v>41</v>
      </c>
    </row>
    <row r="193" spans="1:28" ht="30" customHeight="1" hidden="1">
      <c r="A193" s="6" t="s">
        <v>2662</v>
      </c>
      <c r="B193" s="52" t="s">
        <v>2659</v>
      </c>
      <c r="C193" s="52" t="s">
        <v>2660</v>
      </c>
      <c r="D193" s="61" t="s">
        <v>59</v>
      </c>
      <c r="E193" s="41">
        <v>0</v>
      </c>
      <c r="F193" s="40" t="s">
        <v>41</v>
      </c>
      <c r="G193" s="41">
        <v>0</v>
      </c>
      <c r="H193" s="40" t="s">
        <v>41</v>
      </c>
      <c r="I193" s="41">
        <v>3100</v>
      </c>
      <c r="J193" s="40" t="s">
        <v>4955</v>
      </c>
      <c r="K193" s="41">
        <v>0</v>
      </c>
      <c r="L193" s="40" t="s">
        <v>41</v>
      </c>
      <c r="M193" s="41">
        <v>0</v>
      </c>
      <c r="N193" s="40" t="s">
        <v>41</v>
      </c>
      <c r="O193" s="41">
        <f t="shared" si="7"/>
        <v>3100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0" t="s">
        <v>2661</v>
      </c>
      <c r="X193" s="40" t="s">
        <v>41</v>
      </c>
      <c r="Y193" s="2" t="s">
        <v>41</v>
      </c>
      <c r="Z193" s="2" t="s">
        <v>41</v>
      </c>
      <c r="AA193" s="22"/>
      <c r="AB193" s="2" t="s">
        <v>41</v>
      </c>
    </row>
    <row r="194" spans="1:28" ht="30" customHeight="1" hidden="1">
      <c r="A194" s="6" t="s">
        <v>883</v>
      </c>
      <c r="B194" s="52" t="s">
        <v>880</v>
      </c>
      <c r="C194" s="52" t="s">
        <v>881</v>
      </c>
      <c r="D194" s="61" t="s">
        <v>74</v>
      </c>
      <c r="E194" s="41">
        <v>0</v>
      </c>
      <c r="F194" s="40" t="s">
        <v>41</v>
      </c>
      <c r="G194" s="41">
        <v>103000</v>
      </c>
      <c r="H194" s="40" t="s">
        <v>4956</v>
      </c>
      <c r="I194" s="41">
        <v>0</v>
      </c>
      <c r="J194" s="40" t="s">
        <v>41</v>
      </c>
      <c r="K194" s="41">
        <v>0</v>
      </c>
      <c r="L194" s="40" t="s">
        <v>41</v>
      </c>
      <c r="M194" s="41">
        <v>0</v>
      </c>
      <c r="N194" s="40" t="s">
        <v>41</v>
      </c>
      <c r="O194" s="41">
        <f t="shared" si="7"/>
        <v>103000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0" t="s">
        <v>882</v>
      </c>
      <c r="X194" s="40" t="s">
        <v>4949</v>
      </c>
      <c r="Y194" s="2" t="s">
        <v>41</v>
      </c>
      <c r="Z194" s="2" t="s">
        <v>41</v>
      </c>
      <c r="AA194" s="22"/>
      <c r="AB194" s="2" t="s">
        <v>41</v>
      </c>
    </row>
    <row r="195" spans="1:28" ht="30" customHeight="1" hidden="1">
      <c r="A195" s="6" t="s">
        <v>834</v>
      </c>
      <c r="B195" s="52" t="s">
        <v>831</v>
      </c>
      <c r="C195" s="52" t="s">
        <v>832</v>
      </c>
      <c r="D195" s="61" t="s">
        <v>150</v>
      </c>
      <c r="E195" s="41">
        <v>0</v>
      </c>
      <c r="F195" s="40" t="s">
        <v>41</v>
      </c>
      <c r="G195" s="41">
        <v>303000</v>
      </c>
      <c r="H195" s="40" t="s">
        <v>4957</v>
      </c>
      <c r="I195" s="41">
        <v>0</v>
      </c>
      <c r="J195" s="40" t="s">
        <v>41</v>
      </c>
      <c r="K195" s="41">
        <v>0</v>
      </c>
      <c r="L195" s="40" t="s">
        <v>41</v>
      </c>
      <c r="M195" s="41">
        <v>0</v>
      </c>
      <c r="N195" s="40" t="s">
        <v>41</v>
      </c>
      <c r="O195" s="41">
        <f t="shared" si="7"/>
        <v>303000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0" t="s">
        <v>833</v>
      </c>
      <c r="X195" s="40" t="s">
        <v>4958</v>
      </c>
      <c r="Y195" s="2" t="s">
        <v>41</v>
      </c>
      <c r="Z195" s="2" t="s">
        <v>41</v>
      </c>
      <c r="AA195" s="22"/>
      <c r="AB195" s="2" t="s">
        <v>41</v>
      </c>
    </row>
    <row r="196" spans="1:28" ht="30" customHeight="1" hidden="1">
      <c r="A196" s="6" t="s">
        <v>782</v>
      </c>
      <c r="B196" s="52" t="s">
        <v>779</v>
      </c>
      <c r="C196" s="52" t="s">
        <v>780</v>
      </c>
      <c r="D196" s="61" t="s">
        <v>64</v>
      </c>
      <c r="E196" s="41">
        <v>0</v>
      </c>
      <c r="F196" s="40" t="s">
        <v>41</v>
      </c>
      <c r="G196" s="41">
        <v>0</v>
      </c>
      <c r="H196" s="40" t="s">
        <v>41</v>
      </c>
      <c r="I196" s="41">
        <v>0</v>
      </c>
      <c r="J196" s="40" t="s">
        <v>41</v>
      </c>
      <c r="K196" s="41">
        <v>0</v>
      </c>
      <c r="L196" s="40" t="s">
        <v>41</v>
      </c>
      <c r="M196" s="41">
        <v>54800</v>
      </c>
      <c r="N196" s="40" t="s">
        <v>41</v>
      </c>
      <c r="O196" s="41">
        <f t="shared" si="7"/>
        <v>54800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0" t="s">
        <v>781</v>
      </c>
      <c r="X196" s="40" t="s">
        <v>41</v>
      </c>
      <c r="Y196" s="2" t="s">
        <v>41</v>
      </c>
      <c r="Z196" s="2" t="s">
        <v>41</v>
      </c>
      <c r="AA196" s="22"/>
      <c r="AB196" s="2" t="s">
        <v>41</v>
      </c>
    </row>
    <row r="197" spans="1:28" ht="30" customHeight="1" hidden="1">
      <c r="A197" s="6" t="s">
        <v>763</v>
      </c>
      <c r="B197" s="52" t="s">
        <v>760</v>
      </c>
      <c r="C197" s="52" t="s">
        <v>761</v>
      </c>
      <c r="D197" s="61" t="s">
        <v>744</v>
      </c>
      <c r="E197" s="41">
        <v>48100</v>
      </c>
      <c r="F197" s="40" t="s">
        <v>41</v>
      </c>
      <c r="G197" s="41">
        <v>77000</v>
      </c>
      <c r="H197" s="40" t="s">
        <v>4959</v>
      </c>
      <c r="I197" s="41">
        <v>0</v>
      </c>
      <c r="J197" s="40" t="s">
        <v>41</v>
      </c>
      <c r="K197" s="41">
        <v>0</v>
      </c>
      <c r="L197" s="40" t="s">
        <v>41</v>
      </c>
      <c r="M197" s="41">
        <v>0</v>
      </c>
      <c r="N197" s="40" t="s">
        <v>41</v>
      </c>
      <c r="O197" s="41">
        <f t="shared" si="7"/>
        <v>48100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0" t="s">
        <v>762</v>
      </c>
      <c r="X197" s="40" t="s">
        <v>41</v>
      </c>
      <c r="Y197" s="2" t="s">
        <v>41</v>
      </c>
      <c r="Z197" s="2" t="s">
        <v>41</v>
      </c>
      <c r="AA197" s="22"/>
      <c r="AB197" s="2" t="s">
        <v>41</v>
      </c>
    </row>
    <row r="198" spans="1:28" ht="30" customHeight="1" hidden="1">
      <c r="A198" s="6" t="s">
        <v>766</v>
      </c>
      <c r="B198" s="52" t="s">
        <v>760</v>
      </c>
      <c r="C198" s="52" t="s">
        <v>764</v>
      </c>
      <c r="D198" s="61" t="s">
        <v>744</v>
      </c>
      <c r="E198" s="41">
        <v>72000</v>
      </c>
      <c r="F198" s="40" t="s">
        <v>41</v>
      </c>
      <c r="G198" s="41">
        <v>99000</v>
      </c>
      <c r="H198" s="40" t="s">
        <v>4959</v>
      </c>
      <c r="I198" s="41">
        <v>0</v>
      </c>
      <c r="J198" s="40" t="s">
        <v>41</v>
      </c>
      <c r="K198" s="41">
        <v>0</v>
      </c>
      <c r="L198" s="40" t="s">
        <v>41</v>
      </c>
      <c r="M198" s="41">
        <v>0</v>
      </c>
      <c r="N198" s="40" t="s">
        <v>41</v>
      </c>
      <c r="O198" s="41">
        <f t="shared" si="7"/>
        <v>72000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0" t="s">
        <v>765</v>
      </c>
      <c r="X198" s="40" t="s">
        <v>41</v>
      </c>
      <c r="Y198" s="2" t="s">
        <v>41</v>
      </c>
      <c r="Z198" s="2" t="s">
        <v>41</v>
      </c>
      <c r="AA198" s="22"/>
      <c r="AB198" s="2" t="s">
        <v>41</v>
      </c>
    </row>
    <row r="199" spans="1:28" ht="30" customHeight="1" hidden="1">
      <c r="A199" s="6" t="s">
        <v>2216</v>
      </c>
      <c r="B199" s="52" t="s">
        <v>2213</v>
      </c>
      <c r="C199" s="52" t="s">
        <v>2214</v>
      </c>
      <c r="D199" s="61" t="s">
        <v>74</v>
      </c>
      <c r="E199" s="41">
        <v>0</v>
      </c>
      <c r="F199" s="40" t="s">
        <v>41</v>
      </c>
      <c r="G199" s="41">
        <v>0</v>
      </c>
      <c r="H199" s="40" t="s">
        <v>41</v>
      </c>
      <c r="I199" s="41">
        <v>0</v>
      </c>
      <c r="J199" s="40" t="s">
        <v>41</v>
      </c>
      <c r="K199" s="41">
        <v>0</v>
      </c>
      <c r="L199" s="40" t="s">
        <v>41</v>
      </c>
      <c r="M199" s="41">
        <v>126690</v>
      </c>
      <c r="N199" s="40" t="s">
        <v>41</v>
      </c>
      <c r="O199" s="41">
        <f t="shared" si="7"/>
        <v>126690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0" t="s">
        <v>2215</v>
      </c>
      <c r="X199" s="40" t="s">
        <v>41</v>
      </c>
      <c r="Y199" s="2" t="s">
        <v>41</v>
      </c>
      <c r="Z199" s="2" t="s">
        <v>41</v>
      </c>
      <c r="AA199" s="22"/>
      <c r="AB199" s="2" t="s">
        <v>41</v>
      </c>
    </row>
    <row r="200" spans="1:28" ht="30" customHeight="1" hidden="1">
      <c r="A200" s="6" t="s">
        <v>794</v>
      </c>
      <c r="B200" s="52" t="s">
        <v>791</v>
      </c>
      <c r="C200" s="52" t="s">
        <v>792</v>
      </c>
      <c r="D200" s="61" t="s">
        <v>74</v>
      </c>
      <c r="E200" s="41">
        <v>37800</v>
      </c>
      <c r="F200" s="40" t="s">
        <v>41</v>
      </c>
      <c r="G200" s="41">
        <v>39000</v>
      </c>
      <c r="H200" s="40" t="s">
        <v>4960</v>
      </c>
      <c r="I200" s="41">
        <v>38000</v>
      </c>
      <c r="J200" s="40" t="s">
        <v>4961</v>
      </c>
      <c r="K200" s="41">
        <v>0</v>
      </c>
      <c r="L200" s="40" t="s">
        <v>41</v>
      </c>
      <c r="M200" s="41">
        <v>0</v>
      </c>
      <c r="N200" s="40" t="s">
        <v>41</v>
      </c>
      <c r="O200" s="41">
        <f t="shared" si="7"/>
        <v>37800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0" t="s">
        <v>793</v>
      </c>
      <c r="X200" s="40" t="s">
        <v>41</v>
      </c>
      <c r="Y200" s="2" t="s">
        <v>41</v>
      </c>
      <c r="Z200" s="2" t="s">
        <v>41</v>
      </c>
      <c r="AA200" s="22"/>
      <c r="AB200" s="2" t="s">
        <v>41</v>
      </c>
    </row>
    <row r="201" spans="1:28" ht="30" customHeight="1" hidden="1">
      <c r="A201" s="6" t="s">
        <v>802</v>
      </c>
      <c r="B201" s="52" t="s">
        <v>799</v>
      </c>
      <c r="C201" s="52" t="s">
        <v>800</v>
      </c>
      <c r="D201" s="61" t="s">
        <v>74</v>
      </c>
      <c r="E201" s="41">
        <v>46410</v>
      </c>
      <c r="F201" s="40" t="s">
        <v>41</v>
      </c>
      <c r="G201" s="41">
        <v>47500</v>
      </c>
      <c r="H201" s="40" t="s">
        <v>4962</v>
      </c>
      <c r="I201" s="41">
        <v>47500</v>
      </c>
      <c r="J201" s="40" t="s">
        <v>4963</v>
      </c>
      <c r="K201" s="41">
        <v>0</v>
      </c>
      <c r="L201" s="40" t="s">
        <v>41</v>
      </c>
      <c r="M201" s="41">
        <v>0</v>
      </c>
      <c r="N201" s="40" t="s">
        <v>41</v>
      </c>
      <c r="O201" s="41">
        <f t="shared" si="7"/>
        <v>46410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0" t="s">
        <v>801</v>
      </c>
      <c r="X201" s="40" t="s">
        <v>41</v>
      </c>
      <c r="Y201" s="2" t="s">
        <v>41</v>
      </c>
      <c r="Z201" s="2" t="s">
        <v>41</v>
      </c>
      <c r="AA201" s="22"/>
      <c r="AB201" s="2" t="s">
        <v>41</v>
      </c>
    </row>
    <row r="202" spans="1:28" ht="30" customHeight="1" hidden="1">
      <c r="A202" s="6" t="s">
        <v>805</v>
      </c>
      <c r="B202" s="52" t="s">
        <v>799</v>
      </c>
      <c r="C202" s="52" t="s">
        <v>803</v>
      </c>
      <c r="D202" s="61" t="s">
        <v>74</v>
      </c>
      <c r="E202" s="41">
        <v>52400</v>
      </c>
      <c r="F202" s="40" t="s">
        <v>41</v>
      </c>
      <c r="G202" s="41">
        <v>55000</v>
      </c>
      <c r="H202" s="40" t="s">
        <v>4962</v>
      </c>
      <c r="I202" s="41">
        <v>55000</v>
      </c>
      <c r="J202" s="40" t="s">
        <v>4963</v>
      </c>
      <c r="K202" s="41">
        <v>0</v>
      </c>
      <c r="L202" s="40" t="s">
        <v>41</v>
      </c>
      <c r="M202" s="41">
        <v>0</v>
      </c>
      <c r="N202" s="40" t="s">
        <v>41</v>
      </c>
      <c r="O202" s="41">
        <f t="shared" si="7"/>
        <v>52400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0" t="s">
        <v>804</v>
      </c>
      <c r="X202" s="40" t="s">
        <v>41</v>
      </c>
      <c r="Y202" s="2" t="s">
        <v>41</v>
      </c>
      <c r="Z202" s="2" t="s">
        <v>41</v>
      </c>
      <c r="AA202" s="22"/>
      <c r="AB202" s="2" t="s">
        <v>41</v>
      </c>
    </row>
    <row r="203" spans="1:28" ht="30" customHeight="1" hidden="1">
      <c r="A203" s="6" t="s">
        <v>813</v>
      </c>
      <c r="B203" s="52" t="s">
        <v>810</v>
      </c>
      <c r="C203" s="52" t="s">
        <v>811</v>
      </c>
      <c r="D203" s="61" t="s">
        <v>74</v>
      </c>
      <c r="E203" s="41">
        <v>0</v>
      </c>
      <c r="F203" s="40" t="s">
        <v>41</v>
      </c>
      <c r="G203" s="41">
        <v>0</v>
      </c>
      <c r="H203" s="40" t="s">
        <v>41</v>
      </c>
      <c r="I203" s="41">
        <v>0</v>
      </c>
      <c r="J203" s="40" t="s">
        <v>41</v>
      </c>
      <c r="K203" s="41">
        <v>0</v>
      </c>
      <c r="L203" s="40" t="s">
        <v>41</v>
      </c>
      <c r="M203" s="41">
        <v>84000</v>
      </c>
      <c r="N203" s="40" t="s">
        <v>4964</v>
      </c>
      <c r="O203" s="41">
        <f t="shared" si="7"/>
        <v>84000</v>
      </c>
      <c r="P203" s="41">
        <v>15000</v>
      </c>
      <c r="Q203" s="41">
        <v>9000</v>
      </c>
      <c r="R203" s="41">
        <v>0</v>
      </c>
      <c r="S203" s="41">
        <v>0</v>
      </c>
      <c r="T203" s="41">
        <v>0</v>
      </c>
      <c r="U203" s="41">
        <v>0</v>
      </c>
      <c r="V203" s="41">
        <f>SMALL(Q203:U203,COUNTIF(Q203:U203,0)+1)</f>
        <v>9000</v>
      </c>
      <c r="W203" s="40" t="s">
        <v>812</v>
      </c>
      <c r="X203" s="40" t="s">
        <v>4965</v>
      </c>
      <c r="Y203" s="2" t="s">
        <v>41</v>
      </c>
      <c r="Z203" s="2" t="s">
        <v>41</v>
      </c>
      <c r="AA203" s="22"/>
      <c r="AB203" s="2" t="s">
        <v>41</v>
      </c>
    </row>
    <row r="204" spans="1:28" ht="30" customHeight="1" hidden="1">
      <c r="A204" s="6" t="s">
        <v>373</v>
      </c>
      <c r="B204" s="52" t="s">
        <v>370</v>
      </c>
      <c r="C204" s="52" t="s">
        <v>371</v>
      </c>
      <c r="D204" s="61" t="s">
        <v>59</v>
      </c>
      <c r="E204" s="41">
        <v>0</v>
      </c>
      <c r="F204" s="40" t="s">
        <v>41</v>
      </c>
      <c r="G204" s="41">
        <v>83333.33</v>
      </c>
      <c r="H204" s="40" t="s">
        <v>4966</v>
      </c>
      <c r="I204" s="41">
        <v>0</v>
      </c>
      <c r="J204" s="40" t="s">
        <v>41</v>
      </c>
      <c r="K204" s="41">
        <v>0</v>
      </c>
      <c r="L204" s="40" t="s">
        <v>41</v>
      </c>
      <c r="M204" s="41">
        <v>0</v>
      </c>
      <c r="N204" s="40" t="s">
        <v>41</v>
      </c>
      <c r="O204" s="41">
        <f t="shared" si="7"/>
        <v>83333.33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0" t="s">
        <v>372</v>
      </c>
      <c r="X204" s="40" t="s">
        <v>41</v>
      </c>
      <c r="Y204" s="2" t="s">
        <v>41</v>
      </c>
      <c r="Z204" s="2" t="s">
        <v>41</v>
      </c>
      <c r="AA204" s="22"/>
      <c r="AB204" s="2" t="s">
        <v>41</v>
      </c>
    </row>
    <row r="205" spans="1:28" ht="30" customHeight="1" hidden="1">
      <c r="A205" s="6" t="s">
        <v>1853</v>
      </c>
      <c r="B205" s="52" t="s">
        <v>1850</v>
      </c>
      <c r="C205" s="52" t="s">
        <v>1851</v>
      </c>
      <c r="D205" s="61" t="s">
        <v>64</v>
      </c>
      <c r="E205" s="41">
        <v>0</v>
      </c>
      <c r="F205" s="40" t="s">
        <v>41</v>
      </c>
      <c r="G205" s="41">
        <v>0</v>
      </c>
      <c r="H205" s="40" t="s">
        <v>41</v>
      </c>
      <c r="I205" s="41">
        <v>40000</v>
      </c>
      <c r="J205" s="40" t="s">
        <v>4967</v>
      </c>
      <c r="K205" s="41">
        <v>0</v>
      </c>
      <c r="L205" s="40" t="s">
        <v>41</v>
      </c>
      <c r="M205" s="41">
        <v>0</v>
      </c>
      <c r="N205" s="40" t="s">
        <v>41</v>
      </c>
      <c r="O205" s="41">
        <f t="shared" si="7"/>
        <v>40000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0" t="s">
        <v>1852</v>
      </c>
      <c r="X205" s="40" t="s">
        <v>41</v>
      </c>
      <c r="Y205" s="2" t="s">
        <v>41</v>
      </c>
      <c r="Z205" s="2" t="s">
        <v>41</v>
      </c>
      <c r="AA205" s="22"/>
      <c r="AB205" s="2" t="s">
        <v>41</v>
      </c>
    </row>
    <row r="206" spans="1:28" ht="30" customHeight="1" hidden="1">
      <c r="A206" s="6" t="s">
        <v>1123</v>
      </c>
      <c r="B206" s="52" t="s">
        <v>1120</v>
      </c>
      <c r="C206" s="52" t="s">
        <v>1121</v>
      </c>
      <c r="D206" s="61" t="s">
        <v>74</v>
      </c>
      <c r="E206" s="41">
        <v>113600</v>
      </c>
      <c r="F206" s="40" t="s">
        <v>4968</v>
      </c>
      <c r="G206" s="41">
        <v>0</v>
      </c>
      <c r="H206" s="40" t="s">
        <v>41</v>
      </c>
      <c r="I206" s="41">
        <v>0</v>
      </c>
      <c r="J206" s="40" t="s">
        <v>41</v>
      </c>
      <c r="K206" s="41">
        <v>0</v>
      </c>
      <c r="L206" s="40" t="s">
        <v>41</v>
      </c>
      <c r="M206" s="41">
        <v>0</v>
      </c>
      <c r="N206" s="40" t="s">
        <v>41</v>
      </c>
      <c r="O206" s="41">
        <f t="shared" si="7"/>
        <v>113600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0" t="s">
        <v>1122</v>
      </c>
      <c r="X206" s="40" t="s">
        <v>4969</v>
      </c>
      <c r="Y206" s="2" t="s">
        <v>41</v>
      </c>
      <c r="Z206" s="2" t="s">
        <v>41</v>
      </c>
      <c r="AA206" s="22"/>
      <c r="AB206" s="2" t="s">
        <v>41</v>
      </c>
    </row>
    <row r="207" spans="1:28" ht="30" customHeight="1" hidden="1">
      <c r="A207" s="6" t="s">
        <v>933</v>
      </c>
      <c r="B207" s="52" t="s">
        <v>931</v>
      </c>
      <c r="C207" s="52" t="s">
        <v>41</v>
      </c>
      <c r="D207" s="61" t="s">
        <v>74</v>
      </c>
      <c r="E207" s="41">
        <v>0</v>
      </c>
      <c r="F207" s="40" t="s">
        <v>41</v>
      </c>
      <c r="G207" s="41">
        <v>0</v>
      </c>
      <c r="H207" s="40" t="s">
        <v>41</v>
      </c>
      <c r="I207" s="41">
        <v>0</v>
      </c>
      <c r="J207" s="40" t="s">
        <v>41</v>
      </c>
      <c r="K207" s="41">
        <v>0</v>
      </c>
      <c r="L207" s="40" t="s">
        <v>41</v>
      </c>
      <c r="M207" s="41">
        <v>0</v>
      </c>
      <c r="N207" s="40" t="s">
        <v>41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0" t="s">
        <v>932</v>
      </c>
      <c r="X207" s="40" t="s">
        <v>41</v>
      </c>
      <c r="Y207" s="2" t="s">
        <v>41</v>
      </c>
      <c r="Z207" s="2" t="s">
        <v>41</v>
      </c>
      <c r="AA207" s="22"/>
      <c r="AB207" s="2" t="s">
        <v>41</v>
      </c>
    </row>
    <row r="208" spans="1:28" ht="30" customHeight="1" hidden="1">
      <c r="A208" s="6" t="s">
        <v>937</v>
      </c>
      <c r="B208" s="52" t="s">
        <v>934</v>
      </c>
      <c r="C208" s="52" t="s">
        <v>935</v>
      </c>
      <c r="D208" s="61" t="s">
        <v>64</v>
      </c>
      <c r="E208" s="41">
        <v>0</v>
      </c>
      <c r="F208" s="40" t="s">
        <v>41</v>
      </c>
      <c r="G208" s="41">
        <v>0</v>
      </c>
      <c r="H208" s="40" t="s">
        <v>41</v>
      </c>
      <c r="I208" s="41">
        <v>0</v>
      </c>
      <c r="J208" s="40" t="s">
        <v>41</v>
      </c>
      <c r="K208" s="41">
        <v>150000</v>
      </c>
      <c r="L208" s="40" t="s">
        <v>4970</v>
      </c>
      <c r="M208" s="41">
        <v>0</v>
      </c>
      <c r="N208" s="40" t="s">
        <v>41</v>
      </c>
      <c r="O208" s="41">
        <f aca="true" t="shared" si="8" ref="O208:O239">SMALL(E208:M208,COUNTIF(E208:M208,0)+1)</f>
        <v>150000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0" t="s">
        <v>936</v>
      </c>
      <c r="X208" s="40" t="s">
        <v>41</v>
      </c>
      <c r="Y208" s="2" t="s">
        <v>41</v>
      </c>
      <c r="Z208" s="2" t="s">
        <v>41</v>
      </c>
      <c r="AA208" s="22"/>
      <c r="AB208" s="2" t="s">
        <v>41</v>
      </c>
    </row>
    <row r="209" spans="1:28" ht="30" customHeight="1" hidden="1">
      <c r="A209" s="6" t="s">
        <v>941</v>
      </c>
      <c r="B209" s="52" t="s">
        <v>938</v>
      </c>
      <c r="C209" s="52" t="s">
        <v>939</v>
      </c>
      <c r="D209" s="61" t="s">
        <v>64</v>
      </c>
      <c r="E209" s="41">
        <v>0</v>
      </c>
      <c r="F209" s="40" t="s">
        <v>41</v>
      </c>
      <c r="G209" s="41">
        <v>0</v>
      </c>
      <c r="H209" s="40" t="s">
        <v>41</v>
      </c>
      <c r="I209" s="41">
        <v>0</v>
      </c>
      <c r="J209" s="40" t="s">
        <v>41</v>
      </c>
      <c r="K209" s="41">
        <v>200000</v>
      </c>
      <c r="L209" s="40" t="s">
        <v>4970</v>
      </c>
      <c r="M209" s="41">
        <v>0</v>
      </c>
      <c r="N209" s="40" t="s">
        <v>41</v>
      </c>
      <c r="O209" s="41">
        <f t="shared" si="8"/>
        <v>200000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0" t="s">
        <v>940</v>
      </c>
      <c r="X209" s="40" t="s">
        <v>41</v>
      </c>
      <c r="Y209" s="2" t="s">
        <v>41</v>
      </c>
      <c r="Z209" s="2" t="s">
        <v>41</v>
      </c>
      <c r="AA209" s="22"/>
      <c r="AB209" s="2" t="s">
        <v>41</v>
      </c>
    </row>
    <row r="210" spans="1:28" ht="30" customHeight="1" hidden="1">
      <c r="A210" s="6" t="s">
        <v>1194</v>
      </c>
      <c r="B210" s="52" t="s">
        <v>1192</v>
      </c>
      <c r="C210" s="52" t="s">
        <v>1193</v>
      </c>
      <c r="D210" s="61" t="s">
        <v>59</v>
      </c>
      <c r="E210" s="41">
        <v>2700</v>
      </c>
      <c r="F210" s="40" t="s">
        <v>41</v>
      </c>
      <c r="G210" s="41">
        <v>9500</v>
      </c>
      <c r="H210" s="40" t="s">
        <v>4971</v>
      </c>
      <c r="I210" s="41">
        <v>2833.33</v>
      </c>
      <c r="J210" s="40" t="s">
        <v>4972</v>
      </c>
      <c r="K210" s="41">
        <v>0</v>
      </c>
      <c r="L210" s="40" t="s">
        <v>41</v>
      </c>
      <c r="M210" s="41">
        <v>0</v>
      </c>
      <c r="N210" s="40" t="s">
        <v>41</v>
      </c>
      <c r="O210" s="41">
        <f t="shared" si="8"/>
        <v>2700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0" t="s">
        <v>1250</v>
      </c>
      <c r="X210" s="40" t="s">
        <v>41</v>
      </c>
      <c r="Y210" s="2" t="s">
        <v>41</v>
      </c>
      <c r="Z210" s="2" t="s">
        <v>41</v>
      </c>
      <c r="AA210" s="22"/>
      <c r="AB210" s="2" t="s">
        <v>41</v>
      </c>
    </row>
    <row r="211" spans="1:28" ht="30" customHeight="1" hidden="1">
      <c r="A211" s="6" t="s">
        <v>1201</v>
      </c>
      <c r="B211" s="52" t="s">
        <v>1196</v>
      </c>
      <c r="C211" s="52" t="s">
        <v>1200</v>
      </c>
      <c r="D211" s="61" t="s">
        <v>150</v>
      </c>
      <c r="E211" s="41">
        <v>0</v>
      </c>
      <c r="F211" s="40" t="s">
        <v>41</v>
      </c>
      <c r="G211" s="41">
        <v>960</v>
      </c>
      <c r="H211" s="40" t="s">
        <v>4971</v>
      </c>
      <c r="I211" s="41">
        <v>900</v>
      </c>
      <c r="J211" s="40" t="s">
        <v>4972</v>
      </c>
      <c r="K211" s="41">
        <v>0</v>
      </c>
      <c r="L211" s="40" t="s">
        <v>41</v>
      </c>
      <c r="M211" s="41">
        <v>0</v>
      </c>
      <c r="N211" s="40" t="s">
        <v>41</v>
      </c>
      <c r="O211" s="41">
        <f t="shared" si="8"/>
        <v>900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0" t="s">
        <v>1252</v>
      </c>
      <c r="X211" s="40" t="s">
        <v>41</v>
      </c>
      <c r="Y211" s="2" t="s">
        <v>41</v>
      </c>
      <c r="Z211" s="2" t="s">
        <v>41</v>
      </c>
      <c r="AA211" s="22"/>
      <c r="AB211" s="2" t="s">
        <v>41</v>
      </c>
    </row>
    <row r="212" spans="1:28" ht="30" customHeight="1" hidden="1">
      <c r="A212" s="6" t="s">
        <v>1256</v>
      </c>
      <c r="B212" s="52" t="s">
        <v>1196</v>
      </c>
      <c r="C212" s="52" t="s">
        <v>1254</v>
      </c>
      <c r="D212" s="61" t="s">
        <v>150</v>
      </c>
      <c r="E212" s="41">
        <v>0</v>
      </c>
      <c r="F212" s="40" t="s">
        <v>41</v>
      </c>
      <c r="G212" s="41">
        <v>1700</v>
      </c>
      <c r="H212" s="40" t="s">
        <v>4971</v>
      </c>
      <c r="I212" s="41">
        <v>1500</v>
      </c>
      <c r="J212" s="40" t="s">
        <v>4972</v>
      </c>
      <c r="K212" s="41">
        <v>0</v>
      </c>
      <c r="L212" s="40" t="s">
        <v>41</v>
      </c>
      <c r="M212" s="41">
        <v>0</v>
      </c>
      <c r="N212" s="40" t="s">
        <v>41</v>
      </c>
      <c r="O212" s="41">
        <f t="shared" si="8"/>
        <v>1500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0" t="s">
        <v>1255</v>
      </c>
      <c r="X212" s="40" t="s">
        <v>41</v>
      </c>
      <c r="Y212" s="2" t="s">
        <v>41</v>
      </c>
      <c r="Z212" s="2" t="s">
        <v>41</v>
      </c>
      <c r="AA212" s="22"/>
      <c r="AB212" s="2" t="s">
        <v>41</v>
      </c>
    </row>
    <row r="213" spans="1:28" ht="30" customHeight="1" hidden="1">
      <c r="A213" s="6" t="s">
        <v>1288</v>
      </c>
      <c r="B213" s="52" t="s">
        <v>1196</v>
      </c>
      <c r="C213" s="52" t="s">
        <v>1286</v>
      </c>
      <c r="D213" s="61" t="s">
        <v>150</v>
      </c>
      <c r="E213" s="41">
        <v>0</v>
      </c>
      <c r="F213" s="40" t="s">
        <v>41</v>
      </c>
      <c r="G213" s="41">
        <v>1700</v>
      </c>
      <c r="H213" s="40" t="s">
        <v>4971</v>
      </c>
      <c r="I213" s="41">
        <v>1500</v>
      </c>
      <c r="J213" s="40" t="s">
        <v>4972</v>
      </c>
      <c r="K213" s="41">
        <v>0</v>
      </c>
      <c r="L213" s="40" t="s">
        <v>41</v>
      </c>
      <c r="M213" s="41">
        <v>0</v>
      </c>
      <c r="N213" s="40" t="s">
        <v>41</v>
      </c>
      <c r="O213" s="41">
        <f t="shared" si="8"/>
        <v>1500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0" t="s">
        <v>1287</v>
      </c>
      <c r="X213" s="40" t="s">
        <v>41</v>
      </c>
      <c r="Y213" s="2" t="s">
        <v>41</v>
      </c>
      <c r="Z213" s="2" t="s">
        <v>41</v>
      </c>
      <c r="AA213" s="22"/>
      <c r="AB213" s="2" t="s">
        <v>41</v>
      </c>
    </row>
    <row r="214" spans="1:28" ht="30" customHeight="1" hidden="1">
      <c r="A214" s="6" t="s">
        <v>1260</v>
      </c>
      <c r="B214" s="52" t="s">
        <v>1196</v>
      </c>
      <c r="C214" s="52" t="s">
        <v>1258</v>
      </c>
      <c r="D214" s="61" t="s">
        <v>150</v>
      </c>
      <c r="E214" s="41">
        <v>0</v>
      </c>
      <c r="F214" s="40" t="s">
        <v>41</v>
      </c>
      <c r="G214" s="41">
        <v>3070</v>
      </c>
      <c r="H214" s="40" t="s">
        <v>4971</v>
      </c>
      <c r="I214" s="41">
        <v>2900</v>
      </c>
      <c r="J214" s="40" t="s">
        <v>4972</v>
      </c>
      <c r="K214" s="41">
        <v>0</v>
      </c>
      <c r="L214" s="40" t="s">
        <v>41</v>
      </c>
      <c r="M214" s="41">
        <v>0</v>
      </c>
      <c r="N214" s="40" t="s">
        <v>41</v>
      </c>
      <c r="O214" s="41">
        <f t="shared" si="8"/>
        <v>2900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0" t="s">
        <v>1259</v>
      </c>
      <c r="X214" s="40" t="s">
        <v>41</v>
      </c>
      <c r="Y214" s="2" t="s">
        <v>41</v>
      </c>
      <c r="Z214" s="2" t="s">
        <v>41</v>
      </c>
      <c r="AA214" s="22"/>
      <c r="AB214" s="2" t="s">
        <v>41</v>
      </c>
    </row>
    <row r="215" spans="1:28" ht="30" customHeight="1" hidden="1">
      <c r="A215" s="6" t="s">
        <v>1264</v>
      </c>
      <c r="B215" s="52" t="s">
        <v>1196</v>
      </c>
      <c r="C215" s="52" t="s">
        <v>1262</v>
      </c>
      <c r="D215" s="61" t="s">
        <v>150</v>
      </c>
      <c r="E215" s="41">
        <v>0</v>
      </c>
      <c r="F215" s="40" t="s">
        <v>41</v>
      </c>
      <c r="G215" s="41">
        <v>0</v>
      </c>
      <c r="H215" s="40" t="s">
        <v>41</v>
      </c>
      <c r="I215" s="41">
        <v>0</v>
      </c>
      <c r="J215" s="40" t="s">
        <v>41</v>
      </c>
      <c r="K215" s="41">
        <v>0</v>
      </c>
      <c r="L215" s="40" t="s">
        <v>41</v>
      </c>
      <c r="M215" s="41">
        <v>900</v>
      </c>
      <c r="N215" s="40" t="s">
        <v>41</v>
      </c>
      <c r="O215" s="41">
        <f t="shared" si="8"/>
        <v>900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0" t="s">
        <v>1263</v>
      </c>
      <c r="X215" s="40" t="s">
        <v>41</v>
      </c>
      <c r="Y215" s="2" t="s">
        <v>41</v>
      </c>
      <c r="Z215" s="2" t="s">
        <v>41</v>
      </c>
      <c r="AA215" s="22"/>
      <c r="AB215" s="2" t="s">
        <v>41</v>
      </c>
    </row>
    <row r="216" spans="1:28" ht="30" customHeight="1" hidden="1">
      <c r="A216" s="6" t="s">
        <v>1198</v>
      </c>
      <c r="B216" s="52" t="s">
        <v>1196</v>
      </c>
      <c r="C216" s="52" t="s">
        <v>1197</v>
      </c>
      <c r="D216" s="61" t="s">
        <v>150</v>
      </c>
      <c r="E216" s="41">
        <v>0</v>
      </c>
      <c r="F216" s="40" t="s">
        <v>41</v>
      </c>
      <c r="G216" s="41">
        <v>1550</v>
      </c>
      <c r="H216" s="40" t="s">
        <v>4971</v>
      </c>
      <c r="I216" s="41">
        <v>1500</v>
      </c>
      <c r="J216" s="40" t="s">
        <v>4972</v>
      </c>
      <c r="K216" s="41">
        <v>0</v>
      </c>
      <c r="L216" s="40" t="s">
        <v>41</v>
      </c>
      <c r="M216" s="41">
        <v>0</v>
      </c>
      <c r="N216" s="40" t="s">
        <v>41</v>
      </c>
      <c r="O216" s="41">
        <f t="shared" si="8"/>
        <v>1500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0" t="s">
        <v>4973</v>
      </c>
      <c r="X216" s="40" t="s">
        <v>41</v>
      </c>
      <c r="Y216" s="2" t="s">
        <v>41</v>
      </c>
      <c r="Z216" s="2" t="s">
        <v>41</v>
      </c>
      <c r="AA216" s="22"/>
      <c r="AB216" s="2" t="s">
        <v>41</v>
      </c>
    </row>
    <row r="217" spans="1:28" ht="30" customHeight="1" hidden="1">
      <c r="A217" s="6" t="s">
        <v>1394</v>
      </c>
      <c r="B217" s="52" t="s">
        <v>1342</v>
      </c>
      <c r="C217" s="52" t="s">
        <v>1392</v>
      </c>
      <c r="D217" s="61" t="s">
        <v>150</v>
      </c>
      <c r="E217" s="41">
        <v>830</v>
      </c>
      <c r="F217" s="40" t="s">
        <v>41</v>
      </c>
      <c r="G217" s="41">
        <v>960</v>
      </c>
      <c r="H217" s="40" t="s">
        <v>4971</v>
      </c>
      <c r="I217" s="41">
        <v>1000</v>
      </c>
      <c r="J217" s="40" t="s">
        <v>4972</v>
      </c>
      <c r="K217" s="41">
        <v>0</v>
      </c>
      <c r="L217" s="40" t="s">
        <v>41</v>
      </c>
      <c r="M217" s="41">
        <v>0</v>
      </c>
      <c r="N217" s="40" t="s">
        <v>41</v>
      </c>
      <c r="O217" s="41">
        <f t="shared" si="8"/>
        <v>830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0" t="s">
        <v>1393</v>
      </c>
      <c r="X217" s="40" t="s">
        <v>41</v>
      </c>
      <c r="Y217" s="2" t="s">
        <v>41</v>
      </c>
      <c r="Z217" s="2" t="s">
        <v>41</v>
      </c>
      <c r="AA217" s="22"/>
      <c r="AB217" s="2" t="s">
        <v>41</v>
      </c>
    </row>
    <row r="218" spans="1:28" ht="30" customHeight="1" hidden="1">
      <c r="A218" s="6" t="s">
        <v>1345</v>
      </c>
      <c r="B218" s="52" t="s">
        <v>1342</v>
      </c>
      <c r="C218" s="52" t="s">
        <v>1343</v>
      </c>
      <c r="D218" s="61" t="s">
        <v>150</v>
      </c>
      <c r="E218" s="41">
        <v>20830</v>
      </c>
      <c r="F218" s="40" t="s">
        <v>41</v>
      </c>
      <c r="G218" s="41">
        <v>25100</v>
      </c>
      <c r="H218" s="40" t="s">
        <v>4971</v>
      </c>
      <c r="I218" s="41">
        <v>24500</v>
      </c>
      <c r="J218" s="40" t="s">
        <v>4972</v>
      </c>
      <c r="K218" s="41">
        <v>0</v>
      </c>
      <c r="L218" s="40" t="s">
        <v>41</v>
      </c>
      <c r="M218" s="41">
        <v>0</v>
      </c>
      <c r="N218" s="40" t="s">
        <v>41</v>
      </c>
      <c r="O218" s="41">
        <f t="shared" si="8"/>
        <v>20830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0" t="s">
        <v>1344</v>
      </c>
      <c r="X218" s="40" t="s">
        <v>41</v>
      </c>
      <c r="Y218" s="2" t="s">
        <v>41</v>
      </c>
      <c r="Z218" s="2" t="s">
        <v>41</v>
      </c>
      <c r="AA218" s="22"/>
      <c r="AB218" s="2" t="s">
        <v>41</v>
      </c>
    </row>
    <row r="219" spans="1:28" ht="30" customHeight="1" hidden="1">
      <c r="A219" s="6" t="s">
        <v>1349</v>
      </c>
      <c r="B219" s="52" t="s">
        <v>1342</v>
      </c>
      <c r="C219" s="52" t="s">
        <v>1347</v>
      </c>
      <c r="D219" s="61" t="s">
        <v>150</v>
      </c>
      <c r="E219" s="41">
        <v>6640</v>
      </c>
      <c r="F219" s="40" t="s">
        <v>41</v>
      </c>
      <c r="G219" s="41">
        <v>8300</v>
      </c>
      <c r="H219" s="40" t="s">
        <v>4971</v>
      </c>
      <c r="I219" s="41">
        <v>8000</v>
      </c>
      <c r="J219" s="40" t="s">
        <v>4972</v>
      </c>
      <c r="K219" s="41">
        <v>0</v>
      </c>
      <c r="L219" s="40" t="s">
        <v>41</v>
      </c>
      <c r="M219" s="41">
        <v>0</v>
      </c>
      <c r="N219" s="40" t="s">
        <v>41</v>
      </c>
      <c r="O219" s="41">
        <f t="shared" si="8"/>
        <v>6640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0" t="s">
        <v>1348</v>
      </c>
      <c r="X219" s="40" t="s">
        <v>41</v>
      </c>
      <c r="Y219" s="2" t="s">
        <v>41</v>
      </c>
      <c r="Z219" s="2" t="s">
        <v>41</v>
      </c>
      <c r="AA219" s="22"/>
      <c r="AB219" s="2" t="s">
        <v>41</v>
      </c>
    </row>
    <row r="220" spans="1:28" ht="30" customHeight="1" hidden="1">
      <c r="A220" s="6" t="s">
        <v>1353</v>
      </c>
      <c r="B220" s="52" t="s">
        <v>1342</v>
      </c>
      <c r="C220" s="52" t="s">
        <v>1351</v>
      </c>
      <c r="D220" s="61" t="s">
        <v>150</v>
      </c>
      <c r="E220" s="41">
        <v>0</v>
      </c>
      <c r="F220" s="40" t="s">
        <v>41</v>
      </c>
      <c r="G220" s="41">
        <v>24500</v>
      </c>
      <c r="H220" s="40" t="s">
        <v>4971</v>
      </c>
      <c r="I220" s="41">
        <v>0</v>
      </c>
      <c r="J220" s="40" t="s">
        <v>41</v>
      </c>
      <c r="K220" s="41">
        <v>0</v>
      </c>
      <c r="L220" s="40" t="s">
        <v>41</v>
      </c>
      <c r="M220" s="41">
        <v>0</v>
      </c>
      <c r="N220" s="40" t="s">
        <v>41</v>
      </c>
      <c r="O220" s="41">
        <f t="shared" si="8"/>
        <v>24500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0" t="s">
        <v>1352</v>
      </c>
      <c r="X220" s="40" t="s">
        <v>41</v>
      </c>
      <c r="Y220" s="2" t="s">
        <v>41</v>
      </c>
      <c r="Z220" s="2" t="s">
        <v>41</v>
      </c>
      <c r="AA220" s="22"/>
      <c r="AB220" s="2" t="s">
        <v>41</v>
      </c>
    </row>
    <row r="221" spans="1:28" ht="30" customHeight="1" hidden="1">
      <c r="A221" s="6" t="s">
        <v>1361</v>
      </c>
      <c r="B221" s="52" t="s">
        <v>1342</v>
      </c>
      <c r="C221" s="52" t="s">
        <v>1359</v>
      </c>
      <c r="D221" s="61" t="s">
        <v>150</v>
      </c>
      <c r="E221" s="41">
        <v>0</v>
      </c>
      <c r="F221" s="40" t="s">
        <v>41</v>
      </c>
      <c r="G221" s="41">
        <v>0</v>
      </c>
      <c r="H221" s="40" t="s">
        <v>41</v>
      </c>
      <c r="I221" s="41">
        <v>0</v>
      </c>
      <c r="J221" s="40" t="s">
        <v>41</v>
      </c>
      <c r="K221" s="41">
        <v>0</v>
      </c>
      <c r="L221" s="40" t="s">
        <v>41</v>
      </c>
      <c r="M221" s="41">
        <v>850</v>
      </c>
      <c r="N221" s="40" t="s">
        <v>41</v>
      </c>
      <c r="O221" s="41">
        <f t="shared" si="8"/>
        <v>850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0" t="s">
        <v>1360</v>
      </c>
      <c r="X221" s="40" t="s">
        <v>41</v>
      </c>
      <c r="Y221" s="2" t="s">
        <v>41</v>
      </c>
      <c r="Z221" s="2" t="s">
        <v>41</v>
      </c>
      <c r="AA221" s="22"/>
      <c r="AB221" s="2" t="s">
        <v>41</v>
      </c>
    </row>
    <row r="222" spans="1:28" ht="30" customHeight="1" hidden="1">
      <c r="A222" s="6" t="s">
        <v>1365</v>
      </c>
      <c r="B222" s="52" t="s">
        <v>1342</v>
      </c>
      <c r="C222" s="52" t="s">
        <v>1363</v>
      </c>
      <c r="D222" s="61" t="s">
        <v>150</v>
      </c>
      <c r="E222" s="41">
        <v>0</v>
      </c>
      <c r="F222" s="40" t="s">
        <v>41</v>
      </c>
      <c r="G222" s="41">
        <v>0</v>
      </c>
      <c r="H222" s="40" t="s">
        <v>41</v>
      </c>
      <c r="I222" s="41">
        <v>0</v>
      </c>
      <c r="J222" s="40" t="s">
        <v>41</v>
      </c>
      <c r="K222" s="41">
        <v>0</v>
      </c>
      <c r="L222" s="40" t="s">
        <v>41</v>
      </c>
      <c r="M222" s="41">
        <v>1200</v>
      </c>
      <c r="N222" s="40" t="s">
        <v>41</v>
      </c>
      <c r="O222" s="41">
        <f t="shared" si="8"/>
        <v>1200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0" t="s">
        <v>1364</v>
      </c>
      <c r="X222" s="40" t="s">
        <v>41</v>
      </c>
      <c r="Y222" s="2" t="s">
        <v>41</v>
      </c>
      <c r="Z222" s="2" t="s">
        <v>41</v>
      </c>
      <c r="AA222" s="22"/>
      <c r="AB222" s="2" t="s">
        <v>41</v>
      </c>
    </row>
    <row r="223" spans="1:28" ht="30" customHeight="1" hidden="1">
      <c r="A223" s="6" t="s">
        <v>1357</v>
      </c>
      <c r="B223" s="52" t="s">
        <v>1342</v>
      </c>
      <c r="C223" s="52" t="s">
        <v>1355</v>
      </c>
      <c r="D223" s="61" t="s">
        <v>150</v>
      </c>
      <c r="E223" s="41">
        <v>0</v>
      </c>
      <c r="F223" s="40" t="s">
        <v>41</v>
      </c>
      <c r="G223" s="41">
        <v>0</v>
      </c>
      <c r="H223" s="40" t="s">
        <v>41</v>
      </c>
      <c r="I223" s="41">
        <v>0</v>
      </c>
      <c r="J223" s="40" t="s">
        <v>41</v>
      </c>
      <c r="K223" s="41">
        <v>0</v>
      </c>
      <c r="L223" s="40" t="s">
        <v>41</v>
      </c>
      <c r="M223" s="41">
        <v>2200</v>
      </c>
      <c r="N223" s="40" t="s">
        <v>41</v>
      </c>
      <c r="O223" s="41">
        <f t="shared" si="8"/>
        <v>2200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0" t="s">
        <v>1356</v>
      </c>
      <c r="X223" s="40" t="s">
        <v>41</v>
      </c>
      <c r="Y223" s="2" t="s">
        <v>41</v>
      </c>
      <c r="Z223" s="2" t="s">
        <v>41</v>
      </c>
      <c r="AA223" s="22"/>
      <c r="AB223" s="2" t="s">
        <v>41</v>
      </c>
    </row>
    <row r="224" spans="1:28" ht="30" customHeight="1" hidden="1">
      <c r="A224" s="6" t="s">
        <v>1369</v>
      </c>
      <c r="B224" s="52" t="s">
        <v>1342</v>
      </c>
      <c r="C224" s="52" t="s">
        <v>1367</v>
      </c>
      <c r="D224" s="61" t="s">
        <v>150</v>
      </c>
      <c r="E224" s="41">
        <v>0</v>
      </c>
      <c r="F224" s="40" t="s">
        <v>41</v>
      </c>
      <c r="G224" s="41">
        <v>10000</v>
      </c>
      <c r="H224" s="40" t="s">
        <v>4974</v>
      </c>
      <c r="I224" s="41">
        <v>0</v>
      </c>
      <c r="J224" s="40" t="s">
        <v>41</v>
      </c>
      <c r="K224" s="41">
        <v>0</v>
      </c>
      <c r="L224" s="40" t="s">
        <v>41</v>
      </c>
      <c r="M224" s="41">
        <v>0</v>
      </c>
      <c r="N224" s="40" t="s">
        <v>41</v>
      </c>
      <c r="O224" s="41">
        <f t="shared" si="8"/>
        <v>10000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0" t="s">
        <v>1368</v>
      </c>
      <c r="X224" s="40" t="s">
        <v>41</v>
      </c>
      <c r="Y224" s="2" t="s">
        <v>41</v>
      </c>
      <c r="Z224" s="2" t="s">
        <v>41</v>
      </c>
      <c r="AA224" s="22"/>
      <c r="AB224" s="2" t="s">
        <v>41</v>
      </c>
    </row>
    <row r="225" spans="1:28" ht="30" customHeight="1" hidden="1">
      <c r="A225" s="6" t="s">
        <v>1373</v>
      </c>
      <c r="B225" s="52" t="s">
        <v>1342</v>
      </c>
      <c r="C225" s="52" t="s">
        <v>1371</v>
      </c>
      <c r="D225" s="61" t="s">
        <v>150</v>
      </c>
      <c r="E225" s="41">
        <v>0</v>
      </c>
      <c r="F225" s="40" t="s">
        <v>41</v>
      </c>
      <c r="G225" s="41">
        <v>9000</v>
      </c>
      <c r="H225" s="40" t="s">
        <v>4971</v>
      </c>
      <c r="I225" s="41">
        <v>10000</v>
      </c>
      <c r="J225" s="40" t="s">
        <v>4975</v>
      </c>
      <c r="K225" s="41">
        <v>0</v>
      </c>
      <c r="L225" s="40" t="s">
        <v>41</v>
      </c>
      <c r="M225" s="41">
        <v>0</v>
      </c>
      <c r="N225" s="40" t="s">
        <v>41</v>
      </c>
      <c r="O225" s="41">
        <f t="shared" si="8"/>
        <v>9000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0" t="s">
        <v>1372</v>
      </c>
      <c r="X225" s="40" t="s">
        <v>41</v>
      </c>
      <c r="Y225" s="2" t="s">
        <v>41</v>
      </c>
      <c r="Z225" s="2" t="s">
        <v>41</v>
      </c>
      <c r="AA225" s="22"/>
      <c r="AB225" s="2" t="s">
        <v>41</v>
      </c>
    </row>
    <row r="226" spans="1:28" ht="30" customHeight="1" hidden="1">
      <c r="A226" s="6" t="s">
        <v>3162</v>
      </c>
      <c r="B226" s="52" t="s">
        <v>1342</v>
      </c>
      <c r="C226" s="52" t="s">
        <v>3160</v>
      </c>
      <c r="D226" s="61" t="s">
        <v>150</v>
      </c>
      <c r="E226" s="41">
        <v>0</v>
      </c>
      <c r="F226" s="40" t="s">
        <v>41</v>
      </c>
      <c r="G226" s="41">
        <v>0</v>
      </c>
      <c r="H226" s="40" t="s">
        <v>41</v>
      </c>
      <c r="I226" s="41">
        <v>5525</v>
      </c>
      <c r="J226" s="40" t="s">
        <v>4869</v>
      </c>
      <c r="K226" s="41">
        <v>0</v>
      </c>
      <c r="L226" s="40" t="s">
        <v>41</v>
      </c>
      <c r="M226" s="41">
        <v>0</v>
      </c>
      <c r="N226" s="40" t="s">
        <v>41</v>
      </c>
      <c r="O226" s="41">
        <f t="shared" si="8"/>
        <v>5525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0</v>
      </c>
      <c r="W226" s="40" t="s">
        <v>3161</v>
      </c>
      <c r="X226" s="40" t="s">
        <v>41</v>
      </c>
      <c r="Y226" s="2" t="s">
        <v>41</v>
      </c>
      <c r="Z226" s="2" t="s">
        <v>41</v>
      </c>
      <c r="AA226" s="22"/>
      <c r="AB226" s="2" t="s">
        <v>41</v>
      </c>
    </row>
    <row r="227" spans="1:28" ht="30" customHeight="1" hidden="1">
      <c r="A227" s="6" t="s">
        <v>3154</v>
      </c>
      <c r="B227" s="52" t="s">
        <v>1342</v>
      </c>
      <c r="C227" s="52" t="s">
        <v>3152</v>
      </c>
      <c r="D227" s="61" t="s">
        <v>150</v>
      </c>
      <c r="E227" s="41">
        <v>0</v>
      </c>
      <c r="F227" s="40" t="s">
        <v>41</v>
      </c>
      <c r="G227" s="41">
        <v>0</v>
      </c>
      <c r="H227" s="40" t="s">
        <v>41</v>
      </c>
      <c r="I227" s="41">
        <v>0</v>
      </c>
      <c r="J227" s="40" t="s">
        <v>41</v>
      </c>
      <c r="K227" s="41">
        <v>7800</v>
      </c>
      <c r="L227" s="40" t="s">
        <v>4976</v>
      </c>
      <c r="M227" s="41">
        <v>0</v>
      </c>
      <c r="N227" s="40" t="s">
        <v>41</v>
      </c>
      <c r="O227" s="41">
        <f t="shared" si="8"/>
        <v>7800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0" t="s">
        <v>3153</v>
      </c>
      <c r="X227" s="40" t="s">
        <v>41</v>
      </c>
      <c r="Y227" s="2" t="s">
        <v>41</v>
      </c>
      <c r="Z227" s="2" t="s">
        <v>41</v>
      </c>
      <c r="AA227" s="22"/>
      <c r="AB227" s="2" t="s">
        <v>41</v>
      </c>
    </row>
    <row r="228" spans="1:28" ht="30" customHeight="1" hidden="1">
      <c r="A228" s="6" t="s">
        <v>3158</v>
      </c>
      <c r="B228" s="52" t="s">
        <v>1342</v>
      </c>
      <c r="C228" s="52" t="s">
        <v>3156</v>
      </c>
      <c r="D228" s="61" t="s">
        <v>59</v>
      </c>
      <c r="E228" s="41">
        <v>1478</v>
      </c>
      <c r="F228" s="40" t="s">
        <v>41</v>
      </c>
      <c r="G228" s="41">
        <v>0</v>
      </c>
      <c r="H228" s="40" t="s">
        <v>41</v>
      </c>
      <c r="I228" s="41">
        <v>0</v>
      </c>
      <c r="J228" s="40" t="s">
        <v>41</v>
      </c>
      <c r="K228" s="41">
        <v>1597.5</v>
      </c>
      <c r="L228" s="40" t="s">
        <v>4900</v>
      </c>
      <c r="M228" s="41">
        <v>0</v>
      </c>
      <c r="N228" s="40" t="s">
        <v>41</v>
      </c>
      <c r="O228" s="41">
        <f t="shared" si="8"/>
        <v>1478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0" t="s">
        <v>3157</v>
      </c>
      <c r="X228" s="40" t="s">
        <v>41</v>
      </c>
      <c r="Y228" s="2" t="s">
        <v>41</v>
      </c>
      <c r="Z228" s="2" t="s">
        <v>41</v>
      </c>
      <c r="AA228" s="22"/>
      <c r="AB228" s="2" t="s">
        <v>41</v>
      </c>
    </row>
    <row r="229" spans="1:28" ht="30" customHeight="1" hidden="1">
      <c r="A229" s="6" t="s">
        <v>3166</v>
      </c>
      <c r="B229" s="52" t="s">
        <v>1342</v>
      </c>
      <c r="C229" s="52" t="s">
        <v>3164</v>
      </c>
      <c r="D229" s="61" t="s">
        <v>150</v>
      </c>
      <c r="E229" s="41">
        <v>0</v>
      </c>
      <c r="F229" s="40" t="s">
        <v>41</v>
      </c>
      <c r="G229" s="41">
        <v>0</v>
      </c>
      <c r="H229" s="40" t="s">
        <v>41</v>
      </c>
      <c r="I229" s="41">
        <v>0</v>
      </c>
      <c r="J229" s="40" t="s">
        <v>41</v>
      </c>
      <c r="K229" s="41">
        <v>21000</v>
      </c>
      <c r="L229" s="40" t="s">
        <v>4976</v>
      </c>
      <c r="M229" s="41">
        <v>0</v>
      </c>
      <c r="N229" s="40" t="s">
        <v>41</v>
      </c>
      <c r="O229" s="41">
        <f t="shared" si="8"/>
        <v>21000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0" t="s">
        <v>3165</v>
      </c>
      <c r="X229" s="40" t="s">
        <v>41</v>
      </c>
      <c r="Y229" s="2" t="s">
        <v>41</v>
      </c>
      <c r="Z229" s="2" t="s">
        <v>41</v>
      </c>
      <c r="AA229" s="22"/>
      <c r="AB229" s="2" t="s">
        <v>41</v>
      </c>
    </row>
    <row r="230" spans="1:28" ht="30" customHeight="1" hidden="1">
      <c r="A230" s="6" t="s">
        <v>1190</v>
      </c>
      <c r="B230" s="52" t="s">
        <v>1188</v>
      </c>
      <c r="C230" s="52" t="s">
        <v>1189</v>
      </c>
      <c r="D230" s="61" t="s">
        <v>305</v>
      </c>
      <c r="E230" s="41">
        <v>15120</v>
      </c>
      <c r="F230" s="40" t="s">
        <v>41</v>
      </c>
      <c r="G230" s="41">
        <v>18048</v>
      </c>
      <c r="H230" s="40" t="s">
        <v>4977</v>
      </c>
      <c r="I230" s="41">
        <v>0</v>
      </c>
      <c r="J230" s="40" t="s">
        <v>41</v>
      </c>
      <c r="K230" s="41">
        <v>0</v>
      </c>
      <c r="L230" s="40" t="s">
        <v>41</v>
      </c>
      <c r="M230" s="41">
        <v>0</v>
      </c>
      <c r="N230" s="40" t="s">
        <v>41</v>
      </c>
      <c r="O230" s="41">
        <f t="shared" si="8"/>
        <v>15120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0" t="s">
        <v>4978</v>
      </c>
      <c r="X230" s="40" t="s">
        <v>41</v>
      </c>
      <c r="Y230" s="2" t="s">
        <v>41</v>
      </c>
      <c r="Z230" s="2" t="s">
        <v>41</v>
      </c>
      <c r="AA230" s="22"/>
      <c r="AB230" s="2" t="s">
        <v>41</v>
      </c>
    </row>
    <row r="231" spans="1:28" ht="30" customHeight="1" hidden="1">
      <c r="A231" s="6" t="s">
        <v>1204</v>
      </c>
      <c r="B231" s="52" t="s">
        <v>1188</v>
      </c>
      <c r="C231" s="52" t="s">
        <v>1203</v>
      </c>
      <c r="D231" s="61" t="s">
        <v>150</v>
      </c>
      <c r="E231" s="41">
        <v>0</v>
      </c>
      <c r="F231" s="40" t="s">
        <v>41</v>
      </c>
      <c r="G231" s="41">
        <v>0</v>
      </c>
      <c r="H231" s="40" t="s">
        <v>41</v>
      </c>
      <c r="I231" s="41">
        <v>0</v>
      </c>
      <c r="J231" s="40" t="s">
        <v>41</v>
      </c>
      <c r="K231" s="41">
        <v>0</v>
      </c>
      <c r="L231" s="40" t="s">
        <v>41</v>
      </c>
      <c r="M231" s="41">
        <v>508</v>
      </c>
      <c r="N231" s="40" t="s">
        <v>41</v>
      </c>
      <c r="O231" s="41">
        <f t="shared" si="8"/>
        <v>508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0" t="s">
        <v>4979</v>
      </c>
      <c r="X231" s="40" t="s">
        <v>41</v>
      </c>
      <c r="Y231" s="2" t="s">
        <v>41</v>
      </c>
      <c r="Z231" s="2" t="s">
        <v>41</v>
      </c>
      <c r="AA231" s="22"/>
      <c r="AB231" s="2" t="s">
        <v>41</v>
      </c>
    </row>
    <row r="232" spans="1:28" ht="30" customHeight="1" hidden="1">
      <c r="A232" s="6" t="s">
        <v>1233</v>
      </c>
      <c r="B232" s="52" t="s">
        <v>1231</v>
      </c>
      <c r="C232" s="52" t="s">
        <v>1232</v>
      </c>
      <c r="D232" s="61" t="s">
        <v>74</v>
      </c>
      <c r="E232" s="41">
        <v>0</v>
      </c>
      <c r="F232" s="40" t="s">
        <v>41</v>
      </c>
      <c r="G232" s="41">
        <v>0</v>
      </c>
      <c r="H232" s="40" t="s">
        <v>41</v>
      </c>
      <c r="I232" s="41">
        <v>0</v>
      </c>
      <c r="J232" s="40" t="s">
        <v>41</v>
      </c>
      <c r="K232" s="41">
        <v>90000</v>
      </c>
      <c r="L232" s="40" t="s">
        <v>4980</v>
      </c>
      <c r="M232" s="41">
        <v>0</v>
      </c>
      <c r="N232" s="40" t="s">
        <v>41</v>
      </c>
      <c r="O232" s="41">
        <f t="shared" si="8"/>
        <v>90000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0" t="s">
        <v>4981</v>
      </c>
      <c r="X232" s="40" t="s">
        <v>41</v>
      </c>
      <c r="Y232" s="2" t="s">
        <v>41</v>
      </c>
      <c r="Z232" s="2" t="s">
        <v>41</v>
      </c>
      <c r="AA232" s="22"/>
      <c r="AB232" s="2" t="s">
        <v>41</v>
      </c>
    </row>
    <row r="233" spans="1:28" ht="30" customHeight="1" hidden="1">
      <c r="A233" s="6" t="s">
        <v>3478</v>
      </c>
      <c r="B233" s="52" t="s">
        <v>3475</v>
      </c>
      <c r="C233" s="52" t="s">
        <v>3476</v>
      </c>
      <c r="D233" s="61" t="s">
        <v>305</v>
      </c>
      <c r="E233" s="41">
        <v>21160</v>
      </c>
      <c r="F233" s="40" t="s">
        <v>41</v>
      </c>
      <c r="G233" s="41">
        <v>25700</v>
      </c>
      <c r="H233" s="40" t="s">
        <v>4971</v>
      </c>
      <c r="I233" s="41">
        <v>27300</v>
      </c>
      <c r="J233" s="40" t="s">
        <v>4982</v>
      </c>
      <c r="K233" s="41">
        <v>0</v>
      </c>
      <c r="L233" s="40" t="s">
        <v>41</v>
      </c>
      <c r="M233" s="41">
        <v>0</v>
      </c>
      <c r="N233" s="40" t="s">
        <v>41</v>
      </c>
      <c r="O233" s="41">
        <f t="shared" si="8"/>
        <v>21160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0" t="s">
        <v>3477</v>
      </c>
      <c r="X233" s="40" t="s">
        <v>41</v>
      </c>
      <c r="Y233" s="2" t="s">
        <v>41</v>
      </c>
      <c r="Z233" s="2" t="s">
        <v>41</v>
      </c>
      <c r="AA233" s="22"/>
      <c r="AB233" s="2" t="s">
        <v>41</v>
      </c>
    </row>
    <row r="234" spans="1:28" ht="30" customHeight="1" hidden="1">
      <c r="A234" s="6" t="s">
        <v>3482</v>
      </c>
      <c r="B234" s="52" t="s">
        <v>3475</v>
      </c>
      <c r="C234" s="52" t="s">
        <v>3480</v>
      </c>
      <c r="D234" s="61" t="s">
        <v>305</v>
      </c>
      <c r="E234" s="41">
        <v>15920</v>
      </c>
      <c r="F234" s="40" t="s">
        <v>41</v>
      </c>
      <c r="G234" s="41">
        <v>0</v>
      </c>
      <c r="H234" s="40" t="s">
        <v>41</v>
      </c>
      <c r="I234" s="41">
        <v>0</v>
      </c>
      <c r="J234" s="40" t="s">
        <v>41</v>
      </c>
      <c r="K234" s="41">
        <v>0</v>
      </c>
      <c r="L234" s="40" t="s">
        <v>41</v>
      </c>
      <c r="M234" s="41">
        <v>0</v>
      </c>
      <c r="N234" s="40" t="s">
        <v>41</v>
      </c>
      <c r="O234" s="41">
        <f t="shared" si="8"/>
        <v>15920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0" t="s">
        <v>3481</v>
      </c>
      <c r="X234" s="40" t="s">
        <v>41</v>
      </c>
      <c r="Y234" s="2" t="s">
        <v>41</v>
      </c>
      <c r="Z234" s="2" t="s">
        <v>41</v>
      </c>
      <c r="AA234" s="22"/>
      <c r="AB234" s="2" t="s">
        <v>41</v>
      </c>
    </row>
    <row r="235" spans="1:28" ht="30" customHeight="1" hidden="1">
      <c r="A235" s="6" t="s">
        <v>1604</v>
      </c>
      <c r="B235" s="52" t="s">
        <v>1238</v>
      </c>
      <c r="C235" s="52" t="s">
        <v>1602</v>
      </c>
      <c r="D235" s="61" t="s">
        <v>130</v>
      </c>
      <c r="E235" s="41">
        <v>0</v>
      </c>
      <c r="F235" s="40" t="s">
        <v>41</v>
      </c>
      <c r="G235" s="41">
        <v>0</v>
      </c>
      <c r="H235" s="40" t="s">
        <v>41</v>
      </c>
      <c r="I235" s="41">
        <v>0</v>
      </c>
      <c r="J235" s="40" t="s">
        <v>41</v>
      </c>
      <c r="K235" s="41">
        <v>0</v>
      </c>
      <c r="L235" s="40" t="s">
        <v>41</v>
      </c>
      <c r="M235" s="41">
        <v>244963</v>
      </c>
      <c r="N235" s="40" t="s">
        <v>4983</v>
      </c>
      <c r="O235" s="41">
        <f t="shared" si="8"/>
        <v>244963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0" t="s">
        <v>1603</v>
      </c>
      <c r="X235" s="40" t="s">
        <v>41</v>
      </c>
      <c r="Y235" s="2" t="s">
        <v>41</v>
      </c>
      <c r="Z235" s="2" t="s">
        <v>41</v>
      </c>
      <c r="AA235" s="22"/>
      <c r="AB235" s="2" t="s">
        <v>41</v>
      </c>
    </row>
    <row r="236" spans="1:28" ht="30" customHeight="1" hidden="1">
      <c r="A236" s="6" t="s">
        <v>1609</v>
      </c>
      <c r="B236" s="52" t="s">
        <v>1606</v>
      </c>
      <c r="C236" s="52" t="s">
        <v>1607</v>
      </c>
      <c r="D236" s="61" t="s">
        <v>699</v>
      </c>
      <c r="E236" s="41">
        <v>0</v>
      </c>
      <c r="F236" s="40" t="s">
        <v>41</v>
      </c>
      <c r="G236" s="41">
        <v>0</v>
      </c>
      <c r="H236" s="40" t="s">
        <v>41</v>
      </c>
      <c r="I236" s="41">
        <v>0</v>
      </c>
      <c r="J236" s="40" t="s">
        <v>41</v>
      </c>
      <c r="K236" s="41">
        <v>0</v>
      </c>
      <c r="L236" s="40" t="s">
        <v>41</v>
      </c>
      <c r="M236" s="41">
        <v>1220</v>
      </c>
      <c r="N236" s="40" t="s">
        <v>4983</v>
      </c>
      <c r="O236" s="41">
        <f t="shared" si="8"/>
        <v>1220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0" t="s">
        <v>1608</v>
      </c>
      <c r="X236" s="40" t="s">
        <v>41</v>
      </c>
      <c r="Y236" s="2" t="s">
        <v>41</v>
      </c>
      <c r="Z236" s="2" t="s">
        <v>41</v>
      </c>
      <c r="AA236" s="22"/>
      <c r="AB236" s="2" t="s">
        <v>41</v>
      </c>
    </row>
    <row r="237" spans="1:28" ht="30" customHeight="1" hidden="1">
      <c r="A237" s="6" t="s">
        <v>1613</v>
      </c>
      <c r="B237" s="52" t="s">
        <v>1611</v>
      </c>
      <c r="C237" s="52" t="s">
        <v>41</v>
      </c>
      <c r="D237" s="61" t="s">
        <v>699</v>
      </c>
      <c r="E237" s="41">
        <v>0</v>
      </c>
      <c r="F237" s="40" t="s">
        <v>41</v>
      </c>
      <c r="G237" s="41">
        <v>0</v>
      </c>
      <c r="H237" s="40" t="s">
        <v>41</v>
      </c>
      <c r="I237" s="41">
        <v>0</v>
      </c>
      <c r="J237" s="40" t="s">
        <v>41</v>
      </c>
      <c r="K237" s="41">
        <v>0</v>
      </c>
      <c r="L237" s="40" t="s">
        <v>41</v>
      </c>
      <c r="M237" s="41">
        <v>1160</v>
      </c>
      <c r="N237" s="40" t="s">
        <v>4983</v>
      </c>
      <c r="O237" s="41">
        <f t="shared" si="8"/>
        <v>1160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  <c r="W237" s="40" t="s">
        <v>1612</v>
      </c>
      <c r="X237" s="40" t="s">
        <v>41</v>
      </c>
      <c r="Y237" s="2" t="s">
        <v>41</v>
      </c>
      <c r="Z237" s="2" t="s">
        <v>41</v>
      </c>
      <c r="AA237" s="22"/>
      <c r="AB237" s="2" t="s">
        <v>41</v>
      </c>
    </row>
    <row r="238" spans="1:28" ht="30" customHeight="1" hidden="1">
      <c r="A238" s="6" t="s">
        <v>1600</v>
      </c>
      <c r="B238" s="52" t="s">
        <v>1597</v>
      </c>
      <c r="C238" s="52" t="s">
        <v>1598</v>
      </c>
      <c r="D238" s="61" t="s">
        <v>74</v>
      </c>
      <c r="E238" s="41">
        <v>0</v>
      </c>
      <c r="F238" s="40" t="s">
        <v>41</v>
      </c>
      <c r="G238" s="41">
        <v>0</v>
      </c>
      <c r="H238" s="40" t="s">
        <v>41</v>
      </c>
      <c r="I238" s="41">
        <v>0</v>
      </c>
      <c r="J238" s="40" t="s">
        <v>41</v>
      </c>
      <c r="K238" s="41">
        <v>0</v>
      </c>
      <c r="L238" s="40" t="s">
        <v>41</v>
      </c>
      <c r="M238" s="41">
        <v>16556</v>
      </c>
      <c r="N238" s="40" t="s">
        <v>4983</v>
      </c>
      <c r="O238" s="41">
        <f t="shared" si="8"/>
        <v>16556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0" t="s">
        <v>1599</v>
      </c>
      <c r="X238" s="40" t="s">
        <v>41</v>
      </c>
      <c r="Y238" s="2" t="s">
        <v>41</v>
      </c>
      <c r="Z238" s="2" t="s">
        <v>41</v>
      </c>
      <c r="AA238" s="22"/>
      <c r="AB238" s="2" t="s">
        <v>41</v>
      </c>
    </row>
    <row r="239" spans="1:28" ht="30" customHeight="1" hidden="1">
      <c r="A239" s="6" t="s">
        <v>1303</v>
      </c>
      <c r="B239" s="52" t="s">
        <v>1300</v>
      </c>
      <c r="C239" s="52" t="s">
        <v>1301</v>
      </c>
      <c r="D239" s="61" t="s">
        <v>163</v>
      </c>
      <c r="E239" s="41">
        <v>17220</v>
      </c>
      <c r="F239" s="40" t="s">
        <v>41</v>
      </c>
      <c r="G239" s="41">
        <v>0</v>
      </c>
      <c r="H239" s="40" t="s">
        <v>41</v>
      </c>
      <c r="I239" s="41">
        <v>0</v>
      </c>
      <c r="J239" s="40" t="s">
        <v>41</v>
      </c>
      <c r="K239" s="41">
        <v>0</v>
      </c>
      <c r="L239" s="40" t="s">
        <v>41</v>
      </c>
      <c r="M239" s="41">
        <v>0</v>
      </c>
      <c r="N239" s="40" t="s">
        <v>41</v>
      </c>
      <c r="O239" s="41">
        <f t="shared" si="8"/>
        <v>17220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0" t="s">
        <v>1302</v>
      </c>
      <c r="X239" s="40" t="s">
        <v>41</v>
      </c>
      <c r="Y239" s="2" t="s">
        <v>41</v>
      </c>
      <c r="Z239" s="2" t="s">
        <v>41</v>
      </c>
      <c r="AA239" s="22"/>
      <c r="AB239" s="2" t="s">
        <v>41</v>
      </c>
    </row>
    <row r="240" spans="1:28" ht="30" customHeight="1" hidden="1">
      <c r="A240" s="6" t="s">
        <v>1314</v>
      </c>
      <c r="B240" s="52" t="s">
        <v>1300</v>
      </c>
      <c r="C240" s="52" t="s">
        <v>1312</v>
      </c>
      <c r="D240" s="61" t="s">
        <v>163</v>
      </c>
      <c r="E240" s="41">
        <v>0</v>
      </c>
      <c r="F240" s="40" t="s">
        <v>41</v>
      </c>
      <c r="G240" s="41">
        <v>0</v>
      </c>
      <c r="H240" s="40" t="s">
        <v>41</v>
      </c>
      <c r="I240" s="41">
        <v>0</v>
      </c>
      <c r="J240" s="40" t="s">
        <v>41</v>
      </c>
      <c r="K240" s="41">
        <v>0</v>
      </c>
      <c r="L240" s="40" t="s">
        <v>41</v>
      </c>
      <c r="M240" s="41">
        <v>28500</v>
      </c>
      <c r="N240" s="40" t="s">
        <v>41</v>
      </c>
      <c r="O240" s="41">
        <f aca="true" t="shared" si="9" ref="O240:O268">SMALL(E240:M240,COUNTIF(E240:M240,0)+1)</f>
        <v>28500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0" t="s">
        <v>1313</v>
      </c>
      <c r="X240" s="40" t="s">
        <v>41</v>
      </c>
      <c r="Y240" s="2" t="s">
        <v>41</v>
      </c>
      <c r="Z240" s="2" t="s">
        <v>41</v>
      </c>
      <c r="AA240" s="22"/>
      <c r="AB240" s="2" t="s">
        <v>41</v>
      </c>
    </row>
    <row r="241" spans="1:28" ht="30" customHeight="1" hidden="1">
      <c r="A241" s="6" t="s">
        <v>3486</v>
      </c>
      <c r="B241" s="52" t="s">
        <v>1300</v>
      </c>
      <c r="C241" s="52" t="s">
        <v>3484</v>
      </c>
      <c r="D241" s="61" t="s">
        <v>150</v>
      </c>
      <c r="E241" s="41">
        <v>61</v>
      </c>
      <c r="F241" s="40" t="s">
        <v>41</v>
      </c>
      <c r="G241" s="41">
        <v>72</v>
      </c>
      <c r="H241" s="40" t="s">
        <v>4984</v>
      </c>
      <c r="I241" s="41">
        <v>61</v>
      </c>
      <c r="J241" s="40" t="s">
        <v>4975</v>
      </c>
      <c r="K241" s="41">
        <v>0</v>
      </c>
      <c r="L241" s="40" t="s">
        <v>41</v>
      </c>
      <c r="M241" s="41">
        <v>0</v>
      </c>
      <c r="N241" s="40" t="s">
        <v>41</v>
      </c>
      <c r="O241" s="41">
        <f t="shared" si="9"/>
        <v>61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  <c r="W241" s="40" t="s">
        <v>3485</v>
      </c>
      <c r="X241" s="40" t="s">
        <v>41</v>
      </c>
      <c r="Y241" s="2" t="s">
        <v>41</v>
      </c>
      <c r="Z241" s="2" t="s">
        <v>41</v>
      </c>
      <c r="AA241" s="22"/>
      <c r="AB241" s="2" t="s">
        <v>41</v>
      </c>
    </row>
    <row r="242" spans="1:28" ht="30" customHeight="1" hidden="1">
      <c r="A242" s="6" t="s">
        <v>3490</v>
      </c>
      <c r="B242" s="52" t="s">
        <v>1300</v>
      </c>
      <c r="C242" s="52" t="s">
        <v>3488</v>
      </c>
      <c r="D242" s="61" t="s">
        <v>150</v>
      </c>
      <c r="E242" s="41">
        <v>126</v>
      </c>
      <c r="F242" s="40" t="s">
        <v>41</v>
      </c>
      <c r="G242" s="41">
        <v>210</v>
      </c>
      <c r="H242" s="40" t="s">
        <v>4984</v>
      </c>
      <c r="I242" s="41">
        <v>210</v>
      </c>
      <c r="J242" s="40" t="s">
        <v>4975</v>
      </c>
      <c r="K242" s="41">
        <v>0</v>
      </c>
      <c r="L242" s="40" t="s">
        <v>41</v>
      </c>
      <c r="M242" s="41">
        <v>0</v>
      </c>
      <c r="N242" s="40" t="s">
        <v>41</v>
      </c>
      <c r="O242" s="41">
        <f t="shared" si="9"/>
        <v>126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  <c r="W242" s="40" t="s">
        <v>3489</v>
      </c>
      <c r="X242" s="40" t="s">
        <v>41</v>
      </c>
      <c r="Y242" s="2" t="s">
        <v>41</v>
      </c>
      <c r="Z242" s="2" t="s">
        <v>41</v>
      </c>
      <c r="AA242" s="22"/>
      <c r="AB242" s="2" t="s">
        <v>41</v>
      </c>
    </row>
    <row r="243" spans="1:28" ht="30" customHeight="1" hidden="1">
      <c r="A243" s="6" t="s">
        <v>3495</v>
      </c>
      <c r="B243" s="52" t="s">
        <v>1300</v>
      </c>
      <c r="C243" s="52" t="s">
        <v>3493</v>
      </c>
      <c r="D243" s="61" t="s">
        <v>150</v>
      </c>
      <c r="E243" s="41">
        <v>115</v>
      </c>
      <c r="F243" s="40" t="s">
        <v>41</v>
      </c>
      <c r="G243" s="41">
        <v>200</v>
      </c>
      <c r="H243" s="40" t="s">
        <v>4984</v>
      </c>
      <c r="I243" s="41">
        <v>135</v>
      </c>
      <c r="J243" s="40" t="s">
        <v>4975</v>
      </c>
      <c r="K243" s="41">
        <v>0</v>
      </c>
      <c r="L243" s="40" t="s">
        <v>41</v>
      </c>
      <c r="M243" s="41">
        <v>0</v>
      </c>
      <c r="N243" s="40" t="s">
        <v>41</v>
      </c>
      <c r="O243" s="41">
        <f t="shared" si="9"/>
        <v>115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0" t="s">
        <v>3494</v>
      </c>
      <c r="X243" s="40" t="s">
        <v>41</v>
      </c>
      <c r="Y243" s="2" t="s">
        <v>41</v>
      </c>
      <c r="Z243" s="2" t="s">
        <v>41</v>
      </c>
      <c r="AA243" s="22"/>
      <c r="AB243" s="2" t="s">
        <v>41</v>
      </c>
    </row>
    <row r="244" spans="1:28" ht="30" customHeight="1" hidden="1">
      <c r="A244" s="6" t="s">
        <v>253</v>
      </c>
      <c r="B244" s="52" t="s">
        <v>251</v>
      </c>
      <c r="C244" s="52" t="s">
        <v>251</v>
      </c>
      <c r="D244" s="61" t="s">
        <v>150</v>
      </c>
      <c r="E244" s="41">
        <v>0</v>
      </c>
      <c r="F244" s="40" t="s">
        <v>41</v>
      </c>
      <c r="G244" s="41">
        <v>230</v>
      </c>
      <c r="H244" s="40" t="s">
        <v>4985</v>
      </c>
      <c r="I244" s="41">
        <v>230</v>
      </c>
      <c r="J244" s="40" t="s">
        <v>4986</v>
      </c>
      <c r="K244" s="41">
        <v>0</v>
      </c>
      <c r="L244" s="40" t="s">
        <v>41</v>
      </c>
      <c r="M244" s="41">
        <v>0</v>
      </c>
      <c r="N244" s="40" t="s">
        <v>41</v>
      </c>
      <c r="O244" s="41">
        <f t="shared" si="9"/>
        <v>230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0" t="s">
        <v>252</v>
      </c>
      <c r="X244" s="40" t="s">
        <v>41</v>
      </c>
      <c r="Y244" s="2" t="s">
        <v>41</v>
      </c>
      <c r="Z244" s="2" t="s">
        <v>41</v>
      </c>
      <c r="AA244" s="22"/>
      <c r="AB244" s="2" t="s">
        <v>41</v>
      </c>
    </row>
    <row r="245" spans="1:28" ht="30" customHeight="1" hidden="1">
      <c r="A245" s="6" t="s">
        <v>1184</v>
      </c>
      <c r="B245" s="52" t="s">
        <v>1182</v>
      </c>
      <c r="C245" s="52" t="s">
        <v>1183</v>
      </c>
      <c r="D245" s="61" t="s">
        <v>150</v>
      </c>
      <c r="E245" s="41">
        <v>540000</v>
      </c>
      <c r="F245" s="40" t="s">
        <v>41</v>
      </c>
      <c r="G245" s="41">
        <v>4730000</v>
      </c>
      <c r="H245" s="40" t="s">
        <v>4987</v>
      </c>
      <c r="I245" s="41">
        <v>0</v>
      </c>
      <c r="J245" s="40" t="s">
        <v>41</v>
      </c>
      <c r="K245" s="41">
        <v>0</v>
      </c>
      <c r="L245" s="40" t="s">
        <v>41</v>
      </c>
      <c r="M245" s="41">
        <v>0</v>
      </c>
      <c r="N245" s="40" t="s">
        <v>41</v>
      </c>
      <c r="O245" s="41">
        <f t="shared" si="9"/>
        <v>540000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0" t="s">
        <v>4988</v>
      </c>
      <c r="X245" s="40" t="s">
        <v>41</v>
      </c>
      <c r="Y245" s="2" t="s">
        <v>41</v>
      </c>
      <c r="Z245" s="2" t="s">
        <v>41</v>
      </c>
      <c r="AA245" s="22"/>
      <c r="AB245" s="2" t="s">
        <v>41</v>
      </c>
    </row>
    <row r="246" spans="1:28" ht="30" customHeight="1" hidden="1">
      <c r="A246" s="6" t="s">
        <v>1160</v>
      </c>
      <c r="B246" s="52" t="s">
        <v>1157</v>
      </c>
      <c r="C246" s="52" t="s">
        <v>1158</v>
      </c>
      <c r="D246" s="61" t="s">
        <v>150</v>
      </c>
      <c r="E246" s="41">
        <v>1445000</v>
      </c>
      <c r="F246" s="40" t="s">
        <v>41</v>
      </c>
      <c r="G246" s="41">
        <v>1700000</v>
      </c>
      <c r="H246" s="40" t="s">
        <v>4989</v>
      </c>
      <c r="I246" s="41">
        <v>1400000</v>
      </c>
      <c r="J246" s="40" t="s">
        <v>4915</v>
      </c>
      <c r="K246" s="41">
        <v>0</v>
      </c>
      <c r="L246" s="40" t="s">
        <v>41</v>
      </c>
      <c r="M246" s="41">
        <v>0</v>
      </c>
      <c r="N246" s="40" t="s">
        <v>41</v>
      </c>
      <c r="O246" s="41">
        <f t="shared" si="9"/>
        <v>1400000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0" t="s">
        <v>4990</v>
      </c>
      <c r="X246" s="40" t="s">
        <v>41</v>
      </c>
      <c r="Y246" s="2" t="s">
        <v>41</v>
      </c>
      <c r="Z246" s="2" t="s">
        <v>41</v>
      </c>
      <c r="AA246" s="22"/>
      <c r="AB246" s="2" t="s">
        <v>41</v>
      </c>
    </row>
    <row r="247" spans="1:28" s="34" customFormat="1" ht="30" customHeight="1">
      <c r="A247" s="31"/>
      <c r="B247" s="52" t="s">
        <v>1157</v>
      </c>
      <c r="C247" s="52" t="s">
        <v>5111</v>
      </c>
      <c r="D247" s="61" t="s">
        <v>150</v>
      </c>
      <c r="E247" s="41"/>
      <c r="F247" s="40"/>
      <c r="G247" s="41"/>
      <c r="H247" s="40"/>
      <c r="I247" s="63">
        <v>2100000</v>
      </c>
      <c r="J247" s="64" t="s">
        <v>5100</v>
      </c>
      <c r="K247" s="65">
        <v>2900000</v>
      </c>
      <c r="L247" s="66" t="s">
        <v>5101</v>
      </c>
      <c r="M247" s="41"/>
      <c r="N247" s="40"/>
      <c r="O247" s="41">
        <f t="shared" si="9"/>
        <v>2100000</v>
      </c>
      <c r="P247" s="41"/>
      <c r="Q247" s="41"/>
      <c r="R247" s="41"/>
      <c r="S247" s="41"/>
      <c r="T247" s="41"/>
      <c r="U247" s="41"/>
      <c r="V247" s="41"/>
      <c r="W247" s="40" t="s">
        <v>5122</v>
      </c>
      <c r="X247" s="40"/>
      <c r="Y247" s="32"/>
      <c r="Z247" s="32"/>
      <c r="AA247" s="33"/>
      <c r="AB247" s="32"/>
    </row>
    <row r="248" spans="1:28" ht="30" customHeight="1" hidden="1">
      <c r="A248" s="6" t="s">
        <v>1176</v>
      </c>
      <c r="B248" s="52" t="s">
        <v>1157</v>
      </c>
      <c r="C248" s="52" t="s">
        <v>1175</v>
      </c>
      <c r="D248" s="61" t="s">
        <v>150</v>
      </c>
      <c r="E248" s="41">
        <v>1330000</v>
      </c>
      <c r="F248" s="40" t="s">
        <v>41</v>
      </c>
      <c r="G248" s="41">
        <v>1700000</v>
      </c>
      <c r="H248" s="40" t="s">
        <v>4989</v>
      </c>
      <c r="I248" s="41">
        <v>1800000</v>
      </c>
      <c r="J248" s="40" t="s">
        <v>4915</v>
      </c>
      <c r="K248" s="41">
        <v>0</v>
      </c>
      <c r="L248" s="40" t="s">
        <v>41</v>
      </c>
      <c r="M248" s="41">
        <v>0</v>
      </c>
      <c r="N248" s="40" t="s">
        <v>41</v>
      </c>
      <c r="O248" s="41">
        <f t="shared" si="9"/>
        <v>1330000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0" t="s">
        <v>4991</v>
      </c>
      <c r="X248" s="40" t="s">
        <v>41</v>
      </c>
      <c r="Y248" s="2" t="s">
        <v>41</v>
      </c>
      <c r="Z248" s="2" t="s">
        <v>41</v>
      </c>
      <c r="AA248" s="22"/>
      <c r="AB248" s="2" t="s">
        <v>41</v>
      </c>
    </row>
    <row r="249" spans="1:28" s="34" customFormat="1" ht="30" customHeight="1" hidden="1">
      <c r="A249" s="31" t="s">
        <v>1176</v>
      </c>
      <c r="B249" s="52" t="s">
        <v>1157</v>
      </c>
      <c r="C249" s="52" t="s">
        <v>5104</v>
      </c>
      <c r="D249" s="61" t="s">
        <v>150</v>
      </c>
      <c r="E249" s="41"/>
      <c r="F249" s="40"/>
      <c r="G249" s="67">
        <v>2300000</v>
      </c>
      <c r="H249" s="68" t="s">
        <v>5102</v>
      </c>
      <c r="I249" s="67">
        <v>2200000</v>
      </c>
      <c r="J249" s="68" t="s">
        <v>5100</v>
      </c>
      <c r="K249" s="67">
        <v>2300000</v>
      </c>
      <c r="L249" s="68" t="s">
        <v>5101</v>
      </c>
      <c r="M249" s="41">
        <v>0</v>
      </c>
      <c r="N249" s="40" t="s">
        <v>41</v>
      </c>
      <c r="O249" s="41">
        <f t="shared" si="9"/>
        <v>2200000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0" t="s">
        <v>5123</v>
      </c>
      <c r="X249" s="40" t="s">
        <v>41</v>
      </c>
      <c r="Y249" s="32" t="s">
        <v>41</v>
      </c>
      <c r="Z249" s="32" t="s">
        <v>41</v>
      </c>
      <c r="AA249" s="33"/>
      <c r="AB249" s="32" t="s">
        <v>41</v>
      </c>
    </row>
    <row r="250" spans="1:28" ht="30" customHeight="1" hidden="1">
      <c r="A250" s="6" t="s">
        <v>1465</v>
      </c>
      <c r="B250" s="52" t="s">
        <v>1462</v>
      </c>
      <c r="C250" s="52" t="s">
        <v>1463</v>
      </c>
      <c r="D250" s="61" t="s">
        <v>699</v>
      </c>
      <c r="E250" s="41">
        <v>1179</v>
      </c>
      <c r="F250" s="40" t="s">
        <v>41</v>
      </c>
      <c r="G250" s="41">
        <v>1240</v>
      </c>
      <c r="H250" s="40" t="s">
        <v>4992</v>
      </c>
      <c r="I250" s="41">
        <v>1240</v>
      </c>
      <c r="J250" s="40" t="s">
        <v>4899</v>
      </c>
      <c r="K250" s="41">
        <v>0</v>
      </c>
      <c r="L250" s="40" t="s">
        <v>41</v>
      </c>
      <c r="M250" s="41">
        <v>0</v>
      </c>
      <c r="N250" s="40" t="s">
        <v>41</v>
      </c>
      <c r="O250" s="41">
        <f t="shared" si="9"/>
        <v>1179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0" t="s">
        <v>1464</v>
      </c>
      <c r="X250" s="40" t="s">
        <v>41</v>
      </c>
      <c r="Y250" s="2" t="s">
        <v>41</v>
      </c>
      <c r="Z250" s="2" t="s">
        <v>41</v>
      </c>
      <c r="AA250" s="22"/>
      <c r="AB250" s="2" t="s">
        <v>41</v>
      </c>
    </row>
    <row r="251" spans="1:28" ht="30" customHeight="1" hidden="1">
      <c r="A251" s="6" t="s">
        <v>1569</v>
      </c>
      <c r="B251" s="52" t="s">
        <v>1462</v>
      </c>
      <c r="C251" s="52" t="s">
        <v>1567</v>
      </c>
      <c r="D251" s="61" t="s">
        <v>699</v>
      </c>
      <c r="E251" s="41">
        <v>1404</v>
      </c>
      <c r="F251" s="40" t="s">
        <v>41</v>
      </c>
      <c r="G251" s="41">
        <v>0</v>
      </c>
      <c r="H251" s="40" t="s">
        <v>41</v>
      </c>
      <c r="I251" s="41">
        <v>1420</v>
      </c>
      <c r="J251" s="40" t="s">
        <v>4899</v>
      </c>
      <c r="K251" s="41">
        <v>0</v>
      </c>
      <c r="L251" s="40" t="s">
        <v>41</v>
      </c>
      <c r="M251" s="41">
        <v>0</v>
      </c>
      <c r="N251" s="40" t="s">
        <v>41</v>
      </c>
      <c r="O251" s="41">
        <f t="shared" si="9"/>
        <v>1404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0" t="s">
        <v>1568</v>
      </c>
      <c r="X251" s="40" t="s">
        <v>41</v>
      </c>
      <c r="Y251" s="2" t="s">
        <v>41</v>
      </c>
      <c r="Z251" s="2" t="s">
        <v>41</v>
      </c>
      <c r="AA251" s="22"/>
      <c r="AB251" s="2" t="s">
        <v>41</v>
      </c>
    </row>
    <row r="252" spans="1:28" ht="30" customHeight="1" hidden="1">
      <c r="A252" s="6" t="s">
        <v>273</v>
      </c>
      <c r="B252" s="52" t="s">
        <v>270</v>
      </c>
      <c r="C252" s="52" t="s">
        <v>271</v>
      </c>
      <c r="D252" s="61" t="s">
        <v>150</v>
      </c>
      <c r="E252" s="41">
        <v>167</v>
      </c>
      <c r="F252" s="40" t="s">
        <v>41</v>
      </c>
      <c r="G252" s="41">
        <v>183</v>
      </c>
      <c r="H252" s="40" t="s">
        <v>4993</v>
      </c>
      <c r="I252" s="41">
        <v>176.3</v>
      </c>
      <c r="J252" s="40" t="s">
        <v>4994</v>
      </c>
      <c r="K252" s="41">
        <v>0</v>
      </c>
      <c r="L252" s="40" t="s">
        <v>41</v>
      </c>
      <c r="M252" s="41">
        <v>0</v>
      </c>
      <c r="N252" s="40" t="s">
        <v>41</v>
      </c>
      <c r="O252" s="41">
        <f t="shared" si="9"/>
        <v>167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0" t="s">
        <v>272</v>
      </c>
      <c r="X252" s="40" t="s">
        <v>41</v>
      </c>
      <c r="Y252" s="2" t="s">
        <v>41</v>
      </c>
      <c r="Z252" s="2" t="s">
        <v>41</v>
      </c>
      <c r="AA252" s="22"/>
      <c r="AB252" s="2" t="s">
        <v>41</v>
      </c>
    </row>
    <row r="253" spans="1:28" ht="30" customHeight="1" hidden="1">
      <c r="A253" s="6" t="s">
        <v>3446</v>
      </c>
      <c r="B253" s="52" t="s">
        <v>3443</v>
      </c>
      <c r="C253" s="52" t="s">
        <v>3444</v>
      </c>
      <c r="D253" s="61" t="s">
        <v>699</v>
      </c>
      <c r="E253" s="41">
        <v>935</v>
      </c>
      <c r="F253" s="40" t="s">
        <v>41</v>
      </c>
      <c r="G253" s="41">
        <v>1150.8</v>
      </c>
      <c r="H253" s="40" t="s">
        <v>4992</v>
      </c>
      <c r="I253" s="41">
        <v>1000</v>
      </c>
      <c r="J253" s="40" t="s">
        <v>4995</v>
      </c>
      <c r="K253" s="41">
        <v>0</v>
      </c>
      <c r="L253" s="40" t="s">
        <v>41</v>
      </c>
      <c r="M253" s="41">
        <v>0</v>
      </c>
      <c r="N253" s="40" t="s">
        <v>41</v>
      </c>
      <c r="O253" s="41">
        <f t="shared" si="9"/>
        <v>935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0" t="s">
        <v>3445</v>
      </c>
      <c r="X253" s="40" t="s">
        <v>41</v>
      </c>
      <c r="Y253" s="2" t="s">
        <v>41</v>
      </c>
      <c r="Z253" s="2" t="s">
        <v>41</v>
      </c>
      <c r="AA253" s="22"/>
      <c r="AB253" s="2" t="s">
        <v>41</v>
      </c>
    </row>
    <row r="254" spans="1:28" ht="30" customHeight="1" hidden="1">
      <c r="A254" s="6" t="s">
        <v>2178</v>
      </c>
      <c r="B254" s="52" t="s">
        <v>2175</v>
      </c>
      <c r="C254" s="52" t="s">
        <v>2176</v>
      </c>
      <c r="D254" s="61" t="s">
        <v>150</v>
      </c>
      <c r="E254" s="41">
        <v>0</v>
      </c>
      <c r="F254" s="40" t="s">
        <v>41</v>
      </c>
      <c r="G254" s="41">
        <v>135</v>
      </c>
      <c r="H254" s="40" t="s">
        <v>4879</v>
      </c>
      <c r="I254" s="41">
        <v>0</v>
      </c>
      <c r="J254" s="40" t="s">
        <v>41</v>
      </c>
      <c r="K254" s="41">
        <v>0</v>
      </c>
      <c r="L254" s="40" t="s">
        <v>41</v>
      </c>
      <c r="M254" s="41">
        <v>0</v>
      </c>
      <c r="N254" s="40" t="s">
        <v>41</v>
      </c>
      <c r="O254" s="41">
        <f t="shared" si="9"/>
        <v>135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  <c r="W254" s="40" t="s">
        <v>2177</v>
      </c>
      <c r="X254" s="40" t="s">
        <v>41</v>
      </c>
      <c r="Y254" s="2" t="s">
        <v>41</v>
      </c>
      <c r="Z254" s="2" t="s">
        <v>41</v>
      </c>
      <c r="AA254" s="22"/>
      <c r="AB254" s="2" t="s">
        <v>41</v>
      </c>
    </row>
    <row r="255" spans="1:28" ht="30" customHeight="1" hidden="1">
      <c r="A255" s="6" t="s">
        <v>277</v>
      </c>
      <c r="B255" s="52" t="s">
        <v>274</v>
      </c>
      <c r="C255" s="52" t="s">
        <v>275</v>
      </c>
      <c r="D255" s="61" t="s">
        <v>150</v>
      </c>
      <c r="E255" s="41">
        <v>0</v>
      </c>
      <c r="F255" s="40" t="s">
        <v>41</v>
      </c>
      <c r="G255" s="41">
        <v>0</v>
      </c>
      <c r="H255" s="40" t="s">
        <v>41</v>
      </c>
      <c r="I255" s="41">
        <v>977</v>
      </c>
      <c r="J255" s="40" t="s">
        <v>4996</v>
      </c>
      <c r="K255" s="41">
        <v>0</v>
      </c>
      <c r="L255" s="40" t="s">
        <v>41</v>
      </c>
      <c r="M255" s="41">
        <v>0</v>
      </c>
      <c r="N255" s="40" t="s">
        <v>41</v>
      </c>
      <c r="O255" s="41">
        <f t="shared" si="9"/>
        <v>977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0" t="s">
        <v>276</v>
      </c>
      <c r="X255" s="40" t="s">
        <v>41</v>
      </c>
      <c r="Y255" s="2" t="s">
        <v>41</v>
      </c>
      <c r="Z255" s="2" t="s">
        <v>41</v>
      </c>
      <c r="AA255" s="22"/>
      <c r="AB255" s="2" t="s">
        <v>41</v>
      </c>
    </row>
    <row r="256" spans="1:28" ht="30" customHeight="1" hidden="1">
      <c r="A256" s="6" t="s">
        <v>774</v>
      </c>
      <c r="B256" s="52" t="s">
        <v>771</v>
      </c>
      <c r="C256" s="52" t="s">
        <v>772</v>
      </c>
      <c r="D256" s="61" t="s">
        <v>150</v>
      </c>
      <c r="E256" s="41">
        <v>0</v>
      </c>
      <c r="F256" s="40" t="s">
        <v>41</v>
      </c>
      <c r="G256" s="41">
        <v>5500</v>
      </c>
      <c r="H256" s="40" t="s">
        <v>4997</v>
      </c>
      <c r="I256" s="41">
        <v>0</v>
      </c>
      <c r="J256" s="40" t="s">
        <v>41</v>
      </c>
      <c r="K256" s="41">
        <v>0</v>
      </c>
      <c r="L256" s="40" t="s">
        <v>41</v>
      </c>
      <c r="M256" s="41">
        <v>0</v>
      </c>
      <c r="N256" s="40" t="s">
        <v>41</v>
      </c>
      <c r="O256" s="41">
        <f t="shared" si="9"/>
        <v>5500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0" t="s">
        <v>773</v>
      </c>
      <c r="X256" s="40" t="s">
        <v>41</v>
      </c>
      <c r="Y256" s="2" t="s">
        <v>41</v>
      </c>
      <c r="Z256" s="2" t="s">
        <v>41</v>
      </c>
      <c r="AA256" s="22"/>
      <c r="AB256" s="2" t="s">
        <v>41</v>
      </c>
    </row>
    <row r="257" spans="1:28" ht="30" customHeight="1" hidden="1">
      <c r="A257" s="6" t="s">
        <v>778</v>
      </c>
      <c r="B257" s="52" t="s">
        <v>775</v>
      </c>
      <c r="C257" s="52" t="s">
        <v>776</v>
      </c>
      <c r="D257" s="61" t="s">
        <v>150</v>
      </c>
      <c r="E257" s="41">
        <v>243000</v>
      </c>
      <c r="F257" s="40" t="s">
        <v>41</v>
      </c>
      <c r="G257" s="41">
        <v>0</v>
      </c>
      <c r="H257" s="40" t="s">
        <v>41</v>
      </c>
      <c r="I257" s="41">
        <v>0</v>
      </c>
      <c r="J257" s="40" t="s">
        <v>41</v>
      </c>
      <c r="K257" s="41">
        <v>0</v>
      </c>
      <c r="L257" s="40" t="s">
        <v>41</v>
      </c>
      <c r="M257" s="41">
        <v>0</v>
      </c>
      <c r="N257" s="40" t="s">
        <v>41</v>
      </c>
      <c r="O257" s="41">
        <f t="shared" si="9"/>
        <v>243000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0" t="s">
        <v>777</v>
      </c>
      <c r="X257" s="40" t="s">
        <v>41</v>
      </c>
      <c r="Y257" s="2" t="s">
        <v>41</v>
      </c>
      <c r="Z257" s="2" t="s">
        <v>41</v>
      </c>
      <c r="AA257" s="22"/>
      <c r="AB257" s="2" t="s">
        <v>41</v>
      </c>
    </row>
    <row r="258" spans="1:28" ht="30" customHeight="1" hidden="1">
      <c r="A258" s="6" t="s">
        <v>790</v>
      </c>
      <c r="B258" s="52" t="s">
        <v>787</v>
      </c>
      <c r="C258" s="52" t="s">
        <v>788</v>
      </c>
      <c r="D258" s="61" t="s">
        <v>150</v>
      </c>
      <c r="E258" s="41">
        <v>3240</v>
      </c>
      <c r="F258" s="40" t="s">
        <v>41</v>
      </c>
      <c r="G258" s="41">
        <v>0</v>
      </c>
      <c r="H258" s="40" t="s">
        <v>41</v>
      </c>
      <c r="I258" s="41">
        <v>0</v>
      </c>
      <c r="J258" s="40" t="s">
        <v>41</v>
      </c>
      <c r="K258" s="41">
        <v>0</v>
      </c>
      <c r="L258" s="40" t="s">
        <v>41</v>
      </c>
      <c r="M258" s="41">
        <v>0</v>
      </c>
      <c r="N258" s="40" t="s">
        <v>41</v>
      </c>
      <c r="O258" s="41">
        <f t="shared" si="9"/>
        <v>3240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0" t="s">
        <v>789</v>
      </c>
      <c r="X258" s="40" t="s">
        <v>41</v>
      </c>
      <c r="Y258" s="2" t="s">
        <v>41</v>
      </c>
      <c r="Z258" s="2" t="s">
        <v>41</v>
      </c>
      <c r="AA258" s="22"/>
      <c r="AB258" s="2" t="s">
        <v>41</v>
      </c>
    </row>
    <row r="259" spans="1:28" ht="30" customHeight="1" hidden="1">
      <c r="A259" s="6" t="s">
        <v>746</v>
      </c>
      <c r="B259" s="52" t="s">
        <v>742</v>
      </c>
      <c r="C259" s="52" t="s">
        <v>743</v>
      </c>
      <c r="D259" s="61" t="s">
        <v>744</v>
      </c>
      <c r="E259" s="41">
        <v>0</v>
      </c>
      <c r="F259" s="40" t="s">
        <v>41</v>
      </c>
      <c r="G259" s="41">
        <v>0</v>
      </c>
      <c r="H259" s="40" t="s">
        <v>41</v>
      </c>
      <c r="I259" s="41">
        <v>0</v>
      </c>
      <c r="J259" s="40" t="s">
        <v>41</v>
      </c>
      <c r="K259" s="41">
        <v>15000</v>
      </c>
      <c r="L259" s="40" t="s">
        <v>4998</v>
      </c>
      <c r="M259" s="41">
        <v>0</v>
      </c>
      <c r="N259" s="40" t="s">
        <v>41</v>
      </c>
      <c r="O259" s="41">
        <f t="shared" si="9"/>
        <v>15000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>
        <v>0</v>
      </c>
      <c r="W259" s="40" t="s">
        <v>745</v>
      </c>
      <c r="X259" s="40" t="s">
        <v>41</v>
      </c>
      <c r="Y259" s="2" t="s">
        <v>41</v>
      </c>
      <c r="Z259" s="2" t="s">
        <v>41</v>
      </c>
      <c r="AA259" s="22"/>
      <c r="AB259" s="2" t="s">
        <v>41</v>
      </c>
    </row>
    <row r="260" spans="1:28" ht="30" customHeight="1" hidden="1">
      <c r="A260" s="6" t="s">
        <v>2784</v>
      </c>
      <c r="B260" s="52" t="s">
        <v>942</v>
      </c>
      <c r="C260" s="52" t="s">
        <v>943</v>
      </c>
      <c r="D260" s="61" t="s">
        <v>744</v>
      </c>
      <c r="E260" s="41">
        <v>0</v>
      </c>
      <c r="F260" s="40" t="s">
        <v>41</v>
      </c>
      <c r="G260" s="41">
        <v>70000</v>
      </c>
      <c r="H260" s="40" t="s">
        <v>4999</v>
      </c>
      <c r="I260" s="41">
        <v>0</v>
      </c>
      <c r="J260" s="40" t="s">
        <v>41</v>
      </c>
      <c r="K260" s="41">
        <v>0</v>
      </c>
      <c r="L260" s="40" t="s">
        <v>41</v>
      </c>
      <c r="M260" s="41">
        <v>0</v>
      </c>
      <c r="N260" s="40" t="s">
        <v>41</v>
      </c>
      <c r="O260" s="41">
        <f t="shared" si="9"/>
        <v>70000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0" t="s">
        <v>2783</v>
      </c>
      <c r="X260" s="40" t="s">
        <v>41</v>
      </c>
      <c r="Y260" s="2" t="s">
        <v>41</v>
      </c>
      <c r="Z260" s="2" t="s">
        <v>41</v>
      </c>
      <c r="AA260" s="22"/>
      <c r="AB260" s="2" t="s">
        <v>41</v>
      </c>
    </row>
    <row r="261" spans="1:28" ht="30" customHeight="1" hidden="1">
      <c r="A261" s="6" t="s">
        <v>2793</v>
      </c>
      <c r="B261" s="52" t="s">
        <v>942</v>
      </c>
      <c r="C261" s="52" t="s">
        <v>946</v>
      </c>
      <c r="D261" s="61" t="s">
        <v>744</v>
      </c>
      <c r="E261" s="41">
        <v>0</v>
      </c>
      <c r="F261" s="40" t="s">
        <v>41</v>
      </c>
      <c r="G261" s="41">
        <v>75000</v>
      </c>
      <c r="H261" s="40" t="s">
        <v>4999</v>
      </c>
      <c r="I261" s="41">
        <v>0</v>
      </c>
      <c r="J261" s="40" t="s">
        <v>41</v>
      </c>
      <c r="K261" s="41">
        <v>0</v>
      </c>
      <c r="L261" s="40" t="s">
        <v>41</v>
      </c>
      <c r="M261" s="41">
        <v>0</v>
      </c>
      <c r="N261" s="40" t="s">
        <v>41</v>
      </c>
      <c r="O261" s="41">
        <f t="shared" si="9"/>
        <v>75000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  <c r="W261" s="40" t="s">
        <v>2792</v>
      </c>
      <c r="X261" s="40" t="s">
        <v>41</v>
      </c>
      <c r="Y261" s="2" t="s">
        <v>41</v>
      </c>
      <c r="Z261" s="2" t="s">
        <v>41</v>
      </c>
      <c r="AA261" s="22"/>
      <c r="AB261" s="2" t="s">
        <v>41</v>
      </c>
    </row>
    <row r="262" spans="1:28" ht="30" customHeight="1" hidden="1">
      <c r="A262" s="6" t="s">
        <v>2807</v>
      </c>
      <c r="B262" s="52" t="s">
        <v>2805</v>
      </c>
      <c r="C262" s="52" t="s">
        <v>953</v>
      </c>
      <c r="D262" s="61" t="s">
        <v>744</v>
      </c>
      <c r="E262" s="41">
        <v>0</v>
      </c>
      <c r="F262" s="40" t="s">
        <v>41</v>
      </c>
      <c r="G262" s="41">
        <v>0</v>
      </c>
      <c r="H262" s="40" t="s">
        <v>41</v>
      </c>
      <c r="I262" s="41">
        <v>10000</v>
      </c>
      <c r="J262" s="40" t="s">
        <v>5000</v>
      </c>
      <c r="K262" s="41">
        <v>0</v>
      </c>
      <c r="L262" s="40" t="s">
        <v>41</v>
      </c>
      <c r="M262" s="41">
        <v>0</v>
      </c>
      <c r="N262" s="40" t="s">
        <v>41</v>
      </c>
      <c r="O262" s="41">
        <f t="shared" si="9"/>
        <v>10000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0" t="s">
        <v>2806</v>
      </c>
      <c r="X262" s="40" t="s">
        <v>41</v>
      </c>
      <c r="Y262" s="2" t="s">
        <v>41</v>
      </c>
      <c r="Z262" s="2" t="s">
        <v>41</v>
      </c>
      <c r="AA262" s="22"/>
      <c r="AB262" s="2" t="s">
        <v>41</v>
      </c>
    </row>
    <row r="263" spans="1:28" ht="30" customHeight="1" hidden="1">
      <c r="A263" s="6" t="s">
        <v>2800</v>
      </c>
      <c r="B263" s="52" t="s">
        <v>942</v>
      </c>
      <c r="C263" s="52" t="s">
        <v>2798</v>
      </c>
      <c r="D263" s="61" t="s">
        <v>744</v>
      </c>
      <c r="E263" s="41">
        <v>127500</v>
      </c>
      <c r="F263" s="40" t="s">
        <v>41</v>
      </c>
      <c r="G263" s="41">
        <v>45000</v>
      </c>
      <c r="H263" s="40" t="s">
        <v>4999</v>
      </c>
      <c r="I263" s="41">
        <v>93000</v>
      </c>
      <c r="J263" s="40" t="s">
        <v>5001</v>
      </c>
      <c r="K263" s="41">
        <v>0</v>
      </c>
      <c r="L263" s="40" t="s">
        <v>41</v>
      </c>
      <c r="M263" s="41">
        <v>0</v>
      </c>
      <c r="N263" s="40" t="s">
        <v>41</v>
      </c>
      <c r="O263" s="41">
        <f t="shared" si="9"/>
        <v>45000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0" t="s">
        <v>2799</v>
      </c>
      <c r="X263" s="40" t="s">
        <v>41</v>
      </c>
      <c r="Y263" s="2" t="s">
        <v>41</v>
      </c>
      <c r="Z263" s="2" t="s">
        <v>41</v>
      </c>
      <c r="AA263" s="22"/>
      <c r="AB263" s="2" t="s">
        <v>41</v>
      </c>
    </row>
    <row r="264" spans="1:28" ht="30" customHeight="1" hidden="1">
      <c r="A264" s="6" t="s">
        <v>786</v>
      </c>
      <c r="B264" s="52" t="s">
        <v>783</v>
      </c>
      <c r="C264" s="52" t="s">
        <v>784</v>
      </c>
      <c r="D264" s="61" t="s">
        <v>150</v>
      </c>
      <c r="E264" s="41">
        <v>0</v>
      </c>
      <c r="F264" s="40" t="s">
        <v>41</v>
      </c>
      <c r="G264" s="41">
        <v>0</v>
      </c>
      <c r="H264" s="40" t="s">
        <v>41</v>
      </c>
      <c r="I264" s="41">
        <v>0</v>
      </c>
      <c r="J264" s="40" t="s">
        <v>41</v>
      </c>
      <c r="K264" s="41">
        <v>1500</v>
      </c>
      <c r="L264" s="40" t="s">
        <v>5002</v>
      </c>
      <c r="M264" s="41">
        <v>0</v>
      </c>
      <c r="N264" s="40" t="s">
        <v>41</v>
      </c>
      <c r="O264" s="41">
        <f t="shared" si="9"/>
        <v>1500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0" t="s">
        <v>785</v>
      </c>
      <c r="X264" s="40" t="s">
        <v>41</v>
      </c>
      <c r="Y264" s="2" t="s">
        <v>41</v>
      </c>
      <c r="Z264" s="2" t="s">
        <v>41</v>
      </c>
      <c r="AA264" s="22"/>
      <c r="AB264" s="2" t="s">
        <v>41</v>
      </c>
    </row>
    <row r="265" spans="1:28" ht="30" customHeight="1" hidden="1">
      <c r="A265" s="6" t="s">
        <v>749</v>
      </c>
      <c r="B265" s="52" t="s">
        <v>742</v>
      </c>
      <c r="C265" s="52" t="s">
        <v>747</v>
      </c>
      <c r="D265" s="61" t="s">
        <v>744</v>
      </c>
      <c r="E265" s="41">
        <v>0</v>
      </c>
      <c r="F265" s="40" t="s">
        <v>41</v>
      </c>
      <c r="G265" s="41">
        <v>0</v>
      </c>
      <c r="H265" s="40" t="s">
        <v>41</v>
      </c>
      <c r="I265" s="41">
        <v>0</v>
      </c>
      <c r="J265" s="40" t="s">
        <v>41</v>
      </c>
      <c r="K265" s="41">
        <v>0</v>
      </c>
      <c r="L265" s="40" t="s">
        <v>41</v>
      </c>
      <c r="M265" s="41">
        <v>10000</v>
      </c>
      <c r="N265" s="40" t="s">
        <v>41</v>
      </c>
      <c r="O265" s="41">
        <f t="shared" si="9"/>
        <v>10000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W265" s="40" t="s">
        <v>748</v>
      </c>
      <c r="X265" s="40" t="s">
        <v>41</v>
      </c>
      <c r="Y265" s="2" t="s">
        <v>41</v>
      </c>
      <c r="Z265" s="2" t="s">
        <v>41</v>
      </c>
      <c r="AA265" s="22"/>
      <c r="AB265" s="2" t="s">
        <v>41</v>
      </c>
    </row>
    <row r="266" spans="1:28" ht="30" customHeight="1" hidden="1">
      <c r="A266" s="6" t="s">
        <v>752</v>
      </c>
      <c r="B266" s="52" t="s">
        <v>742</v>
      </c>
      <c r="C266" s="52" t="s">
        <v>750</v>
      </c>
      <c r="D266" s="61" t="s">
        <v>744</v>
      </c>
      <c r="E266" s="41">
        <v>0</v>
      </c>
      <c r="F266" s="40" t="s">
        <v>41</v>
      </c>
      <c r="G266" s="41">
        <v>0</v>
      </c>
      <c r="H266" s="40" t="s">
        <v>41</v>
      </c>
      <c r="I266" s="41">
        <v>43000</v>
      </c>
      <c r="J266" s="40" t="s">
        <v>5003</v>
      </c>
      <c r="K266" s="41">
        <v>0</v>
      </c>
      <c r="L266" s="40" t="s">
        <v>41</v>
      </c>
      <c r="M266" s="41">
        <v>0</v>
      </c>
      <c r="N266" s="40" t="s">
        <v>41</v>
      </c>
      <c r="O266" s="41">
        <f t="shared" si="9"/>
        <v>43000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>
        <v>0</v>
      </c>
      <c r="W266" s="40" t="s">
        <v>751</v>
      </c>
      <c r="X266" s="40" t="s">
        <v>41</v>
      </c>
      <c r="Y266" s="2" t="s">
        <v>41</v>
      </c>
      <c r="Z266" s="2" t="s">
        <v>41</v>
      </c>
      <c r="AA266" s="22"/>
      <c r="AB266" s="2" t="s">
        <v>41</v>
      </c>
    </row>
    <row r="267" spans="1:28" ht="30" customHeight="1" hidden="1">
      <c r="A267" s="6" t="s">
        <v>755</v>
      </c>
      <c r="B267" s="52" t="s">
        <v>742</v>
      </c>
      <c r="C267" s="52" t="s">
        <v>753</v>
      </c>
      <c r="D267" s="61" t="s">
        <v>744</v>
      </c>
      <c r="E267" s="41">
        <v>0</v>
      </c>
      <c r="F267" s="40" t="s">
        <v>41</v>
      </c>
      <c r="G267" s="41">
        <v>0</v>
      </c>
      <c r="H267" s="40" t="s">
        <v>41</v>
      </c>
      <c r="I267" s="41">
        <v>25000</v>
      </c>
      <c r="J267" s="40" t="s">
        <v>5004</v>
      </c>
      <c r="K267" s="41">
        <v>0</v>
      </c>
      <c r="L267" s="40" t="s">
        <v>41</v>
      </c>
      <c r="M267" s="41">
        <v>0</v>
      </c>
      <c r="N267" s="40" t="s">
        <v>41</v>
      </c>
      <c r="O267" s="41">
        <f t="shared" si="9"/>
        <v>25000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0</v>
      </c>
      <c r="V267" s="41">
        <v>0</v>
      </c>
      <c r="W267" s="40" t="s">
        <v>754</v>
      </c>
      <c r="X267" s="40" t="s">
        <v>41</v>
      </c>
      <c r="Y267" s="2" t="s">
        <v>41</v>
      </c>
      <c r="Z267" s="2" t="s">
        <v>41</v>
      </c>
      <c r="AA267" s="22"/>
      <c r="AB267" s="2" t="s">
        <v>41</v>
      </c>
    </row>
    <row r="268" spans="1:28" ht="30" customHeight="1" hidden="1">
      <c r="A268" s="6" t="s">
        <v>1657</v>
      </c>
      <c r="B268" s="52" t="s">
        <v>1653</v>
      </c>
      <c r="C268" s="52" t="s">
        <v>1654</v>
      </c>
      <c r="D268" s="61" t="s">
        <v>1655</v>
      </c>
      <c r="E268" s="41">
        <v>0</v>
      </c>
      <c r="F268" s="40" t="s">
        <v>41</v>
      </c>
      <c r="G268" s="41">
        <v>0</v>
      </c>
      <c r="H268" s="40" t="s">
        <v>41</v>
      </c>
      <c r="I268" s="41">
        <v>0</v>
      </c>
      <c r="J268" s="40" t="s">
        <v>41</v>
      </c>
      <c r="K268" s="41">
        <v>0</v>
      </c>
      <c r="L268" s="40" t="s">
        <v>41</v>
      </c>
      <c r="M268" s="41">
        <v>1200</v>
      </c>
      <c r="N268" s="40" t="s">
        <v>41</v>
      </c>
      <c r="O268" s="41">
        <f t="shared" si="9"/>
        <v>1200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0" t="s">
        <v>1656</v>
      </c>
      <c r="X268" s="40" t="s">
        <v>41</v>
      </c>
      <c r="Y268" s="2" t="s">
        <v>41</v>
      </c>
      <c r="Z268" s="2" t="s">
        <v>41</v>
      </c>
      <c r="AA268" s="22"/>
      <c r="AB268" s="2" t="s">
        <v>41</v>
      </c>
    </row>
    <row r="269" spans="1:28" ht="30" customHeight="1" hidden="1">
      <c r="A269" s="6" t="s">
        <v>1666</v>
      </c>
      <c r="B269" s="52" t="s">
        <v>1664</v>
      </c>
      <c r="C269" s="52" t="s">
        <v>41</v>
      </c>
      <c r="D269" s="61" t="s">
        <v>300</v>
      </c>
      <c r="E269" s="41">
        <v>0</v>
      </c>
      <c r="F269" s="40" t="s">
        <v>41</v>
      </c>
      <c r="G269" s="41">
        <v>0</v>
      </c>
      <c r="H269" s="40" t="s">
        <v>41</v>
      </c>
      <c r="I269" s="41">
        <v>0</v>
      </c>
      <c r="J269" s="40" t="s">
        <v>41</v>
      </c>
      <c r="K269" s="41">
        <v>0</v>
      </c>
      <c r="L269" s="40" t="s">
        <v>41</v>
      </c>
      <c r="M269" s="41">
        <v>0</v>
      </c>
      <c r="N269" s="40" t="s">
        <v>41</v>
      </c>
      <c r="O269" s="41">
        <v>0</v>
      </c>
      <c r="P269" s="41">
        <v>0</v>
      </c>
      <c r="Q269" s="41">
        <v>660</v>
      </c>
      <c r="R269" s="41">
        <v>0</v>
      </c>
      <c r="S269" s="41">
        <v>0</v>
      </c>
      <c r="T269" s="41">
        <v>0</v>
      </c>
      <c r="U269" s="41">
        <v>0</v>
      </c>
      <c r="V269" s="41">
        <f>SMALL(Q269:U269,COUNTIF(Q269:U269,0)+1)</f>
        <v>660</v>
      </c>
      <c r="W269" s="40" t="s">
        <v>1665</v>
      </c>
      <c r="X269" s="40" t="s">
        <v>41</v>
      </c>
      <c r="Y269" s="2" t="s">
        <v>41</v>
      </c>
      <c r="Z269" s="2" t="s">
        <v>41</v>
      </c>
      <c r="AA269" s="22"/>
      <c r="AB269" s="2" t="s">
        <v>41</v>
      </c>
    </row>
    <row r="270" spans="1:28" ht="30" customHeight="1" hidden="1">
      <c r="A270" s="6" t="s">
        <v>1692</v>
      </c>
      <c r="B270" s="52" t="s">
        <v>1688</v>
      </c>
      <c r="C270" s="52" t="s">
        <v>1689</v>
      </c>
      <c r="D270" s="61" t="s">
        <v>1690</v>
      </c>
      <c r="E270" s="41">
        <v>200</v>
      </c>
      <c r="F270" s="40" t="s">
        <v>41</v>
      </c>
      <c r="G270" s="41">
        <v>230</v>
      </c>
      <c r="H270" s="40" t="s">
        <v>5005</v>
      </c>
      <c r="I270" s="41">
        <v>275</v>
      </c>
      <c r="J270" s="40" t="s">
        <v>5006</v>
      </c>
      <c r="K270" s="41">
        <v>0</v>
      </c>
      <c r="L270" s="40" t="s">
        <v>41</v>
      </c>
      <c r="M270" s="41">
        <v>0</v>
      </c>
      <c r="N270" s="40" t="s">
        <v>41</v>
      </c>
      <c r="O270" s="41">
        <f aca="true" t="shared" si="10" ref="O270:O304">SMALL(E270:M270,COUNTIF(E270:M270,0)+1)</f>
        <v>200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0" t="s">
        <v>1691</v>
      </c>
      <c r="X270" s="40" t="s">
        <v>41</v>
      </c>
      <c r="Y270" s="2" t="s">
        <v>41</v>
      </c>
      <c r="Z270" s="2" t="s">
        <v>41</v>
      </c>
      <c r="AA270" s="22"/>
      <c r="AB270" s="2" t="s">
        <v>41</v>
      </c>
    </row>
    <row r="271" spans="1:28" ht="30" customHeight="1" hidden="1">
      <c r="A271" s="6" t="s">
        <v>2561</v>
      </c>
      <c r="B271" s="52" t="s">
        <v>2558</v>
      </c>
      <c r="C271" s="52" t="s">
        <v>2559</v>
      </c>
      <c r="D271" s="61" t="s">
        <v>699</v>
      </c>
      <c r="E271" s="41">
        <v>1744</v>
      </c>
      <c r="F271" s="40" t="s">
        <v>41</v>
      </c>
      <c r="G271" s="41">
        <v>0</v>
      </c>
      <c r="H271" s="40" t="s">
        <v>41</v>
      </c>
      <c r="I271" s="41">
        <v>0</v>
      </c>
      <c r="J271" s="40" t="s">
        <v>41</v>
      </c>
      <c r="K271" s="41">
        <v>0</v>
      </c>
      <c r="L271" s="40" t="s">
        <v>41</v>
      </c>
      <c r="M271" s="41">
        <v>0</v>
      </c>
      <c r="N271" s="40" t="s">
        <v>41</v>
      </c>
      <c r="O271" s="41">
        <f t="shared" si="10"/>
        <v>1744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0</v>
      </c>
      <c r="W271" s="40" t="s">
        <v>2560</v>
      </c>
      <c r="X271" s="40" t="s">
        <v>41</v>
      </c>
      <c r="Y271" s="2" t="s">
        <v>41</v>
      </c>
      <c r="Z271" s="2" t="s">
        <v>41</v>
      </c>
      <c r="AA271" s="22"/>
      <c r="AB271" s="2" t="s">
        <v>41</v>
      </c>
    </row>
    <row r="272" spans="1:28" ht="30" customHeight="1" hidden="1">
      <c r="A272" s="6" t="s">
        <v>4094</v>
      </c>
      <c r="B272" s="52" t="s">
        <v>2558</v>
      </c>
      <c r="C272" s="52" t="s">
        <v>4092</v>
      </c>
      <c r="D272" s="61" t="s">
        <v>699</v>
      </c>
      <c r="E272" s="41">
        <v>2250</v>
      </c>
      <c r="F272" s="40" t="s">
        <v>41</v>
      </c>
      <c r="G272" s="41">
        <v>0</v>
      </c>
      <c r="H272" s="40" t="s">
        <v>41</v>
      </c>
      <c r="I272" s="41">
        <v>0</v>
      </c>
      <c r="J272" s="40" t="s">
        <v>41</v>
      </c>
      <c r="K272" s="41">
        <v>0</v>
      </c>
      <c r="L272" s="40" t="s">
        <v>41</v>
      </c>
      <c r="M272" s="41">
        <v>0</v>
      </c>
      <c r="N272" s="40" t="s">
        <v>41</v>
      </c>
      <c r="O272" s="41">
        <f t="shared" si="10"/>
        <v>2250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0" t="s">
        <v>4093</v>
      </c>
      <c r="X272" s="40" t="s">
        <v>41</v>
      </c>
      <c r="Y272" s="2" t="s">
        <v>41</v>
      </c>
      <c r="Z272" s="2" t="s">
        <v>41</v>
      </c>
      <c r="AA272" s="22"/>
      <c r="AB272" s="2" t="s">
        <v>41</v>
      </c>
    </row>
    <row r="273" spans="1:28" ht="30" customHeight="1" hidden="1">
      <c r="A273" s="6" t="s">
        <v>2708</v>
      </c>
      <c r="B273" s="52" t="s">
        <v>2558</v>
      </c>
      <c r="C273" s="52" t="s">
        <v>2706</v>
      </c>
      <c r="D273" s="61" t="s">
        <v>699</v>
      </c>
      <c r="E273" s="41">
        <v>2070</v>
      </c>
      <c r="F273" s="40" t="s">
        <v>41</v>
      </c>
      <c r="G273" s="41">
        <v>0</v>
      </c>
      <c r="H273" s="40" t="s">
        <v>41</v>
      </c>
      <c r="I273" s="41">
        <v>0</v>
      </c>
      <c r="J273" s="40" t="s">
        <v>41</v>
      </c>
      <c r="K273" s="41">
        <v>0</v>
      </c>
      <c r="L273" s="40" t="s">
        <v>41</v>
      </c>
      <c r="M273" s="41">
        <v>0</v>
      </c>
      <c r="N273" s="40" t="s">
        <v>41</v>
      </c>
      <c r="O273" s="41">
        <f t="shared" si="10"/>
        <v>2070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0" t="s">
        <v>2707</v>
      </c>
      <c r="X273" s="40" t="s">
        <v>41</v>
      </c>
      <c r="Y273" s="2" t="s">
        <v>41</v>
      </c>
      <c r="Z273" s="2" t="s">
        <v>41</v>
      </c>
      <c r="AA273" s="22"/>
      <c r="AB273" s="2" t="s">
        <v>41</v>
      </c>
    </row>
    <row r="274" spans="1:28" ht="30" customHeight="1" hidden="1">
      <c r="A274" s="6" t="s">
        <v>1417</v>
      </c>
      <c r="B274" s="52" t="s">
        <v>1414</v>
      </c>
      <c r="C274" s="52" t="s">
        <v>1415</v>
      </c>
      <c r="D274" s="61" t="s">
        <v>699</v>
      </c>
      <c r="E274" s="41">
        <v>710</v>
      </c>
      <c r="F274" s="40" t="s">
        <v>41</v>
      </c>
      <c r="G274" s="41">
        <v>0</v>
      </c>
      <c r="H274" s="40" t="s">
        <v>41</v>
      </c>
      <c r="I274" s="41">
        <v>0</v>
      </c>
      <c r="J274" s="40" t="s">
        <v>41</v>
      </c>
      <c r="K274" s="41">
        <v>0</v>
      </c>
      <c r="L274" s="40" t="s">
        <v>41</v>
      </c>
      <c r="M274" s="41">
        <v>0</v>
      </c>
      <c r="N274" s="40" t="s">
        <v>41</v>
      </c>
      <c r="O274" s="41">
        <f t="shared" si="10"/>
        <v>710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0" t="s">
        <v>1416</v>
      </c>
      <c r="X274" s="40" t="s">
        <v>41</v>
      </c>
      <c r="Y274" s="2" t="s">
        <v>41</v>
      </c>
      <c r="Z274" s="2" t="s">
        <v>41</v>
      </c>
      <c r="AA274" s="22"/>
      <c r="AB274" s="2" t="s">
        <v>41</v>
      </c>
    </row>
    <row r="275" spans="1:28" ht="30" customHeight="1" hidden="1">
      <c r="A275" s="6" t="s">
        <v>2667</v>
      </c>
      <c r="B275" s="52" t="s">
        <v>2664</v>
      </c>
      <c r="C275" s="52" t="s">
        <v>2665</v>
      </c>
      <c r="D275" s="61" t="s">
        <v>699</v>
      </c>
      <c r="E275" s="41">
        <v>0</v>
      </c>
      <c r="F275" s="40" t="s">
        <v>41</v>
      </c>
      <c r="G275" s="41">
        <v>11000</v>
      </c>
      <c r="H275" s="40" t="s">
        <v>5007</v>
      </c>
      <c r="I275" s="41">
        <v>0</v>
      </c>
      <c r="J275" s="40" t="s">
        <v>41</v>
      </c>
      <c r="K275" s="41">
        <v>0</v>
      </c>
      <c r="L275" s="40" t="s">
        <v>41</v>
      </c>
      <c r="M275" s="41">
        <v>0</v>
      </c>
      <c r="N275" s="40" t="s">
        <v>41</v>
      </c>
      <c r="O275" s="41">
        <f t="shared" si="10"/>
        <v>11000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0" t="s">
        <v>2666</v>
      </c>
      <c r="X275" s="40" t="s">
        <v>41</v>
      </c>
      <c r="Y275" s="2" t="s">
        <v>41</v>
      </c>
      <c r="Z275" s="2" t="s">
        <v>41</v>
      </c>
      <c r="AA275" s="22"/>
      <c r="AB275" s="2" t="s">
        <v>41</v>
      </c>
    </row>
    <row r="276" spans="1:28" ht="30" customHeight="1" hidden="1">
      <c r="A276" s="6" t="s">
        <v>4075</v>
      </c>
      <c r="B276" s="52" t="s">
        <v>4047</v>
      </c>
      <c r="C276" s="52" t="s">
        <v>4073</v>
      </c>
      <c r="D276" s="61" t="s">
        <v>699</v>
      </c>
      <c r="E276" s="41">
        <v>0</v>
      </c>
      <c r="F276" s="40" t="s">
        <v>41</v>
      </c>
      <c r="G276" s="41">
        <v>1044.44</v>
      </c>
      <c r="H276" s="40" t="s">
        <v>5008</v>
      </c>
      <c r="I276" s="41">
        <v>0</v>
      </c>
      <c r="J276" s="40" t="s">
        <v>41</v>
      </c>
      <c r="K276" s="41">
        <v>0</v>
      </c>
      <c r="L276" s="40" t="s">
        <v>41</v>
      </c>
      <c r="M276" s="41">
        <v>0</v>
      </c>
      <c r="N276" s="40" t="s">
        <v>41</v>
      </c>
      <c r="O276" s="41">
        <f t="shared" si="10"/>
        <v>1044.44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0" t="s">
        <v>4074</v>
      </c>
      <c r="X276" s="40" t="s">
        <v>41</v>
      </c>
      <c r="Y276" s="2" t="s">
        <v>41</v>
      </c>
      <c r="Z276" s="2" t="s">
        <v>41</v>
      </c>
      <c r="AA276" s="22"/>
      <c r="AB276" s="2" t="s">
        <v>41</v>
      </c>
    </row>
    <row r="277" spans="1:28" ht="30" customHeight="1" hidden="1">
      <c r="A277" s="6" t="s">
        <v>4144</v>
      </c>
      <c r="B277" s="52" t="s">
        <v>4047</v>
      </c>
      <c r="C277" s="52" t="s">
        <v>4142</v>
      </c>
      <c r="D277" s="61" t="s">
        <v>699</v>
      </c>
      <c r="E277" s="41">
        <v>1993.54</v>
      </c>
      <c r="F277" s="40" t="s">
        <v>41</v>
      </c>
      <c r="G277" s="41">
        <v>0</v>
      </c>
      <c r="H277" s="40" t="s">
        <v>41</v>
      </c>
      <c r="I277" s="41">
        <v>2473.11</v>
      </c>
      <c r="J277" s="40" t="s">
        <v>5009</v>
      </c>
      <c r="K277" s="41">
        <v>0</v>
      </c>
      <c r="L277" s="40" t="s">
        <v>41</v>
      </c>
      <c r="M277" s="41">
        <v>0</v>
      </c>
      <c r="N277" s="40" t="s">
        <v>41</v>
      </c>
      <c r="O277" s="41">
        <f t="shared" si="10"/>
        <v>1993.54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0" t="s">
        <v>4143</v>
      </c>
      <c r="X277" s="40" t="s">
        <v>5010</v>
      </c>
      <c r="Y277" s="2" t="s">
        <v>41</v>
      </c>
      <c r="Z277" s="2" t="s">
        <v>41</v>
      </c>
      <c r="AA277" s="22"/>
      <c r="AB277" s="2" t="s">
        <v>41</v>
      </c>
    </row>
    <row r="278" spans="1:28" ht="30" customHeight="1" hidden="1">
      <c r="A278" s="6" t="s">
        <v>4050</v>
      </c>
      <c r="B278" s="52" t="s">
        <v>4047</v>
      </c>
      <c r="C278" s="52" t="s">
        <v>4048</v>
      </c>
      <c r="D278" s="61" t="s">
        <v>699</v>
      </c>
      <c r="E278" s="41">
        <v>0</v>
      </c>
      <c r="F278" s="40" t="s">
        <v>41</v>
      </c>
      <c r="G278" s="41">
        <v>2139.78</v>
      </c>
      <c r="H278" s="40" t="s">
        <v>5008</v>
      </c>
      <c r="I278" s="41">
        <v>0</v>
      </c>
      <c r="J278" s="40" t="s">
        <v>41</v>
      </c>
      <c r="K278" s="41">
        <v>0</v>
      </c>
      <c r="L278" s="40" t="s">
        <v>41</v>
      </c>
      <c r="M278" s="41">
        <v>0</v>
      </c>
      <c r="N278" s="40" t="s">
        <v>41</v>
      </c>
      <c r="O278" s="41">
        <f t="shared" si="10"/>
        <v>2139.78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  <c r="W278" s="40" t="s">
        <v>4049</v>
      </c>
      <c r="X278" s="40" t="s">
        <v>5010</v>
      </c>
      <c r="Y278" s="2" t="s">
        <v>41</v>
      </c>
      <c r="Z278" s="2" t="s">
        <v>41</v>
      </c>
      <c r="AA278" s="22"/>
      <c r="AB278" s="2" t="s">
        <v>41</v>
      </c>
    </row>
    <row r="279" spans="1:28" ht="30" customHeight="1" hidden="1">
      <c r="A279" s="6" t="s">
        <v>2576</v>
      </c>
      <c r="B279" s="52" t="s">
        <v>843</v>
      </c>
      <c r="C279" s="52" t="s">
        <v>2574</v>
      </c>
      <c r="D279" s="61" t="s">
        <v>74</v>
      </c>
      <c r="E279" s="41">
        <v>0</v>
      </c>
      <c r="F279" s="40" t="s">
        <v>41</v>
      </c>
      <c r="G279" s="41">
        <v>0</v>
      </c>
      <c r="H279" s="40" t="s">
        <v>41</v>
      </c>
      <c r="I279" s="41">
        <v>0</v>
      </c>
      <c r="J279" s="40" t="s">
        <v>41</v>
      </c>
      <c r="K279" s="41">
        <v>0</v>
      </c>
      <c r="L279" s="40" t="s">
        <v>41</v>
      </c>
      <c r="M279" s="41">
        <v>477000</v>
      </c>
      <c r="N279" s="40" t="s">
        <v>5011</v>
      </c>
      <c r="O279" s="41">
        <f t="shared" si="10"/>
        <v>477000</v>
      </c>
      <c r="P279" s="41">
        <v>55000</v>
      </c>
      <c r="Q279" s="41">
        <v>0</v>
      </c>
      <c r="R279" s="41">
        <v>0</v>
      </c>
      <c r="S279" s="41">
        <v>0</v>
      </c>
      <c r="T279" s="41">
        <v>0</v>
      </c>
      <c r="U279" s="41">
        <v>0</v>
      </c>
      <c r="V279" s="41">
        <v>0</v>
      </c>
      <c r="W279" s="40" t="s">
        <v>2575</v>
      </c>
      <c r="X279" s="40" t="s">
        <v>5012</v>
      </c>
      <c r="Y279" s="2" t="s">
        <v>41</v>
      </c>
      <c r="Z279" s="2" t="s">
        <v>41</v>
      </c>
      <c r="AA279" s="22"/>
      <c r="AB279" s="2" t="s">
        <v>41</v>
      </c>
    </row>
    <row r="280" spans="1:28" ht="30" customHeight="1" hidden="1">
      <c r="A280" s="6" t="s">
        <v>2581</v>
      </c>
      <c r="B280" s="52" t="s">
        <v>2578</v>
      </c>
      <c r="C280" s="52" t="s">
        <v>2579</v>
      </c>
      <c r="D280" s="61" t="s">
        <v>74</v>
      </c>
      <c r="E280" s="41">
        <v>0</v>
      </c>
      <c r="F280" s="40" t="s">
        <v>41</v>
      </c>
      <c r="G280" s="41">
        <v>0</v>
      </c>
      <c r="H280" s="40" t="s">
        <v>41</v>
      </c>
      <c r="I280" s="41">
        <v>0</v>
      </c>
      <c r="J280" s="40" t="s">
        <v>41</v>
      </c>
      <c r="K280" s="41">
        <v>0</v>
      </c>
      <c r="L280" s="40" t="s">
        <v>41</v>
      </c>
      <c r="M280" s="41">
        <v>60000</v>
      </c>
      <c r="N280" s="40" t="s">
        <v>5011</v>
      </c>
      <c r="O280" s="41">
        <f t="shared" si="10"/>
        <v>60000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0" t="s">
        <v>2580</v>
      </c>
      <c r="X280" s="40" t="s">
        <v>5012</v>
      </c>
      <c r="Y280" s="2" t="s">
        <v>41</v>
      </c>
      <c r="Z280" s="2" t="s">
        <v>41</v>
      </c>
      <c r="AA280" s="22"/>
      <c r="AB280" s="2" t="s">
        <v>41</v>
      </c>
    </row>
    <row r="281" spans="1:28" ht="30" customHeight="1" hidden="1">
      <c r="A281" s="6" t="s">
        <v>2274</v>
      </c>
      <c r="B281" s="52" t="s">
        <v>534</v>
      </c>
      <c r="C281" s="52" t="s">
        <v>535</v>
      </c>
      <c r="D281" s="61" t="s">
        <v>74</v>
      </c>
      <c r="E281" s="41">
        <v>0</v>
      </c>
      <c r="F281" s="40" t="s">
        <v>41</v>
      </c>
      <c r="G281" s="41">
        <v>0</v>
      </c>
      <c r="H281" s="40" t="s">
        <v>41</v>
      </c>
      <c r="I281" s="41">
        <v>0</v>
      </c>
      <c r="J281" s="40" t="s">
        <v>41</v>
      </c>
      <c r="K281" s="41">
        <v>0</v>
      </c>
      <c r="L281" s="40" t="s">
        <v>41</v>
      </c>
      <c r="M281" s="41">
        <v>55600</v>
      </c>
      <c r="N281" s="40" t="s">
        <v>5013</v>
      </c>
      <c r="O281" s="41">
        <f t="shared" si="10"/>
        <v>55600</v>
      </c>
      <c r="P281" s="41">
        <v>27500</v>
      </c>
      <c r="Q281" s="41">
        <v>4800</v>
      </c>
      <c r="R281" s="41">
        <v>0</v>
      </c>
      <c r="S281" s="41">
        <v>0</v>
      </c>
      <c r="T281" s="41">
        <v>0</v>
      </c>
      <c r="U281" s="41">
        <v>0</v>
      </c>
      <c r="V281" s="41">
        <f aca="true" t="shared" si="11" ref="V281:V297">SMALL(Q281:U281,COUNTIF(Q281:U281,0)+1)</f>
        <v>4800</v>
      </c>
      <c r="W281" s="40" t="s">
        <v>2273</v>
      </c>
      <c r="X281" s="40" t="s">
        <v>5014</v>
      </c>
      <c r="Y281" s="2" t="s">
        <v>41</v>
      </c>
      <c r="Z281" s="2" t="s">
        <v>41</v>
      </c>
      <c r="AA281" s="22"/>
      <c r="AB281" s="2" t="s">
        <v>41</v>
      </c>
    </row>
    <row r="282" spans="1:28" ht="30" customHeight="1" hidden="1">
      <c r="A282" s="6" t="s">
        <v>2278</v>
      </c>
      <c r="B282" s="52" t="s">
        <v>538</v>
      </c>
      <c r="C282" s="52" t="s">
        <v>535</v>
      </c>
      <c r="D282" s="61" t="s">
        <v>74</v>
      </c>
      <c r="E282" s="41">
        <v>0</v>
      </c>
      <c r="F282" s="40" t="s">
        <v>41</v>
      </c>
      <c r="G282" s="41">
        <v>0</v>
      </c>
      <c r="H282" s="40" t="s">
        <v>41</v>
      </c>
      <c r="I282" s="41">
        <v>0</v>
      </c>
      <c r="J282" s="40" t="s">
        <v>41</v>
      </c>
      <c r="K282" s="41">
        <v>0</v>
      </c>
      <c r="L282" s="40" t="s">
        <v>41</v>
      </c>
      <c r="M282" s="41">
        <v>55600</v>
      </c>
      <c r="N282" s="40" t="s">
        <v>5013</v>
      </c>
      <c r="O282" s="41">
        <f t="shared" si="10"/>
        <v>55600</v>
      </c>
      <c r="P282" s="41">
        <v>27500</v>
      </c>
      <c r="Q282" s="41">
        <v>4800</v>
      </c>
      <c r="R282" s="41">
        <v>0</v>
      </c>
      <c r="S282" s="41">
        <v>0</v>
      </c>
      <c r="T282" s="41">
        <v>0</v>
      </c>
      <c r="U282" s="41">
        <v>0</v>
      </c>
      <c r="V282" s="41">
        <f t="shared" si="11"/>
        <v>4800</v>
      </c>
      <c r="W282" s="40" t="s">
        <v>2277</v>
      </c>
      <c r="X282" s="40" t="s">
        <v>5014</v>
      </c>
      <c r="Y282" s="2" t="s">
        <v>41</v>
      </c>
      <c r="Z282" s="2" t="s">
        <v>41</v>
      </c>
      <c r="AA282" s="22"/>
      <c r="AB282" s="2" t="s">
        <v>41</v>
      </c>
    </row>
    <row r="283" spans="1:28" ht="30" customHeight="1" hidden="1">
      <c r="A283" s="6" t="s">
        <v>2283</v>
      </c>
      <c r="B283" s="52" t="s">
        <v>2281</v>
      </c>
      <c r="C283" s="52" t="s">
        <v>541</v>
      </c>
      <c r="D283" s="61" t="s">
        <v>74</v>
      </c>
      <c r="E283" s="41">
        <v>0</v>
      </c>
      <c r="F283" s="40" t="s">
        <v>41</v>
      </c>
      <c r="G283" s="41">
        <v>0</v>
      </c>
      <c r="H283" s="40" t="s">
        <v>41</v>
      </c>
      <c r="I283" s="41">
        <v>0</v>
      </c>
      <c r="J283" s="40" t="s">
        <v>41</v>
      </c>
      <c r="K283" s="41">
        <v>0</v>
      </c>
      <c r="L283" s="40" t="s">
        <v>41</v>
      </c>
      <c r="M283" s="41">
        <v>57800</v>
      </c>
      <c r="N283" s="40" t="s">
        <v>5013</v>
      </c>
      <c r="O283" s="41">
        <f t="shared" si="10"/>
        <v>57800</v>
      </c>
      <c r="P283" s="41">
        <v>27500</v>
      </c>
      <c r="Q283" s="41">
        <v>4900</v>
      </c>
      <c r="R283" s="41">
        <v>0</v>
      </c>
      <c r="S283" s="41">
        <v>0</v>
      </c>
      <c r="T283" s="41">
        <v>0</v>
      </c>
      <c r="U283" s="41">
        <v>0</v>
      </c>
      <c r="V283" s="41">
        <f t="shared" si="11"/>
        <v>4900</v>
      </c>
      <c r="W283" s="40" t="s">
        <v>2282</v>
      </c>
      <c r="X283" s="40" t="s">
        <v>5014</v>
      </c>
      <c r="Y283" s="2" t="s">
        <v>41</v>
      </c>
      <c r="Z283" s="2" t="s">
        <v>41</v>
      </c>
      <c r="AA283" s="22"/>
      <c r="AB283" s="2" t="s">
        <v>41</v>
      </c>
    </row>
    <row r="284" spans="1:28" ht="30" customHeight="1" hidden="1">
      <c r="A284" s="6" t="s">
        <v>2287</v>
      </c>
      <c r="B284" s="52" t="s">
        <v>544</v>
      </c>
      <c r="C284" s="52" t="s">
        <v>545</v>
      </c>
      <c r="D284" s="61" t="s">
        <v>74</v>
      </c>
      <c r="E284" s="41">
        <v>0</v>
      </c>
      <c r="F284" s="40" t="s">
        <v>41</v>
      </c>
      <c r="G284" s="41">
        <v>0</v>
      </c>
      <c r="H284" s="40" t="s">
        <v>41</v>
      </c>
      <c r="I284" s="41">
        <v>0</v>
      </c>
      <c r="J284" s="40" t="s">
        <v>41</v>
      </c>
      <c r="K284" s="41">
        <v>0</v>
      </c>
      <c r="L284" s="40" t="s">
        <v>41</v>
      </c>
      <c r="M284" s="41">
        <v>100</v>
      </c>
      <c r="N284" s="40" t="s">
        <v>5013</v>
      </c>
      <c r="O284" s="41">
        <f t="shared" si="10"/>
        <v>100</v>
      </c>
      <c r="P284" s="41">
        <v>100</v>
      </c>
      <c r="Q284" s="41">
        <v>100</v>
      </c>
      <c r="R284" s="41">
        <v>0</v>
      </c>
      <c r="S284" s="41">
        <v>0</v>
      </c>
      <c r="T284" s="41">
        <v>0</v>
      </c>
      <c r="U284" s="41">
        <v>0</v>
      </c>
      <c r="V284" s="41">
        <f t="shared" si="11"/>
        <v>100</v>
      </c>
      <c r="W284" s="40" t="s">
        <v>2286</v>
      </c>
      <c r="X284" s="40" t="s">
        <v>5014</v>
      </c>
      <c r="Y284" s="2" t="s">
        <v>41</v>
      </c>
      <c r="Z284" s="2" t="s">
        <v>41</v>
      </c>
      <c r="AA284" s="22"/>
      <c r="AB284" s="2" t="s">
        <v>41</v>
      </c>
    </row>
    <row r="285" spans="1:28" ht="30" customHeight="1" hidden="1">
      <c r="A285" s="6" t="s">
        <v>2291</v>
      </c>
      <c r="B285" s="52" t="s">
        <v>548</v>
      </c>
      <c r="C285" s="52" t="s">
        <v>549</v>
      </c>
      <c r="D285" s="61" t="s">
        <v>74</v>
      </c>
      <c r="E285" s="41">
        <v>0</v>
      </c>
      <c r="F285" s="40" t="s">
        <v>41</v>
      </c>
      <c r="G285" s="41">
        <v>0</v>
      </c>
      <c r="H285" s="40" t="s">
        <v>41</v>
      </c>
      <c r="I285" s="41">
        <v>0</v>
      </c>
      <c r="J285" s="40" t="s">
        <v>41</v>
      </c>
      <c r="K285" s="41">
        <v>0</v>
      </c>
      <c r="L285" s="40" t="s">
        <v>41</v>
      </c>
      <c r="M285" s="41">
        <v>2700</v>
      </c>
      <c r="N285" s="40" t="s">
        <v>5013</v>
      </c>
      <c r="O285" s="41">
        <f t="shared" si="10"/>
        <v>2700</v>
      </c>
      <c r="P285" s="41">
        <v>100</v>
      </c>
      <c r="Q285" s="41">
        <v>200</v>
      </c>
      <c r="R285" s="41">
        <v>0</v>
      </c>
      <c r="S285" s="41">
        <v>0</v>
      </c>
      <c r="T285" s="41">
        <v>0</v>
      </c>
      <c r="U285" s="41">
        <v>0</v>
      </c>
      <c r="V285" s="41">
        <f t="shared" si="11"/>
        <v>200</v>
      </c>
      <c r="W285" s="40" t="s">
        <v>2290</v>
      </c>
      <c r="X285" s="40" t="s">
        <v>5014</v>
      </c>
      <c r="Y285" s="2" t="s">
        <v>41</v>
      </c>
      <c r="Z285" s="2" t="s">
        <v>41</v>
      </c>
      <c r="AA285" s="22"/>
      <c r="AB285" s="2" t="s">
        <v>41</v>
      </c>
    </row>
    <row r="286" spans="1:28" ht="30" customHeight="1" hidden="1">
      <c r="A286" s="6" t="s">
        <v>2295</v>
      </c>
      <c r="B286" s="52" t="s">
        <v>552</v>
      </c>
      <c r="C286" s="52" t="s">
        <v>553</v>
      </c>
      <c r="D286" s="61" t="s">
        <v>74</v>
      </c>
      <c r="E286" s="41">
        <v>0</v>
      </c>
      <c r="F286" s="40" t="s">
        <v>41</v>
      </c>
      <c r="G286" s="41">
        <v>0</v>
      </c>
      <c r="H286" s="40" t="s">
        <v>41</v>
      </c>
      <c r="I286" s="41">
        <v>0</v>
      </c>
      <c r="J286" s="40" t="s">
        <v>41</v>
      </c>
      <c r="K286" s="41">
        <v>0</v>
      </c>
      <c r="L286" s="40" t="s">
        <v>41</v>
      </c>
      <c r="M286" s="41">
        <v>1600</v>
      </c>
      <c r="N286" s="40" t="s">
        <v>5013</v>
      </c>
      <c r="O286" s="41">
        <f t="shared" si="10"/>
        <v>1600</v>
      </c>
      <c r="P286" s="41">
        <v>100</v>
      </c>
      <c r="Q286" s="41">
        <v>100</v>
      </c>
      <c r="R286" s="41">
        <v>0</v>
      </c>
      <c r="S286" s="41">
        <v>0</v>
      </c>
      <c r="T286" s="41">
        <v>0</v>
      </c>
      <c r="U286" s="41">
        <v>0</v>
      </c>
      <c r="V286" s="41">
        <f t="shared" si="11"/>
        <v>100</v>
      </c>
      <c r="W286" s="40" t="s">
        <v>2294</v>
      </c>
      <c r="X286" s="40" t="s">
        <v>5014</v>
      </c>
      <c r="Y286" s="2" t="s">
        <v>41</v>
      </c>
      <c r="Z286" s="2" t="s">
        <v>41</v>
      </c>
      <c r="AA286" s="22"/>
      <c r="AB286" s="2" t="s">
        <v>41</v>
      </c>
    </row>
    <row r="287" spans="1:28" ht="30" customHeight="1" hidden="1">
      <c r="A287" s="6" t="s">
        <v>2299</v>
      </c>
      <c r="B287" s="52" t="s">
        <v>556</v>
      </c>
      <c r="C287" s="52" t="s">
        <v>553</v>
      </c>
      <c r="D287" s="61" t="s">
        <v>74</v>
      </c>
      <c r="E287" s="41">
        <v>0</v>
      </c>
      <c r="F287" s="40" t="s">
        <v>41</v>
      </c>
      <c r="G287" s="41">
        <v>0</v>
      </c>
      <c r="H287" s="40" t="s">
        <v>41</v>
      </c>
      <c r="I287" s="41">
        <v>0</v>
      </c>
      <c r="J287" s="40" t="s">
        <v>41</v>
      </c>
      <c r="K287" s="41">
        <v>0</v>
      </c>
      <c r="L287" s="40" t="s">
        <v>41</v>
      </c>
      <c r="M287" s="41">
        <v>800</v>
      </c>
      <c r="N287" s="40" t="s">
        <v>5013</v>
      </c>
      <c r="O287" s="41">
        <f t="shared" si="10"/>
        <v>800</v>
      </c>
      <c r="P287" s="41">
        <v>100</v>
      </c>
      <c r="Q287" s="41">
        <v>100</v>
      </c>
      <c r="R287" s="41">
        <v>0</v>
      </c>
      <c r="S287" s="41">
        <v>0</v>
      </c>
      <c r="T287" s="41">
        <v>0</v>
      </c>
      <c r="U287" s="41">
        <v>0</v>
      </c>
      <c r="V287" s="41">
        <f t="shared" si="11"/>
        <v>100</v>
      </c>
      <c r="W287" s="40" t="s">
        <v>2298</v>
      </c>
      <c r="X287" s="40" t="s">
        <v>5014</v>
      </c>
      <c r="Y287" s="2" t="s">
        <v>41</v>
      </c>
      <c r="Z287" s="2" t="s">
        <v>41</v>
      </c>
      <c r="AA287" s="22"/>
      <c r="AB287" s="2" t="s">
        <v>41</v>
      </c>
    </row>
    <row r="288" spans="1:28" ht="30" customHeight="1" hidden="1">
      <c r="A288" s="6" t="s">
        <v>2304</v>
      </c>
      <c r="B288" s="52" t="s">
        <v>559</v>
      </c>
      <c r="C288" s="52" t="s">
        <v>2302</v>
      </c>
      <c r="D288" s="61" t="s">
        <v>74</v>
      </c>
      <c r="E288" s="41">
        <v>0</v>
      </c>
      <c r="F288" s="40" t="s">
        <v>41</v>
      </c>
      <c r="G288" s="41">
        <v>0</v>
      </c>
      <c r="H288" s="40" t="s">
        <v>41</v>
      </c>
      <c r="I288" s="41">
        <v>0</v>
      </c>
      <c r="J288" s="40" t="s">
        <v>41</v>
      </c>
      <c r="K288" s="41">
        <v>0</v>
      </c>
      <c r="L288" s="40" t="s">
        <v>41</v>
      </c>
      <c r="M288" s="41">
        <v>3000</v>
      </c>
      <c r="N288" s="40" t="s">
        <v>5013</v>
      </c>
      <c r="O288" s="41">
        <f t="shared" si="10"/>
        <v>3000</v>
      </c>
      <c r="P288" s="41">
        <v>2700</v>
      </c>
      <c r="Q288" s="41">
        <v>400</v>
      </c>
      <c r="R288" s="41">
        <v>0</v>
      </c>
      <c r="S288" s="41">
        <v>0</v>
      </c>
      <c r="T288" s="41">
        <v>0</v>
      </c>
      <c r="U288" s="41">
        <v>0</v>
      </c>
      <c r="V288" s="41">
        <f t="shared" si="11"/>
        <v>400</v>
      </c>
      <c r="W288" s="40" t="s">
        <v>2303</v>
      </c>
      <c r="X288" s="40" t="s">
        <v>5014</v>
      </c>
      <c r="Y288" s="2" t="s">
        <v>41</v>
      </c>
      <c r="Z288" s="2" t="s">
        <v>41</v>
      </c>
      <c r="AA288" s="22"/>
      <c r="AB288" s="2" t="s">
        <v>41</v>
      </c>
    </row>
    <row r="289" spans="1:28" ht="30" customHeight="1" hidden="1">
      <c r="A289" s="6" t="s">
        <v>2308</v>
      </c>
      <c r="B289" s="52" t="s">
        <v>563</v>
      </c>
      <c r="C289" s="52" t="s">
        <v>564</v>
      </c>
      <c r="D289" s="61" t="s">
        <v>74</v>
      </c>
      <c r="E289" s="41">
        <v>0</v>
      </c>
      <c r="F289" s="40" t="s">
        <v>41</v>
      </c>
      <c r="G289" s="41">
        <v>0</v>
      </c>
      <c r="H289" s="40" t="s">
        <v>41</v>
      </c>
      <c r="I289" s="41">
        <v>0</v>
      </c>
      <c r="J289" s="40" t="s">
        <v>41</v>
      </c>
      <c r="K289" s="41">
        <v>0</v>
      </c>
      <c r="L289" s="40" t="s">
        <v>41</v>
      </c>
      <c r="M289" s="41">
        <v>1100</v>
      </c>
      <c r="N289" s="40" t="s">
        <v>5013</v>
      </c>
      <c r="O289" s="41">
        <f t="shared" si="10"/>
        <v>1100</v>
      </c>
      <c r="P289" s="41">
        <v>2700</v>
      </c>
      <c r="Q289" s="41">
        <v>300</v>
      </c>
      <c r="R289" s="41">
        <v>0</v>
      </c>
      <c r="S289" s="41">
        <v>0</v>
      </c>
      <c r="T289" s="41">
        <v>0</v>
      </c>
      <c r="U289" s="41">
        <v>0</v>
      </c>
      <c r="V289" s="41">
        <f t="shared" si="11"/>
        <v>300</v>
      </c>
      <c r="W289" s="40" t="s">
        <v>2307</v>
      </c>
      <c r="X289" s="40" t="s">
        <v>5014</v>
      </c>
      <c r="Y289" s="2" t="s">
        <v>41</v>
      </c>
      <c r="Z289" s="2" t="s">
        <v>41</v>
      </c>
      <c r="AA289" s="22"/>
      <c r="AB289" s="2" t="s">
        <v>41</v>
      </c>
    </row>
    <row r="290" spans="1:28" ht="30" customHeight="1" hidden="1">
      <c r="A290" s="6" t="s">
        <v>2312</v>
      </c>
      <c r="B290" s="52" t="s">
        <v>567</v>
      </c>
      <c r="C290" s="52" t="s">
        <v>568</v>
      </c>
      <c r="D290" s="61" t="s">
        <v>74</v>
      </c>
      <c r="E290" s="41">
        <v>0</v>
      </c>
      <c r="F290" s="40" t="s">
        <v>41</v>
      </c>
      <c r="G290" s="41">
        <v>0</v>
      </c>
      <c r="H290" s="40" t="s">
        <v>41</v>
      </c>
      <c r="I290" s="41">
        <v>0</v>
      </c>
      <c r="J290" s="40" t="s">
        <v>41</v>
      </c>
      <c r="K290" s="41">
        <v>0</v>
      </c>
      <c r="L290" s="40" t="s">
        <v>41</v>
      </c>
      <c r="M290" s="41">
        <v>11800</v>
      </c>
      <c r="N290" s="40" t="s">
        <v>5013</v>
      </c>
      <c r="O290" s="41">
        <f t="shared" si="10"/>
        <v>11800</v>
      </c>
      <c r="P290" s="41">
        <v>10500</v>
      </c>
      <c r="Q290" s="41">
        <v>1300</v>
      </c>
      <c r="R290" s="41">
        <v>0</v>
      </c>
      <c r="S290" s="41">
        <v>0</v>
      </c>
      <c r="T290" s="41">
        <v>0</v>
      </c>
      <c r="U290" s="41">
        <v>0</v>
      </c>
      <c r="V290" s="41">
        <f t="shared" si="11"/>
        <v>1300</v>
      </c>
      <c r="W290" s="40" t="s">
        <v>2311</v>
      </c>
      <c r="X290" s="40" t="s">
        <v>5014</v>
      </c>
      <c r="Y290" s="2" t="s">
        <v>41</v>
      </c>
      <c r="Z290" s="2" t="s">
        <v>41</v>
      </c>
      <c r="AA290" s="22"/>
      <c r="AB290" s="2" t="s">
        <v>41</v>
      </c>
    </row>
    <row r="291" spans="1:28" ht="30" customHeight="1" hidden="1">
      <c r="A291" s="6" t="s">
        <v>2316</v>
      </c>
      <c r="B291" s="52" t="s">
        <v>571</v>
      </c>
      <c r="C291" s="52" t="s">
        <v>572</v>
      </c>
      <c r="D291" s="61" t="s">
        <v>74</v>
      </c>
      <c r="E291" s="41">
        <v>0</v>
      </c>
      <c r="F291" s="40" t="s">
        <v>41</v>
      </c>
      <c r="G291" s="41">
        <v>0</v>
      </c>
      <c r="H291" s="40" t="s">
        <v>41</v>
      </c>
      <c r="I291" s="41">
        <v>0</v>
      </c>
      <c r="J291" s="40" t="s">
        <v>41</v>
      </c>
      <c r="K291" s="41">
        <v>0</v>
      </c>
      <c r="L291" s="40" t="s">
        <v>41</v>
      </c>
      <c r="M291" s="41">
        <v>5900</v>
      </c>
      <c r="N291" s="40" t="s">
        <v>5013</v>
      </c>
      <c r="O291" s="41">
        <f t="shared" si="10"/>
        <v>5900</v>
      </c>
      <c r="P291" s="41">
        <v>15700</v>
      </c>
      <c r="Q291" s="41">
        <v>1300</v>
      </c>
      <c r="R291" s="41">
        <v>0</v>
      </c>
      <c r="S291" s="41">
        <v>0</v>
      </c>
      <c r="T291" s="41">
        <v>0</v>
      </c>
      <c r="U291" s="41">
        <v>0</v>
      </c>
      <c r="V291" s="41">
        <f t="shared" si="11"/>
        <v>1300</v>
      </c>
      <c r="W291" s="40" t="s">
        <v>2315</v>
      </c>
      <c r="X291" s="40" t="s">
        <v>5014</v>
      </c>
      <c r="Y291" s="2" t="s">
        <v>41</v>
      </c>
      <c r="Z291" s="2" t="s">
        <v>41</v>
      </c>
      <c r="AA291" s="22"/>
      <c r="AB291" s="2" t="s">
        <v>41</v>
      </c>
    </row>
    <row r="292" spans="1:28" ht="30" customHeight="1" hidden="1">
      <c r="A292" s="6" t="s">
        <v>2320</v>
      </c>
      <c r="B292" s="52" t="s">
        <v>571</v>
      </c>
      <c r="C292" s="52" t="s">
        <v>575</v>
      </c>
      <c r="D292" s="61" t="s">
        <v>74</v>
      </c>
      <c r="E292" s="41">
        <v>0</v>
      </c>
      <c r="F292" s="40" t="s">
        <v>41</v>
      </c>
      <c r="G292" s="41">
        <v>0</v>
      </c>
      <c r="H292" s="40" t="s">
        <v>41</v>
      </c>
      <c r="I292" s="41">
        <v>0</v>
      </c>
      <c r="J292" s="40" t="s">
        <v>41</v>
      </c>
      <c r="K292" s="41">
        <v>0</v>
      </c>
      <c r="L292" s="40" t="s">
        <v>41</v>
      </c>
      <c r="M292" s="41">
        <v>3000</v>
      </c>
      <c r="N292" s="40" t="s">
        <v>5013</v>
      </c>
      <c r="O292" s="41">
        <f t="shared" si="10"/>
        <v>3000</v>
      </c>
      <c r="P292" s="41">
        <v>7900</v>
      </c>
      <c r="Q292" s="41">
        <v>700</v>
      </c>
      <c r="R292" s="41">
        <v>0</v>
      </c>
      <c r="S292" s="41">
        <v>0</v>
      </c>
      <c r="T292" s="41">
        <v>0</v>
      </c>
      <c r="U292" s="41">
        <v>0</v>
      </c>
      <c r="V292" s="41">
        <f t="shared" si="11"/>
        <v>700</v>
      </c>
      <c r="W292" s="40" t="s">
        <v>2319</v>
      </c>
      <c r="X292" s="40" t="s">
        <v>5014</v>
      </c>
      <c r="Y292" s="2" t="s">
        <v>41</v>
      </c>
      <c r="Z292" s="2" t="s">
        <v>41</v>
      </c>
      <c r="AA292" s="22"/>
      <c r="AB292" s="2" t="s">
        <v>41</v>
      </c>
    </row>
    <row r="293" spans="1:28" ht="30" customHeight="1" hidden="1">
      <c r="A293" s="6" t="s">
        <v>2324</v>
      </c>
      <c r="B293" s="52" t="s">
        <v>578</v>
      </c>
      <c r="C293" s="52" t="s">
        <v>541</v>
      </c>
      <c r="D293" s="61" t="s">
        <v>74</v>
      </c>
      <c r="E293" s="41">
        <v>0</v>
      </c>
      <c r="F293" s="40" t="s">
        <v>41</v>
      </c>
      <c r="G293" s="41">
        <v>0</v>
      </c>
      <c r="H293" s="40" t="s">
        <v>41</v>
      </c>
      <c r="I293" s="41">
        <v>0</v>
      </c>
      <c r="J293" s="40" t="s">
        <v>41</v>
      </c>
      <c r="K293" s="41">
        <v>0</v>
      </c>
      <c r="L293" s="40" t="s">
        <v>41</v>
      </c>
      <c r="M293" s="41">
        <v>2100</v>
      </c>
      <c r="N293" s="40" t="s">
        <v>5013</v>
      </c>
      <c r="O293" s="41">
        <f t="shared" si="10"/>
        <v>2100</v>
      </c>
      <c r="P293" s="41">
        <v>4000</v>
      </c>
      <c r="Q293" s="41">
        <v>400</v>
      </c>
      <c r="R293" s="41">
        <v>0</v>
      </c>
      <c r="S293" s="41">
        <v>0</v>
      </c>
      <c r="T293" s="41">
        <v>0</v>
      </c>
      <c r="U293" s="41">
        <v>0</v>
      </c>
      <c r="V293" s="41">
        <f t="shared" si="11"/>
        <v>400</v>
      </c>
      <c r="W293" s="40" t="s">
        <v>2323</v>
      </c>
      <c r="X293" s="40" t="s">
        <v>5014</v>
      </c>
      <c r="Y293" s="2" t="s">
        <v>41</v>
      </c>
      <c r="Z293" s="2" t="s">
        <v>41</v>
      </c>
      <c r="AA293" s="22"/>
      <c r="AB293" s="2" t="s">
        <v>41</v>
      </c>
    </row>
    <row r="294" spans="1:28" ht="30" customHeight="1" hidden="1">
      <c r="A294" s="6" t="s">
        <v>2328</v>
      </c>
      <c r="B294" s="52" t="s">
        <v>581</v>
      </c>
      <c r="C294" s="52" t="s">
        <v>541</v>
      </c>
      <c r="D294" s="61" t="s">
        <v>74</v>
      </c>
      <c r="E294" s="41">
        <v>0</v>
      </c>
      <c r="F294" s="40" t="s">
        <v>41</v>
      </c>
      <c r="G294" s="41">
        <v>0</v>
      </c>
      <c r="H294" s="40" t="s">
        <v>41</v>
      </c>
      <c r="I294" s="41">
        <v>0</v>
      </c>
      <c r="J294" s="40" t="s">
        <v>41</v>
      </c>
      <c r="K294" s="41">
        <v>0</v>
      </c>
      <c r="L294" s="40" t="s">
        <v>41</v>
      </c>
      <c r="M294" s="41">
        <v>5500</v>
      </c>
      <c r="N294" s="40" t="s">
        <v>5013</v>
      </c>
      <c r="O294" s="41">
        <f t="shared" si="10"/>
        <v>5500</v>
      </c>
      <c r="P294" s="41">
        <v>1400</v>
      </c>
      <c r="Q294" s="41">
        <v>400</v>
      </c>
      <c r="R294" s="41">
        <v>0</v>
      </c>
      <c r="S294" s="41">
        <v>0</v>
      </c>
      <c r="T294" s="41">
        <v>0</v>
      </c>
      <c r="U294" s="41">
        <v>0</v>
      </c>
      <c r="V294" s="41">
        <f t="shared" si="11"/>
        <v>400</v>
      </c>
      <c r="W294" s="40" t="s">
        <v>2327</v>
      </c>
      <c r="X294" s="40" t="s">
        <v>5014</v>
      </c>
      <c r="Y294" s="2" t="s">
        <v>41</v>
      </c>
      <c r="Z294" s="2" t="s">
        <v>41</v>
      </c>
      <c r="AA294" s="22"/>
      <c r="AB294" s="2" t="s">
        <v>41</v>
      </c>
    </row>
    <row r="295" spans="1:28" ht="30" customHeight="1" hidden="1">
      <c r="A295" s="6" t="s">
        <v>2333</v>
      </c>
      <c r="B295" s="52" t="s">
        <v>584</v>
      </c>
      <c r="C295" s="52" t="s">
        <v>2331</v>
      </c>
      <c r="D295" s="61" t="s">
        <v>59</v>
      </c>
      <c r="E295" s="41">
        <v>0</v>
      </c>
      <c r="F295" s="40" t="s">
        <v>41</v>
      </c>
      <c r="G295" s="41">
        <v>0</v>
      </c>
      <c r="H295" s="40" t="s">
        <v>41</v>
      </c>
      <c r="I295" s="41">
        <v>0</v>
      </c>
      <c r="J295" s="40" t="s">
        <v>41</v>
      </c>
      <c r="K295" s="41">
        <v>0</v>
      </c>
      <c r="L295" s="40" t="s">
        <v>41</v>
      </c>
      <c r="M295" s="41">
        <v>16100</v>
      </c>
      <c r="N295" s="40" t="s">
        <v>5013</v>
      </c>
      <c r="O295" s="41">
        <f t="shared" si="10"/>
        <v>16100</v>
      </c>
      <c r="P295" s="41">
        <v>39300</v>
      </c>
      <c r="Q295" s="41">
        <v>3200</v>
      </c>
      <c r="R295" s="41">
        <v>0</v>
      </c>
      <c r="S295" s="41">
        <v>0</v>
      </c>
      <c r="T295" s="41">
        <v>0</v>
      </c>
      <c r="U295" s="41">
        <v>0</v>
      </c>
      <c r="V295" s="41">
        <f t="shared" si="11"/>
        <v>3200</v>
      </c>
      <c r="W295" s="40" t="s">
        <v>2332</v>
      </c>
      <c r="X295" s="40" t="s">
        <v>5014</v>
      </c>
      <c r="Y295" s="2" t="s">
        <v>41</v>
      </c>
      <c r="Z295" s="2" t="s">
        <v>41</v>
      </c>
      <c r="AA295" s="22"/>
      <c r="AB295" s="2" t="s">
        <v>41</v>
      </c>
    </row>
    <row r="296" spans="1:28" ht="30" customHeight="1" hidden="1">
      <c r="A296" s="6" t="s">
        <v>2337</v>
      </c>
      <c r="B296" s="52" t="s">
        <v>588</v>
      </c>
      <c r="C296" s="52" t="s">
        <v>541</v>
      </c>
      <c r="D296" s="61" t="s">
        <v>59</v>
      </c>
      <c r="E296" s="41">
        <v>0</v>
      </c>
      <c r="F296" s="40" t="s">
        <v>41</v>
      </c>
      <c r="G296" s="41">
        <v>0</v>
      </c>
      <c r="H296" s="40" t="s">
        <v>41</v>
      </c>
      <c r="I296" s="41">
        <v>0</v>
      </c>
      <c r="J296" s="40" t="s">
        <v>41</v>
      </c>
      <c r="K296" s="41">
        <v>0</v>
      </c>
      <c r="L296" s="40" t="s">
        <v>41</v>
      </c>
      <c r="M296" s="41">
        <v>27500</v>
      </c>
      <c r="N296" s="40" t="s">
        <v>5013</v>
      </c>
      <c r="O296" s="41">
        <f t="shared" si="10"/>
        <v>27500</v>
      </c>
      <c r="P296" s="41">
        <v>19700</v>
      </c>
      <c r="Q296" s="41">
        <v>2700</v>
      </c>
      <c r="R296" s="41">
        <v>0</v>
      </c>
      <c r="S296" s="41">
        <v>0</v>
      </c>
      <c r="T296" s="41">
        <v>0</v>
      </c>
      <c r="U296" s="41">
        <v>0</v>
      </c>
      <c r="V296" s="41">
        <f t="shared" si="11"/>
        <v>2700</v>
      </c>
      <c r="W296" s="40" t="s">
        <v>2336</v>
      </c>
      <c r="X296" s="40" t="s">
        <v>5014</v>
      </c>
      <c r="Y296" s="2" t="s">
        <v>41</v>
      </c>
      <c r="Z296" s="2" t="s">
        <v>41</v>
      </c>
      <c r="AA296" s="22"/>
      <c r="AB296" s="2" t="s">
        <v>41</v>
      </c>
    </row>
    <row r="297" spans="1:28" ht="30" customHeight="1" hidden="1">
      <c r="A297" s="6" t="s">
        <v>2341</v>
      </c>
      <c r="B297" s="52" t="s">
        <v>591</v>
      </c>
      <c r="C297" s="52" t="s">
        <v>592</v>
      </c>
      <c r="D297" s="61" t="s">
        <v>44</v>
      </c>
      <c r="E297" s="41">
        <v>0</v>
      </c>
      <c r="F297" s="40" t="s">
        <v>41</v>
      </c>
      <c r="G297" s="41">
        <v>0</v>
      </c>
      <c r="H297" s="40" t="s">
        <v>41</v>
      </c>
      <c r="I297" s="41">
        <v>0</v>
      </c>
      <c r="J297" s="40" t="s">
        <v>41</v>
      </c>
      <c r="K297" s="41">
        <v>0</v>
      </c>
      <c r="L297" s="40" t="s">
        <v>41</v>
      </c>
      <c r="M297" s="41">
        <v>107200</v>
      </c>
      <c r="N297" s="40" t="s">
        <v>5013</v>
      </c>
      <c r="O297" s="41">
        <f t="shared" si="10"/>
        <v>107200</v>
      </c>
      <c r="P297" s="41">
        <v>4000</v>
      </c>
      <c r="Q297" s="41">
        <v>6400</v>
      </c>
      <c r="R297" s="41">
        <v>0</v>
      </c>
      <c r="S297" s="41">
        <v>0</v>
      </c>
      <c r="T297" s="41">
        <v>0</v>
      </c>
      <c r="U297" s="41">
        <v>0</v>
      </c>
      <c r="V297" s="41">
        <f t="shared" si="11"/>
        <v>6400</v>
      </c>
      <c r="W297" s="40" t="s">
        <v>2340</v>
      </c>
      <c r="X297" s="40" t="s">
        <v>5014</v>
      </c>
      <c r="Y297" s="2" t="s">
        <v>41</v>
      </c>
      <c r="Z297" s="2" t="s">
        <v>41</v>
      </c>
      <c r="AA297" s="22"/>
      <c r="AB297" s="2" t="s">
        <v>41</v>
      </c>
    </row>
    <row r="298" spans="1:28" ht="30" customHeight="1" hidden="1">
      <c r="A298" s="6" t="s">
        <v>3059</v>
      </c>
      <c r="B298" s="52" t="s">
        <v>3057</v>
      </c>
      <c r="C298" s="52" t="s">
        <v>1106</v>
      </c>
      <c r="D298" s="61" t="s">
        <v>44</v>
      </c>
      <c r="E298" s="41">
        <v>0</v>
      </c>
      <c r="F298" s="40" t="s">
        <v>41</v>
      </c>
      <c r="G298" s="41">
        <v>0</v>
      </c>
      <c r="H298" s="40" t="s">
        <v>41</v>
      </c>
      <c r="I298" s="41">
        <v>0</v>
      </c>
      <c r="J298" s="40" t="s">
        <v>41</v>
      </c>
      <c r="K298" s="41">
        <v>0</v>
      </c>
      <c r="L298" s="40" t="s">
        <v>41</v>
      </c>
      <c r="M298" s="41">
        <v>5270000</v>
      </c>
      <c r="N298" s="40" t="s">
        <v>5015</v>
      </c>
      <c r="O298" s="41">
        <f t="shared" si="10"/>
        <v>5270000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0</v>
      </c>
      <c r="W298" s="40" t="s">
        <v>3058</v>
      </c>
      <c r="X298" s="40" t="s">
        <v>5016</v>
      </c>
      <c r="Y298" s="2" t="s">
        <v>41</v>
      </c>
      <c r="Z298" s="2" t="s">
        <v>41</v>
      </c>
      <c r="AA298" s="22"/>
      <c r="AB298" s="2" t="s">
        <v>41</v>
      </c>
    </row>
    <row r="299" spans="1:28" ht="30" customHeight="1" hidden="1">
      <c r="A299" s="6" t="s">
        <v>3066</v>
      </c>
      <c r="B299" s="52" t="s">
        <v>3064</v>
      </c>
      <c r="C299" s="52" t="s">
        <v>1110</v>
      </c>
      <c r="D299" s="61" t="s">
        <v>44</v>
      </c>
      <c r="E299" s="41">
        <v>0</v>
      </c>
      <c r="F299" s="40" t="s">
        <v>41</v>
      </c>
      <c r="G299" s="41">
        <v>0</v>
      </c>
      <c r="H299" s="40" t="s">
        <v>41</v>
      </c>
      <c r="I299" s="41">
        <v>0</v>
      </c>
      <c r="J299" s="40" t="s">
        <v>41</v>
      </c>
      <c r="K299" s="41">
        <v>0</v>
      </c>
      <c r="L299" s="40" t="s">
        <v>41</v>
      </c>
      <c r="M299" s="41">
        <v>6240000</v>
      </c>
      <c r="N299" s="40" t="s">
        <v>5015</v>
      </c>
      <c r="O299" s="41">
        <f t="shared" si="10"/>
        <v>6240000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0</v>
      </c>
      <c r="W299" s="40" t="s">
        <v>3065</v>
      </c>
      <c r="X299" s="40" t="s">
        <v>5016</v>
      </c>
      <c r="Y299" s="2" t="s">
        <v>41</v>
      </c>
      <c r="Z299" s="2" t="s">
        <v>41</v>
      </c>
      <c r="AA299" s="22"/>
      <c r="AB299" s="2" t="s">
        <v>41</v>
      </c>
    </row>
    <row r="300" spans="1:28" ht="30" customHeight="1" hidden="1">
      <c r="A300" s="6" t="s">
        <v>3072</v>
      </c>
      <c r="B300" s="52" t="s">
        <v>3070</v>
      </c>
      <c r="C300" s="52" t="s">
        <v>739</v>
      </c>
      <c r="D300" s="61" t="s">
        <v>44</v>
      </c>
      <c r="E300" s="41">
        <v>0</v>
      </c>
      <c r="F300" s="40" t="s">
        <v>41</v>
      </c>
      <c r="G300" s="41">
        <v>0</v>
      </c>
      <c r="H300" s="40" t="s">
        <v>41</v>
      </c>
      <c r="I300" s="41">
        <v>0</v>
      </c>
      <c r="J300" s="40" t="s">
        <v>41</v>
      </c>
      <c r="K300" s="41">
        <v>0</v>
      </c>
      <c r="L300" s="40" t="s">
        <v>41</v>
      </c>
      <c r="M300" s="41">
        <v>8840000</v>
      </c>
      <c r="N300" s="40" t="s">
        <v>5015</v>
      </c>
      <c r="O300" s="41">
        <f t="shared" si="10"/>
        <v>8840000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0" t="s">
        <v>3071</v>
      </c>
      <c r="X300" s="40" t="s">
        <v>5016</v>
      </c>
      <c r="Y300" s="2" t="s">
        <v>41</v>
      </c>
      <c r="Z300" s="2" t="s">
        <v>41</v>
      </c>
      <c r="AA300" s="22"/>
      <c r="AB300" s="2" t="s">
        <v>41</v>
      </c>
    </row>
    <row r="301" spans="1:28" ht="30" customHeight="1" hidden="1">
      <c r="A301" s="6" t="s">
        <v>1119</v>
      </c>
      <c r="B301" s="52" t="s">
        <v>1116</v>
      </c>
      <c r="C301" s="52" t="s">
        <v>1117</v>
      </c>
      <c r="D301" s="61" t="s">
        <v>54</v>
      </c>
      <c r="E301" s="41">
        <v>0</v>
      </c>
      <c r="F301" s="40" t="s">
        <v>5017</v>
      </c>
      <c r="G301" s="41">
        <v>0</v>
      </c>
      <c r="H301" s="40" t="s">
        <v>41</v>
      </c>
      <c r="I301" s="41">
        <v>0</v>
      </c>
      <c r="J301" s="40" t="s">
        <v>41</v>
      </c>
      <c r="K301" s="41">
        <v>0</v>
      </c>
      <c r="L301" s="40" t="s">
        <v>41</v>
      </c>
      <c r="M301" s="41">
        <v>43500000</v>
      </c>
      <c r="N301" s="40" t="s">
        <v>5018</v>
      </c>
      <c r="O301" s="41">
        <f t="shared" si="10"/>
        <v>43500000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0</v>
      </c>
      <c r="V301" s="41">
        <v>0</v>
      </c>
      <c r="W301" s="40" t="s">
        <v>1118</v>
      </c>
      <c r="X301" s="40" t="s">
        <v>5019</v>
      </c>
      <c r="Y301" s="2" t="s">
        <v>41</v>
      </c>
      <c r="Z301" s="2" t="s">
        <v>41</v>
      </c>
      <c r="AA301" s="22"/>
      <c r="AB301" s="2" t="s">
        <v>41</v>
      </c>
    </row>
    <row r="302" spans="1:28" ht="30" customHeight="1" hidden="1">
      <c r="A302" s="6" t="s">
        <v>1126</v>
      </c>
      <c r="B302" s="52" t="s">
        <v>1124</v>
      </c>
      <c r="C302" s="52" t="s">
        <v>698</v>
      </c>
      <c r="D302" s="61" t="s">
        <v>699</v>
      </c>
      <c r="E302" s="41">
        <v>0</v>
      </c>
      <c r="F302" s="40" t="s">
        <v>41</v>
      </c>
      <c r="G302" s="41">
        <v>0</v>
      </c>
      <c r="H302" s="40" t="s">
        <v>41</v>
      </c>
      <c r="I302" s="41">
        <v>0</v>
      </c>
      <c r="J302" s="40" t="s">
        <v>41</v>
      </c>
      <c r="K302" s="41">
        <v>0</v>
      </c>
      <c r="L302" s="40" t="s">
        <v>41</v>
      </c>
      <c r="M302" s="41">
        <v>14600</v>
      </c>
      <c r="N302" s="40" t="s">
        <v>5020</v>
      </c>
      <c r="O302" s="41">
        <f t="shared" si="10"/>
        <v>14600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0" t="s">
        <v>1125</v>
      </c>
      <c r="X302" s="40" t="s">
        <v>5021</v>
      </c>
      <c r="Y302" s="2" t="s">
        <v>41</v>
      </c>
      <c r="Z302" s="2" t="s">
        <v>41</v>
      </c>
      <c r="AA302" s="22"/>
      <c r="AB302" s="2" t="s">
        <v>41</v>
      </c>
    </row>
    <row r="303" spans="1:28" ht="30" customHeight="1" hidden="1">
      <c r="A303" s="6" t="s">
        <v>1129</v>
      </c>
      <c r="B303" s="52" t="s">
        <v>1127</v>
      </c>
      <c r="C303" s="52" t="s">
        <v>698</v>
      </c>
      <c r="D303" s="61" t="s">
        <v>699</v>
      </c>
      <c r="E303" s="41">
        <v>0</v>
      </c>
      <c r="F303" s="40" t="s">
        <v>41</v>
      </c>
      <c r="G303" s="41">
        <v>0</v>
      </c>
      <c r="H303" s="40" t="s">
        <v>41</v>
      </c>
      <c r="I303" s="41">
        <v>0</v>
      </c>
      <c r="J303" s="40" t="s">
        <v>41</v>
      </c>
      <c r="K303" s="41">
        <v>0</v>
      </c>
      <c r="L303" s="40" t="s">
        <v>41</v>
      </c>
      <c r="M303" s="41">
        <v>14600</v>
      </c>
      <c r="N303" s="40" t="s">
        <v>5020</v>
      </c>
      <c r="O303" s="41">
        <f t="shared" si="10"/>
        <v>14600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0" t="s">
        <v>1128</v>
      </c>
      <c r="X303" s="40" t="s">
        <v>5022</v>
      </c>
      <c r="Y303" s="2" t="s">
        <v>41</v>
      </c>
      <c r="Z303" s="2" t="s">
        <v>41</v>
      </c>
      <c r="AA303" s="22"/>
      <c r="AB303" s="2" t="s">
        <v>41</v>
      </c>
    </row>
    <row r="304" spans="1:28" ht="30" customHeight="1" hidden="1">
      <c r="A304" s="6" t="s">
        <v>1133</v>
      </c>
      <c r="B304" s="52" t="s">
        <v>1130</v>
      </c>
      <c r="C304" s="52" t="s">
        <v>1131</v>
      </c>
      <c r="D304" s="61" t="s">
        <v>699</v>
      </c>
      <c r="E304" s="41">
        <v>0</v>
      </c>
      <c r="F304" s="40" t="s">
        <v>41</v>
      </c>
      <c r="G304" s="41">
        <v>0</v>
      </c>
      <c r="H304" s="40" t="s">
        <v>41</v>
      </c>
      <c r="I304" s="41">
        <v>0</v>
      </c>
      <c r="J304" s="40" t="s">
        <v>41</v>
      </c>
      <c r="K304" s="41">
        <v>0</v>
      </c>
      <c r="L304" s="40" t="s">
        <v>41</v>
      </c>
      <c r="M304" s="41">
        <v>14700</v>
      </c>
      <c r="N304" s="40" t="s">
        <v>5020</v>
      </c>
      <c r="O304" s="41">
        <f t="shared" si="10"/>
        <v>14700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0" t="s">
        <v>1132</v>
      </c>
      <c r="X304" s="40" t="s">
        <v>5023</v>
      </c>
      <c r="Y304" s="2" t="s">
        <v>41</v>
      </c>
      <c r="Z304" s="2" t="s">
        <v>41</v>
      </c>
      <c r="AA304" s="22"/>
      <c r="AB304" s="2" t="s">
        <v>41</v>
      </c>
    </row>
    <row r="305" spans="1:28" ht="30" customHeight="1" hidden="1">
      <c r="A305" s="6" t="s">
        <v>701</v>
      </c>
      <c r="B305" s="52" t="s">
        <v>697</v>
      </c>
      <c r="C305" s="52" t="s">
        <v>698</v>
      </c>
      <c r="D305" s="61" t="s">
        <v>699</v>
      </c>
      <c r="E305" s="41">
        <v>0</v>
      </c>
      <c r="F305" s="40" t="s">
        <v>41</v>
      </c>
      <c r="G305" s="41">
        <v>0</v>
      </c>
      <c r="H305" s="40" t="s">
        <v>41</v>
      </c>
      <c r="I305" s="41">
        <v>0</v>
      </c>
      <c r="J305" s="40" t="s">
        <v>41</v>
      </c>
      <c r="K305" s="41">
        <v>0</v>
      </c>
      <c r="L305" s="40" t="s">
        <v>41</v>
      </c>
      <c r="M305" s="41">
        <v>0</v>
      </c>
      <c r="N305" s="40" t="s">
        <v>5020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0" t="s">
        <v>700</v>
      </c>
      <c r="X305" s="40" t="s">
        <v>41</v>
      </c>
      <c r="Y305" s="2" t="s">
        <v>41</v>
      </c>
      <c r="Z305" s="2" t="s">
        <v>41</v>
      </c>
      <c r="AA305" s="22"/>
      <c r="AB305" s="2" t="s">
        <v>41</v>
      </c>
    </row>
    <row r="306" spans="1:28" ht="30" customHeight="1" hidden="1">
      <c r="A306" s="6" t="s">
        <v>704</v>
      </c>
      <c r="B306" s="52" t="s">
        <v>702</v>
      </c>
      <c r="C306" s="52" t="s">
        <v>698</v>
      </c>
      <c r="D306" s="61" t="s">
        <v>699</v>
      </c>
      <c r="E306" s="41">
        <v>0</v>
      </c>
      <c r="F306" s="40" t="s">
        <v>41</v>
      </c>
      <c r="G306" s="41">
        <v>0</v>
      </c>
      <c r="H306" s="40" t="s">
        <v>41</v>
      </c>
      <c r="I306" s="41">
        <v>0</v>
      </c>
      <c r="J306" s="40" t="s">
        <v>41</v>
      </c>
      <c r="K306" s="41">
        <v>0</v>
      </c>
      <c r="L306" s="40" t="s">
        <v>41</v>
      </c>
      <c r="M306" s="41">
        <v>0</v>
      </c>
      <c r="N306" s="40" t="s">
        <v>5020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0" t="s">
        <v>703</v>
      </c>
      <c r="X306" s="40" t="s">
        <v>41</v>
      </c>
      <c r="Y306" s="2" t="s">
        <v>41</v>
      </c>
      <c r="Z306" s="2" t="s">
        <v>41</v>
      </c>
      <c r="AA306" s="22"/>
      <c r="AB306" s="2" t="s">
        <v>41</v>
      </c>
    </row>
    <row r="307" spans="1:28" ht="30" customHeight="1" hidden="1">
      <c r="A307" s="6" t="s">
        <v>707</v>
      </c>
      <c r="B307" s="52" t="s">
        <v>705</v>
      </c>
      <c r="C307" s="52" t="s">
        <v>698</v>
      </c>
      <c r="D307" s="61" t="s">
        <v>699</v>
      </c>
      <c r="E307" s="41">
        <v>0</v>
      </c>
      <c r="F307" s="40" t="s">
        <v>41</v>
      </c>
      <c r="G307" s="41">
        <v>0</v>
      </c>
      <c r="H307" s="40" t="s">
        <v>41</v>
      </c>
      <c r="I307" s="41">
        <v>0</v>
      </c>
      <c r="J307" s="40" t="s">
        <v>41</v>
      </c>
      <c r="K307" s="41">
        <v>0</v>
      </c>
      <c r="L307" s="40" t="s">
        <v>41</v>
      </c>
      <c r="M307" s="41">
        <v>0</v>
      </c>
      <c r="N307" s="40" t="s">
        <v>5020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0</v>
      </c>
      <c r="U307" s="41">
        <v>0</v>
      </c>
      <c r="V307" s="41">
        <v>0</v>
      </c>
      <c r="W307" s="40" t="s">
        <v>706</v>
      </c>
      <c r="X307" s="40" t="s">
        <v>41</v>
      </c>
      <c r="Y307" s="2" t="s">
        <v>41</v>
      </c>
      <c r="Z307" s="2" t="s">
        <v>41</v>
      </c>
      <c r="AA307" s="22"/>
      <c r="AB307" s="2" t="s">
        <v>41</v>
      </c>
    </row>
    <row r="308" spans="1:28" ht="30" customHeight="1" hidden="1">
      <c r="A308" s="6" t="s">
        <v>1055</v>
      </c>
      <c r="B308" s="52" t="s">
        <v>1052</v>
      </c>
      <c r="C308" s="52" t="s">
        <v>1053</v>
      </c>
      <c r="D308" s="61" t="s">
        <v>64</v>
      </c>
      <c r="E308" s="41">
        <v>0</v>
      </c>
      <c r="F308" s="40" t="s">
        <v>41</v>
      </c>
      <c r="G308" s="41">
        <v>0</v>
      </c>
      <c r="H308" s="40" t="s">
        <v>41</v>
      </c>
      <c r="I308" s="41">
        <v>0</v>
      </c>
      <c r="J308" s="40" t="s">
        <v>41</v>
      </c>
      <c r="K308" s="41">
        <v>0</v>
      </c>
      <c r="L308" s="40" t="s">
        <v>41</v>
      </c>
      <c r="M308" s="41">
        <v>190000</v>
      </c>
      <c r="N308" s="40" t="s">
        <v>5024</v>
      </c>
      <c r="O308" s="41">
        <f aca="true" t="shared" si="12" ref="O308:O344">SMALL(E308:M308,COUNTIF(E308:M308,0)+1)</f>
        <v>190000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0" t="s">
        <v>1054</v>
      </c>
      <c r="X308" s="40" t="s">
        <v>5025</v>
      </c>
      <c r="Y308" s="2" t="s">
        <v>41</v>
      </c>
      <c r="Z308" s="2" t="s">
        <v>41</v>
      </c>
      <c r="AA308" s="22"/>
      <c r="AB308" s="2" t="s">
        <v>41</v>
      </c>
    </row>
    <row r="309" spans="1:28" ht="30" customHeight="1" hidden="1">
      <c r="A309" s="6" t="s">
        <v>1059</v>
      </c>
      <c r="B309" s="52" t="s">
        <v>1056</v>
      </c>
      <c r="C309" s="52" t="s">
        <v>1057</v>
      </c>
      <c r="D309" s="61" t="s">
        <v>64</v>
      </c>
      <c r="E309" s="41">
        <v>0</v>
      </c>
      <c r="F309" s="40" t="s">
        <v>41</v>
      </c>
      <c r="G309" s="41">
        <v>0</v>
      </c>
      <c r="H309" s="40" t="s">
        <v>41</v>
      </c>
      <c r="I309" s="41">
        <v>0</v>
      </c>
      <c r="J309" s="40" t="s">
        <v>41</v>
      </c>
      <c r="K309" s="41">
        <v>0</v>
      </c>
      <c r="L309" s="40" t="s">
        <v>41</v>
      </c>
      <c r="M309" s="41">
        <v>58000</v>
      </c>
      <c r="N309" s="40" t="s">
        <v>5024</v>
      </c>
      <c r="O309" s="41">
        <f t="shared" si="12"/>
        <v>58000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0</v>
      </c>
      <c r="W309" s="40" t="s">
        <v>1058</v>
      </c>
      <c r="X309" s="40" t="s">
        <v>5025</v>
      </c>
      <c r="Y309" s="2" t="s">
        <v>41</v>
      </c>
      <c r="Z309" s="2" t="s">
        <v>41</v>
      </c>
      <c r="AA309" s="22"/>
      <c r="AB309" s="2" t="s">
        <v>41</v>
      </c>
    </row>
    <row r="310" spans="1:28" ht="30" customHeight="1" hidden="1">
      <c r="A310" s="6" t="s">
        <v>1063</v>
      </c>
      <c r="B310" s="52" t="s">
        <v>1060</v>
      </c>
      <c r="C310" s="52" t="s">
        <v>1061</v>
      </c>
      <c r="D310" s="61" t="s">
        <v>64</v>
      </c>
      <c r="E310" s="41">
        <v>0</v>
      </c>
      <c r="F310" s="40" t="s">
        <v>41</v>
      </c>
      <c r="G310" s="41">
        <v>0</v>
      </c>
      <c r="H310" s="40" t="s">
        <v>41</v>
      </c>
      <c r="I310" s="41">
        <v>0</v>
      </c>
      <c r="J310" s="40" t="s">
        <v>41</v>
      </c>
      <c r="K310" s="41">
        <v>0</v>
      </c>
      <c r="L310" s="40" t="s">
        <v>41</v>
      </c>
      <c r="M310" s="41">
        <v>368000</v>
      </c>
      <c r="N310" s="40" t="s">
        <v>5024</v>
      </c>
      <c r="O310" s="41">
        <f t="shared" si="12"/>
        <v>368000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0" t="s">
        <v>1062</v>
      </c>
      <c r="X310" s="40" t="s">
        <v>5025</v>
      </c>
      <c r="Y310" s="2" t="s">
        <v>41</v>
      </c>
      <c r="Z310" s="2" t="s">
        <v>41</v>
      </c>
      <c r="AA310" s="22"/>
      <c r="AB310" s="2" t="s">
        <v>41</v>
      </c>
    </row>
    <row r="311" spans="1:28" ht="30" customHeight="1" hidden="1">
      <c r="A311" s="6" t="s">
        <v>2934</v>
      </c>
      <c r="B311" s="52" t="s">
        <v>2932</v>
      </c>
      <c r="C311" s="52" t="s">
        <v>41</v>
      </c>
      <c r="D311" s="61" t="s">
        <v>1028</v>
      </c>
      <c r="E311" s="41">
        <v>0</v>
      </c>
      <c r="F311" s="40" t="s">
        <v>41</v>
      </c>
      <c r="G311" s="41">
        <v>0</v>
      </c>
      <c r="H311" s="40" t="s">
        <v>41</v>
      </c>
      <c r="I311" s="41">
        <v>0</v>
      </c>
      <c r="J311" s="40" t="s">
        <v>41</v>
      </c>
      <c r="K311" s="41">
        <v>0</v>
      </c>
      <c r="L311" s="40" t="s">
        <v>41</v>
      </c>
      <c r="M311" s="41">
        <v>1309080</v>
      </c>
      <c r="N311" s="40" t="s">
        <v>41</v>
      </c>
      <c r="O311" s="41">
        <f t="shared" si="12"/>
        <v>1309080</v>
      </c>
      <c r="P311" s="41">
        <v>1118935</v>
      </c>
      <c r="Q311" s="41">
        <v>158675</v>
      </c>
      <c r="R311" s="41">
        <v>0</v>
      </c>
      <c r="S311" s="41">
        <v>0</v>
      </c>
      <c r="T311" s="41">
        <v>0</v>
      </c>
      <c r="U311" s="41">
        <v>0</v>
      </c>
      <c r="V311" s="41">
        <f>SMALL(Q311:U311,COUNTIF(Q311:U311,0)+1)</f>
        <v>158675</v>
      </c>
      <c r="W311" s="40" t="s">
        <v>2933</v>
      </c>
      <c r="X311" s="40" t="s">
        <v>5025</v>
      </c>
      <c r="Y311" s="2" t="s">
        <v>41</v>
      </c>
      <c r="Z311" s="2" t="s">
        <v>41</v>
      </c>
      <c r="AA311" s="22"/>
      <c r="AB311" s="2" t="s">
        <v>41</v>
      </c>
    </row>
    <row r="312" spans="1:28" s="44" customFormat="1" ht="30" customHeight="1">
      <c r="A312" s="40"/>
      <c r="B312" s="52" t="s">
        <v>2932</v>
      </c>
      <c r="C312" s="52" t="s">
        <v>41</v>
      </c>
      <c r="D312" s="61" t="s">
        <v>1028</v>
      </c>
      <c r="E312" s="41"/>
      <c r="F312" s="40"/>
      <c r="G312" s="41"/>
      <c r="H312" s="40"/>
      <c r="I312" s="41"/>
      <c r="J312" s="40"/>
      <c r="K312" s="41"/>
      <c r="L312" s="40"/>
      <c r="M312" s="41">
        <v>1570818</v>
      </c>
      <c r="N312" s="40"/>
      <c r="O312" s="41">
        <f t="shared" si="12"/>
        <v>1570818</v>
      </c>
      <c r="P312" s="41">
        <v>1346333</v>
      </c>
      <c r="Q312" s="41">
        <v>190172</v>
      </c>
      <c r="R312" s="41"/>
      <c r="S312" s="41"/>
      <c r="T312" s="41"/>
      <c r="U312" s="41"/>
      <c r="V312" s="41">
        <f>SMALL(Q312:U312,COUNTIF(Q312:U312,0)+1)</f>
        <v>190172</v>
      </c>
      <c r="W312" s="40" t="s">
        <v>5121</v>
      </c>
      <c r="X312" s="40"/>
      <c r="Y312" s="42"/>
      <c r="Z312" s="42"/>
      <c r="AA312" s="43"/>
      <c r="AB312" s="42"/>
    </row>
    <row r="313" spans="1:28" ht="30" customHeight="1" hidden="1">
      <c r="A313" s="6" t="s">
        <v>2812</v>
      </c>
      <c r="B313" s="52" t="s">
        <v>2809</v>
      </c>
      <c r="C313" s="52" t="s">
        <v>2810</v>
      </c>
      <c r="D313" s="61" t="s">
        <v>699</v>
      </c>
      <c r="E313" s="41">
        <v>2071</v>
      </c>
      <c r="F313" s="40" t="s">
        <v>41</v>
      </c>
      <c r="G313" s="41">
        <v>10000</v>
      </c>
      <c r="H313" s="40" t="s">
        <v>5007</v>
      </c>
      <c r="I313" s="41">
        <v>0</v>
      </c>
      <c r="J313" s="40" t="s">
        <v>41</v>
      </c>
      <c r="K313" s="41">
        <v>0</v>
      </c>
      <c r="L313" s="40" t="s">
        <v>41</v>
      </c>
      <c r="M313" s="41">
        <v>0</v>
      </c>
      <c r="N313" s="40" t="s">
        <v>41</v>
      </c>
      <c r="O313" s="41">
        <f t="shared" si="12"/>
        <v>2071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0" t="s">
        <v>2811</v>
      </c>
      <c r="X313" s="40" t="s">
        <v>41</v>
      </c>
      <c r="Y313" s="2" t="s">
        <v>41</v>
      </c>
      <c r="Z313" s="2" t="s">
        <v>41</v>
      </c>
      <c r="AA313" s="22"/>
      <c r="AB313" s="2" t="s">
        <v>41</v>
      </c>
    </row>
    <row r="314" spans="1:28" ht="30" customHeight="1" hidden="1">
      <c r="A314" s="6" t="s">
        <v>3579</v>
      </c>
      <c r="B314" s="52" t="s">
        <v>3576</v>
      </c>
      <c r="C314" s="52" t="s">
        <v>3577</v>
      </c>
      <c r="D314" s="61" t="s">
        <v>74</v>
      </c>
      <c r="E314" s="41">
        <v>0</v>
      </c>
      <c r="F314" s="40" t="s">
        <v>41</v>
      </c>
      <c r="G314" s="41">
        <v>0</v>
      </c>
      <c r="H314" s="40" t="s">
        <v>41</v>
      </c>
      <c r="I314" s="41">
        <v>0</v>
      </c>
      <c r="J314" s="40" t="s">
        <v>41</v>
      </c>
      <c r="K314" s="41">
        <v>0</v>
      </c>
      <c r="L314" s="40" t="s">
        <v>41</v>
      </c>
      <c r="M314" s="41">
        <v>25000</v>
      </c>
      <c r="N314" s="40" t="s">
        <v>5026</v>
      </c>
      <c r="O314" s="41">
        <f t="shared" si="12"/>
        <v>25000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0" t="s">
        <v>3578</v>
      </c>
      <c r="X314" s="40" t="s">
        <v>41</v>
      </c>
      <c r="Y314" s="2" t="s">
        <v>41</v>
      </c>
      <c r="Z314" s="2" t="s">
        <v>41</v>
      </c>
      <c r="AA314" s="22"/>
      <c r="AB314" s="2" t="s">
        <v>41</v>
      </c>
    </row>
    <row r="315" spans="1:28" ht="30" customHeight="1" hidden="1">
      <c r="A315" s="6" t="s">
        <v>3591</v>
      </c>
      <c r="B315" s="52" t="s">
        <v>3588</v>
      </c>
      <c r="C315" s="52" t="s">
        <v>3589</v>
      </c>
      <c r="D315" s="61" t="s">
        <v>1422</v>
      </c>
      <c r="E315" s="41">
        <v>0</v>
      </c>
      <c r="F315" s="40" t="s">
        <v>41</v>
      </c>
      <c r="G315" s="41">
        <v>0</v>
      </c>
      <c r="H315" s="40" t="s">
        <v>41</v>
      </c>
      <c r="I315" s="41">
        <v>0</v>
      </c>
      <c r="J315" s="40" t="s">
        <v>41</v>
      </c>
      <c r="K315" s="41">
        <v>0</v>
      </c>
      <c r="L315" s="40" t="s">
        <v>41</v>
      </c>
      <c r="M315" s="41">
        <v>7500</v>
      </c>
      <c r="N315" s="40" t="s">
        <v>5026</v>
      </c>
      <c r="O315" s="41">
        <f t="shared" si="12"/>
        <v>7500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0</v>
      </c>
      <c r="V315" s="41">
        <v>0</v>
      </c>
      <c r="W315" s="40" t="s">
        <v>3590</v>
      </c>
      <c r="X315" s="40" t="s">
        <v>41</v>
      </c>
      <c r="Y315" s="2" t="s">
        <v>41</v>
      </c>
      <c r="Z315" s="2" t="s">
        <v>41</v>
      </c>
      <c r="AA315" s="22"/>
      <c r="AB315" s="2" t="s">
        <v>41</v>
      </c>
    </row>
    <row r="316" spans="1:28" ht="30" customHeight="1" hidden="1">
      <c r="A316" s="6" t="s">
        <v>4059</v>
      </c>
      <c r="B316" s="52" t="s">
        <v>4056</v>
      </c>
      <c r="C316" s="52" t="s">
        <v>4057</v>
      </c>
      <c r="D316" s="61" t="s">
        <v>1422</v>
      </c>
      <c r="E316" s="41">
        <v>0</v>
      </c>
      <c r="F316" s="40" t="s">
        <v>41</v>
      </c>
      <c r="G316" s="41">
        <v>0</v>
      </c>
      <c r="H316" s="40" t="s">
        <v>41</v>
      </c>
      <c r="I316" s="41">
        <v>8381.25</v>
      </c>
      <c r="J316" s="40" t="s">
        <v>5027</v>
      </c>
      <c r="K316" s="41">
        <v>0</v>
      </c>
      <c r="L316" s="40" t="s">
        <v>41</v>
      </c>
      <c r="M316" s="41">
        <v>0</v>
      </c>
      <c r="N316" s="40" t="s">
        <v>41</v>
      </c>
      <c r="O316" s="41">
        <f t="shared" si="12"/>
        <v>8381.25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0" t="s">
        <v>4058</v>
      </c>
      <c r="X316" s="40" t="s">
        <v>41</v>
      </c>
      <c r="Y316" s="2" t="s">
        <v>41</v>
      </c>
      <c r="Z316" s="2" t="s">
        <v>41</v>
      </c>
      <c r="AA316" s="22"/>
      <c r="AB316" s="2" t="s">
        <v>41</v>
      </c>
    </row>
    <row r="317" spans="1:28" ht="30" customHeight="1" hidden="1">
      <c r="A317" s="6" t="s">
        <v>4063</v>
      </c>
      <c r="B317" s="52" t="s">
        <v>4056</v>
      </c>
      <c r="C317" s="52" t="s">
        <v>4061</v>
      </c>
      <c r="D317" s="61" t="s">
        <v>1422</v>
      </c>
      <c r="E317" s="41">
        <v>0</v>
      </c>
      <c r="F317" s="40" t="s">
        <v>41</v>
      </c>
      <c r="G317" s="41">
        <v>0</v>
      </c>
      <c r="H317" s="40" t="s">
        <v>41</v>
      </c>
      <c r="I317" s="41">
        <v>5562.5</v>
      </c>
      <c r="J317" s="40" t="s">
        <v>5027</v>
      </c>
      <c r="K317" s="41">
        <v>0</v>
      </c>
      <c r="L317" s="40" t="s">
        <v>41</v>
      </c>
      <c r="M317" s="41">
        <v>0</v>
      </c>
      <c r="N317" s="40" t="s">
        <v>41</v>
      </c>
      <c r="O317" s="41">
        <f t="shared" si="12"/>
        <v>5562.5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0</v>
      </c>
      <c r="W317" s="40" t="s">
        <v>4062</v>
      </c>
      <c r="X317" s="40" t="s">
        <v>41</v>
      </c>
      <c r="Y317" s="2" t="s">
        <v>41</v>
      </c>
      <c r="Z317" s="2" t="s">
        <v>41</v>
      </c>
      <c r="AA317" s="22"/>
      <c r="AB317" s="2" t="s">
        <v>41</v>
      </c>
    </row>
    <row r="318" spans="1:28" ht="30" customHeight="1" hidden="1">
      <c r="A318" s="6" t="s">
        <v>4019</v>
      </c>
      <c r="B318" s="52" t="s">
        <v>4016</v>
      </c>
      <c r="C318" s="52" t="s">
        <v>4017</v>
      </c>
      <c r="D318" s="61" t="s">
        <v>1422</v>
      </c>
      <c r="E318" s="41">
        <v>0</v>
      </c>
      <c r="F318" s="40" t="s">
        <v>41</v>
      </c>
      <c r="G318" s="41">
        <v>0</v>
      </c>
      <c r="H318" s="40" t="s">
        <v>41</v>
      </c>
      <c r="I318" s="41">
        <v>0</v>
      </c>
      <c r="J318" s="40" t="s">
        <v>41</v>
      </c>
      <c r="K318" s="41">
        <v>30000</v>
      </c>
      <c r="L318" s="40" t="s">
        <v>4950</v>
      </c>
      <c r="M318" s="41">
        <v>0</v>
      </c>
      <c r="N318" s="40" t="s">
        <v>41</v>
      </c>
      <c r="O318" s="41">
        <f t="shared" si="12"/>
        <v>30000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0" t="s">
        <v>4018</v>
      </c>
      <c r="X318" s="40" t="s">
        <v>41</v>
      </c>
      <c r="Y318" s="2" t="s">
        <v>41</v>
      </c>
      <c r="Z318" s="2" t="s">
        <v>41</v>
      </c>
      <c r="AA318" s="22"/>
      <c r="AB318" s="2" t="s">
        <v>41</v>
      </c>
    </row>
    <row r="319" spans="1:28" ht="30" customHeight="1" hidden="1">
      <c r="A319" s="6" t="s">
        <v>4084</v>
      </c>
      <c r="B319" s="52" t="s">
        <v>4081</v>
      </c>
      <c r="C319" s="52" t="s">
        <v>4082</v>
      </c>
      <c r="D319" s="61" t="s">
        <v>1422</v>
      </c>
      <c r="E319" s="41">
        <v>0</v>
      </c>
      <c r="F319" s="40" t="s">
        <v>41</v>
      </c>
      <c r="G319" s="41">
        <v>2705.55</v>
      </c>
      <c r="H319" s="40" t="s">
        <v>5028</v>
      </c>
      <c r="I319" s="41">
        <v>0</v>
      </c>
      <c r="J319" s="40" t="s">
        <v>41</v>
      </c>
      <c r="K319" s="41">
        <v>0</v>
      </c>
      <c r="L319" s="40" t="s">
        <v>41</v>
      </c>
      <c r="M319" s="41">
        <v>0</v>
      </c>
      <c r="N319" s="40" t="s">
        <v>41</v>
      </c>
      <c r="O319" s="41">
        <f t="shared" si="12"/>
        <v>2705.55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0</v>
      </c>
      <c r="W319" s="40" t="s">
        <v>4083</v>
      </c>
      <c r="X319" s="40" t="s">
        <v>41</v>
      </c>
      <c r="Y319" s="2" t="s">
        <v>41</v>
      </c>
      <c r="Z319" s="2" t="s">
        <v>41</v>
      </c>
      <c r="AA319" s="22"/>
      <c r="AB319" s="2" t="s">
        <v>41</v>
      </c>
    </row>
    <row r="320" spans="1:28" ht="30" customHeight="1" hidden="1">
      <c r="A320" s="6" t="s">
        <v>1678</v>
      </c>
      <c r="B320" s="52" t="s">
        <v>294</v>
      </c>
      <c r="C320" s="52" t="s">
        <v>1676</v>
      </c>
      <c r="D320" s="61" t="s">
        <v>1422</v>
      </c>
      <c r="E320" s="41">
        <v>9040</v>
      </c>
      <c r="F320" s="40" t="s">
        <v>41</v>
      </c>
      <c r="G320" s="41">
        <v>17655.55</v>
      </c>
      <c r="H320" s="40" t="s">
        <v>5029</v>
      </c>
      <c r="I320" s="41">
        <v>17683.33</v>
      </c>
      <c r="J320" s="40" t="s">
        <v>5030</v>
      </c>
      <c r="K320" s="41">
        <v>0</v>
      </c>
      <c r="L320" s="40" t="s">
        <v>41</v>
      </c>
      <c r="M320" s="41">
        <v>0</v>
      </c>
      <c r="N320" s="40" t="s">
        <v>41</v>
      </c>
      <c r="O320" s="41">
        <f t="shared" si="12"/>
        <v>9040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0" t="s">
        <v>1677</v>
      </c>
      <c r="X320" s="40" t="s">
        <v>41</v>
      </c>
      <c r="Y320" s="2" t="s">
        <v>41</v>
      </c>
      <c r="Z320" s="2" t="s">
        <v>41</v>
      </c>
      <c r="AA320" s="22"/>
      <c r="AB320" s="2" t="s">
        <v>41</v>
      </c>
    </row>
    <row r="321" spans="1:28" ht="30" customHeight="1" hidden="1">
      <c r="A321" s="6" t="s">
        <v>3734</v>
      </c>
      <c r="B321" s="52" t="s">
        <v>294</v>
      </c>
      <c r="C321" s="52" t="s">
        <v>3732</v>
      </c>
      <c r="D321" s="61" t="s">
        <v>1422</v>
      </c>
      <c r="E321" s="41">
        <v>6010</v>
      </c>
      <c r="F321" s="40" t="s">
        <v>41</v>
      </c>
      <c r="G321" s="41">
        <v>8744.44</v>
      </c>
      <c r="H321" s="40" t="s">
        <v>5029</v>
      </c>
      <c r="I321" s="41">
        <v>8766.66</v>
      </c>
      <c r="J321" s="40" t="s">
        <v>5030</v>
      </c>
      <c r="K321" s="41">
        <v>0</v>
      </c>
      <c r="L321" s="40" t="s">
        <v>41</v>
      </c>
      <c r="M321" s="41">
        <v>0</v>
      </c>
      <c r="N321" s="40" t="s">
        <v>41</v>
      </c>
      <c r="O321" s="41">
        <f t="shared" si="12"/>
        <v>6010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41">
        <v>0</v>
      </c>
      <c r="V321" s="41">
        <v>0</v>
      </c>
      <c r="W321" s="40" t="s">
        <v>3733</v>
      </c>
      <c r="X321" s="40" t="s">
        <v>41</v>
      </c>
      <c r="Y321" s="2" t="s">
        <v>41</v>
      </c>
      <c r="Z321" s="2" t="s">
        <v>41</v>
      </c>
      <c r="AA321" s="22"/>
      <c r="AB321" s="2" t="s">
        <v>41</v>
      </c>
    </row>
    <row r="322" spans="1:28" ht="30" customHeight="1" hidden="1">
      <c r="A322" s="6" t="s">
        <v>3745</v>
      </c>
      <c r="B322" s="52" t="s">
        <v>3742</v>
      </c>
      <c r="C322" s="52" t="s">
        <v>3743</v>
      </c>
      <c r="D322" s="61" t="s">
        <v>1422</v>
      </c>
      <c r="E322" s="41">
        <v>5060</v>
      </c>
      <c r="F322" s="40" t="s">
        <v>41</v>
      </c>
      <c r="G322" s="41">
        <v>7988.88</v>
      </c>
      <c r="H322" s="40" t="s">
        <v>5029</v>
      </c>
      <c r="I322" s="41">
        <v>8305.55</v>
      </c>
      <c r="J322" s="40" t="s">
        <v>5030</v>
      </c>
      <c r="K322" s="41">
        <v>0</v>
      </c>
      <c r="L322" s="40" t="s">
        <v>41</v>
      </c>
      <c r="M322" s="41">
        <v>0</v>
      </c>
      <c r="N322" s="40" t="s">
        <v>41</v>
      </c>
      <c r="O322" s="41">
        <f t="shared" si="12"/>
        <v>5060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41">
        <v>0</v>
      </c>
      <c r="V322" s="41">
        <v>0</v>
      </c>
      <c r="W322" s="40" t="s">
        <v>3744</v>
      </c>
      <c r="X322" s="40" t="s">
        <v>41</v>
      </c>
      <c r="Y322" s="2" t="s">
        <v>41</v>
      </c>
      <c r="Z322" s="2" t="s">
        <v>41</v>
      </c>
      <c r="AA322" s="22"/>
      <c r="AB322" s="2" t="s">
        <v>41</v>
      </c>
    </row>
    <row r="323" spans="1:28" ht="30" customHeight="1" hidden="1">
      <c r="A323" s="6" t="s">
        <v>1967</v>
      </c>
      <c r="B323" s="52" t="s">
        <v>1955</v>
      </c>
      <c r="C323" s="52" t="s">
        <v>1965</v>
      </c>
      <c r="D323" s="61" t="s">
        <v>1422</v>
      </c>
      <c r="E323" s="41">
        <v>9310</v>
      </c>
      <c r="F323" s="40" t="s">
        <v>41</v>
      </c>
      <c r="G323" s="41">
        <v>9999</v>
      </c>
      <c r="H323" s="40" t="s">
        <v>5031</v>
      </c>
      <c r="I323" s="41">
        <v>10645.16</v>
      </c>
      <c r="J323" s="40" t="s">
        <v>5032</v>
      </c>
      <c r="K323" s="41">
        <v>0</v>
      </c>
      <c r="L323" s="40" t="s">
        <v>41</v>
      </c>
      <c r="M323" s="41">
        <v>0</v>
      </c>
      <c r="N323" s="40" t="s">
        <v>41</v>
      </c>
      <c r="O323" s="41">
        <f t="shared" si="12"/>
        <v>9310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41">
        <v>0</v>
      </c>
      <c r="V323" s="41">
        <v>0</v>
      </c>
      <c r="W323" s="40" t="s">
        <v>1966</v>
      </c>
      <c r="X323" s="40" t="s">
        <v>41</v>
      </c>
      <c r="Y323" s="2" t="s">
        <v>41</v>
      </c>
      <c r="Z323" s="2" t="s">
        <v>41</v>
      </c>
      <c r="AA323" s="22"/>
      <c r="AB323" s="2" t="s">
        <v>41</v>
      </c>
    </row>
    <row r="324" spans="1:28" ht="30" customHeight="1" hidden="1">
      <c r="A324" s="6" t="s">
        <v>2535</v>
      </c>
      <c r="B324" s="52" t="s">
        <v>1955</v>
      </c>
      <c r="C324" s="52" t="s">
        <v>2533</v>
      </c>
      <c r="D324" s="61" t="s">
        <v>1422</v>
      </c>
      <c r="E324" s="41">
        <v>17400</v>
      </c>
      <c r="F324" s="40" t="s">
        <v>41</v>
      </c>
      <c r="G324" s="41">
        <v>0</v>
      </c>
      <c r="H324" s="40" t="s">
        <v>41</v>
      </c>
      <c r="I324" s="41">
        <v>0</v>
      </c>
      <c r="J324" s="40" t="s">
        <v>41</v>
      </c>
      <c r="K324" s="41">
        <v>0</v>
      </c>
      <c r="L324" s="40" t="s">
        <v>41</v>
      </c>
      <c r="M324" s="41">
        <v>0</v>
      </c>
      <c r="N324" s="40" t="s">
        <v>41</v>
      </c>
      <c r="O324" s="41">
        <f t="shared" si="12"/>
        <v>17400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0" t="s">
        <v>2534</v>
      </c>
      <c r="X324" s="40" t="s">
        <v>41</v>
      </c>
      <c r="Y324" s="2" t="s">
        <v>41</v>
      </c>
      <c r="Z324" s="2" t="s">
        <v>41</v>
      </c>
      <c r="AA324" s="22"/>
      <c r="AB324" s="2" t="s">
        <v>41</v>
      </c>
    </row>
    <row r="325" spans="1:28" ht="30" customHeight="1" hidden="1">
      <c r="A325" s="6" t="s">
        <v>1958</v>
      </c>
      <c r="B325" s="52" t="s">
        <v>1955</v>
      </c>
      <c r="C325" s="52" t="s">
        <v>1956</v>
      </c>
      <c r="D325" s="61" t="s">
        <v>1422</v>
      </c>
      <c r="E325" s="41">
        <v>12037</v>
      </c>
      <c r="F325" s="40" t="s">
        <v>41</v>
      </c>
      <c r="G325" s="41">
        <v>13332</v>
      </c>
      <c r="H325" s="40" t="s">
        <v>5031</v>
      </c>
      <c r="I325" s="41">
        <v>0</v>
      </c>
      <c r="J325" s="40" t="s">
        <v>41</v>
      </c>
      <c r="K325" s="41">
        <v>0</v>
      </c>
      <c r="L325" s="40" t="s">
        <v>41</v>
      </c>
      <c r="M325" s="41">
        <v>0</v>
      </c>
      <c r="N325" s="40" t="s">
        <v>41</v>
      </c>
      <c r="O325" s="41">
        <f t="shared" si="12"/>
        <v>12037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1">
        <v>0</v>
      </c>
      <c r="V325" s="41">
        <v>0</v>
      </c>
      <c r="W325" s="40" t="s">
        <v>1957</v>
      </c>
      <c r="X325" s="40" t="s">
        <v>41</v>
      </c>
      <c r="Y325" s="2" t="s">
        <v>41</v>
      </c>
      <c r="Z325" s="2" t="s">
        <v>41</v>
      </c>
      <c r="AA325" s="22"/>
      <c r="AB325" s="2" t="s">
        <v>41</v>
      </c>
    </row>
    <row r="326" spans="1:28" ht="30" customHeight="1" hidden="1">
      <c r="A326" s="6" t="s">
        <v>2530</v>
      </c>
      <c r="B326" s="52" t="s">
        <v>1955</v>
      </c>
      <c r="C326" s="52" t="s">
        <v>2528</v>
      </c>
      <c r="D326" s="61" t="s">
        <v>1422</v>
      </c>
      <c r="E326" s="41">
        <v>10010</v>
      </c>
      <c r="F326" s="40" t="s">
        <v>41</v>
      </c>
      <c r="G326" s="41">
        <v>0</v>
      </c>
      <c r="H326" s="40" t="s">
        <v>41</v>
      </c>
      <c r="I326" s="41">
        <v>0</v>
      </c>
      <c r="J326" s="40" t="s">
        <v>41</v>
      </c>
      <c r="K326" s="41">
        <v>0</v>
      </c>
      <c r="L326" s="40" t="s">
        <v>41</v>
      </c>
      <c r="M326" s="41">
        <v>0</v>
      </c>
      <c r="N326" s="40" t="s">
        <v>41</v>
      </c>
      <c r="O326" s="41">
        <f t="shared" si="12"/>
        <v>10010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41">
        <v>0</v>
      </c>
      <c r="V326" s="41">
        <v>0</v>
      </c>
      <c r="W326" s="40" t="s">
        <v>2529</v>
      </c>
      <c r="X326" s="40" t="s">
        <v>41</v>
      </c>
      <c r="Y326" s="2" t="s">
        <v>41</v>
      </c>
      <c r="Z326" s="2" t="s">
        <v>41</v>
      </c>
      <c r="AA326" s="22"/>
      <c r="AB326" s="2" t="s">
        <v>41</v>
      </c>
    </row>
    <row r="327" spans="1:28" ht="30" customHeight="1" hidden="1">
      <c r="A327" s="6" t="s">
        <v>2539</v>
      </c>
      <c r="B327" s="52" t="s">
        <v>828</v>
      </c>
      <c r="C327" s="52" t="s">
        <v>41</v>
      </c>
      <c r="D327" s="61" t="s">
        <v>1422</v>
      </c>
      <c r="E327" s="41">
        <v>0</v>
      </c>
      <c r="F327" s="40" t="s">
        <v>41</v>
      </c>
      <c r="G327" s="41">
        <v>0</v>
      </c>
      <c r="H327" s="40" t="s">
        <v>41</v>
      </c>
      <c r="I327" s="41">
        <v>0</v>
      </c>
      <c r="J327" s="40" t="s">
        <v>41</v>
      </c>
      <c r="K327" s="41">
        <v>0</v>
      </c>
      <c r="L327" s="40" t="s">
        <v>41</v>
      </c>
      <c r="M327" s="41">
        <v>2000</v>
      </c>
      <c r="N327" s="40" t="s">
        <v>41</v>
      </c>
      <c r="O327" s="41">
        <f t="shared" si="12"/>
        <v>2000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0</v>
      </c>
      <c r="V327" s="41">
        <v>0</v>
      </c>
      <c r="W327" s="40" t="s">
        <v>2538</v>
      </c>
      <c r="X327" s="40" t="s">
        <v>41</v>
      </c>
      <c r="Y327" s="2" t="s">
        <v>41</v>
      </c>
      <c r="Z327" s="2" t="s">
        <v>41</v>
      </c>
      <c r="AA327" s="22"/>
      <c r="AB327" s="2" t="s">
        <v>41</v>
      </c>
    </row>
    <row r="328" spans="1:28" ht="30" customHeight="1" hidden="1">
      <c r="A328" s="6" t="s">
        <v>3749</v>
      </c>
      <c r="B328" s="52" t="s">
        <v>1680</v>
      </c>
      <c r="C328" s="52" t="s">
        <v>3747</v>
      </c>
      <c r="D328" s="61" t="s">
        <v>1422</v>
      </c>
      <c r="E328" s="41">
        <v>0</v>
      </c>
      <c r="F328" s="40" t="s">
        <v>41</v>
      </c>
      <c r="G328" s="41">
        <v>3483.33</v>
      </c>
      <c r="H328" s="40" t="s">
        <v>5029</v>
      </c>
      <c r="I328" s="41">
        <v>2433.33</v>
      </c>
      <c r="J328" s="40" t="s">
        <v>5033</v>
      </c>
      <c r="K328" s="41">
        <v>0</v>
      </c>
      <c r="L328" s="40" t="s">
        <v>41</v>
      </c>
      <c r="M328" s="41">
        <v>0</v>
      </c>
      <c r="N328" s="40" t="s">
        <v>41</v>
      </c>
      <c r="O328" s="41">
        <f t="shared" si="12"/>
        <v>2433.33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0" t="s">
        <v>3748</v>
      </c>
      <c r="X328" s="40" t="s">
        <v>41</v>
      </c>
      <c r="Y328" s="2" t="s">
        <v>41</v>
      </c>
      <c r="Z328" s="2" t="s">
        <v>41</v>
      </c>
      <c r="AA328" s="22"/>
      <c r="AB328" s="2" t="s">
        <v>41</v>
      </c>
    </row>
    <row r="329" spans="1:28" ht="30" customHeight="1" hidden="1">
      <c r="A329" s="6" t="s">
        <v>1683</v>
      </c>
      <c r="B329" s="52" t="s">
        <v>1680</v>
      </c>
      <c r="C329" s="52" t="s">
        <v>1681</v>
      </c>
      <c r="D329" s="61" t="s">
        <v>1422</v>
      </c>
      <c r="E329" s="41">
        <v>0</v>
      </c>
      <c r="F329" s="40" t="s">
        <v>41</v>
      </c>
      <c r="G329" s="41">
        <v>3579.44</v>
      </c>
      <c r="H329" s="40" t="s">
        <v>5029</v>
      </c>
      <c r="I329" s="41">
        <v>2488.88</v>
      </c>
      <c r="J329" s="40" t="s">
        <v>5033</v>
      </c>
      <c r="K329" s="41">
        <v>0</v>
      </c>
      <c r="L329" s="40" t="s">
        <v>41</v>
      </c>
      <c r="M329" s="41">
        <v>0</v>
      </c>
      <c r="N329" s="40" t="s">
        <v>41</v>
      </c>
      <c r="O329" s="41">
        <f t="shared" si="12"/>
        <v>2488.88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0" t="s">
        <v>1682</v>
      </c>
      <c r="X329" s="40" t="s">
        <v>41</v>
      </c>
      <c r="Y329" s="2" t="s">
        <v>41</v>
      </c>
      <c r="Z329" s="2" t="s">
        <v>41</v>
      </c>
      <c r="AA329" s="22"/>
      <c r="AB329" s="2" t="s">
        <v>41</v>
      </c>
    </row>
    <row r="330" spans="1:28" ht="30" customHeight="1" hidden="1">
      <c r="A330" s="6" t="s">
        <v>4023</v>
      </c>
      <c r="B330" s="52" t="s">
        <v>1680</v>
      </c>
      <c r="C330" s="52" t="s">
        <v>4021</v>
      </c>
      <c r="D330" s="61" t="s">
        <v>1422</v>
      </c>
      <c r="E330" s="41">
        <v>0</v>
      </c>
      <c r="F330" s="40" t="s">
        <v>41</v>
      </c>
      <c r="G330" s="41">
        <v>0</v>
      </c>
      <c r="H330" s="40" t="s">
        <v>41</v>
      </c>
      <c r="I330" s="41">
        <v>0</v>
      </c>
      <c r="J330" s="40" t="s">
        <v>41</v>
      </c>
      <c r="K330" s="41">
        <v>5222</v>
      </c>
      <c r="L330" s="40" t="s">
        <v>4960</v>
      </c>
      <c r="M330" s="41">
        <v>0</v>
      </c>
      <c r="N330" s="40" t="s">
        <v>41</v>
      </c>
      <c r="O330" s="41">
        <f t="shared" si="12"/>
        <v>5222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41">
        <v>0</v>
      </c>
      <c r="V330" s="41">
        <v>0</v>
      </c>
      <c r="W330" s="40" t="s">
        <v>4022</v>
      </c>
      <c r="X330" s="40" t="s">
        <v>41</v>
      </c>
      <c r="Y330" s="2" t="s">
        <v>41</v>
      </c>
      <c r="Z330" s="2" t="s">
        <v>41</v>
      </c>
      <c r="AA330" s="22"/>
      <c r="AB330" s="2" t="s">
        <v>41</v>
      </c>
    </row>
    <row r="331" spans="1:28" ht="30" customHeight="1" hidden="1">
      <c r="A331" s="6" t="s">
        <v>269</v>
      </c>
      <c r="B331" s="52" t="s">
        <v>266</v>
      </c>
      <c r="C331" s="52" t="s">
        <v>267</v>
      </c>
      <c r="D331" s="61" t="s">
        <v>59</v>
      </c>
      <c r="E331" s="41">
        <v>12130</v>
      </c>
      <c r="F331" s="40" t="s">
        <v>41</v>
      </c>
      <c r="G331" s="41">
        <v>0</v>
      </c>
      <c r="H331" s="40" t="s">
        <v>41</v>
      </c>
      <c r="I331" s="41">
        <v>0</v>
      </c>
      <c r="J331" s="40" t="s">
        <v>41</v>
      </c>
      <c r="K331" s="41">
        <v>0</v>
      </c>
      <c r="L331" s="40" t="s">
        <v>41</v>
      </c>
      <c r="M331" s="41">
        <v>0</v>
      </c>
      <c r="N331" s="40" t="s">
        <v>41</v>
      </c>
      <c r="O331" s="41">
        <f t="shared" si="12"/>
        <v>12130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1">
        <v>0</v>
      </c>
      <c r="V331" s="41">
        <v>0</v>
      </c>
      <c r="W331" s="40" t="s">
        <v>268</v>
      </c>
      <c r="X331" s="40" t="s">
        <v>41</v>
      </c>
      <c r="Y331" s="2" t="s">
        <v>41</v>
      </c>
      <c r="Z331" s="2" t="s">
        <v>41</v>
      </c>
      <c r="AA331" s="22"/>
      <c r="AB331" s="2" t="s">
        <v>41</v>
      </c>
    </row>
    <row r="332" spans="1:28" ht="30" customHeight="1" hidden="1">
      <c r="A332" s="6" t="s">
        <v>3799</v>
      </c>
      <c r="B332" s="52" t="s">
        <v>3792</v>
      </c>
      <c r="C332" s="52" t="s">
        <v>3797</v>
      </c>
      <c r="D332" s="61" t="s">
        <v>59</v>
      </c>
      <c r="E332" s="41">
        <v>0</v>
      </c>
      <c r="F332" s="40" t="s">
        <v>41</v>
      </c>
      <c r="G332" s="41">
        <v>850</v>
      </c>
      <c r="H332" s="40" t="s">
        <v>5034</v>
      </c>
      <c r="I332" s="41">
        <v>862</v>
      </c>
      <c r="J332" s="40" t="s">
        <v>5035</v>
      </c>
      <c r="K332" s="41">
        <v>0</v>
      </c>
      <c r="L332" s="40" t="s">
        <v>41</v>
      </c>
      <c r="M332" s="41">
        <v>0</v>
      </c>
      <c r="N332" s="40" t="s">
        <v>41</v>
      </c>
      <c r="O332" s="41">
        <f t="shared" si="12"/>
        <v>850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0" t="s">
        <v>3798</v>
      </c>
      <c r="X332" s="40" t="s">
        <v>41</v>
      </c>
      <c r="Y332" s="2" t="s">
        <v>41</v>
      </c>
      <c r="Z332" s="2" t="s">
        <v>41</v>
      </c>
      <c r="AA332" s="22"/>
      <c r="AB332" s="2" t="s">
        <v>41</v>
      </c>
    </row>
    <row r="333" spans="1:28" ht="30" customHeight="1" hidden="1">
      <c r="A333" s="6" t="s">
        <v>3795</v>
      </c>
      <c r="B333" s="52" t="s">
        <v>3792</v>
      </c>
      <c r="C333" s="52" t="s">
        <v>3793</v>
      </c>
      <c r="D333" s="61" t="s">
        <v>59</v>
      </c>
      <c r="E333" s="41">
        <v>0</v>
      </c>
      <c r="F333" s="40" t="s">
        <v>41</v>
      </c>
      <c r="G333" s="41">
        <v>1300</v>
      </c>
      <c r="H333" s="40" t="s">
        <v>5034</v>
      </c>
      <c r="I333" s="41">
        <v>1313</v>
      </c>
      <c r="J333" s="40" t="s">
        <v>5035</v>
      </c>
      <c r="K333" s="41">
        <v>0</v>
      </c>
      <c r="L333" s="40" t="s">
        <v>41</v>
      </c>
      <c r="M333" s="41">
        <v>0</v>
      </c>
      <c r="N333" s="40" t="s">
        <v>41</v>
      </c>
      <c r="O333" s="41">
        <f t="shared" si="12"/>
        <v>1300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41">
        <v>0</v>
      </c>
      <c r="V333" s="41">
        <v>0</v>
      </c>
      <c r="W333" s="40" t="s">
        <v>3794</v>
      </c>
      <c r="X333" s="40" t="s">
        <v>41</v>
      </c>
      <c r="Y333" s="2" t="s">
        <v>41</v>
      </c>
      <c r="Z333" s="2" t="s">
        <v>41</v>
      </c>
      <c r="AA333" s="22"/>
      <c r="AB333" s="2" t="s">
        <v>41</v>
      </c>
    </row>
    <row r="334" spans="1:28" ht="30" customHeight="1" hidden="1">
      <c r="A334" s="6" t="s">
        <v>3653</v>
      </c>
      <c r="B334" s="52" t="s">
        <v>266</v>
      </c>
      <c r="C334" s="52" t="s">
        <v>3651</v>
      </c>
      <c r="D334" s="61" t="s">
        <v>59</v>
      </c>
      <c r="E334" s="41">
        <v>0</v>
      </c>
      <c r="F334" s="40" t="s">
        <v>41</v>
      </c>
      <c r="G334" s="41">
        <v>2080</v>
      </c>
      <c r="H334" s="40" t="s">
        <v>5036</v>
      </c>
      <c r="I334" s="41">
        <v>0</v>
      </c>
      <c r="J334" s="40" t="s">
        <v>41</v>
      </c>
      <c r="K334" s="41">
        <v>0</v>
      </c>
      <c r="L334" s="40" t="s">
        <v>41</v>
      </c>
      <c r="M334" s="41">
        <v>0</v>
      </c>
      <c r="N334" s="40" t="s">
        <v>41</v>
      </c>
      <c r="O334" s="41">
        <f t="shared" si="12"/>
        <v>2080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0" t="s">
        <v>3652</v>
      </c>
      <c r="X334" s="40" t="s">
        <v>41</v>
      </c>
      <c r="Y334" s="2" t="s">
        <v>41</v>
      </c>
      <c r="Z334" s="2" t="s">
        <v>41</v>
      </c>
      <c r="AA334" s="22"/>
      <c r="AB334" s="2" t="s">
        <v>41</v>
      </c>
    </row>
    <row r="335" spans="1:28" ht="30" customHeight="1" hidden="1">
      <c r="A335" s="6" t="s">
        <v>2173</v>
      </c>
      <c r="B335" s="52" t="s">
        <v>2166</v>
      </c>
      <c r="C335" s="52" t="s">
        <v>2171</v>
      </c>
      <c r="D335" s="61" t="s">
        <v>59</v>
      </c>
      <c r="E335" s="41">
        <v>0</v>
      </c>
      <c r="F335" s="40" t="s">
        <v>41</v>
      </c>
      <c r="G335" s="41">
        <v>0</v>
      </c>
      <c r="H335" s="40" t="s">
        <v>41</v>
      </c>
      <c r="I335" s="41">
        <v>3040</v>
      </c>
      <c r="J335" s="40" t="s">
        <v>5037</v>
      </c>
      <c r="K335" s="41">
        <v>0</v>
      </c>
      <c r="L335" s="40" t="s">
        <v>41</v>
      </c>
      <c r="M335" s="41">
        <v>0</v>
      </c>
      <c r="N335" s="40" t="s">
        <v>41</v>
      </c>
      <c r="O335" s="41">
        <f t="shared" si="12"/>
        <v>3040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0" t="s">
        <v>2172</v>
      </c>
      <c r="X335" s="40" t="s">
        <v>41</v>
      </c>
      <c r="Y335" s="2" t="s">
        <v>41</v>
      </c>
      <c r="Z335" s="2" t="s">
        <v>41</v>
      </c>
      <c r="AA335" s="22"/>
      <c r="AB335" s="2" t="s">
        <v>41</v>
      </c>
    </row>
    <row r="336" spans="1:28" ht="30" customHeight="1" hidden="1">
      <c r="A336" s="6" t="s">
        <v>2169</v>
      </c>
      <c r="B336" s="52" t="s">
        <v>2166</v>
      </c>
      <c r="C336" s="52" t="s">
        <v>2167</v>
      </c>
      <c r="D336" s="61" t="s">
        <v>59</v>
      </c>
      <c r="E336" s="41">
        <v>5020</v>
      </c>
      <c r="F336" s="40" t="s">
        <v>41</v>
      </c>
      <c r="G336" s="41">
        <v>6960</v>
      </c>
      <c r="H336" s="40" t="s">
        <v>5038</v>
      </c>
      <c r="I336" s="41">
        <v>0</v>
      </c>
      <c r="J336" s="40" t="s">
        <v>41</v>
      </c>
      <c r="K336" s="41">
        <v>0</v>
      </c>
      <c r="L336" s="40" t="s">
        <v>41</v>
      </c>
      <c r="M336" s="41">
        <v>0</v>
      </c>
      <c r="N336" s="40" t="s">
        <v>41</v>
      </c>
      <c r="O336" s="41">
        <f t="shared" si="12"/>
        <v>5020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0" t="s">
        <v>2168</v>
      </c>
      <c r="X336" s="40" t="s">
        <v>41</v>
      </c>
      <c r="Y336" s="2" t="s">
        <v>41</v>
      </c>
      <c r="Z336" s="2" t="s">
        <v>41</v>
      </c>
      <c r="AA336" s="22"/>
      <c r="AB336" s="2" t="s">
        <v>41</v>
      </c>
    </row>
    <row r="337" spans="1:28" ht="30" customHeight="1" hidden="1">
      <c r="A337" s="6" t="s">
        <v>3852</v>
      </c>
      <c r="B337" s="52" t="s">
        <v>2166</v>
      </c>
      <c r="C337" s="52" t="s">
        <v>3850</v>
      </c>
      <c r="D337" s="61" t="s">
        <v>59</v>
      </c>
      <c r="E337" s="41">
        <v>6730</v>
      </c>
      <c r="F337" s="40" t="s">
        <v>41</v>
      </c>
      <c r="G337" s="41">
        <v>9330</v>
      </c>
      <c r="H337" s="40" t="s">
        <v>5038</v>
      </c>
      <c r="I337" s="41">
        <v>5640</v>
      </c>
      <c r="J337" s="40" t="s">
        <v>5037</v>
      </c>
      <c r="K337" s="41">
        <v>0</v>
      </c>
      <c r="L337" s="40" t="s">
        <v>41</v>
      </c>
      <c r="M337" s="41">
        <v>0</v>
      </c>
      <c r="N337" s="40" t="s">
        <v>41</v>
      </c>
      <c r="O337" s="41">
        <f t="shared" si="12"/>
        <v>5640</v>
      </c>
      <c r="P337" s="41">
        <v>0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0" t="s">
        <v>3851</v>
      </c>
      <c r="X337" s="40" t="s">
        <v>41</v>
      </c>
      <c r="Y337" s="2" t="s">
        <v>41</v>
      </c>
      <c r="Z337" s="2" t="s">
        <v>41</v>
      </c>
      <c r="AA337" s="22"/>
      <c r="AB337" s="2" t="s">
        <v>41</v>
      </c>
    </row>
    <row r="338" spans="1:28" ht="30" customHeight="1" hidden="1">
      <c r="A338" s="6" t="s">
        <v>2824</v>
      </c>
      <c r="B338" s="52" t="s">
        <v>2821</v>
      </c>
      <c r="C338" s="52" t="s">
        <v>2822</v>
      </c>
      <c r="D338" s="61" t="s">
        <v>74</v>
      </c>
      <c r="E338" s="41">
        <v>0</v>
      </c>
      <c r="F338" s="40" t="s">
        <v>41</v>
      </c>
      <c r="G338" s="41">
        <v>0</v>
      </c>
      <c r="H338" s="40" t="s">
        <v>41</v>
      </c>
      <c r="I338" s="41">
        <v>30000</v>
      </c>
      <c r="J338" s="40" t="s">
        <v>4932</v>
      </c>
      <c r="K338" s="41">
        <v>18000</v>
      </c>
      <c r="L338" s="40" t="s">
        <v>5039</v>
      </c>
      <c r="M338" s="41">
        <v>0</v>
      </c>
      <c r="N338" s="40" t="s">
        <v>41</v>
      </c>
      <c r="O338" s="41">
        <f t="shared" si="12"/>
        <v>18000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0" t="s">
        <v>2823</v>
      </c>
      <c r="X338" s="40" t="s">
        <v>41</v>
      </c>
      <c r="Y338" s="2" t="s">
        <v>41</v>
      </c>
      <c r="Z338" s="2" t="s">
        <v>41</v>
      </c>
      <c r="AA338" s="22"/>
      <c r="AB338" s="2" t="s">
        <v>41</v>
      </c>
    </row>
    <row r="339" spans="1:28" ht="30" customHeight="1" hidden="1">
      <c r="A339" s="6" t="s">
        <v>2828</v>
      </c>
      <c r="B339" s="52" t="s">
        <v>2826</v>
      </c>
      <c r="C339" s="52" t="s">
        <v>41</v>
      </c>
      <c r="D339" s="61" t="s">
        <v>150</v>
      </c>
      <c r="E339" s="41">
        <v>0</v>
      </c>
      <c r="F339" s="40" t="s">
        <v>41</v>
      </c>
      <c r="G339" s="41">
        <v>0</v>
      </c>
      <c r="H339" s="40" t="s">
        <v>41</v>
      </c>
      <c r="I339" s="41">
        <v>25000</v>
      </c>
      <c r="J339" s="40" t="s">
        <v>4932</v>
      </c>
      <c r="K339" s="41">
        <v>0</v>
      </c>
      <c r="L339" s="40" t="s">
        <v>41</v>
      </c>
      <c r="M339" s="41">
        <v>0</v>
      </c>
      <c r="N339" s="40" t="s">
        <v>41</v>
      </c>
      <c r="O339" s="41">
        <f t="shared" si="12"/>
        <v>25000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0" t="s">
        <v>2827</v>
      </c>
      <c r="X339" s="40" t="s">
        <v>41</v>
      </c>
      <c r="Y339" s="2" t="s">
        <v>41</v>
      </c>
      <c r="Z339" s="2" t="s">
        <v>41</v>
      </c>
      <c r="AA339" s="22"/>
      <c r="AB339" s="2" t="s">
        <v>41</v>
      </c>
    </row>
    <row r="340" spans="1:28" ht="30" customHeight="1" hidden="1">
      <c r="A340" s="6" t="s">
        <v>2832</v>
      </c>
      <c r="B340" s="52" t="s">
        <v>2830</v>
      </c>
      <c r="C340" s="52" t="s">
        <v>41</v>
      </c>
      <c r="D340" s="61" t="s">
        <v>150</v>
      </c>
      <c r="E340" s="41">
        <v>0</v>
      </c>
      <c r="F340" s="40" t="s">
        <v>41</v>
      </c>
      <c r="G340" s="41">
        <v>0</v>
      </c>
      <c r="H340" s="40" t="s">
        <v>41</v>
      </c>
      <c r="I340" s="41">
        <v>20000</v>
      </c>
      <c r="J340" s="40" t="s">
        <v>4932</v>
      </c>
      <c r="K340" s="41">
        <v>0</v>
      </c>
      <c r="L340" s="40" t="s">
        <v>41</v>
      </c>
      <c r="M340" s="41">
        <v>0</v>
      </c>
      <c r="N340" s="40" t="s">
        <v>41</v>
      </c>
      <c r="O340" s="41">
        <f t="shared" si="12"/>
        <v>20000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0" t="s">
        <v>2831</v>
      </c>
      <c r="X340" s="40" t="s">
        <v>41</v>
      </c>
      <c r="Y340" s="2" t="s">
        <v>41</v>
      </c>
      <c r="Z340" s="2" t="s">
        <v>41</v>
      </c>
      <c r="AA340" s="22"/>
      <c r="AB340" s="2" t="s">
        <v>41</v>
      </c>
    </row>
    <row r="341" spans="1:28" ht="30" customHeight="1" hidden="1">
      <c r="A341" s="6" t="s">
        <v>2836</v>
      </c>
      <c r="B341" s="52" t="s">
        <v>2834</v>
      </c>
      <c r="C341" s="52" t="s">
        <v>41</v>
      </c>
      <c r="D341" s="61" t="s">
        <v>59</v>
      </c>
      <c r="E341" s="41">
        <v>0</v>
      </c>
      <c r="F341" s="40" t="s">
        <v>41</v>
      </c>
      <c r="G341" s="41">
        <v>0</v>
      </c>
      <c r="H341" s="40" t="s">
        <v>41</v>
      </c>
      <c r="I341" s="41">
        <v>15000</v>
      </c>
      <c r="J341" s="40" t="s">
        <v>4932</v>
      </c>
      <c r="K341" s="41">
        <v>0</v>
      </c>
      <c r="L341" s="40" t="s">
        <v>41</v>
      </c>
      <c r="M341" s="41">
        <v>0</v>
      </c>
      <c r="N341" s="40" t="s">
        <v>41</v>
      </c>
      <c r="O341" s="41">
        <f t="shared" si="12"/>
        <v>15000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0" t="s">
        <v>2835</v>
      </c>
      <c r="X341" s="40" t="s">
        <v>41</v>
      </c>
      <c r="Y341" s="2" t="s">
        <v>41</v>
      </c>
      <c r="Z341" s="2" t="s">
        <v>41</v>
      </c>
      <c r="AA341" s="22"/>
      <c r="AB341" s="2" t="s">
        <v>41</v>
      </c>
    </row>
    <row r="342" spans="1:28" ht="30" customHeight="1" hidden="1">
      <c r="A342" s="6" t="s">
        <v>2841</v>
      </c>
      <c r="B342" s="52" t="s">
        <v>2838</v>
      </c>
      <c r="C342" s="52" t="s">
        <v>2839</v>
      </c>
      <c r="D342" s="61" t="s">
        <v>59</v>
      </c>
      <c r="E342" s="41">
        <v>0</v>
      </c>
      <c r="F342" s="40" t="s">
        <v>41</v>
      </c>
      <c r="G342" s="41">
        <v>0</v>
      </c>
      <c r="H342" s="40" t="s">
        <v>41</v>
      </c>
      <c r="I342" s="41">
        <v>10000</v>
      </c>
      <c r="J342" s="40" t="s">
        <v>4932</v>
      </c>
      <c r="K342" s="41">
        <v>0</v>
      </c>
      <c r="L342" s="40" t="s">
        <v>41</v>
      </c>
      <c r="M342" s="41">
        <v>0</v>
      </c>
      <c r="N342" s="40" t="s">
        <v>41</v>
      </c>
      <c r="O342" s="41">
        <f t="shared" si="12"/>
        <v>10000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41">
        <v>0</v>
      </c>
      <c r="V342" s="41">
        <v>0</v>
      </c>
      <c r="W342" s="40" t="s">
        <v>2840</v>
      </c>
      <c r="X342" s="40" t="s">
        <v>41</v>
      </c>
      <c r="Y342" s="2" t="s">
        <v>41</v>
      </c>
      <c r="Z342" s="2" t="s">
        <v>41</v>
      </c>
      <c r="AA342" s="22"/>
      <c r="AB342" s="2" t="s">
        <v>41</v>
      </c>
    </row>
    <row r="343" spans="1:28" ht="30" customHeight="1" hidden="1">
      <c r="A343" s="6" t="s">
        <v>2845</v>
      </c>
      <c r="B343" s="52" t="s">
        <v>2843</v>
      </c>
      <c r="C343" s="52" t="s">
        <v>41</v>
      </c>
      <c r="D343" s="61" t="s">
        <v>59</v>
      </c>
      <c r="E343" s="41">
        <v>0</v>
      </c>
      <c r="F343" s="40" t="s">
        <v>41</v>
      </c>
      <c r="G343" s="41">
        <v>0</v>
      </c>
      <c r="H343" s="40" t="s">
        <v>41</v>
      </c>
      <c r="I343" s="41">
        <v>15000</v>
      </c>
      <c r="J343" s="40" t="s">
        <v>4932</v>
      </c>
      <c r="K343" s="41">
        <v>0</v>
      </c>
      <c r="L343" s="40" t="s">
        <v>41</v>
      </c>
      <c r="M343" s="41">
        <v>0</v>
      </c>
      <c r="N343" s="40" t="s">
        <v>41</v>
      </c>
      <c r="O343" s="41">
        <f t="shared" si="12"/>
        <v>15000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0</v>
      </c>
      <c r="W343" s="40" t="s">
        <v>2844</v>
      </c>
      <c r="X343" s="40" t="s">
        <v>41</v>
      </c>
      <c r="Y343" s="2" t="s">
        <v>41</v>
      </c>
      <c r="Z343" s="2" t="s">
        <v>41</v>
      </c>
      <c r="AA343" s="22"/>
      <c r="AB343" s="2" t="s">
        <v>41</v>
      </c>
    </row>
    <row r="344" spans="1:28" ht="30" customHeight="1" hidden="1">
      <c r="A344" s="6" t="s">
        <v>2850</v>
      </c>
      <c r="B344" s="52" t="s">
        <v>2847</v>
      </c>
      <c r="C344" s="52" t="s">
        <v>2848</v>
      </c>
      <c r="D344" s="61" t="s">
        <v>59</v>
      </c>
      <c r="E344" s="41">
        <v>0</v>
      </c>
      <c r="F344" s="40" t="s">
        <v>41</v>
      </c>
      <c r="G344" s="41">
        <v>0</v>
      </c>
      <c r="H344" s="40" t="s">
        <v>41</v>
      </c>
      <c r="I344" s="41">
        <v>1500</v>
      </c>
      <c r="J344" s="40" t="s">
        <v>4932</v>
      </c>
      <c r="K344" s="41">
        <v>0</v>
      </c>
      <c r="L344" s="40" t="s">
        <v>41</v>
      </c>
      <c r="M344" s="41">
        <v>0</v>
      </c>
      <c r="N344" s="40" t="s">
        <v>41</v>
      </c>
      <c r="O344" s="41">
        <f t="shared" si="12"/>
        <v>1500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0" t="s">
        <v>2849</v>
      </c>
      <c r="X344" s="40" t="s">
        <v>41</v>
      </c>
      <c r="Y344" s="2" t="s">
        <v>41</v>
      </c>
      <c r="Z344" s="2" t="s">
        <v>41</v>
      </c>
      <c r="AA344" s="22"/>
      <c r="AB344" s="2" t="s">
        <v>41</v>
      </c>
    </row>
    <row r="345" spans="1:28" ht="30" customHeight="1" hidden="1">
      <c r="A345" s="6" t="s">
        <v>2854</v>
      </c>
      <c r="B345" s="52" t="s">
        <v>2852</v>
      </c>
      <c r="C345" s="52" t="s">
        <v>41</v>
      </c>
      <c r="D345" s="61" t="s">
        <v>977</v>
      </c>
      <c r="E345" s="41">
        <v>0</v>
      </c>
      <c r="F345" s="40" t="s">
        <v>41</v>
      </c>
      <c r="G345" s="41">
        <v>0</v>
      </c>
      <c r="H345" s="40" t="s">
        <v>41</v>
      </c>
      <c r="I345" s="41">
        <v>0</v>
      </c>
      <c r="J345" s="40" t="s">
        <v>5040</v>
      </c>
      <c r="K345" s="41">
        <v>0</v>
      </c>
      <c r="L345" s="40" t="s">
        <v>41</v>
      </c>
      <c r="M345" s="41">
        <v>0</v>
      </c>
      <c r="N345" s="40" t="s">
        <v>41</v>
      </c>
      <c r="O345" s="41">
        <v>0</v>
      </c>
      <c r="P345" s="41">
        <v>50000</v>
      </c>
      <c r="Q345" s="41">
        <v>0</v>
      </c>
      <c r="R345" s="41">
        <v>0</v>
      </c>
      <c r="S345" s="41">
        <v>0</v>
      </c>
      <c r="T345" s="41">
        <v>0</v>
      </c>
      <c r="U345" s="41">
        <v>0</v>
      </c>
      <c r="V345" s="41">
        <v>0</v>
      </c>
      <c r="W345" s="40" t="s">
        <v>2853</v>
      </c>
      <c r="X345" s="40" t="s">
        <v>41</v>
      </c>
      <c r="Y345" s="2" t="s">
        <v>41</v>
      </c>
      <c r="Z345" s="2" t="s">
        <v>41</v>
      </c>
      <c r="AA345" s="22"/>
      <c r="AB345" s="2" t="s">
        <v>41</v>
      </c>
    </row>
    <row r="346" spans="1:28" ht="30" customHeight="1" hidden="1">
      <c r="A346" s="6" t="s">
        <v>2570</v>
      </c>
      <c r="B346" s="52" t="s">
        <v>2567</v>
      </c>
      <c r="C346" s="52" t="s">
        <v>2568</v>
      </c>
      <c r="D346" s="61" t="s">
        <v>150</v>
      </c>
      <c r="E346" s="41">
        <v>0</v>
      </c>
      <c r="F346" s="40" t="s">
        <v>41</v>
      </c>
      <c r="G346" s="41">
        <v>20300</v>
      </c>
      <c r="H346" s="40" t="s">
        <v>5041</v>
      </c>
      <c r="I346" s="41">
        <v>0</v>
      </c>
      <c r="J346" s="40" t="s">
        <v>41</v>
      </c>
      <c r="K346" s="41">
        <v>0</v>
      </c>
      <c r="L346" s="40" t="s">
        <v>41</v>
      </c>
      <c r="M346" s="41">
        <v>0</v>
      </c>
      <c r="N346" s="40" t="s">
        <v>41</v>
      </c>
      <c r="O346" s="41">
        <f>SMALL(E346:M346,COUNTIF(E346:M346,0)+1)</f>
        <v>20300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1">
        <v>0</v>
      </c>
      <c r="V346" s="41">
        <v>0</v>
      </c>
      <c r="W346" s="40" t="s">
        <v>2569</v>
      </c>
      <c r="X346" s="40" t="s">
        <v>5042</v>
      </c>
      <c r="Y346" s="2" t="s">
        <v>41</v>
      </c>
      <c r="Z346" s="2" t="s">
        <v>41</v>
      </c>
      <c r="AA346" s="22"/>
      <c r="AB346" s="2" t="s">
        <v>41</v>
      </c>
    </row>
    <row r="347" spans="1:28" ht="30" customHeight="1" hidden="1">
      <c r="A347" s="6" t="s">
        <v>1026</v>
      </c>
      <c r="B347" s="52" t="s">
        <v>1023</v>
      </c>
      <c r="C347" s="52" t="s">
        <v>1024</v>
      </c>
      <c r="D347" s="61" t="s">
        <v>219</v>
      </c>
      <c r="E347" s="41">
        <v>0</v>
      </c>
      <c r="F347" s="40" t="s">
        <v>41</v>
      </c>
      <c r="G347" s="41">
        <v>0</v>
      </c>
      <c r="H347" s="40" t="s">
        <v>5043</v>
      </c>
      <c r="I347" s="41">
        <v>0</v>
      </c>
      <c r="J347" s="40" t="s">
        <v>41</v>
      </c>
      <c r="K347" s="41">
        <v>0</v>
      </c>
      <c r="L347" s="40" t="s">
        <v>41</v>
      </c>
      <c r="M347" s="41">
        <v>0</v>
      </c>
      <c r="N347" s="40" t="s">
        <v>41</v>
      </c>
      <c r="O347" s="41">
        <v>0</v>
      </c>
      <c r="P347" s="41">
        <v>0</v>
      </c>
      <c r="Q347" s="41">
        <v>0</v>
      </c>
      <c r="R347" s="41">
        <v>1820</v>
      </c>
      <c r="S347" s="41">
        <v>0</v>
      </c>
      <c r="T347" s="41">
        <v>0</v>
      </c>
      <c r="U347" s="41">
        <v>0</v>
      </c>
      <c r="V347" s="41">
        <f>SMALL(Q347:U347,COUNTIF(Q347:U347,0)+1)</f>
        <v>1820</v>
      </c>
      <c r="W347" s="40" t="s">
        <v>1025</v>
      </c>
      <c r="X347" s="40" t="s">
        <v>41</v>
      </c>
      <c r="Y347" s="2" t="s">
        <v>41</v>
      </c>
      <c r="Z347" s="2" t="s">
        <v>41</v>
      </c>
      <c r="AA347" s="22"/>
      <c r="AB347" s="2" t="s">
        <v>41</v>
      </c>
    </row>
    <row r="348" spans="1:28" ht="30" customHeight="1" hidden="1">
      <c r="A348" s="6" t="s">
        <v>1835</v>
      </c>
      <c r="B348" s="52" t="s">
        <v>1832</v>
      </c>
      <c r="C348" s="52" t="s">
        <v>1833</v>
      </c>
      <c r="D348" s="61" t="s">
        <v>1796</v>
      </c>
      <c r="E348" s="41">
        <v>0</v>
      </c>
      <c r="F348" s="40" t="s">
        <v>41</v>
      </c>
      <c r="G348" s="41">
        <v>0</v>
      </c>
      <c r="H348" s="40" t="s">
        <v>41</v>
      </c>
      <c r="I348" s="41">
        <v>0</v>
      </c>
      <c r="J348" s="40" t="s">
        <v>41</v>
      </c>
      <c r="K348" s="41">
        <v>0</v>
      </c>
      <c r="L348" s="40" t="s">
        <v>41</v>
      </c>
      <c r="M348" s="41">
        <v>0</v>
      </c>
      <c r="N348" s="40" t="s">
        <v>41</v>
      </c>
      <c r="O348" s="41">
        <v>0</v>
      </c>
      <c r="P348" s="41">
        <v>12400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0" t="s">
        <v>1834</v>
      </c>
      <c r="X348" s="40" t="s">
        <v>41</v>
      </c>
      <c r="Y348" s="2" t="s">
        <v>5044</v>
      </c>
      <c r="Z348" s="2" t="s">
        <v>41</v>
      </c>
      <c r="AA348" s="22"/>
      <c r="AB348" s="2" t="s">
        <v>41</v>
      </c>
    </row>
    <row r="349" spans="1:28" ht="30" customHeight="1" hidden="1">
      <c r="A349" s="6" t="s">
        <v>2432</v>
      </c>
      <c r="B349" s="52" t="s">
        <v>2429</v>
      </c>
      <c r="C349" s="52" t="s">
        <v>2430</v>
      </c>
      <c r="D349" s="61" t="s">
        <v>1796</v>
      </c>
      <c r="E349" s="41">
        <v>682</v>
      </c>
      <c r="F349" s="40" t="s">
        <v>41</v>
      </c>
      <c r="G349" s="41">
        <v>0</v>
      </c>
      <c r="H349" s="40" t="s">
        <v>41</v>
      </c>
      <c r="I349" s="41">
        <v>0</v>
      </c>
      <c r="J349" s="40" t="s">
        <v>41</v>
      </c>
      <c r="K349" s="41">
        <v>0</v>
      </c>
      <c r="L349" s="40" t="s">
        <v>41</v>
      </c>
      <c r="M349" s="41">
        <v>0</v>
      </c>
      <c r="N349" s="40" t="s">
        <v>41</v>
      </c>
      <c r="O349" s="41">
        <f>SMALL(E349:M349,COUNTIF(E349:M349,0)+1)</f>
        <v>682</v>
      </c>
      <c r="P349" s="41">
        <v>2160</v>
      </c>
      <c r="Q349" s="41">
        <v>0</v>
      </c>
      <c r="R349" s="41">
        <v>0</v>
      </c>
      <c r="S349" s="41">
        <v>0</v>
      </c>
      <c r="T349" s="41">
        <v>0</v>
      </c>
      <c r="U349" s="41">
        <v>0</v>
      </c>
      <c r="V349" s="41">
        <v>0</v>
      </c>
      <c r="W349" s="40" t="s">
        <v>2431</v>
      </c>
      <c r="X349" s="40" t="s">
        <v>5045</v>
      </c>
      <c r="Y349" s="2" t="s">
        <v>5046</v>
      </c>
      <c r="Z349" s="2" t="s">
        <v>41</v>
      </c>
      <c r="AA349" s="22"/>
      <c r="AB349" s="2" t="s">
        <v>41</v>
      </c>
    </row>
    <row r="350" spans="1:28" ht="30" customHeight="1" hidden="1">
      <c r="A350" s="6" t="s">
        <v>2010</v>
      </c>
      <c r="B350" s="52" t="s">
        <v>2008</v>
      </c>
      <c r="C350" s="52" t="s">
        <v>440</v>
      </c>
      <c r="D350" s="61" t="s">
        <v>1783</v>
      </c>
      <c r="E350" s="41">
        <v>7710</v>
      </c>
      <c r="F350" s="40" t="s">
        <v>41</v>
      </c>
      <c r="G350" s="41">
        <v>0</v>
      </c>
      <c r="H350" s="40" t="s">
        <v>41</v>
      </c>
      <c r="I350" s="41">
        <v>0</v>
      </c>
      <c r="J350" s="40" t="s">
        <v>41</v>
      </c>
      <c r="K350" s="41">
        <v>0</v>
      </c>
      <c r="L350" s="40" t="s">
        <v>41</v>
      </c>
      <c r="M350" s="41">
        <v>0</v>
      </c>
      <c r="N350" s="40" t="s">
        <v>41</v>
      </c>
      <c r="O350" s="41">
        <f>SMALL(E350:M350,COUNTIF(E350:M350,0)+1)</f>
        <v>7710</v>
      </c>
      <c r="P350" s="41">
        <v>10790</v>
      </c>
      <c r="Q350" s="41">
        <v>0</v>
      </c>
      <c r="R350" s="41">
        <v>0</v>
      </c>
      <c r="S350" s="41">
        <v>0</v>
      </c>
      <c r="T350" s="41">
        <v>0</v>
      </c>
      <c r="U350" s="41">
        <v>0</v>
      </c>
      <c r="V350" s="41">
        <v>0</v>
      </c>
      <c r="W350" s="40" t="s">
        <v>2009</v>
      </c>
      <c r="X350" s="40" t="s">
        <v>41</v>
      </c>
      <c r="Y350" s="2" t="s">
        <v>5044</v>
      </c>
      <c r="Z350" s="2" t="s">
        <v>41</v>
      </c>
      <c r="AA350" s="22"/>
      <c r="AB350" s="2" t="s">
        <v>41</v>
      </c>
    </row>
    <row r="351" spans="1:28" ht="30" customHeight="1" hidden="1">
      <c r="A351" s="6" t="s">
        <v>2086</v>
      </c>
      <c r="B351" s="52" t="s">
        <v>2084</v>
      </c>
      <c r="C351" s="52" t="s">
        <v>768</v>
      </c>
      <c r="D351" s="61" t="s">
        <v>1796</v>
      </c>
      <c r="E351" s="41">
        <v>0</v>
      </c>
      <c r="F351" s="40" t="s">
        <v>41</v>
      </c>
      <c r="G351" s="41">
        <v>0</v>
      </c>
      <c r="H351" s="40" t="s">
        <v>41</v>
      </c>
      <c r="I351" s="41">
        <v>0</v>
      </c>
      <c r="J351" s="40" t="s">
        <v>41</v>
      </c>
      <c r="K351" s="41">
        <v>0</v>
      </c>
      <c r="L351" s="40" t="s">
        <v>41</v>
      </c>
      <c r="M351" s="41">
        <v>0</v>
      </c>
      <c r="N351" s="40" t="s">
        <v>41</v>
      </c>
      <c r="O351" s="41">
        <v>0</v>
      </c>
      <c r="P351" s="41">
        <v>900</v>
      </c>
      <c r="Q351" s="41">
        <v>0</v>
      </c>
      <c r="R351" s="41">
        <v>0</v>
      </c>
      <c r="S351" s="41">
        <v>0</v>
      </c>
      <c r="T351" s="41">
        <v>0</v>
      </c>
      <c r="U351" s="41">
        <v>0</v>
      </c>
      <c r="V351" s="41">
        <v>0</v>
      </c>
      <c r="W351" s="40" t="s">
        <v>2085</v>
      </c>
      <c r="X351" s="40" t="s">
        <v>41</v>
      </c>
      <c r="Y351" s="2" t="s">
        <v>5044</v>
      </c>
      <c r="Z351" s="2" t="s">
        <v>41</v>
      </c>
      <c r="AA351" s="22"/>
      <c r="AB351" s="2" t="s">
        <v>41</v>
      </c>
    </row>
    <row r="352" spans="1:28" ht="30" customHeight="1" hidden="1">
      <c r="A352" s="6" t="s">
        <v>2480</v>
      </c>
      <c r="B352" s="52" t="s">
        <v>2477</v>
      </c>
      <c r="C352" s="52" t="s">
        <v>2478</v>
      </c>
      <c r="D352" s="61" t="s">
        <v>1783</v>
      </c>
      <c r="E352" s="41">
        <v>103200</v>
      </c>
      <c r="F352" s="40" t="s">
        <v>41</v>
      </c>
      <c r="G352" s="41">
        <v>0</v>
      </c>
      <c r="H352" s="40" t="s">
        <v>41</v>
      </c>
      <c r="I352" s="41">
        <v>0</v>
      </c>
      <c r="J352" s="40" t="s">
        <v>41</v>
      </c>
      <c r="K352" s="41">
        <v>0</v>
      </c>
      <c r="L352" s="40" t="s">
        <v>41</v>
      </c>
      <c r="M352" s="41">
        <v>0</v>
      </c>
      <c r="N352" s="40" t="s">
        <v>41</v>
      </c>
      <c r="O352" s="41">
        <f>SMALL(E352:M352,COUNTIF(E352:M352,0)+1)</f>
        <v>103200</v>
      </c>
      <c r="P352" s="41">
        <v>51600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0" t="s">
        <v>2479</v>
      </c>
      <c r="X352" s="40" t="s">
        <v>41</v>
      </c>
      <c r="Y352" s="2" t="s">
        <v>5044</v>
      </c>
      <c r="Z352" s="2" t="s">
        <v>41</v>
      </c>
      <c r="AA352" s="22"/>
      <c r="AB352" s="2" t="s">
        <v>41</v>
      </c>
    </row>
    <row r="353" spans="1:28" ht="30" customHeight="1" hidden="1">
      <c r="A353" s="6" t="s">
        <v>2485</v>
      </c>
      <c r="B353" s="52" t="s">
        <v>2482</v>
      </c>
      <c r="C353" s="52" t="s">
        <v>2483</v>
      </c>
      <c r="D353" s="61" t="s">
        <v>1796</v>
      </c>
      <c r="E353" s="41">
        <v>16500</v>
      </c>
      <c r="F353" s="40" t="s">
        <v>41</v>
      </c>
      <c r="G353" s="41">
        <v>0</v>
      </c>
      <c r="H353" s="40" t="s">
        <v>41</v>
      </c>
      <c r="I353" s="41">
        <v>0</v>
      </c>
      <c r="J353" s="40" t="s">
        <v>41</v>
      </c>
      <c r="K353" s="41">
        <v>0</v>
      </c>
      <c r="L353" s="40" t="s">
        <v>41</v>
      </c>
      <c r="M353" s="41">
        <v>0</v>
      </c>
      <c r="N353" s="40" t="s">
        <v>41</v>
      </c>
      <c r="O353" s="41">
        <f>SMALL(E353:M353,COUNTIF(E353:M353,0)+1)</f>
        <v>16500</v>
      </c>
      <c r="P353" s="41">
        <v>8700</v>
      </c>
      <c r="Q353" s="41">
        <v>0</v>
      </c>
      <c r="R353" s="41">
        <v>0</v>
      </c>
      <c r="S353" s="41">
        <v>0</v>
      </c>
      <c r="T353" s="41">
        <v>0</v>
      </c>
      <c r="U353" s="41">
        <v>0</v>
      </c>
      <c r="V353" s="41">
        <v>0</v>
      </c>
      <c r="W353" s="40" t="s">
        <v>2484</v>
      </c>
      <c r="X353" s="40" t="s">
        <v>41</v>
      </c>
      <c r="Y353" s="2" t="s">
        <v>5044</v>
      </c>
      <c r="Z353" s="2" t="s">
        <v>41</v>
      </c>
      <c r="AA353" s="22"/>
      <c r="AB353" s="2" t="s">
        <v>41</v>
      </c>
    </row>
    <row r="354" spans="1:28" ht="30" customHeight="1" hidden="1">
      <c r="A354" s="6" t="s">
        <v>2493</v>
      </c>
      <c r="B354" s="52" t="s">
        <v>2490</v>
      </c>
      <c r="C354" s="52" t="s">
        <v>2491</v>
      </c>
      <c r="D354" s="61" t="s">
        <v>1796</v>
      </c>
      <c r="E354" s="41">
        <v>30300</v>
      </c>
      <c r="F354" s="40" t="s">
        <v>41</v>
      </c>
      <c r="G354" s="41">
        <v>0</v>
      </c>
      <c r="H354" s="40" t="s">
        <v>41</v>
      </c>
      <c r="I354" s="41">
        <v>0</v>
      </c>
      <c r="J354" s="40" t="s">
        <v>41</v>
      </c>
      <c r="K354" s="41">
        <v>0</v>
      </c>
      <c r="L354" s="40" t="s">
        <v>41</v>
      </c>
      <c r="M354" s="41">
        <v>0</v>
      </c>
      <c r="N354" s="40" t="s">
        <v>41</v>
      </c>
      <c r="O354" s="41">
        <f>SMALL(E354:M354,COUNTIF(E354:M354,0)+1)</f>
        <v>30300</v>
      </c>
      <c r="P354" s="41">
        <v>17600</v>
      </c>
      <c r="Q354" s="41">
        <v>0</v>
      </c>
      <c r="R354" s="41">
        <v>0</v>
      </c>
      <c r="S354" s="41">
        <v>0</v>
      </c>
      <c r="T354" s="41">
        <v>0</v>
      </c>
      <c r="U354" s="41">
        <v>0</v>
      </c>
      <c r="V354" s="41">
        <v>0</v>
      </c>
      <c r="W354" s="40" t="s">
        <v>2492</v>
      </c>
      <c r="X354" s="40" t="s">
        <v>41</v>
      </c>
      <c r="Y354" s="2" t="s">
        <v>5044</v>
      </c>
      <c r="Z354" s="2" t="s">
        <v>41</v>
      </c>
      <c r="AA354" s="22"/>
      <c r="AB354" s="2" t="s">
        <v>41</v>
      </c>
    </row>
    <row r="355" spans="1:28" ht="30" customHeight="1" hidden="1">
      <c r="A355" s="6" t="s">
        <v>2472</v>
      </c>
      <c r="B355" s="52" t="s">
        <v>2469</v>
      </c>
      <c r="C355" s="52" t="s">
        <v>2470</v>
      </c>
      <c r="D355" s="61" t="s">
        <v>1783</v>
      </c>
      <c r="E355" s="41">
        <v>142500</v>
      </c>
      <c r="F355" s="40" t="s">
        <v>41</v>
      </c>
      <c r="G355" s="41">
        <v>0</v>
      </c>
      <c r="H355" s="40" t="s">
        <v>41</v>
      </c>
      <c r="I355" s="41">
        <v>0</v>
      </c>
      <c r="J355" s="40" t="s">
        <v>41</v>
      </c>
      <c r="K355" s="41">
        <v>0</v>
      </c>
      <c r="L355" s="40" t="s">
        <v>41</v>
      </c>
      <c r="M355" s="41">
        <v>0</v>
      </c>
      <c r="N355" s="40" t="s">
        <v>41</v>
      </c>
      <c r="O355" s="41">
        <f>SMALL(E355:M355,COUNTIF(E355:M355,0)+1)</f>
        <v>142500</v>
      </c>
      <c r="P355" s="41">
        <v>56790</v>
      </c>
      <c r="Q355" s="41">
        <v>0</v>
      </c>
      <c r="R355" s="41">
        <v>0</v>
      </c>
      <c r="S355" s="41">
        <v>0</v>
      </c>
      <c r="T355" s="41">
        <v>0</v>
      </c>
      <c r="U355" s="41">
        <v>0</v>
      </c>
      <c r="V355" s="41">
        <v>0</v>
      </c>
      <c r="W355" s="40" t="s">
        <v>2471</v>
      </c>
      <c r="X355" s="40" t="s">
        <v>41</v>
      </c>
      <c r="Y355" s="2" t="s">
        <v>5044</v>
      </c>
      <c r="Z355" s="2" t="s">
        <v>41</v>
      </c>
      <c r="AA355" s="22"/>
      <c r="AB355" s="2" t="s">
        <v>41</v>
      </c>
    </row>
    <row r="356" spans="1:28" ht="30" customHeight="1" hidden="1">
      <c r="A356" s="6" t="s">
        <v>1859</v>
      </c>
      <c r="B356" s="52" t="s">
        <v>1856</v>
      </c>
      <c r="C356" s="52" t="s">
        <v>1857</v>
      </c>
      <c r="D356" s="61" t="s">
        <v>1783</v>
      </c>
      <c r="E356" s="41">
        <v>0</v>
      </c>
      <c r="F356" s="40" t="s">
        <v>41</v>
      </c>
      <c r="G356" s="41">
        <v>0</v>
      </c>
      <c r="H356" s="40" t="s">
        <v>41</v>
      </c>
      <c r="I356" s="41">
        <v>0</v>
      </c>
      <c r="J356" s="40" t="s">
        <v>41</v>
      </c>
      <c r="K356" s="41">
        <v>0</v>
      </c>
      <c r="L356" s="40" t="s">
        <v>41</v>
      </c>
      <c r="M356" s="41">
        <v>0</v>
      </c>
      <c r="N356" s="40" t="s">
        <v>41</v>
      </c>
      <c r="O356" s="41">
        <v>0</v>
      </c>
      <c r="P356" s="41">
        <v>36200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0" t="s">
        <v>1858</v>
      </c>
      <c r="X356" s="40" t="s">
        <v>41</v>
      </c>
      <c r="Y356" s="2" t="s">
        <v>5044</v>
      </c>
      <c r="Z356" s="2" t="s">
        <v>41</v>
      </c>
      <c r="AA356" s="22"/>
      <c r="AB356" s="2" t="s">
        <v>41</v>
      </c>
    </row>
    <row r="357" spans="1:28" ht="30" customHeight="1" hidden="1">
      <c r="A357" s="6" t="s">
        <v>1798</v>
      </c>
      <c r="B357" s="52" t="s">
        <v>1794</v>
      </c>
      <c r="C357" s="52" t="s">
        <v>1795</v>
      </c>
      <c r="D357" s="61" t="s">
        <v>1796</v>
      </c>
      <c r="E357" s="41">
        <v>0</v>
      </c>
      <c r="F357" s="40" t="s">
        <v>41</v>
      </c>
      <c r="G357" s="41">
        <v>0</v>
      </c>
      <c r="H357" s="40" t="s">
        <v>41</v>
      </c>
      <c r="I357" s="41">
        <v>0</v>
      </c>
      <c r="J357" s="40" t="s">
        <v>41</v>
      </c>
      <c r="K357" s="41">
        <v>0</v>
      </c>
      <c r="L357" s="40" t="s">
        <v>41</v>
      </c>
      <c r="M357" s="41">
        <v>0</v>
      </c>
      <c r="N357" s="40" t="s">
        <v>41</v>
      </c>
      <c r="O357" s="41">
        <v>0</v>
      </c>
      <c r="P357" s="41">
        <v>16800</v>
      </c>
      <c r="Q357" s="41">
        <v>0</v>
      </c>
      <c r="R357" s="41">
        <v>0</v>
      </c>
      <c r="S357" s="41">
        <v>0</v>
      </c>
      <c r="T357" s="41">
        <v>0</v>
      </c>
      <c r="U357" s="41">
        <v>0</v>
      </c>
      <c r="V357" s="41">
        <v>0</v>
      </c>
      <c r="W357" s="40" t="s">
        <v>1797</v>
      </c>
      <c r="X357" s="40" t="s">
        <v>41</v>
      </c>
      <c r="Y357" s="2" t="s">
        <v>5044</v>
      </c>
      <c r="Z357" s="2" t="s">
        <v>41</v>
      </c>
      <c r="AA357" s="22"/>
      <c r="AB357" s="2" t="s">
        <v>41</v>
      </c>
    </row>
    <row r="358" spans="1:28" ht="30" customHeight="1" hidden="1">
      <c r="A358" s="6" t="s">
        <v>1809</v>
      </c>
      <c r="B358" s="52" t="s">
        <v>1806</v>
      </c>
      <c r="C358" s="52" t="s">
        <v>1807</v>
      </c>
      <c r="D358" s="61" t="s">
        <v>1796</v>
      </c>
      <c r="E358" s="41">
        <v>0</v>
      </c>
      <c r="F358" s="40" t="s">
        <v>41</v>
      </c>
      <c r="G358" s="41">
        <v>0</v>
      </c>
      <c r="H358" s="40" t="s">
        <v>41</v>
      </c>
      <c r="I358" s="41">
        <v>0</v>
      </c>
      <c r="J358" s="40" t="s">
        <v>41</v>
      </c>
      <c r="K358" s="41">
        <v>0</v>
      </c>
      <c r="L358" s="40" t="s">
        <v>41</v>
      </c>
      <c r="M358" s="41">
        <v>0</v>
      </c>
      <c r="N358" s="40" t="s">
        <v>41</v>
      </c>
      <c r="O358" s="41">
        <v>0</v>
      </c>
      <c r="P358" s="41">
        <v>12000</v>
      </c>
      <c r="Q358" s="41">
        <v>0</v>
      </c>
      <c r="R358" s="41">
        <v>0</v>
      </c>
      <c r="S358" s="41">
        <v>0</v>
      </c>
      <c r="T358" s="41">
        <v>0</v>
      </c>
      <c r="U358" s="41">
        <v>0</v>
      </c>
      <c r="V358" s="41">
        <v>0</v>
      </c>
      <c r="W358" s="40" t="s">
        <v>1808</v>
      </c>
      <c r="X358" s="40" t="s">
        <v>41</v>
      </c>
      <c r="Y358" s="2" t="s">
        <v>5044</v>
      </c>
      <c r="Z358" s="2" t="s">
        <v>41</v>
      </c>
      <c r="AA358" s="22"/>
      <c r="AB358" s="2" t="s">
        <v>41</v>
      </c>
    </row>
    <row r="359" spans="1:28" ht="30" customHeight="1" hidden="1">
      <c r="A359" s="6" t="s">
        <v>2635</v>
      </c>
      <c r="B359" s="52" t="s">
        <v>2627</v>
      </c>
      <c r="C359" s="52" t="s">
        <v>2633</v>
      </c>
      <c r="D359" s="61" t="s">
        <v>1783</v>
      </c>
      <c r="E359" s="41">
        <v>2960</v>
      </c>
      <c r="F359" s="40" t="s">
        <v>41</v>
      </c>
      <c r="G359" s="41">
        <v>0</v>
      </c>
      <c r="H359" s="40" t="s">
        <v>41</v>
      </c>
      <c r="I359" s="41">
        <v>0</v>
      </c>
      <c r="J359" s="40" t="s">
        <v>41</v>
      </c>
      <c r="K359" s="41">
        <v>0</v>
      </c>
      <c r="L359" s="40" t="s">
        <v>41</v>
      </c>
      <c r="M359" s="41">
        <v>0</v>
      </c>
      <c r="N359" s="40" t="s">
        <v>41</v>
      </c>
      <c r="O359" s="41">
        <f>SMALL(E359:M359,COUNTIF(E359:M359,0)+1)</f>
        <v>2960</v>
      </c>
      <c r="P359" s="41">
        <v>5370</v>
      </c>
      <c r="Q359" s="41">
        <v>0</v>
      </c>
      <c r="R359" s="41">
        <v>0</v>
      </c>
      <c r="S359" s="41">
        <v>0</v>
      </c>
      <c r="T359" s="41">
        <v>0</v>
      </c>
      <c r="U359" s="41">
        <v>0</v>
      </c>
      <c r="V359" s="41">
        <v>0</v>
      </c>
      <c r="W359" s="40" t="s">
        <v>2634</v>
      </c>
      <c r="X359" s="40" t="s">
        <v>41</v>
      </c>
      <c r="Y359" s="2" t="s">
        <v>5044</v>
      </c>
      <c r="Z359" s="2" t="s">
        <v>41</v>
      </c>
      <c r="AA359" s="22"/>
      <c r="AB359" s="2" t="s">
        <v>41</v>
      </c>
    </row>
    <row r="360" spans="1:28" ht="30" customHeight="1" hidden="1">
      <c r="A360" s="6" t="s">
        <v>2630</v>
      </c>
      <c r="B360" s="52" t="s">
        <v>2627</v>
      </c>
      <c r="C360" s="52" t="s">
        <v>2628</v>
      </c>
      <c r="D360" s="61" t="s">
        <v>1783</v>
      </c>
      <c r="E360" s="41">
        <v>3210</v>
      </c>
      <c r="F360" s="40" t="s">
        <v>41</v>
      </c>
      <c r="G360" s="41">
        <v>0</v>
      </c>
      <c r="H360" s="40" t="s">
        <v>41</v>
      </c>
      <c r="I360" s="41">
        <v>0</v>
      </c>
      <c r="J360" s="40" t="s">
        <v>41</v>
      </c>
      <c r="K360" s="41">
        <v>0</v>
      </c>
      <c r="L360" s="40" t="s">
        <v>41</v>
      </c>
      <c r="M360" s="41">
        <v>0</v>
      </c>
      <c r="N360" s="40" t="s">
        <v>41</v>
      </c>
      <c r="O360" s="41">
        <f>SMALL(E360:M360,COUNTIF(E360:M360,0)+1)</f>
        <v>3210</v>
      </c>
      <c r="P360" s="41">
        <v>5730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0" t="s">
        <v>2629</v>
      </c>
      <c r="X360" s="40" t="s">
        <v>41</v>
      </c>
      <c r="Y360" s="2" t="s">
        <v>5044</v>
      </c>
      <c r="Z360" s="2" t="s">
        <v>41</v>
      </c>
      <c r="AA360" s="22"/>
      <c r="AB360" s="2" t="s">
        <v>41</v>
      </c>
    </row>
    <row r="361" spans="1:28" ht="30" customHeight="1" hidden="1">
      <c r="A361" s="6" t="s">
        <v>2645</v>
      </c>
      <c r="B361" s="52" t="s">
        <v>2642</v>
      </c>
      <c r="C361" s="52" t="s">
        <v>2643</v>
      </c>
      <c r="D361" s="61" t="s">
        <v>1783</v>
      </c>
      <c r="E361" s="41">
        <v>0</v>
      </c>
      <c r="F361" s="40" t="s">
        <v>41</v>
      </c>
      <c r="G361" s="41">
        <v>0</v>
      </c>
      <c r="H361" s="40" t="s">
        <v>41</v>
      </c>
      <c r="I361" s="41">
        <v>0</v>
      </c>
      <c r="J361" s="40" t="s">
        <v>41</v>
      </c>
      <c r="K361" s="41">
        <v>0</v>
      </c>
      <c r="L361" s="40" t="s">
        <v>41</v>
      </c>
      <c r="M361" s="41">
        <v>0</v>
      </c>
      <c r="N361" s="40" t="s">
        <v>41</v>
      </c>
      <c r="O361" s="41">
        <v>0</v>
      </c>
      <c r="P361" s="41">
        <v>3810</v>
      </c>
      <c r="Q361" s="41">
        <v>0</v>
      </c>
      <c r="R361" s="41">
        <v>0</v>
      </c>
      <c r="S361" s="41">
        <v>0</v>
      </c>
      <c r="T361" s="41">
        <v>0</v>
      </c>
      <c r="U361" s="41">
        <v>0</v>
      </c>
      <c r="V361" s="41">
        <v>0</v>
      </c>
      <c r="W361" s="40" t="s">
        <v>2644</v>
      </c>
      <c r="X361" s="40" t="s">
        <v>41</v>
      </c>
      <c r="Y361" s="2" t="s">
        <v>5044</v>
      </c>
      <c r="Z361" s="2" t="s">
        <v>41</v>
      </c>
      <c r="AA361" s="22"/>
      <c r="AB361" s="2" t="s">
        <v>41</v>
      </c>
    </row>
    <row r="362" spans="1:28" ht="30" customHeight="1" hidden="1">
      <c r="A362" s="6" t="s">
        <v>1785</v>
      </c>
      <c r="B362" s="52" t="s">
        <v>1781</v>
      </c>
      <c r="C362" s="52" t="s">
        <v>1782</v>
      </c>
      <c r="D362" s="61" t="s">
        <v>1783</v>
      </c>
      <c r="E362" s="41">
        <v>0</v>
      </c>
      <c r="F362" s="40" t="s">
        <v>41</v>
      </c>
      <c r="G362" s="41">
        <v>0</v>
      </c>
      <c r="H362" s="40" t="s">
        <v>41</v>
      </c>
      <c r="I362" s="41">
        <v>0</v>
      </c>
      <c r="J362" s="40" t="s">
        <v>41</v>
      </c>
      <c r="K362" s="41">
        <v>0</v>
      </c>
      <c r="L362" s="40" t="s">
        <v>41</v>
      </c>
      <c r="M362" s="41">
        <v>0</v>
      </c>
      <c r="N362" s="40" t="s">
        <v>41</v>
      </c>
      <c r="O362" s="41">
        <v>0</v>
      </c>
      <c r="P362" s="41">
        <v>36600</v>
      </c>
      <c r="Q362" s="41">
        <v>0</v>
      </c>
      <c r="R362" s="41">
        <v>0</v>
      </c>
      <c r="S362" s="41">
        <v>0</v>
      </c>
      <c r="T362" s="41">
        <v>0</v>
      </c>
      <c r="U362" s="41">
        <v>0</v>
      </c>
      <c r="V362" s="41">
        <v>0</v>
      </c>
      <c r="W362" s="40" t="s">
        <v>1784</v>
      </c>
      <c r="X362" s="40" t="s">
        <v>41</v>
      </c>
      <c r="Y362" s="2" t="s">
        <v>5044</v>
      </c>
      <c r="Z362" s="2" t="s">
        <v>41</v>
      </c>
      <c r="AA362" s="22"/>
      <c r="AB362" s="2" t="s">
        <v>41</v>
      </c>
    </row>
    <row r="363" spans="1:28" ht="30" customHeight="1" hidden="1">
      <c r="A363" s="6" t="s">
        <v>1824</v>
      </c>
      <c r="B363" s="52" t="s">
        <v>1822</v>
      </c>
      <c r="C363" s="52" t="s">
        <v>1782</v>
      </c>
      <c r="D363" s="61" t="s">
        <v>1783</v>
      </c>
      <c r="E363" s="41">
        <v>0</v>
      </c>
      <c r="F363" s="40" t="s">
        <v>41</v>
      </c>
      <c r="G363" s="41">
        <v>0</v>
      </c>
      <c r="H363" s="40" t="s">
        <v>41</v>
      </c>
      <c r="I363" s="41">
        <v>0</v>
      </c>
      <c r="J363" s="40" t="s">
        <v>41</v>
      </c>
      <c r="K363" s="41">
        <v>0</v>
      </c>
      <c r="L363" s="40" t="s">
        <v>41</v>
      </c>
      <c r="M363" s="41">
        <v>0</v>
      </c>
      <c r="N363" s="40" t="s">
        <v>41</v>
      </c>
      <c r="O363" s="41">
        <v>0</v>
      </c>
      <c r="P363" s="41">
        <v>51200</v>
      </c>
      <c r="Q363" s="41">
        <v>0</v>
      </c>
      <c r="R363" s="41">
        <v>0</v>
      </c>
      <c r="S363" s="41">
        <v>0</v>
      </c>
      <c r="T363" s="41">
        <v>0</v>
      </c>
      <c r="U363" s="41">
        <v>0</v>
      </c>
      <c r="V363" s="41">
        <v>0</v>
      </c>
      <c r="W363" s="40" t="s">
        <v>1823</v>
      </c>
      <c r="X363" s="40" t="s">
        <v>41</v>
      </c>
      <c r="Y363" s="2" t="s">
        <v>5044</v>
      </c>
      <c r="Z363" s="2" t="s">
        <v>41</v>
      </c>
      <c r="AA363" s="22"/>
      <c r="AB363" s="2" t="s">
        <v>41</v>
      </c>
    </row>
    <row r="364" spans="1:28" ht="30" customHeight="1" hidden="1">
      <c r="A364" s="6" t="s">
        <v>3350</v>
      </c>
      <c r="B364" s="52" t="s">
        <v>1410</v>
      </c>
      <c r="C364" s="52" t="s">
        <v>3347</v>
      </c>
      <c r="D364" s="61" t="s">
        <v>3348</v>
      </c>
      <c r="E364" s="41">
        <v>0</v>
      </c>
      <c r="F364" s="40" t="s">
        <v>41</v>
      </c>
      <c r="G364" s="41">
        <v>0</v>
      </c>
      <c r="H364" s="40" t="s">
        <v>41</v>
      </c>
      <c r="I364" s="41">
        <v>0</v>
      </c>
      <c r="J364" s="40" t="s">
        <v>41</v>
      </c>
      <c r="K364" s="41">
        <v>0</v>
      </c>
      <c r="L364" s="40" t="s">
        <v>41</v>
      </c>
      <c r="M364" s="41">
        <v>0</v>
      </c>
      <c r="N364" s="40" t="s">
        <v>41</v>
      </c>
      <c r="O364" s="41">
        <v>0</v>
      </c>
      <c r="P364" s="41">
        <v>0</v>
      </c>
      <c r="Q364" s="41">
        <v>87</v>
      </c>
      <c r="R364" s="41">
        <v>0</v>
      </c>
      <c r="S364" s="41">
        <v>0</v>
      </c>
      <c r="T364" s="41">
        <v>0</v>
      </c>
      <c r="U364" s="41">
        <v>0</v>
      </c>
      <c r="V364" s="41">
        <f>SMALL(Q364:U364,COUNTIF(Q364:U364,0)+1)</f>
        <v>87</v>
      </c>
      <c r="W364" s="40" t="s">
        <v>3349</v>
      </c>
      <c r="X364" s="40" t="s">
        <v>41</v>
      </c>
      <c r="Y364" s="2" t="s">
        <v>41</v>
      </c>
      <c r="Z364" s="2" t="s">
        <v>41</v>
      </c>
      <c r="AA364" s="22"/>
      <c r="AB364" s="2" t="s">
        <v>41</v>
      </c>
    </row>
    <row r="365" spans="1:28" ht="30" customHeight="1" hidden="1">
      <c r="A365" s="6" t="s">
        <v>3838</v>
      </c>
      <c r="B365" s="52" t="s">
        <v>1410</v>
      </c>
      <c r="C365" s="52" t="s">
        <v>3347</v>
      </c>
      <c r="D365" s="61" t="s">
        <v>3348</v>
      </c>
      <c r="E365" s="41">
        <v>0</v>
      </c>
      <c r="F365" s="40" t="s">
        <v>41</v>
      </c>
      <c r="G365" s="41">
        <v>0</v>
      </c>
      <c r="H365" s="40" t="s">
        <v>41</v>
      </c>
      <c r="I365" s="41">
        <v>0</v>
      </c>
      <c r="J365" s="40" t="s">
        <v>41</v>
      </c>
      <c r="K365" s="41">
        <v>0</v>
      </c>
      <c r="L365" s="40" t="s">
        <v>41</v>
      </c>
      <c r="M365" s="41">
        <v>0</v>
      </c>
      <c r="N365" s="40" t="s">
        <v>41</v>
      </c>
      <c r="O365" s="41">
        <v>0</v>
      </c>
      <c r="P365" s="41">
        <v>0</v>
      </c>
      <c r="Q365" s="41">
        <v>87</v>
      </c>
      <c r="R365" s="41">
        <v>0</v>
      </c>
      <c r="S365" s="41">
        <v>0</v>
      </c>
      <c r="T365" s="41">
        <v>0</v>
      </c>
      <c r="U365" s="41">
        <v>0</v>
      </c>
      <c r="V365" s="41">
        <f>SMALL(Q365:U365,COUNTIF(Q365:U365,0)+1)</f>
        <v>87</v>
      </c>
      <c r="W365" s="40" t="s">
        <v>3837</v>
      </c>
      <c r="X365" s="40" t="s">
        <v>41</v>
      </c>
      <c r="Y365" s="2" t="s">
        <v>41</v>
      </c>
      <c r="Z365" s="2" t="s">
        <v>41</v>
      </c>
      <c r="AA365" s="22"/>
      <c r="AB365" s="2" t="s">
        <v>41</v>
      </c>
    </row>
    <row r="366" spans="1:28" ht="30" customHeight="1" hidden="1">
      <c r="A366" s="6" t="s">
        <v>3052</v>
      </c>
      <c r="B366" s="52" t="s">
        <v>3050</v>
      </c>
      <c r="C366" s="52" t="s">
        <v>3051</v>
      </c>
      <c r="D366" s="61" t="s">
        <v>130</v>
      </c>
      <c r="E366" s="41">
        <v>0</v>
      </c>
      <c r="F366" s="40" t="s">
        <v>41</v>
      </c>
      <c r="G366" s="41">
        <v>0</v>
      </c>
      <c r="H366" s="40" t="s">
        <v>41</v>
      </c>
      <c r="I366" s="41">
        <v>0</v>
      </c>
      <c r="J366" s="40" t="s">
        <v>41</v>
      </c>
      <c r="K366" s="41">
        <v>0</v>
      </c>
      <c r="L366" s="40" t="s">
        <v>41</v>
      </c>
      <c r="M366" s="41">
        <v>950</v>
      </c>
      <c r="N366" s="40" t="s">
        <v>41</v>
      </c>
      <c r="O366" s="41">
        <f>SMALL(E366:M366,COUNTIF(E366:M366,0)+1)</f>
        <v>950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41">
        <v>0</v>
      </c>
      <c r="V366" s="41">
        <v>0</v>
      </c>
      <c r="W366" s="40" t="s">
        <v>5047</v>
      </c>
      <c r="X366" s="40" t="s">
        <v>5048</v>
      </c>
      <c r="Y366" s="2" t="s">
        <v>41</v>
      </c>
      <c r="Z366" s="2" t="s">
        <v>41</v>
      </c>
      <c r="AA366" s="22"/>
      <c r="AB366" s="2" t="s">
        <v>41</v>
      </c>
    </row>
    <row r="367" spans="1:28" ht="30" customHeight="1" hidden="1">
      <c r="A367" s="6" t="s">
        <v>1216</v>
      </c>
      <c r="B367" s="52" t="s">
        <v>1215</v>
      </c>
      <c r="C367" s="52" t="s">
        <v>1211</v>
      </c>
      <c r="D367" s="61" t="s">
        <v>1212</v>
      </c>
      <c r="E367" s="41">
        <v>0</v>
      </c>
      <c r="F367" s="40" t="s">
        <v>41</v>
      </c>
      <c r="G367" s="41">
        <v>0</v>
      </c>
      <c r="H367" s="40" t="s">
        <v>41</v>
      </c>
      <c r="I367" s="41">
        <v>0</v>
      </c>
      <c r="J367" s="40" t="s">
        <v>41</v>
      </c>
      <c r="K367" s="41">
        <v>0</v>
      </c>
      <c r="L367" s="40" t="s">
        <v>41</v>
      </c>
      <c r="M367" s="41">
        <v>0</v>
      </c>
      <c r="N367" s="40" t="s">
        <v>41</v>
      </c>
      <c r="O367" s="41">
        <v>0</v>
      </c>
      <c r="P367" s="41">
        <v>99882</v>
      </c>
      <c r="Q367" s="41">
        <v>0</v>
      </c>
      <c r="R367" s="41">
        <v>0</v>
      </c>
      <c r="S367" s="41">
        <v>0</v>
      </c>
      <c r="T367" s="41">
        <v>0</v>
      </c>
      <c r="U367" s="41">
        <v>0</v>
      </c>
      <c r="V367" s="41">
        <v>0</v>
      </c>
      <c r="W367" s="40" t="s">
        <v>1247</v>
      </c>
      <c r="X367" s="40" t="s">
        <v>41</v>
      </c>
      <c r="Y367" s="2" t="s">
        <v>5049</v>
      </c>
      <c r="Z367" s="2" t="s">
        <v>41</v>
      </c>
      <c r="AA367" s="22"/>
      <c r="AB367" s="2" t="s">
        <v>41</v>
      </c>
    </row>
    <row r="368" spans="1:28" s="34" customFormat="1" ht="30" customHeight="1" hidden="1">
      <c r="A368" s="31" t="s">
        <v>1978</v>
      </c>
      <c r="B368" s="193" t="s">
        <v>1976</v>
      </c>
      <c r="C368" s="193" t="s">
        <v>1211</v>
      </c>
      <c r="D368" s="191" t="s">
        <v>1212</v>
      </c>
      <c r="E368" s="41">
        <v>0</v>
      </c>
      <c r="F368" s="40" t="s">
        <v>41</v>
      </c>
      <c r="G368" s="41">
        <v>0</v>
      </c>
      <c r="H368" s="40" t="s">
        <v>41</v>
      </c>
      <c r="I368" s="41">
        <v>0</v>
      </c>
      <c r="J368" s="40" t="s">
        <v>41</v>
      </c>
      <c r="K368" s="41">
        <v>0</v>
      </c>
      <c r="L368" s="40" t="s">
        <v>41</v>
      </c>
      <c r="M368" s="41">
        <v>0</v>
      </c>
      <c r="N368" s="40" t="s">
        <v>41</v>
      </c>
      <c r="O368" s="41">
        <v>0</v>
      </c>
      <c r="P368" s="41">
        <v>120716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0" t="s">
        <v>1977</v>
      </c>
      <c r="X368" s="40" t="s">
        <v>41</v>
      </c>
      <c r="Y368" s="32" t="s">
        <v>5049</v>
      </c>
      <c r="Z368" s="32" t="s">
        <v>41</v>
      </c>
      <c r="AA368" s="33"/>
      <c r="AB368" s="32" t="s">
        <v>41</v>
      </c>
    </row>
    <row r="369" spans="1:28" s="34" customFormat="1" ht="30" customHeight="1">
      <c r="A369" s="31"/>
      <c r="B369" s="194"/>
      <c r="C369" s="194"/>
      <c r="D369" s="192"/>
      <c r="E369" s="41"/>
      <c r="F369" s="40"/>
      <c r="G369" s="41"/>
      <c r="H369" s="40"/>
      <c r="I369" s="41"/>
      <c r="J369" s="40"/>
      <c r="K369" s="41"/>
      <c r="L369" s="40"/>
      <c r="M369" s="41"/>
      <c r="N369" s="40"/>
      <c r="O369" s="41"/>
      <c r="P369" s="41">
        <v>123074</v>
      </c>
      <c r="Q369" s="41"/>
      <c r="R369" s="41"/>
      <c r="S369" s="41"/>
      <c r="T369" s="41"/>
      <c r="U369" s="41"/>
      <c r="V369" s="41"/>
      <c r="W369" s="40" t="s">
        <v>5116</v>
      </c>
      <c r="X369" s="40" t="s">
        <v>5118</v>
      </c>
      <c r="Y369" s="32"/>
      <c r="Z369" s="32"/>
      <c r="AA369" s="33"/>
      <c r="AB369" s="32"/>
    </row>
    <row r="370" spans="1:28" s="34" customFormat="1" ht="30" customHeight="1" hidden="1">
      <c r="A370" s="31" t="s">
        <v>1213</v>
      </c>
      <c r="B370" s="193" t="s">
        <v>1210</v>
      </c>
      <c r="C370" s="193" t="s">
        <v>1211</v>
      </c>
      <c r="D370" s="191" t="s">
        <v>1212</v>
      </c>
      <c r="E370" s="41">
        <v>0</v>
      </c>
      <c r="F370" s="40" t="s">
        <v>41</v>
      </c>
      <c r="G370" s="41">
        <v>0</v>
      </c>
      <c r="H370" s="40" t="s">
        <v>41</v>
      </c>
      <c r="I370" s="41">
        <v>0</v>
      </c>
      <c r="J370" s="40" t="s">
        <v>41</v>
      </c>
      <c r="K370" s="41">
        <v>0</v>
      </c>
      <c r="L370" s="40" t="s">
        <v>41</v>
      </c>
      <c r="M370" s="41">
        <v>0</v>
      </c>
      <c r="N370" s="40" t="s">
        <v>41</v>
      </c>
      <c r="O370" s="41">
        <v>0</v>
      </c>
      <c r="P370" s="41">
        <v>175367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0</v>
      </c>
      <c r="W370" s="40" t="s">
        <v>3126</v>
      </c>
      <c r="X370" s="40" t="s">
        <v>41</v>
      </c>
      <c r="Y370" s="32" t="s">
        <v>5049</v>
      </c>
      <c r="Z370" s="32" t="s">
        <v>41</v>
      </c>
      <c r="AA370" s="33"/>
      <c r="AB370" s="32" t="s">
        <v>41</v>
      </c>
    </row>
    <row r="371" spans="1:28" s="34" customFormat="1" ht="30" customHeight="1">
      <c r="A371" s="31"/>
      <c r="B371" s="194"/>
      <c r="C371" s="194"/>
      <c r="D371" s="192"/>
      <c r="E371" s="41"/>
      <c r="F371" s="40"/>
      <c r="G371" s="41"/>
      <c r="H371" s="40"/>
      <c r="I371" s="41"/>
      <c r="J371" s="40"/>
      <c r="K371" s="41"/>
      <c r="L371" s="40"/>
      <c r="M371" s="41"/>
      <c r="N371" s="40"/>
      <c r="O371" s="41"/>
      <c r="P371" s="41">
        <v>180153</v>
      </c>
      <c r="Q371" s="41"/>
      <c r="R371" s="41"/>
      <c r="S371" s="41"/>
      <c r="T371" s="41"/>
      <c r="U371" s="41"/>
      <c r="V371" s="41"/>
      <c r="W371" s="40" t="s">
        <v>5117</v>
      </c>
      <c r="X371" s="40" t="s">
        <v>5118</v>
      </c>
      <c r="Y371" s="32"/>
      <c r="Z371" s="32"/>
      <c r="AA371" s="33"/>
      <c r="AB371" s="32"/>
    </row>
    <row r="372" spans="1:28" ht="30" customHeight="1" hidden="1">
      <c r="A372" s="6" t="s">
        <v>1319</v>
      </c>
      <c r="B372" s="52" t="s">
        <v>1317</v>
      </c>
      <c r="C372" s="52" t="s">
        <v>1211</v>
      </c>
      <c r="D372" s="61" t="s">
        <v>1212</v>
      </c>
      <c r="E372" s="41">
        <v>0</v>
      </c>
      <c r="F372" s="40" t="s">
        <v>41</v>
      </c>
      <c r="G372" s="41">
        <v>0</v>
      </c>
      <c r="H372" s="40" t="s">
        <v>41</v>
      </c>
      <c r="I372" s="41">
        <v>0</v>
      </c>
      <c r="J372" s="40" t="s">
        <v>41</v>
      </c>
      <c r="K372" s="41">
        <v>0</v>
      </c>
      <c r="L372" s="40" t="s">
        <v>41</v>
      </c>
      <c r="M372" s="41">
        <v>0</v>
      </c>
      <c r="N372" s="40" t="s">
        <v>41</v>
      </c>
      <c r="O372" s="41">
        <v>0</v>
      </c>
      <c r="P372" s="41">
        <v>168448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0" t="s">
        <v>1318</v>
      </c>
      <c r="X372" s="40" t="s">
        <v>41</v>
      </c>
      <c r="Y372" s="2" t="s">
        <v>5049</v>
      </c>
      <c r="Z372" s="2" t="s">
        <v>41</v>
      </c>
      <c r="AA372" s="22"/>
      <c r="AB372" s="2" t="s">
        <v>41</v>
      </c>
    </row>
    <row r="373" spans="1:28" ht="30" customHeight="1" hidden="1">
      <c r="A373" s="6" t="s">
        <v>3318</v>
      </c>
      <c r="B373" s="52" t="s">
        <v>3316</v>
      </c>
      <c r="C373" s="52" t="s">
        <v>1211</v>
      </c>
      <c r="D373" s="61" t="s">
        <v>1212</v>
      </c>
      <c r="E373" s="41">
        <v>0</v>
      </c>
      <c r="F373" s="40" t="s">
        <v>41</v>
      </c>
      <c r="G373" s="41">
        <v>0</v>
      </c>
      <c r="H373" s="40" t="s">
        <v>41</v>
      </c>
      <c r="I373" s="41">
        <v>0</v>
      </c>
      <c r="J373" s="40" t="s">
        <v>41</v>
      </c>
      <c r="K373" s="41">
        <v>0</v>
      </c>
      <c r="L373" s="40" t="s">
        <v>41</v>
      </c>
      <c r="M373" s="41">
        <v>0</v>
      </c>
      <c r="N373" s="40" t="s">
        <v>41</v>
      </c>
      <c r="O373" s="41">
        <v>0</v>
      </c>
      <c r="P373" s="41">
        <v>164864</v>
      </c>
      <c r="Q373" s="41">
        <v>0</v>
      </c>
      <c r="R373" s="41">
        <v>0</v>
      </c>
      <c r="S373" s="41">
        <v>0</v>
      </c>
      <c r="T373" s="41">
        <v>0</v>
      </c>
      <c r="U373" s="41">
        <v>0</v>
      </c>
      <c r="V373" s="41">
        <v>0</v>
      </c>
      <c r="W373" s="40" t="s">
        <v>3317</v>
      </c>
      <c r="X373" s="40" t="s">
        <v>41</v>
      </c>
      <c r="Y373" s="2" t="s">
        <v>5049</v>
      </c>
      <c r="Z373" s="2" t="s">
        <v>41</v>
      </c>
      <c r="AA373" s="22"/>
      <c r="AB373" s="2" t="s">
        <v>41</v>
      </c>
    </row>
    <row r="374" spans="1:28" ht="30" customHeight="1" hidden="1">
      <c r="A374" s="6" t="s">
        <v>3354</v>
      </c>
      <c r="B374" s="52" t="s">
        <v>3352</v>
      </c>
      <c r="C374" s="52" t="s">
        <v>1211</v>
      </c>
      <c r="D374" s="61" t="s">
        <v>1212</v>
      </c>
      <c r="E374" s="41">
        <v>0</v>
      </c>
      <c r="F374" s="40" t="s">
        <v>41</v>
      </c>
      <c r="G374" s="41">
        <v>0</v>
      </c>
      <c r="H374" s="40" t="s">
        <v>41</v>
      </c>
      <c r="I374" s="41">
        <v>0</v>
      </c>
      <c r="J374" s="40" t="s">
        <v>41</v>
      </c>
      <c r="K374" s="41">
        <v>0</v>
      </c>
      <c r="L374" s="40" t="s">
        <v>41</v>
      </c>
      <c r="M374" s="41">
        <v>0</v>
      </c>
      <c r="N374" s="40" t="s">
        <v>41</v>
      </c>
      <c r="O374" s="41">
        <v>0</v>
      </c>
      <c r="P374" s="41">
        <v>151564</v>
      </c>
      <c r="Q374" s="41">
        <v>0</v>
      </c>
      <c r="R374" s="41">
        <v>0</v>
      </c>
      <c r="S374" s="41">
        <v>0</v>
      </c>
      <c r="T374" s="41">
        <v>0</v>
      </c>
      <c r="U374" s="41">
        <v>0</v>
      </c>
      <c r="V374" s="41">
        <v>0</v>
      </c>
      <c r="W374" s="40" t="s">
        <v>3353</v>
      </c>
      <c r="X374" s="40" t="s">
        <v>41</v>
      </c>
      <c r="Y374" s="2" t="s">
        <v>5049</v>
      </c>
      <c r="Z374" s="2" t="s">
        <v>41</v>
      </c>
      <c r="AA374" s="22"/>
      <c r="AB374" s="2" t="s">
        <v>41</v>
      </c>
    </row>
    <row r="375" spans="1:28" ht="30" customHeight="1" hidden="1">
      <c r="A375" s="6" t="s">
        <v>3714</v>
      </c>
      <c r="B375" s="52" t="s">
        <v>3712</v>
      </c>
      <c r="C375" s="52" t="s">
        <v>1211</v>
      </c>
      <c r="D375" s="61" t="s">
        <v>1212</v>
      </c>
      <c r="E375" s="41">
        <v>0</v>
      </c>
      <c r="F375" s="40" t="s">
        <v>41</v>
      </c>
      <c r="G375" s="41">
        <v>0</v>
      </c>
      <c r="H375" s="40" t="s">
        <v>41</v>
      </c>
      <c r="I375" s="41">
        <v>0</v>
      </c>
      <c r="J375" s="40" t="s">
        <v>41</v>
      </c>
      <c r="K375" s="41">
        <v>0</v>
      </c>
      <c r="L375" s="40" t="s">
        <v>41</v>
      </c>
      <c r="M375" s="41">
        <v>0</v>
      </c>
      <c r="N375" s="40" t="s">
        <v>41</v>
      </c>
      <c r="O375" s="41">
        <v>0</v>
      </c>
      <c r="P375" s="41">
        <v>140589</v>
      </c>
      <c r="Q375" s="41">
        <v>0</v>
      </c>
      <c r="R375" s="41">
        <v>0</v>
      </c>
      <c r="S375" s="41">
        <v>0</v>
      </c>
      <c r="T375" s="41">
        <v>0</v>
      </c>
      <c r="U375" s="41">
        <v>0</v>
      </c>
      <c r="V375" s="41">
        <v>0</v>
      </c>
      <c r="W375" s="40" t="s">
        <v>3713</v>
      </c>
      <c r="X375" s="40" t="s">
        <v>41</v>
      </c>
      <c r="Y375" s="2" t="s">
        <v>5049</v>
      </c>
      <c r="Z375" s="2" t="s">
        <v>41</v>
      </c>
      <c r="AA375" s="22"/>
      <c r="AB375" s="2" t="s">
        <v>41</v>
      </c>
    </row>
    <row r="376" spans="1:28" ht="30" customHeight="1" hidden="1">
      <c r="A376" s="6" t="s">
        <v>1642</v>
      </c>
      <c r="B376" s="52" t="s">
        <v>1640</v>
      </c>
      <c r="C376" s="52" t="s">
        <v>1211</v>
      </c>
      <c r="D376" s="61" t="s">
        <v>1212</v>
      </c>
      <c r="E376" s="41">
        <v>0</v>
      </c>
      <c r="F376" s="40" t="s">
        <v>41</v>
      </c>
      <c r="G376" s="41">
        <v>0</v>
      </c>
      <c r="H376" s="40" t="s">
        <v>41</v>
      </c>
      <c r="I376" s="41">
        <v>0</v>
      </c>
      <c r="J376" s="40" t="s">
        <v>41</v>
      </c>
      <c r="K376" s="41">
        <v>0</v>
      </c>
      <c r="L376" s="40" t="s">
        <v>41</v>
      </c>
      <c r="M376" s="41">
        <v>0</v>
      </c>
      <c r="N376" s="40" t="s">
        <v>41</v>
      </c>
      <c r="O376" s="41">
        <v>0</v>
      </c>
      <c r="P376" s="41">
        <v>152524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0" t="s">
        <v>1641</v>
      </c>
      <c r="X376" s="40" t="s">
        <v>41</v>
      </c>
      <c r="Y376" s="2" t="s">
        <v>5049</v>
      </c>
      <c r="Z376" s="2" t="s">
        <v>41</v>
      </c>
      <c r="AA376" s="22"/>
      <c r="AB376" s="2" t="s">
        <v>41</v>
      </c>
    </row>
    <row r="377" spans="1:28" ht="30" customHeight="1" hidden="1">
      <c r="A377" s="6" t="s">
        <v>3359</v>
      </c>
      <c r="B377" s="52" t="s">
        <v>3357</v>
      </c>
      <c r="C377" s="52" t="s">
        <v>1211</v>
      </c>
      <c r="D377" s="61" t="s">
        <v>1212</v>
      </c>
      <c r="E377" s="41">
        <v>0</v>
      </c>
      <c r="F377" s="40" t="s">
        <v>41</v>
      </c>
      <c r="G377" s="41">
        <v>0</v>
      </c>
      <c r="H377" s="40" t="s">
        <v>41</v>
      </c>
      <c r="I377" s="41">
        <v>0</v>
      </c>
      <c r="J377" s="40" t="s">
        <v>41</v>
      </c>
      <c r="K377" s="41">
        <v>0</v>
      </c>
      <c r="L377" s="40" t="s">
        <v>41</v>
      </c>
      <c r="M377" s="41">
        <v>0</v>
      </c>
      <c r="N377" s="40" t="s">
        <v>41</v>
      </c>
      <c r="O377" s="41">
        <v>0</v>
      </c>
      <c r="P377" s="41">
        <v>153849</v>
      </c>
      <c r="Q377" s="41">
        <v>0</v>
      </c>
      <c r="R377" s="41">
        <v>0</v>
      </c>
      <c r="S377" s="41">
        <v>0</v>
      </c>
      <c r="T377" s="41">
        <v>0</v>
      </c>
      <c r="U377" s="41">
        <v>0</v>
      </c>
      <c r="V377" s="41">
        <v>0</v>
      </c>
      <c r="W377" s="40" t="s">
        <v>3358</v>
      </c>
      <c r="X377" s="40" t="s">
        <v>41</v>
      </c>
      <c r="Y377" s="2" t="s">
        <v>5049</v>
      </c>
      <c r="Z377" s="2" t="s">
        <v>41</v>
      </c>
      <c r="AA377" s="22"/>
      <c r="AB377" s="2" t="s">
        <v>41</v>
      </c>
    </row>
    <row r="378" spans="1:28" ht="30" customHeight="1" hidden="1">
      <c r="A378" s="6" t="s">
        <v>3122</v>
      </c>
      <c r="B378" s="52" t="s">
        <v>3120</v>
      </c>
      <c r="C378" s="52" t="s">
        <v>1211</v>
      </c>
      <c r="D378" s="61" t="s">
        <v>1212</v>
      </c>
      <c r="E378" s="41">
        <v>0</v>
      </c>
      <c r="F378" s="40" t="s">
        <v>41</v>
      </c>
      <c r="G378" s="41">
        <v>0</v>
      </c>
      <c r="H378" s="40" t="s">
        <v>41</v>
      </c>
      <c r="I378" s="41">
        <v>0</v>
      </c>
      <c r="J378" s="40" t="s">
        <v>41</v>
      </c>
      <c r="K378" s="41">
        <v>0</v>
      </c>
      <c r="L378" s="40" t="s">
        <v>41</v>
      </c>
      <c r="M378" s="41">
        <v>0</v>
      </c>
      <c r="N378" s="40" t="s">
        <v>41</v>
      </c>
      <c r="O378" s="41">
        <v>0</v>
      </c>
      <c r="P378" s="41">
        <v>157427</v>
      </c>
      <c r="Q378" s="41">
        <v>0</v>
      </c>
      <c r="R378" s="41">
        <v>0</v>
      </c>
      <c r="S378" s="41">
        <v>0</v>
      </c>
      <c r="T378" s="41">
        <v>0</v>
      </c>
      <c r="U378" s="41">
        <v>0</v>
      </c>
      <c r="V378" s="41">
        <v>0</v>
      </c>
      <c r="W378" s="40" t="s">
        <v>3121</v>
      </c>
      <c r="X378" s="40" t="s">
        <v>41</v>
      </c>
      <c r="Y378" s="2" t="s">
        <v>5049</v>
      </c>
      <c r="Z378" s="2" t="s">
        <v>41</v>
      </c>
      <c r="AA378" s="22"/>
      <c r="AB378" s="2" t="s">
        <v>41</v>
      </c>
    </row>
    <row r="379" spans="1:28" ht="30" customHeight="1" hidden="1">
      <c r="A379" s="6" t="s">
        <v>5050</v>
      </c>
      <c r="B379" s="52" t="s">
        <v>5051</v>
      </c>
      <c r="C379" s="52" t="s">
        <v>1211</v>
      </c>
      <c r="D379" s="61" t="s">
        <v>1212</v>
      </c>
      <c r="E379" s="41">
        <v>0</v>
      </c>
      <c r="F379" s="40" t="s">
        <v>41</v>
      </c>
      <c r="G379" s="41">
        <v>0</v>
      </c>
      <c r="H379" s="40" t="s">
        <v>41</v>
      </c>
      <c r="I379" s="41">
        <v>0</v>
      </c>
      <c r="J379" s="40" t="s">
        <v>41</v>
      </c>
      <c r="K379" s="41">
        <v>0</v>
      </c>
      <c r="L379" s="40" t="s">
        <v>41</v>
      </c>
      <c r="M379" s="41">
        <v>0</v>
      </c>
      <c r="N379" s="40" t="s">
        <v>41</v>
      </c>
      <c r="O379" s="41">
        <v>0</v>
      </c>
      <c r="P379" s="41">
        <v>127977</v>
      </c>
      <c r="Q379" s="41">
        <v>0</v>
      </c>
      <c r="R379" s="41">
        <v>0</v>
      </c>
      <c r="S379" s="41">
        <v>0</v>
      </c>
      <c r="T379" s="41">
        <v>0</v>
      </c>
      <c r="U379" s="41">
        <v>0</v>
      </c>
      <c r="V379" s="41">
        <v>0</v>
      </c>
      <c r="W379" s="40" t="s">
        <v>5052</v>
      </c>
      <c r="X379" s="40" t="s">
        <v>41</v>
      </c>
      <c r="Y379" s="2" t="s">
        <v>5049</v>
      </c>
      <c r="Z379" s="2" t="s">
        <v>41</v>
      </c>
      <c r="AA379" s="22"/>
      <c r="AB379" s="2" t="s">
        <v>41</v>
      </c>
    </row>
    <row r="380" spans="1:28" ht="30" customHeight="1" hidden="1">
      <c r="A380" s="6" t="s">
        <v>1469</v>
      </c>
      <c r="B380" s="52" t="s">
        <v>1467</v>
      </c>
      <c r="C380" s="52" t="s">
        <v>1211</v>
      </c>
      <c r="D380" s="61" t="s">
        <v>1212</v>
      </c>
      <c r="E380" s="41">
        <v>0</v>
      </c>
      <c r="F380" s="40" t="s">
        <v>41</v>
      </c>
      <c r="G380" s="41">
        <v>0</v>
      </c>
      <c r="H380" s="40" t="s">
        <v>41</v>
      </c>
      <c r="I380" s="41">
        <v>0</v>
      </c>
      <c r="J380" s="40" t="s">
        <v>41</v>
      </c>
      <c r="K380" s="41">
        <v>0</v>
      </c>
      <c r="L380" s="40" t="s">
        <v>41</v>
      </c>
      <c r="M380" s="41">
        <v>0</v>
      </c>
      <c r="N380" s="40" t="s">
        <v>41</v>
      </c>
      <c r="O380" s="41">
        <v>0</v>
      </c>
      <c r="P380" s="41">
        <v>135760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0" t="s">
        <v>1468</v>
      </c>
      <c r="X380" s="40" t="s">
        <v>41</v>
      </c>
      <c r="Y380" s="2" t="s">
        <v>5049</v>
      </c>
      <c r="Z380" s="2" t="s">
        <v>41</v>
      </c>
      <c r="AA380" s="22"/>
      <c r="AB380" s="2" t="s">
        <v>41</v>
      </c>
    </row>
    <row r="381" spans="1:28" ht="30" customHeight="1" hidden="1">
      <c r="A381" s="6" t="s">
        <v>1727</v>
      </c>
      <c r="B381" s="52" t="s">
        <v>1725</v>
      </c>
      <c r="C381" s="52" t="s">
        <v>1211</v>
      </c>
      <c r="D381" s="61" t="s">
        <v>1212</v>
      </c>
      <c r="E381" s="41">
        <v>0</v>
      </c>
      <c r="F381" s="40" t="s">
        <v>41</v>
      </c>
      <c r="G381" s="41">
        <v>0</v>
      </c>
      <c r="H381" s="40" t="s">
        <v>41</v>
      </c>
      <c r="I381" s="41">
        <v>0</v>
      </c>
      <c r="J381" s="40" t="s">
        <v>41</v>
      </c>
      <c r="K381" s="41">
        <v>0</v>
      </c>
      <c r="L381" s="40" t="s">
        <v>41</v>
      </c>
      <c r="M381" s="41">
        <v>0</v>
      </c>
      <c r="N381" s="40" t="s">
        <v>41</v>
      </c>
      <c r="O381" s="41">
        <v>0</v>
      </c>
      <c r="P381" s="41">
        <v>143356</v>
      </c>
      <c r="Q381" s="41">
        <v>0</v>
      </c>
      <c r="R381" s="41">
        <v>0</v>
      </c>
      <c r="S381" s="41">
        <v>0</v>
      </c>
      <c r="T381" s="41">
        <v>0</v>
      </c>
      <c r="U381" s="41">
        <v>0</v>
      </c>
      <c r="V381" s="41">
        <v>0</v>
      </c>
      <c r="W381" s="40" t="s">
        <v>1726</v>
      </c>
      <c r="X381" s="40" t="s">
        <v>41</v>
      </c>
      <c r="Y381" s="2" t="s">
        <v>5049</v>
      </c>
      <c r="Z381" s="2" t="s">
        <v>41</v>
      </c>
      <c r="AA381" s="22"/>
      <c r="AB381" s="2" t="s">
        <v>41</v>
      </c>
    </row>
    <row r="382" spans="1:28" ht="30" customHeight="1" hidden="1">
      <c r="A382" s="6" t="s">
        <v>2390</v>
      </c>
      <c r="B382" s="52" t="s">
        <v>2388</v>
      </c>
      <c r="C382" s="52" t="s">
        <v>1211</v>
      </c>
      <c r="D382" s="61" t="s">
        <v>1212</v>
      </c>
      <c r="E382" s="41">
        <v>0</v>
      </c>
      <c r="F382" s="40" t="s">
        <v>41</v>
      </c>
      <c r="G382" s="41">
        <v>0</v>
      </c>
      <c r="H382" s="40" t="s">
        <v>41</v>
      </c>
      <c r="I382" s="41">
        <v>0</v>
      </c>
      <c r="J382" s="40" t="s">
        <v>41</v>
      </c>
      <c r="K382" s="41">
        <v>0</v>
      </c>
      <c r="L382" s="40" t="s">
        <v>41</v>
      </c>
      <c r="M382" s="41">
        <v>0</v>
      </c>
      <c r="N382" s="40" t="s">
        <v>41</v>
      </c>
      <c r="O382" s="41">
        <v>0</v>
      </c>
      <c r="P382" s="41">
        <v>141250</v>
      </c>
      <c r="Q382" s="41">
        <v>0</v>
      </c>
      <c r="R382" s="41">
        <v>0</v>
      </c>
      <c r="S382" s="41">
        <v>0</v>
      </c>
      <c r="T382" s="41">
        <v>0</v>
      </c>
      <c r="U382" s="41">
        <v>0</v>
      </c>
      <c r="V382" s="41">
        <v>0</v>
      </c>
      <c r="W382" s="40" t="s">
        <v>2389</v>
      </c>
      <c r="X382" s="40" t="s">
        <v>41</v>
      </c>
      <c r="Y382" s="2" t="s">
        <v>5049</v>
      </c>
      <c r="Z382" s="2" t="s">
        <v>41</v>
      </c>
      <c r="AA382" s="22"/>
      <c r="AB382" s="2" t="s">
        <v>41</v>
      </c>
    </row>
    <row r="383" spans="1:28" ht="30" customHeight="1" hidden="1">
      <c r="A383" s="6" t="s">
        <v>1245</v>
      </c>
      <c r="B383" s="52" t="s">
        <v>1243</v>
      </c>
      <c r="C383" s="52" t="s">
        <v>1211</v>
      </c>
      <c r="D383" s="61" t="s">
        <v>1212</v>
      </c>
      <c r="E383" s="41">
        <v>0</v>
      </c>
      <c r="F383" s="40" t="s">
        <v>41</v>
      </c>
      <c r="G383" s="41">
        <v>0</v>
      </c>
      <c r="H383" s="40" t="s">
        <v>41</v>
      </c>
      <c r="I383" s="41">
        <v>0</v>
      </c>
      <c r="J383" s="40" t="s">
        <v>41</v>
      </c>
      <c r="K383" s="41">
        <v>0</v>
      </c>
      <c r="L383" s="40" t="s">
        <v>41</v>
      </c>
      <c r="M383" s="41">
        <v>0</v>
      </c>
      <c r="N383" s="40" t="s">
        <v>41</v>
      </c>
      <c r="O383" s="41">
        <v>0</v>
      </c>
      <c r="P383" s="41">
        <v>158297</v>
      </c>
      <c r="Q383" s="41">
        <v>0</v>
      </c>
      <c r="R383" s="41">
        <v>0</v>
      </c>
      <c r="S383" s="41">
        <v>0</v>
      </c>
      <c r="T383" s="41">
        <v>0</v>
      </c>
      <c r="U383" s="41">
        <v>0</v>
      </c>
      <c r="V383" s="41">
        <v>0</v>
      </c>
      <c r="W383" s="40" t="s">
        <v>1244</v>
      </c>
      <c r="X383" s="40" t="s">
        <v>41</v>
      </c>
      <c r="Y383" s="2" t="s">
        <v>5049</v>
      </c>
      <c r="Z383" s="2" t="s">
        <v>41</v>
      </c>
      <c r="AA383" s="22"/>
      <c r="AB383" s="2" t="s">
        <v>41</v>
      </c>
    </row>
    <row r="384" spans="1:28" ht="30" customHeight="1" hidden="1">
      <c r="A384" s="6" t="s">
        <v>2509</v>
      </c>
      <c r="B384" s="52" t="s">
        <v>2507</v>
      </c>
      <c r="C384" s="52" t="s">
        <v>1211</v>
      </c>
      <c r="D384" s="61" t="s">
        <v>1212</v>
      </c>
      <c r="E384" s="41">
        <v>0</v>
      </c>
      <c r="F384" s="40" t="s">
        <v>41</v>
      </c>
      <c r="G384" s="41">
        <v>0</v>
      </c>
      <c r="H384" s="40" t="s">
        <v>41</v>
      </c>
      <c r="I384" s="41">
        <v>0</v>
      </c>
      <c r="J384" s="40" t="s">
        <v>41</v>
      </c>
      <c r="K384" s="41">
        <v>0</v>
      </c>
      <c r="L384" s="40" t="s">
        <v>41</v>
      </c>
      <c r="M384" s="41">
        <v>0</v>
      </c>
      <c r="N384" s="40" t="s">
        <v>41</v>
      </c>
      <c r="O384" s="41">
        <v>0</v>
      </c>
      <c r="P384" s="41">
        <v>147229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0" t="s">
        <v>2508</v>
      </c>
      <c r="X384" s="40" t="s">
        <v>41</v>
      </c>
      <c r="Y384" s="2" t="s">
        <v>5049</v>
      </c>
      <c r="Z384" s="2" t="s">
        <v>41</v>
      </c>
      <c r="AA384" s="22"/>
      <c r="AB384" s="2" t="s">
        <v>41</v>
      </c>
    </row>
    <row r="385" spans="1:28" ht="30" customHeight="1" hidden="1">
      <c r="A385" s="6" t="s">
        <v>2519</v>
      </c>
      <c r="B385" s="52" t="s">
        <v>2517</v>
      </c>
      <c r="C385" s="52" t="s">
        <v>1211</v>
      </c>
      <c r="D385" s="61" t="s">
        <v>1212</v>
      </c>
      <c r="E385" s="41">
        <v>0</v>
      </c>
      <c r="F385" s="40" t="s">
        <v>41</v>
      </c>
      <c r="G385" s="41">
        <v>0</v>
      </c>
      <c r="H385" s="40" t="s">
        <v>41</v>
      </c>
      <c r="I385" s="41">
        <v>0</v>
      </c>
      <c r="J385" s="40" t="s">
        <v>41</v>
      </c>
      <c r="K385" s="41">
        <v>0</v>
      </c>
      <c r="L385" s="40" t="s">
        <v>41</v>
      </c>
      <c r="M385" s="41">
        <v>0</v>
      </c>
      <c r="N385" s="40" t="s">
        <v>41</v>
      </c>
      <c r="O385" s="41">
        <v>0</v>
      </c>
      <c r="P385" s="41">
        <v>139664</v>
      </c>
      <c r="Q385" s="41">
        <v>0</v>
      </c>
      <c r="R385" s="41">
        <v>0</v>
      </c>
      <c r="S385" s="41">
        <v>0</v>
      </c>
      <c r="T385" s="41">
        <v>0</v>
      </c>
      <c r="U385" s="41">
        <v>0</v>
      </c>
      <c r="V385" s="41">
        <v>0</v>
      </c>
      <c r="W385" s="40" t="s">
        <v>2518</v>
      </c>
      <c r="X385" s="40" t="s">
        <v>41</v>
      </c>
      <c r="Y385" s="2" t="s">
        <v>5049</v>
      </c>
      <c r="Z385" s="2" t="s">
        <v>41</v>
      </c>
      <c r="AA385" s="22"/>
      <c r="AB385" s="2" t="s">
        <v>41</v>
      </c>
    </row>
    <row r="386" spans="1:28" ht="30" customHeight="1" hidden="1">
      <c r="A386" s="6" t="s">
        <v>1934</v>
      </c>
      <c r="B386" s="52" t="s">
        <v>1932</v>
      </c>
      <c r="C386" s="52" t="s">
        <v>1211</v>
      </c>
      <c r="D386" s="61" t="s">
        <v>1212</v>
      </c>
      <c r="E386" s="41">
        <v>0</v>
      </c>
      <c r="F386" s="40" t="s">
        <v>41</v>
      </c>
      <c r="G386" s="41">
        <v>0</v>
      </c>
      <c r="H386" s="40" t="s">
        <v>41</v>
      </c>
      <c r="I386" s="41">
        <v>0</v>
      </c>
      <c r="J386" s="40" t="s">
        <v>41</v>
      </c>
      <c r="K386" s="41">
        <v>0</v>
      </c>
      <c r="L386" s="40" t="s">
        <v>41</v>
      </c>
      <c r="M386" s="41">
        <v>0</v>
      </c>
      <c r="N386" s="40" t="s">
        <v>41</v>
      </c>
      <c r="O386" s="41">
        <v>0</v>
      </c>
      <c r="P386" s="41">
        <v>116958</v>
      </c>
      <c r="Q386" s="41">
        <v>0</v>
      </c>
      <c r="R386" s="41">
        <v>0</v>
      </c>
      <c r="S386" s="41">
        <v>0</v>
      </c>
      <c r="T386" s="41">
        <v>0</v>
      </c>
      <c r="U386" s="41">
        <v>0</v>
      </c>
      <c r="V386" s="41">
        <v>0</v>
      </c>
      <c r="W386" s="40" t="s">
        <v>1933</v>
      </c>
      <c r="X386" s="40" t="s">
        <v>41</v>
      </c>
      <c r="Y386" s="2" t="s">
        <v>5049</v>
      </c>
      <c r="Z386" s="2" t="s">
        <v>41</v>
      </c>
      <c r="AA386" s="22"/>
      <c r="AB386" s="2" t="s">
        <v>41</v>
      </c>
    </row>
    <row r="387" spans="1:28" ht="30" customHeight="1" hidden="1">
      <c r="A387" s="6" t="s">
        <v>2369</v>
      </c>
      <c r="B387" s="52" t="s">
        <v>2367</v>
      </c>
      <c r="C387" s="52" t="s">
        <v>1211</v>
      </c>
      <c r="D387" s="61" t="s">
        <v>1212</v>
      </c>
      <c r="E387" s="41">
        <v>0</v>
      </c>
      <c r="F387" s="40" t="s">
        <v>41</v>
      </c>
      <c r="G387" s="41">
        <v>0</v>
      </c>
      <c r="H387" s="40" t="s">
        <v>41</v>
      </c>
      <c r="I387" s="41">
        <v>0</v>
      </c>
      <c r="J387" s="40" t="s">
        <v>41</v>
      </c>
      <c r="K387" s="41">
        <v>0</v>
      </c>
      <c r="L387" s="40" t="s">
        <v>41</v>
      </c>
      <c r="M387" s="41">
        <v>0</v>
      </c>
      <c r="N387" s="40" t="s">
        <v>41</v>
      </c>
      <c r="O387" s="41">
        <v>0</v>
      </c>
      <c r="P387" s="41">
        <v>157810</v>
      </c>
      <c r="Q387" s="41">
        <v>0</v>
      </c>
      <c r="R387" s="41">
        <v>0</v>
      </c>
      <c r="S387" s="41">
        <v>0</v>
      </c>
      <c r="T387" s="41">
        <v>0</v>
      </c>
      <c r="U387" s="41">
        <v>0</v>
      </c>
      <c r="V387" s="41">
        <v>0</v>
      </c>
      <c r="W387" s="40" t="s">
        <v>2368</v>
      </c>
      <c r="X387" s="40" t="s">
        <v>41</v>
      </c>
      <c r="Y387" s="2" t="s">
        <v>5049</v>
      </c>
      <c r="Z387" s="2" t="s">
        <v>41</v>
      </c>
      <c r="AA387" s="22"/>
      <c r="AB387" s="2" t="s">
        <v>41</v>
      </c>
    </row>
    <row r="388" spans="1:28" ht="30" customHeight="1" hidden="1">
      <c r="A388" s="6" t="s">
        <v>2816</v>
      </c>
      <c r="B388" s="52" t="s">
        <v>2814</v>
      </c>
      <c r="C388" s="52" t="s">
        <v>1211</v>
      </c>
      <c r="D388" s="61" t="s">
        <v>1212</v>
      </c>
      <c r="E388" s="41">
        <v>0</v>
      </c>
      <c r="F388" s="40" t="s">
        <v>41</v>
      </c>
      <c r="G388" s="41">
        <v>0</v>
      </c>
      <c r="H388" s="40" t="s">
        <v>41</v>
      </c>
      <c r="I388" s="41">
        <v>0</v>
      </c>
      <c r="J388" s="40" t="s">
        <v>41</v>
      </c>
      <c r="K388" s="41">
        <v>0</v>
      </c>
      <c r="L388" s="40" t="s">
        <v>41</v>
      </c>
      <c r="M388" s="41">
        <v>0</v>
      </c>
      <c r="N388" s="40" t="s">
        <v>41</v>
      </c>
      <c r="O388" s="41">
        <v>0</v>
      </c>
      <c r="P388" s="41">
        <v>153735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0" t="s">
        <v>2815</v>
      </c>
      <c r="X388" s="40" t="s">
        <v>41</v>
      </c>
      <c r="Y388" s="2" t="s">
        <v>5049</v>
      </c>
      <c r="Z388" s="2" t="s">
        <v>41</v>
      </c>
      <c r="AA388" s="22"/>
      <c r="AB388" s="2" t="s">
        <v>41</v>
      </c>
    </row>
    <row r="389" spans="1:28" ht="30" customHeight="1" hidden="1">
      <c r="A389" s="6" t="s">
        <v>1696</v>
      </c>
      <c r="B389" s="52" t="s">
        <v>1694</v>
      </c>
      <c r="C389" s="52" t="s">
        <v>1211</v>
      </c>
      <c r="D389" s="61" t="s">
        <v>1212</v>
      </c>
      <c r="E389" s="41">
        <v>0</v>
      </c>
      <c r="F389" s="40" t="s">
        <v>41</v>
      </c>
      <c r="G389" s="41">
        <v>0</v>
      </c>
      <c r="H389" s="40" t="s">
        <v>41</v>
      </c>
      <c r="I389" s="41">
        <v>0</v>
      </c>
      <c r="J389" s="40" t="s">
        <v>41</v>
      </c>
      <c r="K389" s="41">
        <v>0</v>
      </c>
      <c r="L389" s="40" t="s">
        <v>41</v>
      </c>
      <c r="M389" s="41">
        <v>0</v>
      </c>
      <c r="N389" s="40" t="s">
        <v>41</v>
      </c>
      <c r="O389" s="41">
        <v>0</v>
      </c>
      <c r="P389" s="41">
        <v>138445</v>
      </c>
      <c r="Q389" s="41">
        <v>0</v>
      </c>
      <c r="R389" s="41">
        <v>0</v>
      </c>
      <c r="S389" s="41">
        <v>0</v>
      </c>
      <c r="T389" s="41">
        <v>0</v>
      </c>
      <c r="U389" s="41">
        <v>0</v>
      </c>
      <c r="V389" s="41">
        <v>0</v>
      </c>
      <c r="W389" s="40" t="s">
        <v>1695</v>
      </c>
      <c r="X389" s="40" t="s">
        <v>41</v>
      </c>
      <c r="Y389" s="2" t="s">
        <v>5049</v>
      </c>
      <c r="Z389" s="2" t="s">
        <v>41</v>
      </c>
      <c r="AA389" s="22"/>
      <c r="AB389" s="2" t="s">
        <v>41</v>
      </c>
    </row>
    <row r="390" spans="1:28" ht="30" customHeight="1" hidden="1">
      <c r="A390" s="6" t="s">
        <v>3227</v>
      </c>
      <c r="B390" s="52" t="s">
        <v>3225</v>
      </c>
      <c r="C390" s="52" t="s">
        <v>1211</v>
      </c>
      <c r="D390" s="61" t="s">
        <v>1212</v>
      </c>
      <c r="E390" s="41">
        <v>0</v>
      </c>
      <c r="F390" s="40" t="s">
        <v>41</v>
      </c>
      <c r="G390" s="41">
        <v>0</v>
      </c>
      <c r="H390" s="40" t="s">
        <v>41</v>
      </c>
      <c r="I390" s="41">
        <v>0</v>
      </c>
      <c r="J390" s="40" t="s">
        <v>41</v>
      </c>
      <c r="K390" s="41">
        <v>0</v>
      </c>
      <c r="L390" s="40" t="s">
        <v>41</v>
      </c>
      <c r="M390" s="41">
        <v>0</v>
      </c>
      <c r="N390" s="40" t="s">
        <v>41</v>
      </c>
      <c r="O390" s="41">
        <v>0</v>
      </c>
      <c r="P390" s="41">
        <v>150050</v>
      </c>
      <c r="Q390" s="41">
        <v>0</v>
      </c>
      <c r="R390" s="41">
        <v>0</v>
      </c>
      <c r="S390" s="41">
        <v>0</v>
      </c>
      <c r="T390" s="41">
        <v>0</v>
      </c>
      <c r="U390" s="41">
        <v>0</v>
      </c>
      <c r="V390" s="41">
        <v>0</v>
      </c>
      <c r="W390" s="40" t="s">
        <v>3226</v>
      </c>
      <c r="X390" s="40" t="s">
        <v>41</v>
      </c>
      <c r="Y390" s="2" t="s">
        <v>5049</v>
      </c>
      <c r="Z390" s="2" t="s">
        <v>41</v>
      </c>
      <c r="AA390" s="22"/>
      <c r="AB390" s="2" t="s">
        <v>41</v>
      </c>
    </row>
    <row r="391" spans="1:28" ht="30" customHeight="1" hidden="1">
      <c r="A391" s="6" t="s">
        <v>1670</v>
      </c>
      <c r="B391" s="52" t="s">
        <v>1668</v>
      </c>
      <c r="C391" s="52" t="s">
        <v>1211</v>
      </c>
      <c r="D391" s="61" t="s">
        <v>1212</v>
      </c>
      <c r="E391" s="41">
        <v>0</v>
      </c>
      <c r="F391" s="40" t="s">
        <v>41</v>
      </c>
      <c r="G391" s="41">
        <v>0</v>
      </c>
      <c r="H391" s="40" t="s">
        <v>41</v>
      </c>
      <c r="I391" s="41">
        <v>0</v>
      </c>
      <c r="J391" s="40" t="s">
        <v>41</v>
      </c>
      <c r="K391" s="41">
        <v>0</v>
      </c>
      <c r="L391" s="40" t="s">
        <v>41</v>
      </c>
      <c r="M391" s="41">
        <v>0</v>
      </c>
      <c r="N391" s="40" t="s">
        <v>41</v>
      </c>
      <c r="O391" s="41">
        <v>0</v>
      </c>
      <c r="P391" s="41">
        <v>126629</v>
      </c>
      <c r="Q391" s="41">
        <v>0</v>
      </c>
      <c r="R391" s="41">
        <v>0</v>
      </c>
      <c r="S391" s="41">
        <v>0</v>
      </c>
      <c r="T391" s="41">
        <v>0</v>
      </c>
      <c r="U391" s="41">
        <v>0</v>
      </c>
      <c r="V391" s="41">
        <v>0</v>
      </c>
      <c r="W391" s="40" t="s">
        <v>1669</v>
      </c>
      <c r="X391" s="40" t="s">
        <v>41</v>
      </c>
      <c r="Y391" s="2" t="s">
        <v>5049</v>
      </c>
      <c r="Z391" s="2" t="s">
        <v>41</v>
      </c>
      <c r="AA391" s="22"/>
      <c r="AB391" s="2" t="s">
        <v>41</v>
      </c>
    </row>
    <row r="392" spans="1:28" ht="30" customHeight="1" hidden="1">
      <c r="A392" s="6" t="s">
        <v>3555</v>
      </c>
      <c r="B392" s="52" t="s">
        <v>3553</v>
      </c>
      <c r="C392" s="52" t="s">
        <v>1211</v>
      </c>
      <c r="D392" s="61" t="s">
        <v>1212</v>
      </c>
      <c r="E392" s="41">
        <v>0</v>
      </c>
      <c r="F392" s="40" t="s">
        <v>41</v>
      </c>
      <c r="G392" s="41">
        <v>0</v>
      </c>
      <c r="H392" s="40" t="s">
        <v>41</v>
      </c>
      <c r="I392" s="41">
        <v>0</v>
      </c>
      <c r="J392" s="40" t="s">
        <v>41</v>
      </c>
      <c r="K392" s="41">
        <v>0</v>
      </c>
      <c r="L392" s="40" t="s">
        <v>41</v>
      </c>
      <c r="M392" s="41">
        <v>0</v>
      </c>
      <c r="N392" s="40" t="s">
        <v>41</v>
      </c>
      <c r="O392" s="41">
        <v>0</v>
      </c>
      <c r="P392" s="41">
        <v>117880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0" t="s">
        <v>3554</v>
      </c>
      <c r="X392" s="40" t="s">
        <v>41</v>
      </c>
      <c r="Y392" s="2" t="s">
        <v>5049</v>
      </c>
      <c r="Z392" s="2" t="s">
        <v>41</v>
      </c>
      <c r="AA392" s="22"/>
      <c r="AB392" s="2" t="s">
        <v>41</v>
      </c>
    </row>
    <row r="393" spans="1:28" ht="30" customHeight="1" hidden="1">
      <c r="A393" s="6" t="s">
        <v>3645</v>
      </c>
      <c r="B393" s="52" t="s">
        <v>3643</v>
      </c>
      <c r="C393" s="52" t="s">
        <v>1211</v>
      </c>
      <c r="D393" s="61" t="s">
        <v>1212</v>
      </c>
      <c r="E393" s="41">
        <v>0</v>
      </c>
      <c r="F393" s="40" t="s">
        <v>41</v>
      </c>
      <c r="G393" s="41">
        <v>0</v>
      </c>
      <c r="H393" s="40" t="s">
        <v>41</v>
      </c>
      <c r="I393" s="41">
        <v>0</v>
      </c>
      <c r="J393" s="40" t="s">
        <v>41</v>
      </c>
      <c r="K393" s="41">
        <v>0</v>
      </c>
      <c r="L393" s="40" t="s">
        <v>41</v>
      </c>
      <c r="M393" s="41">
        <v>0</v>
      </c>
      <c r="N393" s="40" t="s">
        <v>41</v>
      </c>
      <c r="O393" s="41">
        <v>0</v>
      </c>
      <c r="P393" s="41">
        <v>134427</v>
      </c>
      <c r="Q393" s="41">
        <v>0</v>
      </c>
      <c r="R393" s="41">
        <v>0</v>
      </c>
      <c r="S393" s="41">
        <v>0</v>
      </c>
      <c r="T393" s="41">
        <v>0</v>
      </c>
      <c r="U393" s="41">
        <v>0</v>
      </c>
      <c r="V393" s="41">
        <v>0</v>
      </c>
      <c r="W393" s="40" t="s">
        <v>3644</v>
      </c>
      <c r="X393" s="40" t="s">
        <v>41</v>
      </c>
      <c r="Y393" s="2" t="s">
        <v>5049</v>
      </c>
      <c r="Z393" s="2" t="s">
        <v>41</v>
      </c>
      <c r="AA393" s="22"/>
      <c r="AB393" s="2" t="s">
        <v>41</v>
      </c>
    </row>
    <row r="394" spans="1:28" ht="30" customHeight="1" hidden="1">
      <c r="A394" s="6" t="s">
        <v>2788</v>
      </c>
      <c r="B394" s="52" t="s">
        <v>2786</v>
      </c>
      <c r="C394" s="52" t="s">
        <v>1211</v>
      </c>
      <c r="D394" s="61" t="s">
        <v>1212</v>
      </c>
      <c r="E394" s="41">
        <v>0</v>
      </c>
      <c r="F394" s="40" t="s">
        <v>41</v>
      </c>
      <c r="G394" s="41">
        <v>0</v>
      </c>
      <c r="H394" s="40" t="s">
        <v>41</v>
      </c>
      <c r="I394" s="41">
        <v>0</v>
      </c>
      <c r="J394" s="40" t="s">
        <v>41</v>
      </c>
      <c r="K394" s="41">
        <v>0</v>
      </c>
      <c r="L394" s="40" t="s">
        <v>41</v>
      </c>
      <c r="M394" s="41">
        <v>0</v>
      </c>
      <c r="N394" s="40" t="s">
        <v>41</v>
      </c>
      <c r="O394" s="41">
        <v>0</v>
      </c>
      <c r="P394" s="41">
        <v>126225</v>
      </c>
      <c r="Q394" s="41">
        <v>0</v>
      </c>
      <c r="R394" s="41">
        <v>0</v>
      </c>
      <c r="S394" s="41">
        <v>0</v>
      </c>
      <c r="T394" s="41">
        <v>0</v>
      </c>
      <c r="U394" s="41">
        <v>0</v>
      </c>
      <c r="V394" s="41">
        <v>0</v>
      </c>
      <c r="W394" s="40" t="s">
        <v>2787</v>
      </c>
      <c r="X394" s="40" t="s">
        <v>41</v>
      </c>
      <c r="Y394" s="2" t="s">
        <v>5049</v>
      </c>
      <c r="Z394" s="2" t="s">
        <v>41</v>
      </c>
      <c r="AA394" s="22"/>
      <c r="AB394" s="2" t="s">
        <v>41</v>
      </c>
    </row>
    <row r="395" spans="1:28" s="44" customFormat="1" ht="30" customHeight="1" hidden="1">
      <c r="A395" s="40" t="s">
        <v>1717</v>
      </c>
      <c r="B395" s="193" t="s">
        <v>1715</v>
      </c>
      <c r="C395" s="193" t="s">
        <v>1211</v>
      </c>
      <c r="D395" s="191" t="s">
        <v>1212</v>
      </c>
      <c r="E395" s="41">
        <v>0</v>
      </c>
      <c r="F395" s="40" t="s">
        <v>41</v>
      </c>
      <c r="G395" s="41">
        <v>0</v>
      </c>
      <c r="H395" s="40" t="s">
        <v>41</v>
      </c>
      <c r="I395" s="41">
        <v>0</v>
      </c>
      <c r="J395" s="40" t="s">
        <v>41</v>
      </c>
      <c r="K395" s="41">
        <v>0</v>
      </c>
      <c r="L395" s="40" t="s">
        <v>41</v>
      </c>
      <c r="M395" s="41">
        <v>0</v>
      </c>
      <c r="N395" s="40" t="s">
        <v>41</v>
      </c>
      <c r="O395" s="41">
        <v>0</v>
      </c>
      <c r="P395" s="41">
        <v>143601</v>
      </c>
      <c r="Q395" s="41">
        <v>0</v>
      </c>
      <c r="R395" s="41">
        <v>0</v>
      </c>
      <c r="S395" s="41">
        <v>0</v>
      </c>
      <c r="T395" s="41">
        <v>0</v>
      </c>
      <c r="U395" s="41">
        <v>0</v>
      </c>
      <c r="V395" s="41">
        <v>0</v>
      </c>
      <c r="W395" s="40" t="s">
        <v>1716</v>
      </c>
      <c r="X395" s="40" t="s">
        <v>41</v>
      </c>
      <c r="Y395" s="42" t="s">
        <v>5049</v>
      </c>
      <c r="Z395" s="42" t="s">
        <v>41</v>
      </c>
      <c r="AA395" s="43"/>
      <c r="AB395" s="42" t="s">
        <v>41</v>
      </c>
    </row>
    <row r="396" spans="1:28" s="34" customFormat="1" ht="30" customHeight="1">
      <c r="A396" s="31"/>
      <c r="B396" s="194"/>
      <c r="C396" s="194"/>
      <c r="D396" s="192"/>
      <c r="E396" s="41"/>
      <c r="F396" s="40"/>
      <c r="G396" s="41"/>
      <c r="H396" s="40"/>
      <c r="I396" s="41"/>
      <c r="J396" s="40"/>
      <c r="K396" s="41"/>
      <c r="L396" s="40"/>
      <c r="M396" s="41"/>
      <c r="N396" s="40"/>
      <c r="O396" s="41"/>
      <c r="P396" s="41">
        <v>148613</v>
      </c>
      <c r="Q396" s="41"/>
      <c r="R396" s="41"/>
      <c r="S396" s="41"/>
      <c r="T396" s="41"/>
      <c r="U396" s="41"/>
      <c r="V396" s="41"/>
      <c r="W396" s="40" t="s">
        <v>5119</v>
      </c>
      <c r="X396" s="40" t="s">
        <v>5118</v>
      </c>
      <c r="Y396" s="32"/>
      <c r="Z396" s="32"/>
      <c r="AA396" s="33"/>
      <c r="AB396" s="32"/>
    </row>
    <row r="397" spans="1:28" ht="30" customHeight="1" hidden="1">
      <c r="A397" s="6" t="s">
        <v>4208</v>
      </c>
      <c r="B397" s="35" t="s">
        <v>4206</v>
      </c>
      <c r="C397" s="35" t="s">
        <v>1211</v>
      </c>
      <c r="D397" s="36" t="s">
        <v>1212</v>
      </c>
      <c r="E397" s="21">
        <v>0</v>
      </c>
      <c r="F397" s="6" t="s">
        <v>41</v>
      </c>
      <c r="G397" s="21">
        <v>0</v>
      </c>
      <c r="H397" s="6" t="s">
        <v>41</v>
      </c>
      <c r="I397" s="21">
        <v>0</v>
      </c>
      <c r="J397" s="6" t="s">
        <v>41</v>
      </c>
      <c r="K397" s="21">
        <v>0</v>
      </c>
      <c r="L397" s="6" t="s">
        <v>41</v>
      </c>
      <c r="M397" s="21">
        <v>0</v>
      </c>
      <c r="N397" s="6" t="s">
        <v>41</v>
      </c>
      <c r="O397" s="30">
        <v>0</v>
      </c>
      <c r="P397" s="30">
        <v>125031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30">
        <v>0</v>
      </c>
      <c r="W397" s="6" t="s">
        <v>4207</v>
      </c>
      <c r="X397" s="6" t="s">
        <v>41</v>
      </c>
      <c r="Y397" s="2" t="s">
        <v>5049</v>
      </c>
      <c r="Z397" s="2" t="s">
        <v>41</v>
      </c>
      <c r="AA397" s="22"/>
      <c r="AB397" s="2" t="s">
        <v>41</v>
      </c>
    </row>
    <row r="398" spans="1:28" ht="30" customHeight="1" hidden="1">
      <c r="A398" s="6" t="s">
        <v>3203</v>
      </c>
      <c r="B398" s="35" t="s">
        <v>3201</v>
      </c>
      <c r="C398" s="35" t="s">
        <v>1211</v>
      </c>
      <c r="D398" s="36" t="s">
        <v>1212</v>
      </c>
      <c r="E398" s="21">
        <v>0</v>
      </c>
      <c r="F398" s="6" t="s">
        <v>41</v>
      </c>
      <c r="G398" s="21">
        <v>0</v>
      </c>
      <c r="H398" s="6" t="s">
        <v>41</v>
      </c>
      <c r="I398" s="21">
        <v>0</v>
      </c>
      <c r="J398" s="6" t="s">
        <v>41</v>
      </c>
      <c r="K398" s="21">
        <v>0</v>
      </c>
      <c r="L398" s="6" t="s">
        <v>41</v>
      </c>
      <c r="M398" s="21">
        <v>0</v>
      </c>
      <c r="N398" s="6" t="s">
        <v>41</v>
      </c>
      <c r="O398" s="30">
        <v>0</v>
      </c>
      <c r="P398" s="30">
        <v>101844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30">
        <v>0</v>
      </c>
      <c r="W398" s="6" t="s">
        <v>3202</v>
      </c>
      <c r="X398" s="6" t="s">
        <v>41</v>
      </c>
      <c r="Y398" s="2" t="s">
        <v>5049</v>
      </c>
      <c r="Z398" s="2" t="s">
        <v>41</v>
      </c>
      <c r="AA398" s="22"/>
      <c r="AB398" s="2" t="s">
        <v>41</v>
      </c>
    </row>
    <row r="399" spans="1:28" ht="30" customHeight="1" hidden="1">
      <c r="A399" s="6" t="s">
        <v>3381</v>
      </c>
      <c r="B399" s="35" t="s">
        <v>3379</v>
      </c>
      <c r="C399" s="35" t="s">
        <v>1211</v>
      </c>
      <c r="D399" s="36" t="s">
        <v>1212</v>
      </c>
      <c r="E399" s="21">
        <v>0</v>
      </c>
      <c r="F399" s="6" t="s">
        <v>41</v>
      </c>
      <c r="G399" s="21">
        <v>0</v>
      </c>
      <c r="H399" s="6" t="s">
        <v>41</v>
      </c>
      <c r="I399" s="21">
        <v>0</v>
      </c>
      <c r="J399" s="6" t="s">
        <v>41</v>
      </c>
      <c r="K399" s="21">
        <v>0</v>
      </c>
      <c r="L399" s="6" t="s">
        <v>41</v>
      </c>
      <c r="M399" s="21">
        <v>0</v>
      </c>
      <c r="N399" s="6" t="s">
        <v>41</v>
      </c>
      <c r="O399" s="30">
        <v>0</v>
      </c>
      <c r="P399" s="30">
        <v>131319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30">
        <v>0</v>
      </c>
      <c r="W399" s="6" t="s">
        <v>3380</v>
      </c>
      <c r="X399" s="6" t="s">
        <v>41</v>
      </c>
      <c r="Y399" s="2" t="s">
        <v>5049</v>
      </c>
      <c r="Z399" s="2" t="s">
        <v>41</v>
      </c>
      <c r="AA399" s="22"/>
      <c r="AB399" s="2" t="s">
        <v>41</v>
      </c>
    </row>
    <row r="400" spans="1:28" ht="30" customHeight="1" hidden="1">
      <c r="A400" s="6" t="s">
        <v>3640</v>
      </c>
      <c r="B400" s="35" t="s">
        <v>3637</v>
      </c>
      <c r="C400" s="35" t="s">
        <v>3638</v>
      </c>
      <c r="D400" s="36" t="s">
        <v>1212</v>
      </c>
      <c r="E400" s="21">
        <v>0</v>
      </c>
      <c r="F400" s="6" t="s">
        <v>41</v>
      </c>
      <c r="G400" s="21">
        <v>0</v>
      </c>
      <c r="H400" s="6" t="s">
        <v>41</v>
      </c>
      <c r="I400" s="21">
        <v>0</v>
      </c>
      <c r="J400" s="6" t="s">
        <v>41</v>
      </c>
      <c r="K400" s="21">
        <v>0</v>
      </c>
      <c r="L400" s="6" t="s">
        <v>41</v>
      </c>
      <c r="M400" s="21">
        <v>0</v>
      </c>
      <c r="N400" s="6" t="s">
        <v>41</v>
      </c>
      <c r="O400" s="30">
        <v>0</v>
      </c>
      <c r="P400" s="30">
        <v>122525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30">
        <v>0</v>
      </c>
      <c r="W400" s="6" t="s">
        <v>3639</v>
      </c>
      <c r="X400" s="6" t="s">
        <v>41</v>
      </c>
      <c r="Y400" s="2" t="s">
        <v>5049</v>
      </c>
      <c r="Z400" s="2" t="s">
        <v>41</v>
      </c>
      <c r="AA400" s="22"/>
      <c r="AB400" s="2" t="s">
        <v>41</v>
      </c>
    </row>
    <row r="401" spans="1:28" ht="30" customHeight="1" hidden="1">
      <c r="A401" s="6" t="s">
        <v>1527</v>
      </c>
      <c r="B401" s="35" t="s">
        <v>1525</v>
      </c>
      <c r="C401" s="35" t="s">
        <v>1526</v>
      </c>
      <c r="D401" s="36" t="s">
        <v>1212</v>
      </c>
      <c r="E401" s="21">
        <v>0</v>
      </c>
      <c r="F401" s="6" t="s">
        <v>41</v>
      </c>
      <c r="G401" s="21">
        <v>0</v>
      </c>
      <c r="H401" s="6" t="s">
        <v>41</v>
      </c>
      <c r="I401" s="21">
        <v>0</v>
      </c>
      <c r="J401" s="6" t="s">
        <v>41</v>
      </c>
      <c r="K401" s="21">
        <v>0</v>
      </c>
      <c r="L401" s="6" t="s">
        <v>41</v>
      </c>
      <c r="M401" s="21">
        <v>0</v>
      </c>
      <c r="N401" s="6" t="s">
        <v>41</v>
      </c>
      <c r="O401" s="30">
        <v>0</v>
      </c>
      <c r="P401" s="30">
        <v>186414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30">
        <v>0</v>
      </c>
      <c r="W401" s="6" t="s">
        <v>5053</v>
      </c>
      <c r="X401" s="6" t="s">
        <v>41</v>
      </c>
      <c r="Y401" s="2" t="s">
        <v>5049</v>
      </c>
      <c r="Z401" s="2" t="s">
        <v>41</v>
      </c>
      <c r="AA401" s="22"/>
      <c r="AB401" s="2" t="s">
        <v>41</v>
      </c>
    </row>
    <row r="402" spans="1:28" ht="30" customHeight="1" hidden="1">
      <c r="A402" s="6" t="s">
        <v>1530</v>
      </c>
      <c r="B402" s="35" t="s">
        <v>1529</v>
      </c>
      <c r="C402" s="35" t="s">
        <v>1526</v>
      </c>
      <c r="D402" s="36" t="s">
        <v>1212</v>
      </c>
      <c r="E402" s="21">
        <v>0</v>
      </c>
      <c r="F402" s="6" t="s">
        <v>41</v>
      </c>
      <c r="G402" s="21">
        <v>0</v>
      </c>
      <c r="H402" s="6" t="s">
        <v>41</v>
      </c>
      <c r="I402" s="21">
        <v>0</v>
      </c>
      <c r="J402" s="6" t="s">
        <v>41</v>
      </c>
      <c r="K402" s="21">
        <v>0</v>
      </c>
      <c r="L402" s="6" t="s">
        <v>41</v>
      </c>
      <c r="M402" s="21">
        <v>0</v>
      </c>
      <c r="N402" s="6" t="s">
        <v>41</v>
      </c>
      <c r="O402" s="30">
        <v>0</v>
      </c>
      <c r="P402" s="30">
        <v>153129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30">
        <v>0</v>
      </c>
      <c r="W402" s="6" t="s">
        <v>5054</v>
      </c>
      <c r="X402" s="6" t="s">
        <v>41</v>
      </c>
      <c r="Y402" s="2" t="s">
        <v>5049</v>
      </c>
      <c r="Z402" s="2" t="s">
        <v>41</v>
      </c>
      <c r="AA402" s="22"/>
      <c r="AB402" s="2" t="s">
        <v>41</v>
      </c>
    </row>
    <row r="403" spans="1:28" ht="30" customHeight="1" hidden="1">
      <c r="A403" s="6" t="s">
        <v>1136</v>
      </c>
      <c r="B403" s="35" t="s">
        <v>1134</v>
      </c>
      <c r="C403" s="35" t="s">
        <v>41</v>
      </c>
      <c r="D403" s="36" t="s">
        <v>1028</v>
      </c>
      <c r="E403" s="21">
        <v>0</v>
      </c>
      <c r="F403" s="6" t="s">
        <v>41</v>
      </c>
      <c r="G403" s="21">
        <v>0</v>
      </c>
      <c r="H403" s="6" t="s">
        <v>41</v>
      </c>
      <c r="I403" s="21">
        <v>0</v>
      </c>
      <c r="J403" s="6" t="s">
        <v>41</v>
      </c>
      <c r="K403" s="21">
        <v>0</v>
      </c>
      <c r="L403" s="6" t="s">
        <v>41</v>
      </c>
      <c r="M403" s="21">
        <v>21</v>
      </c>
      <c r="N403" s="6" t="s">
        <v>41</v>
      </c>
      <c r="O403" s="30">
        <f>SMALL(E403:M403,COUNTIF(E403:M403,0)+1)</f>
        <v>21</v>
      </c>
      <c r="P403" s="30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30">
        <v>0</v>
      </c>
      <c r="W403" s="6" t="s">
        <v>1135</v>
      </c>
      <c r="X403" s="6" t="s">
        <v>41</v>
      </c>
      <c r="Y403" s="2" t="s">
        <v>41</v>
      </c>
      <c r="Z403" s="2" t="s">
        <v>41</v>
      </c>
      <c r="AA403" s="22"/>
      <c r="AB403" s="2" t="s">
        <v>41</v>
      </c>
    </row>
  </sheetData>
  <mergeCells count="30"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  <mergeCell ref="D19:D20"/>
    <mergeCell ref="C19:C20"/>
    <mergeCell ref="B19:B20"/>
    <mergeCell ref="Y3:Y4"/>
    <mergeCell ref="Z3:Z4"/>
    <mergeCell ref="B368:B369"/>
    <mergeCell ref="C368:C369"/>
    <mergeCell ref="D368:D369"/>
    <mergeCell ref="D65:D66"/>
    <mergeCell ref="C65:C66"/>
    <mergeCell ref="B65:B66"/>
    <mergeCell ref="D395:D396"/>
    <mergeCell ref="C395:C396"/>
    <mergeCell ref="B395:B396"/>
    <mergeCell ref="D370:D371"/>
    <mergeCell ref="C370:C371"/>
    <mergeCell ref="B370:B371"/>
  </mergeCells>
  <printOptions/>
  <pageMargins left="0.5905511811023623" right="0" top="0.984251968503937" bottom="0.3937007874015748" header="0" footer="0"/>
  <pageSetup fitToHeight="0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E23" sqref="E23"/>
    </sheetView>
  </sheetViews>
  <sheetFormatPr defaultColWidth="9.140625" defaultRowHeight="15"/>
  <sheetData>
    <row r="1" ht="15">
      <c r="A1" t="s">
        <v>5055</v>
      </c>
    </row>
    <row r="2" spans="1:2" ht="15">
      <c r="A2" s="1" t="s">
        <v>5056</v>
      </c>
      <c r="B2" t="s">
        <v>1704</v>
      </c>
    </row>
    <row r="3" spans="1:2" ht="15">
      <c r="A3" s="1" t="s">
        <v>5057</v>
      </c>
      <c r="B3" t="s">
        <v>5058</v>
      </c>
    </row>
    <row r="4" spans="1:2" ht="15">
      <c r="A4" s="1" t="s">
        <v>5059</v>
      </c>
      <c r="B4">
        <v>5</v>
      </c>
    </row>
    <row r="5" spans="1:2" ht="15">
      <c r="A5" s="1" t="s">
        <v>5060</v>
      </c>
      <c r="B5">
        <v>5</v>
      </c>
    </row>
    <row r="6" spans="1:2" ht="15">
      <c r="A6" s="1" t="s">
        <v>5061</v>
      </c>
      <c r="B6" t="s">
        <v>5062</v>
      </c>
    </row>
    <row r="7" spans="1:3" ht="15">
      <c r="A7" s="1" t="s">
        <v>5063</v>
      </c>
      <c r="B7" t="s">
        <v>4254</v>
      </c>
      <c r="C7" t="s">
        <v>47</v>
      </c>
    </row>
    <row r="8" spans="1:3" ht="15">
      <c r="A8" s="1" t="s">
        <v>5064</v>
      </c>
      <c r="B8" t="s">
        <v>4254</v>
      </c>
      <c r="C8">
        <v>2</v>
      </c>
    </row>
    <row r="9" spans="1:7" ht="15">
      <c r="A9" s="1" t="s">
        <v>5065</v>
      </c>
      <c r="B9" t="s">
        <v>4850</v>
      </c>
      <c r="C9" t="s">
        <v>4852</v>
      </c>
      <c r="D9" t="s">
        <v>4853</v>
      </c>
      <c r="E9" t="s">
        <v>4854</v>
      </c>
      <c r="F9" t="s">
        <v>4855</v>
      </c>
      <c r="G9" t="s">
        <v>5066</v>
      </c>
    </row>
    <row r="10" spans="1:4" ht="15">
      <c r="A10" s="1" t="s">
        <v>5067</v>
      </c>
      <c r="B10">
        <v>1172</v>
      </c>
      <c r="C10">
        <v>0</v>
      </c>
      <c r="D10">
        <v>0</v>
      </c>
    </row>
    <row r="11" spans="1:3" ht="15">
      <c r="A11" s="1" t="s">
        <v>5068</v>
      </c>
      <c r="B11" t="s">
        <v>5069</v>
      </c>
      <c r="C11">
        <v>4</v>
      </c>
    </row>
    <row r="12" spans="1:3" ht="15">
      <c r="A12" s="1" t="s">
        <v>5070</v>
      </c>
      <c r="B12" t="s">
        <v>5069</v>
      </c>
      <c r="C12">
        <v>4</v>
      </c>
    </row>
    <row r="13" spans="1:3" ht="15">
      <c r="A13" s="1" t="s">
        <v>5071</v>
      </c>
      <c r="B13" t="s">
        <v>5069</v>
      </c>
      <c r="C13">
        <v>3</v>
      </c>
    </row>
    <row r="14" spans="1:3" ht="15">
      <c r="A14" s="1" t="s">
        <v>5072</v>
      </c>
      <c r="B14" t="s">
        <v>4254</v>
      </c>
      <c r="C14">
        <v>5</v>
      </c>
    </row>
    <row r="15" spans="1:6" ht="15">
      <c r="A15" s="1" t="s">
        <v>5073</v>
      </c>
      <c r="B15" t="s">
        <v>1704</v>
      </c>
      <c r="C15" t="s">
        <v>5074</v>
      </c>
      <c r="D15" t="s">
        <v>5074</v>
      </c>
      <c r="E15" t="s">
        <v>5074</v>
      </c>
      <c r="F15">
        <v>1</v>
      </c>
    </row>
    <row r="16" spans="1:3" ht="15">
      <c r="A16" s="1" t="s">
        <v>5075</v>
      </c>
      <c r="B16">
        <v>1.11</v>
      </c>
      <c r="C16">
        <v>1.12</v>
      </c>
    </row>
    <row r="17" spans="1:13" ht="15">
      <c r="A17" s="1" t="s">
        <v>5076</v>
      </c>
      <c r="B17">
        <v>1</v>
      </c>
      <c r="C17">
        <v>1.5</v>
      </c>
      <c r="D17">
        <v>1.16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3" ht="15">
      <c r="A18" s="1" t="s">
        <v>5077</v>
      </c>
      <c r="B18">
        <v>1.25</v>
      </c>
      <c r="C18">
        <v>1.071</v>
      </c>
    </row>
    <row r="19" ht="15">
      <c r="A19" s="1" t="s">
        <v>5078</v>
      </c>
    </row>
    <row r="20" spans="1:3" ht="15">
      <c r="A20" s="1" t="s">
        <v>5079</v>
      </c>
      <c r="B20" s="1" t="s">
        <v>4254</v>
      </c>
      <c r="C20">
        <v>1</v>
      </c>
    </row>
    <row r="21" spans="1:3" ht="15">
      <c r="A21" t="s">
        <v>4250</v>
      </c>
      <c r="B21" t="s">
        <v>5080</v>
      </c>
      <c r="C21" t="s">
        <v>5081</v>
      </c>
    </row>
    <row r="22" spans="1:3" ht="15">
      <c r="A22">
        <v>1</v>
      </c>
      <c r="B22" s="1" t="s">
        <v>5082</v>
      </c>
      <c r="C22" s="1" t="s">
        <v>5083</v>
      </c>
    </row>
    <row r="23" spans="1:3" ht="15">
      <c r="A23">
        <v>2</v>
      </c>
      <c r="B23" s="1" t="s">
        <v>5084</v>
      </c>
      <c r="C23" s="1" t="s">
        <v>5085</v>
      </c>
    </row>
    <row r="24" spans="1:3" ht="15">
      <c r="A24">
        <v>3</v>
      </c>
      <c r="B24" s="1" t="s">
        <v>5086</v>
      </c>
      <c r="C24" s="1" t="s">
        <v>5087</v>
      </c>
    </row>
    <row r="25" spans="1:3" ht="15">
      <c r="A25">
        <v>4</v>
      </c>
      <c r="B25" s="1" t="s">
        <v>5088</v>
      </c>
      <c r="C25" s="1" t="s">
        <v>5089</v>
      </c>
    </row>
    <row r="26" spans="1:3" ht="15">
      <c r="A26">
        <v>5</v>
      </c>
      <c r="B26" s="1" t="s">
        <v>5090</v>
      </c>
      <c r="C26" s="1" t="s">
        <v>41</v>
      </c>
    </row>
    <row r="27" spans="1:3" ht="15">
      <c r="A27">
        <v>6</v>
      </c>
      <c r="B27" s="1" t="s">
        <v>5091</v>
      </c>
      <c r="C27" s="1" t="s">
        <v>5092</v>
      </c>
    </row>
    <row r="28" spans="1:3" ht="15">
      <c r="A28">
        <v>7</v>
      </c>
      <c r="B28" s="1" t="s">
        <v>5093</v>
      </c>
      <c r="C28" s="1" t="s">
        <v>5094</v>
      </c>
    </row>
    <row r="29" spans="1:3" ht="15">
      <c r="A29">
        <v>8</v>
      </c>
      <c r="B29" s="1" t="s">
        <v>5095</v>
      </c>
      <c r="C29" s="1" t="s">
        <v>5096</v>
      </c>
    </row>
    <row r="30" spans="1:3" ht="15">
      <c r="A30">
        <v>9</v>
      </c>
      <c r="B30" s="1" t="s">
        <v>5097</v>
      </c>
      <c r="C30" s="1" t="s">
        <v>5098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 topLeftCell="A1">
      <selection activeCell="L10" sqref="L10"/>
    </sheetView>
  </sheetViews>
  <sheetFormatPr defaultColWidth="9.140625" defaultRowHeight="15"/>
  <cols>
    <col min="1" max="1" width="5.421875" style="70" customWidth="1"/>
    <col min="2" max="2" width="15.421875" style="70" customWidth="1"/>
    <col min="3" max="3" width="17.8515625" style="70" customWidth="1"/>
    <col min="4" max="4" width="5.57421875" style="70" customWidth="1"/>
    <col min="5" max="5" width="7.7109375" style="70" customWidth="1"/>
    <col min="6" max="6" width="12.8515625" style="70" customWidth="1"/>
    <col min="7" max="7" width="11.8515625" style="70" bestFit="1" customWidth="1"/>
    <col min="8" max="16384" width="9.00390625" style="70" customWidth="1"/>
  </cols>
  <sheetData>
    <row r="1" spans="1:8" s="86" customFormat="1" ht="25.5" customHeight="1" thickBot="1">
      <c r="A1" s="198" t="s">
        <v>5131</v>
      </c>
      <c r="B1" s="198"/>
      <c r="C1" s="198"/>
      <c r="D1" s="198"/>
      <c r="E1" s="85"/>
      <c r="F1" s="85"/>
      <c r="G1" s="199">
        <f>G28</f>
        <v>2660000</v>
      </c>
      <c r="H1" s="199"/>
    </row>
    <row r="2" spans="1:8" s="74" customFormat="1" ht="26.25" customHeight="1" thickBot="1">
      <c r="A2" s="71" t="s">
        <v>5132</v>
      </c>
      <c r="B2" s="72" t="s">
        <v>5143</v>
      </c>
      <c r="C2" s="72" t="s">
        <v>5144</v>
      </c>
      <c r="D2" s="72" t="s">
        <v>5133</v>
      </c>
      <c r="E2" s="72" t="s">
        <v>5134</v>
      </c>
      <c r="F2" s="72" t="s">
        <v>5145</v>
      </c>
      <c r="G2" s="72" t="s">
        <v>5135</v>
      </c>
      <c r="H2" s="73" t="s">
        <v>5146</v>
      </c>
    </row>
    <row r="3" spans="1:8" ht="20.25" customHeight="1">
      <c r="A3" s="75">
        <v>1</v>
      </c>
      <c r="B3" s="75" t="s">
        <v>5137</v>
      </c>
      <c r="C3" s="75" t="s">
        <v>5138</v>
      </c>
      <c r="D3" s="75" t="s">
        <v>5142</v>
      </c>
      <c r="E3" s="75">
        <v>4</v>
      </c>
      <c r="F3" s="76">
        <v>330000</v>
      </c>
      <c r="G3" s="77">
        <f>E3*F3</f>
        <v>1320000</v>
      </c>
      <c r="H3" s="75"/>
    </row>
    <row r="4" spans="1:8" ht="20.25" customHeight="1">
      <c r="A4" s="78">
        <v>2</v>
      </c>
      <c r="B4" s="78"/>
      <c r="C4" s="78" t="s">
        <v>5139</v>
      </c>
      <c r="D4" s="78" t="s">
        <v>5142</v>
      </c>
      <c r="E4" s="78">
        <v>4</v>
      </c>
      <c r="F4" s="79">
        <v>260000</v>
      </c>
      <c r="G4" s="80">
        <f aca="true" t="shared" si="0" ref="G4:G27">E4*F4</f>
        <v>1040000</v>
      </c>
      <c r="H4" s="78"/>
    </row>
    <row r="5" spans="1:8" ht="20.25" customHeight="1">
      <c r="A5" s="78">
        <v>3</v>
      </c>
      <c r="B5" s="78" t="s">
        <v>5141</v>
      </c>
      <c r="C5" s="78" t="s">
        <v>5140</v>
      </c>
      <c r="D5" s="78" t="s">
        <v>5142</v>
      </c>
      <c r="E5" s="78">
        <v>1</v>
      </c>
      <c r="F5" s="79">
        <v>300000</v>
      </c>
      <c r="G5" s="80">
        <f t="shared" si="0"/>
        <v>300000</v>
      </c>
      <c r="H5" s="78"/>
    </row>
    <row r="6" spans="1:8" ht="20.25" customHeight="1">
      <c r="A6" s="78">
        <v>4</v>
      </c>
      <c r="B6" s="78"/>
      <c r="C6" s="78"/>
      <c r="D6" s="78"/>
      <c r="E6" s="78"/>
      <c r="F6" s="78"/>
      <c r="G6" s="80">
        <f t="shared" si="0"/>
        <v>0</v>
      </c>
      <c r="H6" s="78"/>
    </row>
    <row r="7" spans="1:8" ht="20.25" customHeight="1">
      <c r="A7" s="78">
        <v>5</v>
      </c>
      <c r="B7" s="78"/>
      <c r="C7" s="78"/>
      <c r="D7" s="78"/>
      <c r="E7" s="78"/>
      <c r="F7" s="78"/>
      <c r="G7" s="80">
        <f t="shared" si="0"/>
        <v>0</v>
      </c>
      <c r="H7" s="78"/>
    </row>
    <row r="8" spans="1:8" ht="20.25" customHeight="1">
      <c r="A8" s="78">
        <v>6</v>
      </c>
      <c r="B8" s="78"/>
      <c r="C8" s="78"/>
      <c r="D8" s="78"/>
      <c r="E8" s="78"/>
      <c r="F8" s="78"/>
      <c r="G8" s="80">
        <f t="shared" si="0"/>
        <v>0</v>
      </c>
      <c r="H8" s="78"/>
    </row>
    <row r="9" spans="1:8" ht="20.25" customHeight="1">
      <c r="A9" s="78">
        <v>7</v>
      </c>
      <c r="B9" s="78"/>
      <c r="C9" s="78"/>
      <c r="D9" s="78"/>
      <c r="E9" s="78"/>
      <c r="F9" s="78"/>
      <c r="G9" s="80">
        <f t="shared" si="0"/>
        <v>0</v>
      </c>
      <c r="H9" s="78"/>
    </row>
    <row r="10" spans="1:8" ht="20.25" customHeight="1">
      <c r="A10" s="78">
        <v>8</v>
      </c>
      <c r="B10" s="78"/>
      <c r="C10" s="78"/>
      <c r="D10" s="78"/>
      <c r="E10" s="78"/>
      <c r="F10" s="78"/>
      <c r="G10" s="80">
        <f t="shared" si="0"/>
        <v>0</v>
      </c>
      <c r="H10" s="78"/>
    </row>
    <row r="11" spans="1:8" ht="20.25" customHeight="1">
      <c r="A11" s="78">
        <v>9</v>
      </c>
      <c r="B11" s="78"/>
      <c r="C11" s="78"/>
      <c r="D11" s="78"/>
      <c r="E11" s="78"/>
      <c r="F11" s="78"/>
      <c r="G11" s="80">
        <f t="shared" si="0"/>
        <v>0</v>
      </c>
      <c r="H11" s="78"/>
    </row>
    <row r="12" spans="1:8" ht="20.25" customHeight="1">
      <c r="A12" s="78">
        <v>10</v>
      </c>
      <c r="B12" s="78"/>
      <c r="C12" s="78"/>
      <c r="D12" s="78"/>
      <c r="E12" s="78"/>
      <c r="F12" s="78"/>
      <c r="G12" s="80">
        <f t="shared" si="0"/>
        <v>0</v>
      </c>
      <c r="H12" s="78"/>
    </row>
    <row r="13" spans="1:8" ht="20.25" customHeight="1">
      <c r="A13" s="78">
        <v>11</v>
      </c>
      <c r="B13" s="78"/>
      <c r="C13" s="78"/>
      <c r="D13" s="78"/>
      <c r="E13" s="78"/>
      <c r="F13" s="78"/>
      <c r="G13" s="80">
        <f t="shared" si="0"/>
        <v>0</v>
      </c>
      <c r="H13" s="78"/>
    </row>
    <row r="14" spans="1:8" ht="20.25" customHeight="1">
      <c r="A14" s="78">
        <v>12</v>
      </c>
      <c r="B14" s="78"/>
      <c r="C14" s="78"/>
      <c r="D14" s="78"/>
      <c r="E14" s="78"/>
      <c r="F14" s="78"/>
      <c r="G14" s="80">
        <f t="shared" si="0"/>
        <v>0</v>
      </c>
      <c r="H14" s="78"/>
    </row>
    <row r="15" spans="1:8" ht="20.25" customHeight="1">
      <c r="A15" s="78">
        <v>13</v>
      </c>
      <c r="B15" s="78"/>
      <c r="C15" s="78"/>
      <c r="D15" s="78"/>
      <c r="E15" s="78"/>
      <c r="F15" s="78"/>
      <c r="G15" s="80">
        <f t="shared" si="0"/>
        <v>0</v>
      </c>
      <c r="H15" s="78"/>
    </row>
    <row r="16" spans="1:8" ht="20.25" customHeight="1">
      <c r="A16" s="78">
        <v>14</v>
      </c>
      <c r="B16" s="78"/>
      <c r="C16" s="78"/>
      <c r="D16" s="78"/>
      <c r="E16" s="78"/>
      <c r="F16" s="78"/>
      <c r="G16" s="80">
        <f t="shared" si="0"/>
        <v>0</v>
      </c>
      <c r="H16" s="78"/>
    </row>
    <row r="17" spans="1:8" ht="20.25" customHeight="1">
      <c r="A17" s="78">
        <v>15</v>
      </c>
      <c r="B17" s="78"/>
      <c r="C17" s="78"/>
      <c r="D17" s="78"/>
      <c r="E17" s="78"/>
      <c r="F17" s="78"/>
      <c r="G17" s="80">
        <f t="shared" si="0"/>
        <v>0</v>
      </c>
      <c r="H17" s="78"/>
    </row>
    <row r="18" spans="1:8" ht="20.25" customHeight="1">
      <c r="A18" s="78">
        <v>16</v>
      </c>
      <c r="B18" s="78"/>
      <c r="C18" s="78"/>
      <c r="D18" s="78"/>
      <c r="E18" s="78"/>
      <c r="F18" s="78"/>
      <c r="G18" s="80">
        <f t="shared" si="0"/>
        <v>0</v>
      </c>
      <c r="H18" s="78"/>
    </row>
    <row r="19" spans="1:8" ht="20.25" customHeight="1">
      <c r="A19" s="78">
        <v>17</v>
      </c>
      <c r="B19" s="78"/>
      <c r="C19" s="78"/>
      <c r="D19" s="78"/>
      <c r="E19" s="78"/>
      <c r="F19" s="78"/>
      <c r="G19" s="80">
        <f t="shared" si="0"/>
        <v>0</v>
      </c>
      <c r="H19" s="78"/>
    </row>
    <row r="20" spans="1:8" ht="20.25" customHeight="1">
      <c r="A20" s="78">
        <v>18</v>
      </c>
      <c r="B20" s="78"/>
      <c r="C20" s="78"/>
      <c r="D20" s="78"/>
      <c r="E20" s="78"/>
      <c r="F20" s="78"/>
      <c r="G20" s="80">
        <f t="shared" si="0"/>
        <v>0</v>
      </c>
      <c r="H20" s="78"/>
    </row>
    <row r="21" spans="1:8" ht="20.25" customHeight="1">
      <c r="A21" s="78">
        <v>19</v>
      </c>
      <c r="B21" s="78"/>
      <c r="C21" s="78"/>
      <c r="D21" s="78"/>
      <c r="E21" s="78"/>
      <c r="F21" s="78"/>
      <c r="G21" s="80">
        <f t="shared" si="0"/>
        <v>0</v>
      </c>
      <c r="H21" s="78"/>
    </row>
    <row r="22" spans="1:8" ht="20.25" customHeight="1">
      <c r="A22" s="78">
        <v>20</v>
      </c>
      <c r="B22" s="78"/>
      <c r="C22" s="78"/>
      <c r="D22" s="78"/>
      <c r="E22" s="78"/>
      <c r="F22" s="78"/>
      <c r="G22" s="80">
        <f t="shared" si="0"/>
        <v>0</v>
      </c>
      <c r="H22" s="78"/>
    </row>
    <row r="23" spans="1:8" ht="20.25" customHeight="1">
      <c r="A23" s="78">
        <v>21</v>
      </c>
      <c r="B23" s="78"/>
      <c r="C23" s="78"/>
      <c r="D23" s="78"/>
      <c r="E23" s="78"/>
      <c r="F23" s="78"/>
      <c r="G23" s="80">
        <f t="shared" si="0"/>
        <v>0</v>
      </c>
      <c r="H23" s="78"/>
    </row>
    <row r="24" spans="1:8" ht="20.25" customHeight="1">
      <c r="A24" s="78">
        <v>22</v>
      </c>
      <c r="B24" s="78"/>
      <c r="C24" s="78"/>
      <c r="D24" s="78"/>
      <c r="E24" s="78"/>
      <c r="F24" s="78"/>
      <c r="G24" s="80">
        <f t="shared" si="0"/>
        <v>0</v>
      </c>
      <c r="H24" s="78"/>
    </row>
    <row r="25" spans="1:8" ht="20.25" customHeight="1">
      <c r="A25" s="78">
        <v>23</v>
      </c>
      <c r="B25" s="78"/>
      <c r="C25" s="78"/>
      <c r="D25" s="78"/>
      <c r="E25" s="78"/>
      <c r="F25" s="78"/>
      <c r="G25" s="80">
        <f t="shared" si="0"/>
        <v>0</v>
      </c>
      <c r="H25" s="78"/>
    </row>
    <row r="26" spans="1:8" ht="20.25" customHeight="1">
      <c r="A26" s="78">
        <v>24</v>
      </c>
      <c r="B26" s="78"/>
      <c r="C26" s="78"/>
      <c r="D26" s="78"/>
      <c r="E26" s="78"/>
      <c r="F26" s="78"/>
      <c r="G26" s="80">
        <f t="shared" si="0"/>
        <v>0</v>
      </c>
      <c r="H26" s="78"/>
    </row>
    <row r="27" spans="1:8" ht="20.25" customHeight="1">
      <c r="A27" s="78">
        <v>25</v>
      </c>
      <c r="B27" s="78"/>
      <c r="C27" s="78"/>
      <c r="D27" s="78"/>
      <c r="E27" s="78"/>
      <c r="F27" s="78"/>
      <c r="G27" s="80">
        <f t="shared" si="0"/>
        <v>0</v>
      </c>
      <c r="H27" s="78"/>
    </row>
    <row r="28" spans="1:8" s="84" customFormat="1" ht="31.5" customHeight="1">
      <c r="A28" s="81"/>
      <c r="B28" s="82" t="s">
        <v>5136</v>
      </c>
      <c r="C28" s="81"/>
      <c r="D28" s="81"/>
      <c r="E28" s="81"/>
      <c r="F28" s="81"/>
      <c r="G28" s="83">
        <f>SUM(G3:G27)</f>
        <v>2660000</v>
      </c>
      <c r="H28" s="81"/>
    </row>
  </sheetData>
  <mergeCells count="2">
    <mergeCell ref="A1:D1"/>
    <mergeCell ref="G1:H1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동성ENG</dc:creator>
  <cp:keywords/>
  <dc:description/>
  <cp:lastModifiedBy>user</cp:lastModifiedBy>
  <cp:lastPrinted>2017-06-30T06:19:11Z</cp:lastPrinted>
  <dcterms:created xsi:type="dcterms:W3CDTF">2016-10-31T06:13:11Z</dcterms:created>
  <dcterms:modified xsi:type="dcterms:W3CDTF">2017-09-27T03:32:12Z</dcterms:modified>
  <cp:category/>
  <cp:version/>
  <cp:contentType/>
  <cp:contentStatus/>
</cp:coreProperties>
</file>