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521" yWindow="6435" windowWidth="21720" windowHeight="6360" activeTab="0"/>
  </bookViews>
  <sheets>
    <sheet name="세입세출예산서" sheetId="43" r:id="rId1"/>
    <sheet name="Sheet1" sheetId="42" r:id="rId2"/>
  </sheets>
  <definedNames>
    <definedName name="_xlnm.Print_Area" localSheetId="0">'세입세출예산서'!$A$1:$G$69</definedName>
    <definedName name="_xlnm.Print_Titles" localSheetId="0">'세입세출예산서'!$2:$3</definedName>
  </definedNames>
  <calcPr calcId="144525"/>
</workbook>
</file>

<file path=xl/sharedStrings.xml><?xml version="1.0" encoding="utf-8"?>
<sst xmlns="http://schemas.openxmlformats.org/spreadsheetml/2006/main" count="178" uniqueCount="81">
  <si>
    <t>조사연구사업</t>
  </si>
  <si>
    <t/>
  </si>
  <si>
    <t>준비금</t>
  </si>
  <si>
    <t>시설환경개선준비금</t>
  </si>
  <si>
    <t>환경개선준비금</t>
  </si>
  <si>
    <t>적립금</t>
  </si>
  <si>
    <t>운영충당적립금</t>
  </si>
  <si>
    <t>사회심리재활사업비</t>
  </si>
  <si>
    <t>연료비</t>
  </si>
  <si>
    <t>간식비</t>
  </si>
  <si>
    <t>의료비</t>
  </si>
  <si>
    <t>수용기관경비</t>
  </si>
  <si>
    <t>생계비</t>
  </si>
  <si>
    <t>운영비</t>
  </si>
  <si>
    <t>사업비</t>
  </si>
  <si>
    <t>시설장비유지비</t>
  </si>
  <si>
    <t>자산취득비</t>
  </si>
  <si>
    <t>시설비</t>
  </si>
  <si>
    <t>재산조성비</t>
  </si>
  <si>
    <t>차량비</t>
  </si>
  <si>
    <t>제세공과금</t>
  </si>
  <si>
    <t>공공요금</t>
  </si>
  <si>
    <t>수용비및 수수료</t>
  </si>
  <si>
    <t>여비</t>
  </si>
  <si>
    <t>회의비</t>
  </si>
  <si>
    <t>직책보조비</t>
  </si>
  <si>
    <t>기관운영비</t>
  </si>
  <si>
    <t>업무추진비</t>
  </si>
  <si>
    <t>기타후생경비</t>
  </si>
  <si>
    <t>사회보험부담비용</t>
  </si>
  <si>
    <t>퇴직금 및 퇴직적립</t>
  </si>
  <si>
    <t>제수당</t>
  </si>
  <si>
    <t>급여</t>
  </si>
  <si>
    <t>인건비</t>
  </si>
  <si>
    <t>사무비</t>
  </si>
  <si>
    <t>기타잡수입</t>
  </si>
  <si>
    <t>기타예금이자수입</t>
  </si>
  <si>
    <t>잡수입</t>
  </si>
  <si>
    <t>전년도이월금</t>
  </si>
  <si>
    <t>이월금</t>
  </si>
  <si>
    <t>장기요양급여수입</t>
  </si>
  <si>
    <t>요양급여수입</t>
  </si>
  <si>
    <t>후원금수입</t>
  </si>
  <si>
    <t>경상보조금</t>
  </si>
  <si>
    <t>보조금수입</t>
  </si>
  <si>
    <t>기타비급여수입</t>
  </si>
  <si>
    <t>식재료비수입</t>
  </si>
  <si>
    <t>본인부담금수입</t>
  </si>
  <si>
    <t>입소비용수입</t>
  </si>
  <si>
    <t>입소자부담금수입</t>
  </si>
  <si>
    <t>목</t>
  </si>
  <si>
    <t>항</t>
  </si>
  <si>
    <t>관</t>
  </si>
  <si>
    <t>산출근거</t>
  </si>
  <si>
    <t>전년도예산액</t>
  </si>
  <si>
    <t>특별위로금</t>
  </si>
  <si>
    <t>증감</t>
  </si>
  <si>
    <t>당해년도예산액</t>
  </si>
  <si>
    <t>과목</t>
  </si>
  <si>
    <r>
      <t>1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>200*46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>*365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>=3,358,000</t>
    </r>
    <r>
      <rPr>
        <sz val="11"/>
        <color theme="1"/>
        <rFont val="돋움"/>
        <family val="3"/>
      </rPr>
      <t>원</t>
    </r>
  </si>
  <si>
    <t>지정후원금</t>
  </si>
  <si>
    <t>비지정후원금</t>
  </si>
  <si>
    <t>세 입 계</t>
  </si>
  <si>
    <r>
      <rPr>
        <sz val="11"/>
        <color theme="1"/>
        <rFont val="돋움"/>
        <family val="3"/>
      </rPr>
      <t>사무용품비
주방용품구입비
정수기외월임대료</t>
    </r>
    <r>
      <rPr>
        <sz val="11"/>
        <color theme="1"/>
        <rFont val="Default"/>
        <family val="2"/>
      </rPr>
      <t>;500,000*12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 xml:space="preserve">=6,000,000
</t>
    </r>
    <r>
      <rPr>
        <sz val="11"/>
        <color theme="1"/>
        <rFont val="돋움"/>
        <family val="3"/>
      </rPr>
      <t>홈페이지관리비월</t>
    </r>
    <r>
      <rPr>
        <sz val="11"/>
        <color theme="1"/>
        <rFont val="Default"/>
        <family val="2"/>
      </rPr>
      <t>55,000*12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 xml:space="preserve">=660,000
</t>
    </r>
    <r>
      <rPr>
        <sz val="11"/>
        <color theme="1"/>
        <rFont val="돋움"/>
        <family val="3"/>
      </rPr>
      <t>소식지발행비
승강기유지보수료월</t>
    </r>
    <r>
      <rPr>
        <sz val="11"/>
        <color theme="1"/>
        <rFont val="Default"/>
        <family val="2"/>
      </rPr>
      <t>240,000*12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 xml:space="preserve">=2,400,000
</t>
    </r>
    <r>
      <rPr>
        <sz val="11"/>
        <color theme="1"/>
        <rFont val="돋움"/>
        <family val="3"/>
      </rPr>
      <t>소방관리비월</t>
    </r>
    <r>
      <rPr>
        <sz val="11"/>
        <color theme="1"/>
        <rFont val="Default"/>
        <family val="2"/>
      </rPr>
      <t>176,000*12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>=2,112,000</t>
    </r>
  </si>
  <si>
    <r>
      <rPr>
        <sz val="11"/>
        <color theme="1"/>
        <rFont val="돋움"/>
        <family val="3"/>
      </rPr>
      <t>전기료
전화료
전기안전점검수수료월</t>
    </r>
    <r>
      <rPr>
        <sz val="11"/>
        <color theme="1"/>
        <rFont val="Default"/>
        <family val="2"/>
      </rPr>
      <t>253,000*12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 xml:space="preserve">=3,036,000
</t>
    </r>
    <r>
      <rPr>
        <sz val="11"/>
        <color theme="1"/>
        <rFont val="돋움"/>
        <family val="3"/>
      </rPr>
      <t>위생방역비월</t>
    </r>
    <r>
      <rPr>
        <sz val="11"/>
        <color theme="1"/>
        <rFont val="Default"/>
        <family val="2"/>
      </rPr>
      <t>100,000*12</t>
    </r>
    <r>
      <rPr>
        <sz val="11"/>
        <color theme="1"/>
        <rFont val="돋움"/>
        <family val="3"/>
      </rPr>
      <t>월</t>
    </r>
    <r>
      <rPr>
        <sz val="11"/>
        <color theme="1"/>
        <rFont val="Default"/>
        <family val="2"/>
      </rPr>
      <t>=1,200,000</t>
    </r>
  </si>
  <si>
    <r>
      <t>1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>200*56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>*365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= 4,088,000</t>
    </r>
  </si>
  <si>
    <t>장제급여</t>
  </si>
  <si>
    <t>전출금</t>
  </si>
  <si>
    <t>법인회계전출금</t>
  </si>
  <si>
    <t>세 출 계</t>
  </si>
  <si>
    <t>2017 예산서</t>
  </si>
  <si>
    <r>
      <t>1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59,330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20% = 25,986,540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2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55,060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20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20% =  80,387,600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3,4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50,770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20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20% = 74,124,200</t>
    </r>
    <r>
      <rPr>
        <sz val="11"/>
        <color theme="1"/>
        <rFont val="돋움"/>
        <family val="3"/>
      </rPr>
      <t>원</t>
    </r>
  </si>
  <si>
    <t>생계비</t>
  </si>
  <si>
    <r>
      <rPr>
        <sz val="11"/>
        <color theme="1"/>
        <rFont val="돋움"/>
        <family val="3"/>
      </rPr>
      <t>사회복지사현장실습비</t>
    </r>
    <r>
      <rPr>
        <sz val="11"/>
        <color theme="1"/>
        <rFont val="Default"/>
        <family val="2"/>
      </rPr>
      <t xml:space="preserve"> 4,000,000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
</t>
    </r>
    <r>
      <rPr>
        <sz val="11"/>
        <color theme="1"/>
        <rFont val="돋움"/>
        <family val="3"/>
      </rPr>
      <t>요양보호사실습비</t>
    </r>
    <r>
      <rPr>
        <sz val="11"/>
        <color theme="1"/>
        <rFont val="Default"/>
        <family val="2"/>
      </rPr>
      <t xml:space="preserve"> 4,000,000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
</t>
    </r>
    <r>
      <rPr>
        <sz val="11"/>
        <color theme="1"/>
        <rFont val="돋움"/>
        <family val="3"/>
      </rPr>
      <t>청소년캠프</t>
    </r>
    <r>
      <rPr>
        <sz val="11"/>
        <color theme="1"/>
        <rFont val="Default"/>
        <family val="2"/>
      </rPr>
      <t xml:space="preserve"> 5,500,000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
</t>
    </r>
    <r>
      <rPr>
        <sz val="11"/>
        <color theme="1"/>
        <rFont val="돋움"/>
        <family val="3"/>
      </rPr>
      <t>직원식대</t>
    </r>
    <r>
      <rPr>
        <sz val="11"/>
        <color theme="1"/>
        <rFont val="Default"/>
        <family val="2"/>
      </rPr>
      <t xml:space="preserve"> 13,000,000</t>
    </r>
    <r>
      <rPr>
        <sz val="11"/>
        <color theme="1"/>
        <rFont val="돋움"/>
        <family val="3"/>
      </rPr>
      <t>원</t>
    </r>
  </si>
  <si>
    <r>
      <t>1</t>
    </r>
    <r>
      <rPr>
        <sz val="11"/>
        <color theme="1"/>
        <rFont val="돋움"/>
        <family val="3"/>
      </rPr>
      <t>식</t>
    </r>
    <r>
      <rPr>
        <sz val="11"/>
        <color theme="1"/>
        <rFont val="Default"/>
        <family val="2"/>
      </rPr>
      <t>1,700*3*56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>*365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>=110,376,000</t>
    </r>
  </si>
  <si>
    <r>
      <t>43,480,000 * 12</t>
    </r>
    <r>
      <rPr>
        <sz val="11"/>
        <color theme="1"/>
        <rFont val="돋움"/>
        <family val="3"/>
      </rPr>
      <t>개월</t>
    </r>
    <r>
      <rPr>
        <sz val="11"/>
        <color theme="1"/>
        <rFont val="Default"/>
        <family val="2"/>
      </rPr>
      <t>= 521,760,000</t>
    </r>
  </si>
  <si>
    <r>
      <t>5,673,190*12</t>
    </r>
    <r>
      <rPr>
        <sz val="11"/>
        <color theme="1"/>
        <rFont val="돋움"/>
        <family val="3"/>
      </rPr>
      <t>개월</t>
    </r>
    <r>
      <rPr>
        <sz val="11"/>
        <color theme="1"/>
        <rFont val="Default"/>
        <family val="2"/>
      </rPr>
      <t>=68,078,280</t>
    </r>
  </si>
  <si>
    <r>
      <t>6,091,560*12</t>
    </r>
    <r>
      <rPr>
        <sz val="11"/>
        <color theme="1"/>
        <rFont val="돋움"/>
        <family val="3"/>
      </rPr>
      <t>개월</t>
    </r>
    <r>
      <rPr>
        <sz val="11"/>
        <color theme="1"/>
        <rFont val="Default"/>
        <family val="2"/>
      </rPr>
      <t>= 73,098,720</t>
    </r>
  </si>
  <si>
    <r>
      <t xml:space="preserve"> 24,598,530 * 12</t>
    </r>
    <r>
      <rPr>
        <sz val="11"/>
        <color theme="1"/>
        <rFont val="돋움"/>
        <family val="3"/>
      </rPr>
      <t>개월</t>
    </r>
    <r>
      <rPr>
        <sz val="11"/>
        <color theme="1"/>
        <rFont val="Default"/>
        <family val="2"/>
      </rPr>
      <t xml:space="preserve"> = 295,182,360</t>
    </r>
  </si>
  <si>
    <r>
      <t>1</t>
    </r>
    <r>
      <rPr>
        <sz val="11"/>
        <color theme="1"/>
        <rFont val="돋움"/>
        <family val="3"/>
      </rPr>
      <t>식</t>
    </r>
    <r>
      <rPr>
        <sz val="11"/>
        <color theme="1"/>
        <rFont val="Default"/>
        <family val="2"/>
      </rPr>
      <t>1,700*3*46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>*365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= 85,629,000</t>
    </r>
    <r>
      <rPr>
        <sz val="11"/>
        <color theme="1"/>
        <rFont val="돋움"/>
        <family val="3"/>
      </rPr>
      <t>원</t>
    </r>
  </si>
  <si>
    <r>
      <t>1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59,330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80% = 103,946,160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2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55,060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20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80% = 321,550,400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3,4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50,770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20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80% = 296,496,800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2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55,060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6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100% = 120,581,400</t>
    </r>
    <r>
      <rPr>
        <sz val="11"/>
        <color theme="1"/>
        <rFont val="돋움"/>
        <family val="3"/>
      </rPr>
      <t xml:space="preserve">원
</t>
    </r>
    <r>
      <rPr>
        <sz val="11"/>
        <color theme="1"/>
        <rFont val="Default"/>
        <family val="2"/>
      </rPr>
      <t>3,4</t>
    </r>
    <r>
      <rPr>
        <sz val="11"/>
        <color theme="1"/>
        <rFont val="돋움"/>
        <family val="3"/>
      </rPr>
      <t>등급</t>
    </r>
    <r>
      <rPr>
        <sz val="11"/>
        <color theme="1"/>
        <rFont val="Default"/>
        <family val="2"/>
      </rPr>
      <t xml:space="preserve"> 50,770</t>
    </r>
    <r>
      <rPr>
        <sz val="11"/>
        <color theme="1"/>
        <rFont val="돋움"/>
        <family val="3"/>
      </rPr>
      <t>원</t>
    </r>
    <r>
      <rPr>
        <sz val="11"/>
        <color theme="1"/>
        <rFont val="Default"/>
        <family val="2"/>
      </rPr>
      <t xml:space="preserve"> * 5</t>
    </r>
    <r>
      <rPr>
        <sz val="11"/>
        <color theme="1"/>
        <rFont val="돋움"/>
        <family val="3"/>
      </rPr>
      <t>명</t>
    </r>
    <r>
      <rPr>
        <sz val="11"/>
        <color theme="1"/>
        <rFont val="Default"/>
        <family val="2"/>
      </rPr>
      <t xml:space="preserve"> * 365</t>
    </r>
    <r>
      <rPr>
        <sz val="11"/>
        <color theme="1"/>
        <rFont val="돋움"/>
        <family val="3"/>
      </rPr>
      <t>일</t>
    </r>
    <r>
      <rPr>
        <sz val="11"/>
        <color theme="1"/>
        <rFont val="Default"/>
        <family val="2"/>
      </rPr>
      <t xml:space="preserve"> * 100% = 92,655,250</t>
    </r>
    <r>
      <rPr>
        <sz val="11"/>
        <color theme="1"/>
        <rFont val="돋움"/>
        <family val="3"/>
      </rPr>
      <t>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</si>
</sst>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rgb="FF286892"/>
      <name val="굴림"/>
      <family val="3"/>
    </font>
    <font>
      <b/>
      <sz val="9"/>
      <color theme="1"/>
      <name val="굴림"/>
      <family val="3"/>
    </font>
    <font>
      <sz val="11"/>
      <color theme="1"/>
      <name val="Default"/>
      <family val="2"/>
    </font>
    <font>
      <sz val="11"/>
      <color theme="1"/>
      <name val="돋움"/>
      <family val="3"/>
    </font>
    <font>
      <sz val="11"/>
      <name val="돋움"/>
      <family val="3"/>
    </font>
    <font>
      <sz val="10"/>
      <name val="굴림"/>
      <family val="3"/>
    </font>
  </fonts>
  <fills count="4">
    <fill>
      <patternFill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D5DE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0" fontId="5" fillId="0" borderId="3" xfId="0" applyNumberFormat="1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쉼표 [0] 3" xfId="21"/>
    <cellStyle name="표준 2" xfId="22"/>
    <cellStyle name="표준 2 2" xfId="23"/>
    <cellStyle name="표준 3" xfId="24"/>
    <cellStyle name="표준 4" xfId="25"/>
    <cellStyle name="표준 5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 topLeftCell="A1">
      <selection activeCell="D70" sqref="D70"/>
    </sheetView>
  </sheetViews>
  <sheetFormatPr defaultColWidth="9.140625" defaultRowHeight="15"/>
  <cols>
    <col min="1" max="1" width="9.8515625" style="0" customWidth="1"/>
    <col min="2" max="2" width="14.28125" style="0" customWidth="1"/>
    <col min="3" max="3" width="18.00390625" style="0" customWidth="1"/>
    <col min="4" max="5" width="16.00390625" style="0" bestFit="1" customWidth="1"/>
    <col min="6" max="6" width="13.7109375" style="0" customWidth="1"/>
    <col min="7" max="7" width="37.28125" style="0" customWidth="1"/>
    <col min="9" max="9" width="10.421875" style="0" bestFit="1" customWidth="1"/>
    <col min="10" max="10" width="11.00390625" style="0" bestFit="1" customWidth="1"/>
    <col min="11" max="13" width="10.421875" style="0" bestFit="1" customWidth="1"/>
  </cols>
  <sheetData>
    <row r="1" spans="1:7" ht="27.75" customHeight="1">
      <c r="A1" s="24" t="s">
        <v>70</v>
      </c>
      <c r="B1" s="24"/>
      <c r="C1" s="24"/>
      <c r="D1" s="24"/>
      <c r="E1" s="24"/>
      <c r="F1" s="24"/>
      <c r="G1" s="24"/>
    </row>
    <row r="2" spans="1:7" ht="15">
      <c r="A2" s="25" t="s">
        <v>58</v>
      </c>
      <c r="B2" s="26"/>
      <c r="C2" s="27"/>
      <c r="D2" s="28" t="s">
        <v>54</v>
      </c>
      <c r="E2" s="28" t="s">
        <v>57</v>
      </c>
      <c r="F2" s="28" t="s">
        <v>56</v>
      </c>
      <c r="G2" s="28" t="s">
        <v>53</v>
      </c>
    </row>
    <row r="3" spans="1:7" ht="15">
      <c r="A3" s="23" t="s">
        <v>52</v>
      </c>
      <c r="B3" s="23" t="s">
        <v>51</v>
      </c>
      <c r="C3" s="23" t="s">
        <v>50</v>
      </c>
      <c r="D3" s="29"/>
      <c r="E3" s="29"/>
      <c r="F3" s="29"/>
      <c r="G3" s="29"/>
    </row>
    <row r="4" spans="1:7" ht="85.5">
      <c r="A4" s="15" t="s">
        <v>49</v>
      </c>
      <c r="B4" s="15" t="s">
        <v>48</v>
      </c>
      <c r="C4" s="13" t="s">
        <v>47</v>
      </c>
      <c r="D4" s="14">
        <v>173523920</v>
      </c>
      <c r="E4" s="14">
        <v>180498340</v>
      </c>
      <c r="F4" s="14">
        <f aca="true" t="shared" si="0" ref="F4:F67">E4-D4</f>
        <v>6974420</v>
      </c>
      <c r="G4" s="22" t="s">
        <v>71</v>
      </c>
    </row>
    <row r="5" spans="1:7" ht="15">
      <c r="A5" s="11"/>
      <c r="B5" s="11"/>
      <c r="C5" s="3" t="s">
        <v>46</v>
      </c>
      <c r="D5" s="4">
        <v>90666000</v>
      </c>
      <c r="E5" s="4">
        <v>85629000</v>
      </c>
      <c r="F5" s="4">
        <f t="shared" si="0"/>
        <v>-5037000</v>
      </c>
      <c r="G5" s="3" t="s">
        <v>79</v>
      </c>
    </row>
    <row r="6" spans="1:7" ht="15">
      <c r="A6" s="11"/>
      <c r="B6" s="11"/>
      <c r="C6" s="3" t="s">
        <v>45</v>
      </c>
      <c r="D6" s="4">
        <v>3358000</v>
      </c>
      <c r="E6" s="4">
        <v>3358000</v>
      </c>
      <c r="F6" s="14">
        <f t="shared" si="0"/>
        <v>0</v>
      </c>
      <c r="G6" s="3" t="s">
        <v>59</v>
      </c>
    </row>
    <row r="7" spans="1:7" ht="15">
      <c r="A7" s="9"/>
      <c r="B7" s="8"/>
      <c r="C7" s="6" t="s">
        <v>1</v>
      </c>
      <c r="D7" s="7">
        <f>SUM(D4:D6)</f>
        <v>267547920</v>
      </c>
      <c r="E7" s="7">
        <f>SUM(E4:E6)</f>
        <v>269485340</v>
      </c>
      <c r="F7" s="4">
        <f t="shared" si="0"/>
        <v>1937420</v>
      </c>
      <c r="G7" s="6" t="s">
        <v>1</v>
      </c>
    </row>
    <row r="8" spans="1:7" ht="15">
      <c r="A8" s="5"/>
      <c r="B8" s="3" t="s">
        <v>1</v>
      </c>
      <c r="C8" s="3" t="s">
        <v>1</v>
      </c>
      <c r="D8" s="7">
        <f>SUM(D4:D6)</f>
        <v>267547920</v>
      </c>
      <c r="E8" s="7">
        <f>SUM(E4:E6)</f>
        <v>269485340</v>
      </c>
      <c r="F8" s="7">
        <f t="shared" si="0"/>
        <v>1937420</v>
      </c>
      <c r="G8" s="3" t="s">
        <v>1</v>
      </c>
    </row>
    <row r="9" spans="1:7" ht="28.5">
      <c r="A9" s="12" t="s">
        <v>44</v>
      </c>
      <c r="B9" s="12" t="s">
        <v>44</v>
      </c>
      <c r="C9" s="6" t="s">
        <v>43</v>
      </c>
      <c r="D9" s="7">
        <v>62000000</v>
      </c>
      <c r="E9" s="7">
        <v>28000000</v>
      </c>
      <c r="F9" s="14">
        <f t="shared" si="0"/>
        <v>-34000000</v>
      </c>
      <c r="G9" s="16" t="s">
        <v>72</v>
      </c>
    </row>
    <row r="10" spans="1:7" ht="15">
      <c r="A10" s="11"/>
      <c r="B10" s="5"/>
      <c r="C10" s="3" t="s">
        <v>1</v>
      </c>
      <c r="D10" s="4">
        <v>62000000</v>
      </c>
      <c r="E10" s="4">
        <f>E9</f>
        <v>28000000</v>
      </c>
      <c r="F10" s="4">
        <f t="shared" si="0"/>
        <v>-34000000</v>
      </c>
      <c r="G10" s="3" t="s">
        <v>1</v>
      </c>
    </row>
    <row r="11" spans="1:7" ht="15">
      <c r="A11" s="8"/>
      <c r="B11" s="6" t="s">
        <v>1</v>
      </c>
      <c r="C11" s="6" t="s">
        <v>1</v>
      </c>
      <c r="D11" s="7">
        <v>62000000</v>
      </c>
      <c r="E11" s="7">
        <f>E9</f>
        <v>28000000</v>
      </c>
      <c r="F11" s="7">
        <f t="shared" si="0"/>
        <v>-34000000</v>
      </c>
      <c r="G11" s="6" t="s">
        <v>1</v>
      </c>
    </row>
    <row r="12" spans="1:7" ht="28.5">
      <c r="A12" s="10" t="s">
        <v>42</v>
      </c>
      <c r="B12" s="10" t="s">
        <v>42</v>
      </c>
      <c r="C12" s="18" t="s">
        <v>60</v>
      </c>
      <c r="D12" s="4">
        <v>500000</v>
      </c>
      <c r="E12" s="4">
        <v>2500000</v>
      </c>
      <c r="F12" s="14">
        <f t="shared" si="0"/>
        <v>2000000</v>
      </c>
      <c r="G12" s="3" t="s">
        <v>1</v>
      </c>
    </row>
    <row r="13" spans="1:7" ht="15">
      <c r="A13" s="9"/>
      <c r="B13" s="9"/>
      <c r="C13" s="16" t="s">
        <v>61</v>
      </c>
      <c r="D13" s="7">
        <v>20000000</v>
      </c>
      <c r="E13" s="7">
        <v>15000000</v>
      </c>
      <c r="F13" s="4">
        <f t="shared" si="0"/>
        <v>-5000000</v>
      </c>
      <c r="G13" s="6" t="s">
        <v>1</v>
      </c>
    </row>
    <row r="14" spans="1:7" ht="15">
      <c r="A14" s="9"/>
      <c r="B14" s="8"/>
      <c r="C14" s="16"/>
      <c r="D14" s="7">
        <f>D12+D13</f>
        <v>20500000</v>
      </c>
      <c r="E14" s="7">
        <f>E12+E13</f>
        <v>17500000</v>
      </c>
      <c r="F14" s="7">
        <f t="shared" si="0"/>
        <v>-3000000</v>
      </c>
      <c r="G14" s="6"/>
    </row>
    <row r="15" spans="1:7" ht="15">
      <c r="A15" s="5"/>
      <c r="B15" s="3" t="s">
        <v>1</v>
      </c>
      <c r="C15" s="3" t="s">
        <v>1</v>
      </c>
      <c r="D15" s="4">
        <f>D14</f>
        <v>20500000</v>
      </c>
      <c r="E15" s="4">
        <f>E14</f>
        <v>17500000</v>
      </c>
      <c r="F15" s="14">
        <f t="shared" si="0"/>
        <v>-3000000</v>
      </c>
      <c r="G15" s="3" t="s">
        <v>1</v>
      </c>
    </row>
    <row r="16" spans="1:7" ht="142.5">
      <c r="A16" s="12" t="s">
        <v>41</v>
      </c>
      <c r="B16" s="12" t="s">
        <v>41</v>
      </c>
      <c r="C16" s="6" t="s">
        <v>40</v>
      </c>
      <c r="D16" s="7">
        <v>879771180</v>
      </c>
      <c r="E16" s="7">
        <v>935230010</v>
      </c>
      <c r="F16" s="4">
        <f t="shared" si="0"/>
        <v>55458830</v>
      </c>
      <c r="G16" s="22" t="s">
        <v>80</v>
      </c>
    </row>
    <row r="17" spans="1:7" ht="15">
      <c r="A17" s="11"/>
      <c r="B17" s="5"/>
      <c r="C17" s="3" t="s">
        <v>1</v>
      </c>
      <c r="D17" s="4">
        <f>D16</f>
        <v>879771180</v>
      </c>
      <c r="E17" s="4">
        <f>E16</f>
        <v>935230010</v>
      </c>
      <c r="F17" s="7">
        <f t="shared" si="0"/>
        <v>55458830</v>
      </c>
      <c r="G17" s="3" t="s">
        <v>1</v>
      </c>
    </row>
    <row r="18" spans="1:7" ht="15">
      <c r="A18" s="8"/>
      <c r="B18" s="6" t="s">
        <v>1</v>
      </c>
      <c r="C18" s="6" t="s">
        <v>1</v>
      </c>
      <c r="D18" s="7">
        <f>D16</f>
        <v>879771180</v>
      </c>
      <c r="E18" s="7">
        <f>E16</f>
        <v>935230010</v>
      </c>
      <c r="F18" s="14">
        <f t="shared" si="0"/>
        <v>55458830</v>
      </c>
      <c r="G18" s="6" t="s">
        <v>1</v>
      </c>
    </row>
    <row r="19" spans="1:7" ht="15">
      <c r="A19" s="10" t="s">
        <v>39</v>
      </c>
      <c r="B19" s="10" t="s">
        <v>39</v>
      </c>
      <c r="C19" s="3" t="s">
        <v>38</v>
      </c>
      <c r="D19" s="4">
        <v>20000000</v>
      </c>
      <c r="E19" s="4">
        <v>28000000</v>
      </c>
      <c r="F19" s="4">
        <f t="shared" si="0"/>
        <v>8000000</v>
      </c>
      <c r="G19" s="3" t="s">
        <v>1</v>
      </c>
    </row>
    <row r="20" spans="1:7" ht="15">
      <c r="A20" s="9"/>
      <c r="B20" s="8"/>
      <c r="C20" s="6" t="s">
        <v>1</v>
      </c>
      <c r="D20" s="7">
        <f>D19</f>
        <v>20000000</v>
      </c>
      <c r="E20" s="7">
        <f>E19</f>
        <v>28000000</v>
      </c>
      <c r="F20" s="7">
        <f t="shared" si="0"/>
        <v>8000000</v>
      </c>
      <c r="G20" s="6" t="s">
        <v>1</v>
      </c>
    </row>
    <row r="21" spans="1:7" ht="15">
      <c r="A21" s="5"/>
      <c r="B21" s="3" t="s">
        <v>1</v>
      </c>
      <c r="C21" s="3" t="s">
        <v>1</v>
      </c>
      <c r="D21" s="4">
        <f>D20</f>
        <v>20000000</v>
      </c>
      <c r="E21" s="4">
        <f>E20</f>
        <v>28000000</v>
      </c>
      <c r="F21" s="14">
        <f t="shared" si="0"/>
        <v>8000000</v>
      </c>
      <c r="G21" s="3" t="s">
        <v>1</v>
      </c>
    </row>
    <row r="22" spans="1:7" ht="15">
      <c r="A22" s="12" t="s">
        <v>37</v>
      </c>
      <c r="B22" s="12" t="s">
        <v>37</v>
      </c>
      <c r="C22" s="6" t="s">
        <v>36</v>
      </c>
      <c r="D22" s="7">
        <v>100000</v>
      </c>
      <c r="E22" s="7">
        <v>150000</v>
      </c>
      <c r="F22" s="4">
        <f t="shared" si="0"/>
        <v>50000</v>
      </c>
      <c r="G22" s="6" t="s">
        <v>1</v>
      </c>
    </row>
    <row r="23" spans="1:7" ht="57">
      <c r="A23" s="11"/>
      <c r="B23" s="11"/>
      <c r="C23" s="3" t="s">
        <v>35</v>
      </c>
      <c r="D23" s="4">
        <v>35462000</v>
      </c>
      <c r="E23" s="4">
        <v>26500000</v>
      </c>
      <c r="F23" s="7">
        <f t="shared" si="0"/>
        <v>-8962000</v>
      </c>
      <c r="G23" s="3" t="s">
        <v>73</v>
      </c>
    </row>
    <row r="24" spans="1:7" ht="15">
      <c r="A24" s="9"/>
      <c r="B24" s="8"/>
      <c r="C24" s="6" t="s">
        <v>1</v>
      </c>
      <c r="D24" s="7">
        <f>D22+D23</f>
        <v>35562000</v>
      </c>
      <c r="E24" s="7">
        <f>E22+E23</f>
        <v>26650000</v>
      </c>
      <c r="F24" s="14">
        <f t="shared" si="0"/>
        <v>-8912000</v>
      </c>
      <c r="G24" s="6" t="s">
        <v>1</v>
      </c>
    </row>
    <row r="25" spans="1:7" ht="15">
      <c r="A25" s="5"/>
      <c r="B25" s="3" t="s">
        <v>1</v>
      </c>
      <c r="C25" s="3" t="s">
        <v>1</v>
      </c>
      <c r="D25" s="4">
        <f>D24</f>
        <v>35562000</v>
      </c>
      <c r="E25" s="4">
        <f>E24</f>
        <v>26650000</v>
      </c>
      <c r="F25" s="4">
        <f t="shared" si="0"/>
        <v>-8912000</v>
      </c>
      <c r="G25" s="3" t="s">
        <v>1</v>
      </c>
    </row>
    <row r="26" spans="1:7" ht="15">
      <c r="A26" s="1" t="s">
        <v>1</v>
      </c>
      <c r="B26" s="1" t="s">
        <v>62</v>
      </c>
      <c r="C26" s="1" t="s">
        <v>1</v>
      </c>
      <c r="D26" s="2">
        <f>D25+D21+D18+D15+D11+D8</f>
        <v>1285381100</v>
      </c>
      <c r="E26" s="2">
        <f>E25+E21+E18+E15+E11+E8</f>
        <v>1304865350</v>
      </c>
      <c r="F26" s="7">
        <f t="shared" si="0"/>
        <v>19484250</v>
      </c>
      <c r="G26" s="1" t="s">
        <v>1</v>
      </c>
    </row>
    <row r="27" spans="1:7" ht="15">
      <c r="A27" s="10" t="s">
        <v>34</v>
      </c>
      <c r="B27" s="10" t="s">
        <v>33</v>
      </c>
      <c r="C27" s="3" t="s">
        <v>32</v>
      </c>
      <c r="D27" s="4">
        <v>498912000</v>
      </c>
      <c r="E27" s="4">
        <v>521760000</v>
      </c>
      <c r="F27" s="14">
        <f t="shared" si="0"/>
        <v>22848000</v>
      </c>
      <c r="G27" s="3" t="s">
        <v>75</v>
      </c>
    </row>
    <row r="28" spans="1:7" ht="15">
      <c r="A28" s="11"/>
      <c r="B28" s="11"/>
      <c r="C28" s="3" t="s">
        <v>31</v>
      </c>
      <c r="D28" s="4">
        <v>285050400</v>
      </c>
      <c r="E28" s="4">
        <v>295182360</v>
      </c>
      <c r="F28" s="7">
        <f t="shared" si="0"/>
        <v>10131960</v>
      </c>
      <c r="G28" s="3" t="s">
        <v>78</v>
      </c>
    </row>
    <row r="29" spans="1:7" ht="15">
      <c r="A29" s="9"/>
      <c r="B29" s="9"/>
      <c r="C29" s="6" t="s">
        <v>30</v>
      </c>
      <c r="D29" s="7">
        <v>65330040</v>
      </c>
      <c r="E29" s="7">
        <v>68078280</v>
      </c>
      <c r="F29" s="14">
        <f t="shared" si="0"/>
        <v>2748240</v>
      </c>
      <c r="G29" s="6" t="s">
        <v>76</v>
      </c>
    </row>
    <row r="30" spans="1:7" ht="15">
      <c r="A30" s="11"/>
      <c r="B30" s="11"/>
      <c r="C30" s="3" t="s">
        <v>29</v>
      </c>
      <c r="D30" s="4">
        <v>67884960</v>
      </c>
      <c r="E30" s="4">
        <v>73098720</v>
      </c>
      <c r="F30" s="4">
        <f t="shared" si="0"/>
        <v>5213760</v>
      </c>
      <c r="G30" s="3" t="s">
        <v>77</v>
      </c>
    </row>
    <row r="31" spans="1:7" ht="15">
      <c r="A31" s="9"/>
      <c r="B31" s="9"/>
      <c r="C31" s="6" t="s">
        <v>28</v>
      </c>
      <c r="D31" s="7">
        <v>10000000</v>
      </c>
      <c r="E31" s="7">
        <v>10000000</v>
      </c>
      <c r="F31" s="7">
        <f t="shared" si="0"/>
        <v>0</v>
      </c>
      <c r="G31" s="6" t="s">
        <v>1</v>
      </c>
    </row>
    <row r="32" spans="1:7" ht="15">
      <c r="A32" s="11"/>
      <c r="B32" s="5"/>
      <c r="C32" s="3" t="s">
        <v>1</v>
      </c>
      <c r="D32" s="4">
        <f>SUM(D27:D31)</f>
        <v>927177400</v>
      </c>
      <c r="E32" s="4">
        <f>SUM(E27:E31)</f>
        <v>968119360</v>
      </c>
      <c r="F32" s="14">
        <f t="shared" si="0"/>
        <v>40941960</v>
      </c>
      <c r="G32" s="3" t="s">
        <v>1</v>
      </c>
    </row>
    <row r="33" spans="1:7" ht="15">
      <c r="A33" s="9"/>
      <c r="B33" s="12" t="s">
        <v>27</v>
      </c>
      <c r="C33" s="6" t="s">
        <v>26</v>
      </c>
      <c r="D33" s="7">
        <v>2500000</v>
      </c>
      <c r="E33" s="7">
        <v>2000000</v>
      </c>
      <c r="F33" s="4">
        <f t="shared" si="0"/>
        <v>-500000</v>
      </c>
      <c r="G33" s="6" t="s">
        <v>1</v>
      </c>
    </row>
    <row r="34" spans="1:7" ht="15">
      <c r="A34" s="11"/>
      <c r="B34" s="11"/>
      <c r="C34" s="3" t="s">
        <v>25</v>
      </c>
      <c r="D34" s="4">
        <v>9600000</v>
      </c>
      <c r="E34" s="4">
        <v>9600000</v>
      </c>
      <c r="F34" s="7">
        <f t="shared" si="0"/>
        <v>0</v>
      </c>
      <c r="G34" s="3" t="s">
        <v>1</v>
      </c>
    </row>
    <row r="35" spans="1:7" ht="15">
      <c r="A35" s="9"/>
      <c r="B35" s="9"/>
      <c r="C35" s="6" t="s">
        <v>24</v>
      </c>
      <c r="D35" s="7">
        <v>500000</v>
      </c>
      <c r="E35" s="7">
        <v>1000000</v>
      </c>
      <c r="F35" s="14">
        <f t="shared" si="0"/>
        <v>500000</v>
      </c>
      <c r="G35" s="6" t="s">
        <v>1</v>
      </c>
    </row>
    <row r="36" spans="1:7" ht="15">
      <c r="A36" s="11"/>
      <c r="B36" s="5"/>
      <c r="C36" s="3" t="s">
        <v>1</v>
      </c>
      <c r="D36" s="4">
        <f>SUM(D33:D35)</f>
        <v>12600000</v>
      </c>
      <c r="E36" s="4">
        <f>SUM(E33:E35)</f>
        <v>12600000</v>
      </c>
      <c r="F36" s="4">
        <f t="shared" si="0"/>
        <v>0</v>
      </c>
      <c r="G36" s="3" t="s">
        <v>1</v>
      </c>
    </row>
    <row r="37" spans="1:7" ht="15">
      <c r="A37" s="9"/>
      <c r="B37" s="12" t="s">
        <v>13</v>
      </c>
      <c r="C37" s="6" t="s">
        <v>23</v>
      </c>
      <c r="D37" s="7">
        <v>2000000</v>
      </c>
      <c r="E37" s="7">
        <v>2000000</v>
      </c>
      <c r="F37" s="7">
        <f t="shared" si="0"/>
        <v>0</v>
      </c>
      <c r="G37" s="6" t="s">
        <v>1</v>
      </c>
    </row>
    <row r="38" spans="1:7" ht="111.75">
      <c r="A38" s="11"/>
      <c r="B38" s="11"/>
      <c r="C38" s="3" t="s">
        <v>22</v>
      </c>
      <c r="D38" s="4">
        <v>25000000</v>
      </c>
      <c r="E38" s="4">
        <v>20000000</v>
      </c>
      <c r="F38" s="14">
        <f t="shared" si="0"/>
        <v>-5000000</v>
      </c>
      <c r="G38" s="3" t="s">
        <v>63</v>
      </c>
    </row>
    <row r="39" spans="1:7" ht="69.75">
      <c r="A39" s="9"/>
      <c r="B39" s="9"/>
      <c r="C39" s="6" t="s">
        <v>21</v>
      </c>
      <c r="D39" s="7">
        <v>62000000</v>
      </c>
      <c r="E39" s="7">
        <v>60000000</v>
      </c>
      <c r="F39" s="4">
        <f t="shared" si="0"/>
        <v>-2000000</v>
      </c>
      <c r="G39" s="6" t="s">
        <v>64</v>
      </c>
    </row>
    <row r="40" spans="1:7" ht="15">
      <c r="A40" s="11"/>
      <c r="B40" s="11"/>
      <c r="C40" s="3" t="s">
        <v>20</v>
      </c>
      <c r="D40" s="4">
        <v>12000000</v>
      </c>
      <c r="E40" s="4">
        <v>12000000</v>
      </c>
      <c r="F40" s="7">
        <f t="shared" si="0"/>
        <v>0</v>
      </c>
      <c r="G40" s="3" t="s">
        <v>1</v>
      </c>
    </row>
    <row r="41" spans="1:7" ht="15">
      <c r="A41" s="9"/>
      <c r="B41" s="9"/>
      <c r="C41" s="6" t="s">
        <v>19</v>
      </c>
      <c r="D41" s="7">
        <v>14000000</v>
      </c>
      <c r="E41" s="7">
        <v>12000000</v>
      </c>
      <c r="F41" s="14">
        <f t="shared" si="0"/>
        <v>-2000000</v>
      </c>
      <c r="G41" s="6" t="s">
        <v>1</v>
      </c>
    </row>
    <row r="42" spans="1:7" ht="15">
      <c r="A42" s="11"/>
      <c r="B42" s="5"/>
      <c r="C42" s="3" t="s">
        <v>1</v>
      </c>
      <c r="D42" s="4">
        <f>SUM(D37:D41)</f>
        <v>115000000</v>
      </c>
      <c r="E42" s="4">
        <f>SUM(E37:E41)</f>
        <v>106000000</v>
      </c>
      <c r="F42" s="4">
        <f t="shared" si="0"/>
        <v>-9000000</v>
      </c>
      <c r="G42" s="3" t="s">
        <v>1</v>
      </c>
    </row>
    <row r="43" spans="1:7" ht="15">
      <c r="A43" s="8"/>
      <c r="B43" s="6" t="s">
        <v>1</v>
      </c>
      <c r="C43" s="6" t="s">
        <v>1</v>
      </c>
      <c r="D43" s="7">
        <f>D42+D36+D32</f>
        <v>1054777400</v>
      </c>
      <c r="E43" s="7">
        <f>E42+E36+E32</f>
        <v>1086719360</v>
      </c>
      <c r="F43" s="7">
        <f t="shared" si="0"/>
        <v>31941960</v>
      </c>
      <c r="G43" s="6" t="s">
        <v>1</v>
      </c>
    </row>
    <row r="44" spans="1:7" ht="28.5">
      <c r="A44" s="10" t="s">
        <v>18</v>
      </c>
      <c r="B44" s="10" t="s">
        <v>17</v>
      </c>
      <c r="C44" s="3" t="s">
        <v>17</v>
      </c>
      <c r="D44" s="4">
        <v>1500000</v>
      </c>
      <c r="E44" s="4">
        <v>2000000</v>
      </c>
      <c r="F44" s="14">
        <f t="shared" si="0"/>
        <v>500000</v>
      </c>
      <c r="G44" s="3" t="s">
        <v>1</v>
      </c>
    </row>
    <row r="45" spans="1:7" ht="15">
      <c r="A45" s="9"/>
      <c r="B45" s="9"/>
      <c r="C45" s="6" t="s">
        <v>16</v>
      </c>
      <c r="D45" s="7">
        <v>3000000</v>
      </c>
      <c r="E45" s="7">
        <v>4000000</v>
      </c>
      <c r="F45" s="4">
        <f t="shared" si="0"/>
        <v>1000000</v>
      </c>
      <c r="G45" s="6" t="s">
        <v>1</v>
      </c>
    </row>
    <row r="46" spans="1:7" ht="15">
      <c r="A46" s="11"/>
      <c r="B46" s="11"/>
      <c r="C46" s="3" t="s">
        <v>15</v>
      </c>
      <c r="D46" s="4">
        <v>7500000</v>
      </c>
      <c r="E46" s="4">
        <v>5000000</v>
      </c>
      <c r="F46" s="7">
        <f t="shared" si="0"/>
        <v>-2500000</v>
      </c>
      <c r="G46" s="3" t="s">
        <v>1</v>
      </c>
    </row>
    <row r="47" spans="1:7" ht="15">
      <c r="A47" s="9"/>
      <c r="B47" s="8"/>
      <c r="C47" s="6" t="s">
        <v>1</v>
      </c>
      <c r="D47" s="7">
        <f>SUM(D44:D46)</f>
        <v>12000000</v>
      </c>
      <c r="E47" s="7">
        <f>SUM(E44:E46)</f>
        <v>11000000</v>
      </c>
      <c r="F47" s="14">
        <f t="shared" si="0"/>
        <v>-1000000</v>
      </c>
      <c r="G47" s="6" t="s">
        <v>1</v>
      </c>
    </row>
    <row r="48" spans="1:7" ht="15">
      <c r="A48" s="5"/>
      <c r="B48" s="3" t="s">
        <v>1</v>
      </c>
      <c r="C48" s="3" t="s">
        <v>1</v>
      </c>
      <c r="D48" s="4">
        <f>D47</f>
        <v>12000000</v>
      </c>
      <c r="E48" s="4">
        <f>E47</f>
        <v>11000000</v>
      </c>
      <c r="F48" s="4">
        <f t="shared" si="0"/>
        <v>-1000000</v>
      </c>
      <c r="G48" s="3" t="s">
        <v>1</v>
      </c>
    </row>
    <row r="49" spans="1:7" ht="15">
      <c r="A49" s="12" t="s">
        <v>14</v>
      </c>
      <c r="B49" s="12" t="s">
        <v>13</v>
      </c>
      <c r="C49" s="6" t="s">
        <v>12</v>
      </c>
      <c r="D49" s="7">
        <v>110376000</v>
      </c>
      <c r="E49" s="7">
        <v>104244000</v>
      </c>
      <c r="F49" s="7">
        <f t="shared" si="0"/>
        <v>-6132000</v>
      </c>
      <c r="G49" s="6" t="s">
        <v>74</v>
      </c>
    </row>
    <row r="50" spans="1:7" ht="15">
      <c r="A50" s="11"/>
      <c r="B50" s="11"/>
      <c r="C50" s="3" t="s">
        <v>11</v>
      </c>
      <c r="D50" s="4">
        <v>30837700</v>
      </c>
      <c r="E50" s="4">
        <v>34973990</v>
      </c>
      <c r="F50" s="14">
        <f t="shared" si="0"/>
        <v>4136290</v>
      </c>
      <c r="G50" s="3" t="s">
        <v>1</v>
      </c>
    </row>
    <row r="51" spans="1:7" ht="15">
      <c r="A51" s="9"/>
      <c r="B51" s="9"/>
      <c r="C51" s="6" t="s">
        <v>10</v>
      </c>
      <c r="D51" s="7">
        <v>8000000</v>
      </c>
      <c r="E51" s="7">
        <v>8000000</v>
      </c>
      <c r="F51" s="4">
        <f t="shared" si="0"/>
        <v>0</v>
      </c>
      <c r="G51" s="6" t="s">
        <v>1</v>
      </c>
    </row>
    <row r="52" spans="1:7" ht="15">
      <c r="A52" s="11"/>
      <c r="B52" s="11"/>
      <c r="C52" s="3" t="s">
        <v>9</v>
      </c>
      <c r="D52" s="4">
        <v>5550000</v>
      </c>
      <c r="E52" s="4">
        <v>4088000</v>
      </c>
      <c r="F52" s="7">
        <f t="shared" si="0"/>
        <v>-1462000</v>
      </c>
      <c r="G52" s="3" t="s">
        <v>65</v>
      </c>
    </row>
    <row r="53" spans="1:7" ht="15">
      <c r="A53" s="9"/>
      <c r="B53" s="9"/>
      <c r="C53" s="6" t="s">
        <v>8</v>
      </c>
      <c r="D53" s="7">
        <v>11000000</v>
      </c>
      <c r="E53" s="7">
        <v>9000000</v>
      </c>
      <c r="F53" s="14">
        <f t="shared" si="0"/>
        <v>-2000000</v>
      </c>
      <c r="G53" s="6"/>
    </row>
    <row r="54" spans="1:7" ht="15">
      <c r="A54" s="9"/>
      <c r="B54" s="9"/>
      <c r="C54" s="3" t="s">
        <v>55</v>
      </c>
      <c r="D54" s="4">
        <v>0</v>
      </c>
      <c r="E54" s="4">
        <v>0</v>
      </c>
      <c r="F54" s="4">
        <f t="shared" si="0"/>
        <v>0</v>
      </c>
      <c r="G54" s="3" t="s">
        <v>1</v>
      </c>
    </row>
    <row r="55" spans="1:7" ht="15">
      <c r="A55" s="11"/>
      <c r="B55" s="11"/>
      <c r="C55" s="18" t="s">
        <v>66</v>
      </c>
      <c r="D55" s="4">
        <v>0</v>
      </c>
      <c r="E55" s="4">
        <v>0</v>
      </c>
      <c r="F55" s="7">
        <f t="shared" si="0"/>
        <v>0</v>
      </c>
      <c r="G55" s="3" t="s">
        <v>1</v>
      </c>
    </row>
    <row r="56" spans="1:7" ht="15">
      <c r="A56" s="9"/>
      <c r="B56" s="8"/>
      <c r="C56" s="6" t="s">
        <v>1</v>
      </c>
      <c r="D56" s="7">
        <f>SUM(D49:D55)</f>
        <v>165763700</v>
      </c>
      <c r="E56" s="7">
        <f>SUM(E49:E55)</f>
        <v>160305990</v>
      </c>
      <c r="F56" s="14">
        <f t="shared" si="0"/>
        <v>-5457710</v>
      </c>
      <c r="G56" s="6" t="s">
        <v>1</v>
      </c>
    </row>
    <row r="57" spans="1:7" ht="15">
      <c r="A57" s="11"/>
      <c r="B57" s="10" t="s">
        <v>0</v>
      </c>
      <c r="C57" s="3" t="s">
        <v>7</v>
      </c>
      <c r="D57" s="4">
        <v>16000000</v>
      </c>
      <c r="E57" s="4">
        <v>10000000</v>
      </c>
      <c r="F57" s="4">
        <f t="shared" si="0"/>
        <v>-6000000</v>
      </c>
      <c r="G57" s="3" t="s">
        <v>1</v>
      </c>
    </row>
    <row r="58" spans="1:7" ht="15">
      <c r="A58" s="9"/>
      <c r="B58" s="8"/>
      <c r="C58" s="6" t="s">
        <v>1</v>
      </c>
      <c r="D58" s="7">
        <f>D57</f>
        <v>16000000</v>
      </c>
      <c r="E58" s="7">
        <f>E57</f>
        <v>10000000</v>
      </c>
      <c r="F58" s="7">
        <f t="shared" si="0"/>
        <v>-6000000</v>
      </c>
      <c r="G58" s="6" t="s">
        <v>1</v>
      </c>
    </row>
    <row r="59" spans="1:7" ht="15">
      <c r="A59" s="5"/>
      <c r="B59" s="3" t="s">
        <v>1</v>
      </c>
      <c r="C59" s="3" t="s">
        <v>1</v>
      </c>
      <c r="D59" s="4">
        <f>D58+D56</f>
        <v>181763700</v>
      </c>
      <c r="E59" s="4">
        <f>E58+E56</f>
        <v>170305990</v>
      </c>
      <c r="F59" s="14">
        <f t="shared" si="0"/>
        <v>-11457710</v>
      </c>
      <c r="G59" s="3" t="s">
        <v>1</v>
      </c>
    </row>
    <row r="60" spans="1:7" ht="15">
      <c r="A60" s="12" t="s">
        <v>5</v>
      </c>
      <c r="B60" s="12" t="s">
        <v>6</v>
      </c>
      <c r="C60" s="6" t="s">
        <v>6</v>
      </c>
      <c r="D60" s="7">
        <v>12000000</v>
      </c>
      <c r="E60" s="7">
        <v>12000000</v>
      </c>
      <c r="F60" s="4">
        <f t="shared" si="0"/>
        <v>0</v>
      </c>
      <c r="G60" s="6"/>
    </row>
    <row r="61" spans="1:7" ht="15">
      <c r="A61" s="11"/>
      <c r="B61" s="5"/>
      <c r="C61" s="3" t="s">
        <v>1</v>
      </c>
      <c r="D61" s="4">
        <f>D60</f>
        <v>12000000</v>
      </c>
      <c r="E61" s="4">
        <f>E60</f>
        <v>12000000</v>
      </c>
      <c r="F61" s="7">
        <f t="shared" si="0"/>
        <v>0</v>
      </c>
      <c r="G61" s="3" t="s">
        <v>1</v>
      </c>
    </row>
    <row r="62" spans="1:7" ht="15">
      <c r="A62" s="8"/>
      <c r="B62" s="6" t="s">
        <v>1</v>
      </c>
      <c r="C62" s="6" t="s">
        <v>1</v>
      </c>
      <c r="D62" s="7">
        <f>D60</f>
        <v>12000000</v>
      </c>
      <c r="E62" s="7">
        <f>E60</f>
        <v>12000000</v>
      </c>
      <c r="F62" s="14">
        <f t="shared" si="0"/>
        <v>0</v>
      </c>
      <c r="G62" s="6" t="s">
        <v>1</v>
      </c>
    </row>
    <row r="63" spans="1:7" ht="15">
      <c r="A63" s="17" t="s">
        <v>67</v>
      </c>
      <c r="B63" s="20" t="s">
        <v>67</v>
      </c>
      <c r="C63" s="18" t="s">
        <v>68</v>
      </c>
      <c r="D63" s="4">
        <v>0</v>
      </c>
      <c r="E63" s="4">
        <v>0</v>
      </c>
      <c r="F63" s="4">
        <f t="shared" si="0"/>
        <v>0</v>
      </c>
      <c r="G63" s="3" t="s">
        <v>1</v>
      </c>
    </row>
    <row r="64" spans="1:7" ht="15">
      <c r="A64" s="9"/>
      <c r="B64" s="19"/>
      <c r="C64" s="6" t="s">
        <v>1</v>
      </c>
      <c r="D64" s="7">
        <f>D63</f>
        <v>0</v>
      </c>
      <c r="E64" s="7">
        <f>E63</f>
        <v>0</v>
      </c>
      <c r="F64" s="7">
        <f t="shared" si="0"/>
        <v>0</v>
      </c>
      <c r="G64" s="6" t="s">
        <v>1</v>
      </c>
    </row>
    <row r="65" spans="1:7" ht="15">
      <c r="A65" s="5"/>
      <c r="B65" s="5"/>
      <c r="C65" s="3" t="s">
        <v>1</v>
      </c>
      <c r="D65" s="4">
        <f>D64</f>
        <v>0</v>
      </c>
      <c r="E65" s="4">
        <f>E64</f>
        <v>0</v>
      </c>
      <c r="F65" s="14">
        <f t="shared" si="0"/>
        <v>0</v>
      </c>
      <c r="G65" s="3" t="s">
        <v>1</v>
      </c>
    </row>
    <row r="66" spans="1:7" ht="15">
      <c r="A66" s="10" t="s">
        <v>2</v>
      </c>
      <c r="B66" s="10" t="s">
        <v>4</v>
      </c>
      <c r="C66" s="3" t="s">
        <v>3</v>
      </c>
      <c r="D66" s="4">
        <v>24840000</v>
      </c>
      <c r="E66" s="4">
        <v>24840000</v>
      </c>
      <c r="F66" s="4">
        <f t="shared" si="0"/>
        <v>0</v>
      </c>
      <c r="G66" s="3"/>
    </row>
    <row r="67" spans="1:7" ht="15">
      <c r="A67" s="9"/>
      <c r="B67" s="8"/>
      <c r="C67" s="6" t="s">
        <v>1</v>
      </c>
      <c r="D67" s="7">
        <f>D66</f>
        <v>24840000</v>
      </c>
      <c r="E67" s="7">
        <f>E66</f>
        <v>24840000</v>
      </c>
      <c r="F67" s="7">
        <f t="shared" si="0"/>
        <v>0</v>
      </c>
      <c r="G67" s="6" t="s">
        <v>1</v>
      </c>
    </row>
    <row r="68" spans="1:10" ht="15">
      <c r="A68" s="5"/>
      <c r="B68" s="3" t="s">
        <v>1</v>
      </c>
      <c r="C68" s="3" t="s">
        <v>1</v>
      </c>
      <c r="D68" s="4">
        <f>D67</f>
        <v>24840000</v>
      </c>
      <c r="E68" s="4">
        <f>E67</f>
        <v>24840000</v>
      </c>
      <c r="F68" s="14">
        <f aca="true" t="shared" si="1" ref="F68">E68-D68</f>
        <v>0</v>
      </c>
      <c r="G68" s="3" t="s">
        <v>1</v>
      </c>
      <c r="J68" s="21"/>
    </row>
    <row r="69" spans="1:10" ht="15">
      <c r="A69" s="1" t="s">
        <v>1</v>
      </c>
      <c r="B69" s="1" t="s">
        <v>69</v>
      </c>
      <c r="C69" s="1" t="s">
        <v>1</v>
      </c>
      <c r="D69" s="2">
        <f>D68+D65+D62+D59+D48+D43</f>
        <v>1285381100</v>
      </c>
      <c r="E69" s="2">
        <f>E68+E65+E62+E59+E48+E43</f>
        <v>1304865350</v>
      </c>
      <c r="F69" s="4">
        <f>E69-D69</f>
        <v>19484250</v>
      </c>
      <c r="G69" s="1" t="s">
        <v>1</v>
      </c>
      <c r="I69" s="21"/>
      <c r="J69" s="21"/>
    </row>
  </sheetData>
  <mergeCells count="6">
    <mergeCell ref="A1:G1"/>
    <mergeCell ref="A2:C2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19" sqref="G19"/>
    </sheetView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톡톡</dc:creator>
  <cp:keywords/>
  <dc:description/>
  <cp:lastModifiedBy>KYM</cp:lastModifiedBy>
  <cp:lastPrinted>2016-12-21T12:02:31Z</cp:lastPrinted>
  <dcterms:created xsi:type="dcterms:W3CDTF">2010-01-14T09:01:25Z</dcterms:created>
  <dcterms:modified xsi:type="dcterms:W3CDTF">2016-12-21T12:02:33Z</dcterms:modified>
  <cp:category/>
  <cp:version/>
  <cp:contentType/>
  <cp:contentStatus/>
</cp:coreProperties>
</file>