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510" yWindow="525" windowWidth="20730" windowHeight="11640" activeTab="0"/>
  </bookViews>
  <sheets>
    <sheet name="표지" sheetId="5" r:id="rId1"/>
    <sheet name="17총괄표" sheetId="4" r:id="rId2"/>
    <sheet name="세입 예산" sheetId="1" r:id="rId3"/>
    <sheet name="세출 예산" sheetId="3" r:id="rId4"/>
  </sheets>
  <definedNames>
    <definedName name="_xlnm.Print_Area" localSheetId="1">'17총괄표'!$A$1:$J$12</definedName>
    <definedName name="_xlnm.Print_Area" localSheetId="2">'세입 예산'!$A$1:$P$40</definedName>
    <definedName name="_xlnm.Print_Area" localSheetId="3">'세출 예산'!$A$1:$P$138</definedName>
    <definedName name="_xlnm.Print_Area" localSheetId="0">'표지'!$6:$31</definedName>
  </definedNames>
  <calcPr calcId="145621"/>
</workbook>
</file>

<file path=xl/sharedStrings.xml><?xml version="1.0" encoding="utf-8"?>
<sst xmlns="http://schemas.openxmlformats.org/spreadsheetml/2006/main" count="696" uniqueCount="379">
  <si>
    <t>세입 예산</t>
  </si>
  <si>
    <t>(예산단위 : 천원, 산출기초 : 원)</t>
  </si>
  <si>
    <t>과목</t>
  </si>
  <si>
    <t>비교증감</t>
  </si>
  <si>
    <t>산출기초</t>
  </si>
  <si>
    <t>관</t>
  </si>
  <si>
    <t>항</t>
  </si>
  <si>
    <t>목</t>
  </si>
  <si>
    <t>예산(A)</t>
  </si>
  <si>
    <t>계</t>
  </si>
  <si>
    <t>01.입소자부담금수입</t>
  </si>
  <si>
    <t>11.입소비용수입</t>
  </si>
  <si>
    <t>111.입소비용수입</t>
  </si>
  <si>
    <t>○</t>
  </si>
  <si>
    <t>원X</t>
  </si>
  <si>
    <t>=</t>
  </si>
  <si>
    <t>04.보조금수입</t>
  </si>
  <si>
    <t>41.보조금수입</t>
  </si>
  <si>
    <t>413.시군구보조금</t>
  </si>
  <si>
    <t>식</t>
  </si>
  <si>
    <t>05.후원금수입</t>
  </si>
  <si>
    <t>51.후원금수입</t>
  </si>
  <si>
    <t>511.지정후원금</t>
  </si>
  <si>
    <t>512.비지정후원금</t>
  </si>
  <si>
    <t>08.전입금</t>
  </si>
  <si>
    <t>81.전입금</t>
  </si>
  <si>
    <t>811.법인전입금</t>
  </si>
  <si>
    <t>09.이월금</t>
  </si>
  <si>
    <t>91.이월금</t>
  </si>
  <si>
    <t>911.전년도이월금</t>
  </si>
  <si>
    <t>912.전년도이월금(후원금)</t>
  </si>
  <si>
    <t>10.잡수입</t>
  </si>
  <si>
    <t>101.잡수입</t>
  </si>
  <si>
    <t>1012.기타예금이자수입</t>
  </si>
  <si>
    <t>1013.기타잡수입</t>
  </si>
  <si>
    <t>(A)-(B)</t>
  </si>
  <si>
    <t>예산(B)</t>
  </si>
  <si>
    <t>세출 예산</t>
  </si>
  <si>
    <t>01.사무비</t>
  </si>
  <si>
    <t>11.인건비</t>
  </si>
  <si>
    <t>111.급여</t>
  </si>
  <si>
    <t>112.제수당</t>
  </si>
  <si>
    <t>115.퇴직금및퇴직적립금</t>
  </si>
  <si>
    <t>116.사회보험부담금</t>
  </si>
  <si>
    <t>117.기타후생경비</t>
  </si>
  <si>
    <t>12.업무추진비</t>
  </si>
  <si>
    <t>121.기관운영비</t>
  </si>
  <si>
    <t>123.회의비</t>
  </si>
  <si>
    <t>13.운영비</t>
  </si>
  <si>
    <t>131.여비</t>
  </si>
  <si>
    <t>132.수용비및수수료</t>
  </si>
  <si>
    <t>133.공공요금</t>
  </si>
  <si>
    <t>134.제세공과금</t>
  </si>
  <si>
    <t>135.차량비</t>
  </si>
  <si>
    <t>136.기타운영비</t>
  </si>
  <si>
    <t>02.재산조성비</t>
  </si>
  <si>
    <t>21.시설비</t>
  </si>
  <si>
    <t>211.시설비</t>
  </si>
  <si>
    <t>212.자산취득비</t>
  </si>
  <si>
    <t>213.시설장비유지비</t>
  </si>
  <si>
    <t>03.사업비</t>
  </si>
  <si>
    <t>31.운영비</t>
  </si>
  <si>
    <t>311.생계비</t>
  </si>
  <si>
    <t>312.수용기관경비</t>
  </si>
  <si>
    <t>313.피복비</t>
  </si>
  <si>
    <t>피복(침구)류비</t>
  </si>
  <si>
    <t>314.의료비</t>
  </si>
  <si>
    <t>315.장의비</t>
  </si>
  <si>
    <t>318.특별급식비</t>
  </si>
  <si>
    <t>319.연료비</t>
  </si>
  <si>
    <t>33.재활사업비</t>
  </si>
  <si>
    <t>331.의료재활사업비</t>
  </si>
  <si>
    <t>332.사회재활사업비</t>
  </si>
  <si>
    <t>333.교육재활사업비</t>
  </si>
  <si>
    <t>334.직업재활사업비</t>
  </si>
  <si>
    <t>335.지원재활사업비</t>
  </si>
  <si>
    <t>08.예비비및기타</t>
  </si>
  <si>
    <t>81.예비비및기타</t>
  </si>
  <si>
    <t>811.예비비</t>
  </si>
  <si>
    <t>812.반환금</t>
  </si>
  <si>
    <t>(A)-(B)</t>
  </si>
  <si>
    <t>=</t>
  </si>
  <si>
    <t>1,500,000원 X 1식</t>
  </si>
  <si>
    <t>250,000원 X 2회</t>
  </si>
  <si>
    <t>800,000원 X 2명 X 1식</t>
  </si>
  <si>
    <t>50,000원 X 36명 X 1식</t>
  </si>
  <si>
    <t>30,000원 X 36명 X 1식</t>
  </si>
  <si>
    <t>20,000원 X 36명 X 1식</t>
  </si>
  <si>
    <t>15,000원 X 36명 X 1식</t>
  </si>
  <si>
    <t>35,000원 X 28명 X 1식</t>
  </si>
  <si>
    <t>35,000원 X 28명 X 2식</t>
  </si>
  <si>
    <t>257,100원 X 28명 X 12월</t>
  </si>
  <si>
    <t>68,364,000원 X 1식</t>
  </si>
  <si>
    <t>3,623,950원 X 27명 X 12월</t>
  </si>
  <si>
    <t>362,000원 X 8명 X 12월</t>
  </si>
  <si>
    <t>입소비용수입(수)</t>
  </si>
  <si>
    <t>인건비(보)</t>
  </si>
  <si>
    <t>운영비(보)</t>
  </si>
  <si>
    <t>생계급여(보)</t>
  </si>
  <si>
    <t>월동대책비(보)</t>
  </si>
  <si>
    <t>특별위로금(보)</t>
  </si>
  <si>
    <t>특별부식비(보)</t>
  </si>
  <si>
    <t>의약품비(보)</t>
  </si>
  <si>
    <t>건강검진비(보)</t>
  </si>
  <si>
    <t>캠프활동비(보)</t>
  </si>
  <si>
    <t>특별난방비(보)</t>
  </si>
  <si>
    <t>장의비(보)</t>
  </si>
  <si>
    <t>이용자 인권교육비(보)</t>
  </si>
  <si>
    <t>지정후원금(지후)</t>
  </si>
  <si>
    <t>비지정후원금(비후)</t>
  </si>
  <si>
    <t>전년도이월금(자)</t>
  </si>
  <si>
    <t>전년도이월금(비후)</t>
  </si>
  <si>
    <t>예금이자(보)</t>
  </si>
  <si>
    <t>예금이자(자)</t>
  </si>
  <si>
    <t>예금이자(비후)</t>
  </si>
  <si>
    <t>사회복지실습비 외(자)</t>
  </si>
  <si>
    <t>종사자식대비(자)</t>
  </si>
  <si>
    <t>o</t>
  </si>
  <si>
    <t>3,750,000 X 12월</t>
  </si>
  <si>
    <t>20,000,000 X 1식</t>
  </si>
  <si>
    <t>50,000,000 X 1식</t>
  </si>
  <si>
    <t>30,000 X 1식</t>
  </si>
  <si>
    <t>150,000 X 12월</t>
  </si>
  <si>
    <t>60,000원 X 26명 X 12월</t>
  </si>
  <si>
    <t>(단위 : 천원)</t>
  </si>
  <si>
    <t>세           입</t>
  </si>
  <si>
    <t>세           출</t>
  </si>
  <si>
    <t>과 목
(관)</t>
  </si>
  <si>
    <t>증감(B)-(A)</t>
  </si>
  <si>
    <t>예산(A)</t>
  </si>
  <si>
    <t>예산(B)</t>
  </si>
  <si>
    <t>금액</t>
  </si>
  <si>
    <t>비율(%)</t>
  </si>
  <si>
    <t>비율
(%)</t>
  </si>
  <si>
    <t>계</t>
  </si>
  <si>
    <t>계</t>
  </si>
  <si>
    <t>01.입소자부담금수입</t>
  </si>
  <si>
    <t>01.사무비</t>
  </si>
  <si>
    <t>04.보조금수입</t>
  </si>
  <si>
    <t>02.재산조성비</t>
  </si>
  <si>
    <t>05.후원금수입</t>
  </si>
  <si>
    <t>03.사업비</t>
  </si>
  <si>
    <t>08.전입금</t>
  </si>
  <si>
    <t>08.예비비및기타</t>
  </si>
  <si>
    <t>09.이월금</t>
  </si>
  <si>
    <t>10.잡수입</t>
  </si>
  <si>
    <t>4,263,000원 X 1명 X 12월</t>
  </si>
  <si>
    <t>=</t>
  </si>
  <si>
    <t>원장(보)</t>
  </si>
  <si>
    <t>사무국장(보)</t>
  </si>
  <si>
    <t>사회재활교사(보)</t>
  </si>
  <si>
    <t>물리치료사(보)</t>
  </si>
  <si>
    <t>간호사(보)</t>
  </si>
  <si>
    <t>영양사(보)</t>
  </si>
  <si>
    <t>사무원(보)</t>
  </si>
  <si>
    <t>위생원(보)</t>
  </si>
  <si>
    <t>조리원(보)</t>
  </si>
  <si>
    <t>생활재활교사(보)</t>
  </si>
  <si>
    <t>촉탁의사(보)</t>
  </si>
  <si>
    <t>명절상여금(보)</t>
  </si>
  <si>
    <t>가족수당(보)</t>
  </si>
  <si>
    <t>시간외수당(보)</t>
  </si>
  <si>
    <t>퇴직적립금(보)</t>
  </si>
  <si>
    <t>국민건강보험(보)</t>
  </si>
  <si>
    <t>장기요양보험(보)</t>
  </si>
  <si>
    <t>국민연금보험(보)</t>
  </si>
  <si>
    <t>고용보험(보)</t>
  </si>
  <si>
    <t>산재보험(보)</t>
  </si>
  <si>
    <t>교육연수여비(보)</t>
  </si>
  <si>
    <t>인권지킴이단 위원여비(보)</t>
  </si>
  <si>
    <t>수용비(사무용품비,수선비등)(보)</t>
  </si>
  <si>
    <t>특별난방비(보)</t>
  </si>
  <si>
    <t>차량관리유지비(보)</t>
  </si>
  <si>
    <t>주부식비(수급비용)(보)</t>
  </si>
  <si>
    <t>월동대책비(보)</t>
  </si>
  <si>
    <t>특별위로금(보)</t>
  </si>
  <si>
    <t>이용자 인권교육 사업비(보)</t>
  </si>
  <si>
    <t>의약품비(보)</t>
  </si>
  <si>
    <t>건강검진비(보)</t>
  </si>
  <si>
    <t>캠프활동비(보)</t>
  </si>
  <si>
    <t>예비비(비후)</t>
  </si>
  <si>
    <t>직업훈련비(비후)</t>
  </si>
  <si>
    <t>기타교육재활(비후)</t>
  </si>
  <si>
    <t>체육활동(비후)</t>
  </si>
  <si>
    <t>노래교실(비후)</t>
  </si>
  <si>
    <t>블럭조립 프로그램(비후)</t>
  </si>
  <si>
    <t>인권교육비(비후)</t>
  </si>
  <si>
    <t>기타사회재활 (비후)</t>
  </si>
  <si>
    <t>등산프로그램 (비후)</t>
  </si>
  <si>
    <t>사계절테마여행프로그램(비후)</t>
  </si>
  <si>
    <t>생일축하 (비후)</t>
  </si>
  <si>
    <t xml:space="preserve">안전체험프로그램(비후) </t>
  </si>
  <si>
    <t>나들이 및 외부프로그램(비후)</t>
  </si>
  <si>
    <t>간병비(비후)</t>
  </si>
  <si>
    <t>치료비및수술비(비후)</t>
  </si>
  <si>
    <t>간식 및 외식비(비후)</t>
  </si>
  <si>
    <t>물리치료물품구입비(비후)</t>
  </si>
  <si>
    <t>의료물품구입비(비후)</t>
  </si>
  <si>
    <t>생필품구입비(비후)</t>
  </si>
  <si>
    <t>기타장비유지비(비후)</t>
  </si>
  <si>
    <t>시설유지관리비(비후)</t>
  </si>
  <si>
    <t>자산비품구입비(비후)</t>
  </si>
  <si>
    <t>직원교육경비(비후)</t>
  </si>
  <si>
    <t>홍보및자원개발관리비(비후)</t>
  </si>
  <si>
    <t>지역사회연계활동비(비후)</t>
  </si>
  <si>
    <t>어울림운동회(비후)</t>
  </si>
  <si>
    <t>후원자.자원봉사자행사(비후)</t>
  </si>
  <si>
    <t>차량관리유지비(비후)</t>
  </si>
  <si>
    <t>기타 공과금(비후)</t>
  </si>
  <si>
    <t>기타공공요금(비후)</t>
  </si>
  <si>
    <t>소식지 및 인쇄비 등(비후)</t>
  </si>
  <si>
    <r>
      <rPr>
        <sz val="12"/>
        <color theme="1"/>
        <rFont val="굴림"/>
        <family val="3"/>
      </rPr>
      <t>일반출장</t>
    </r>
    <r>
      <rPr>
        <sz val="12"/>
        <rFont val="굴림"/>
        <family val="3"/>
      </rPr>
      <t>여비(비후)</t>
    </r>
  </si>
  <si>
    <t>기타회의비(비후)</t>
  </si>
  <si>
    <t>후원개발회의비(비후)</t>
  </si>
  <si>
    <t>직원특수건강검진지원비(비후)</t>
  </si>
  <si>
    <t>기관판공비(자)</t>
  </si>
  <si>
    <t>업무협의비(자)</t>
  </si>
  <si>
    <t>기타회의비(자)</t>
  </si>
  <si>
    <t>직원해외연수비(자)</t>
  </si>
  <si>
    <t>각종협회비(자)</t>
  </si>
  <si>
    <t>자산비품구입비(자)</t>
  </si>
  <si>
    <t>주부식비(입소비용)(자)</t>
  </si>
  <si>
    <t>주부식비(식대비용)(자)</t>
  </si>
  <si>
    <t>김장비(자)</t>
  </si>
  <si>
    <t>생필품구입비(자)</t>
  </si>
  <si>
    <t>간식 및 외식비(자)</t>
  </si>
  <si>
    <t>주방취사연료비(자)</t>
  </si>
  <si>
    <t>시설보수비(지후)</t>
  </si>
  <si>
    <t>시설개선사업비(지후)</t>
  </si>
  <si>
    <t>2,654,830원 X 1명 X 12월</t>
  </si>
  <si>
    <t>2,467,000원 X 1명 X 12월</t>
  </si>
  <si>
    <t>3,118,000원 X 1명 X 12월</t>
  </si>
  <si>
    <t xml:space="preserve"> 1,346,140 원X 26 명X 2 회</t>
  </si>
  <si>
    <t xml:space="preserve"> 63,520 원X 17 명X 12 월</t>
  </si>
  <si>
    <t xml:space="preserve"> 606,910 원X 26 명X 12 월</t>
  </si>
  <si>
    <t xml:space="preserve"> 259,660 원X 26 명X 12 월</t>
  </si>
  <si>
    <t xml:space="preserve"> 95,480 원X 26 명X 12 월</t>
  </si>
  <si>
    <t xml:space="preserve"> 6,290 원X 26 명X 12 월</t>
  </si>
  <si>
    <t xml:space="preserve"> 136,110 원X 25 명X 12 월</t>
  </si>
  <si>
    <t xml:space="preserve"> 39,340 원X 25 명X 12 월</t>
  </si>
  <si>
    <t xml:space="preserve"> 23,590 원X 25 명X 12 월</t>
  </si>
  <si>
    <t xml:space="preserve"> 50,000 원X 3 회X 12 월</t>
  </si>
  <si>
    <t xml:space="preserve"> 30,000 원X 16 명X 1 회</t>
  </si>
  <si>
    <t xml:space="preserve"> 400,000 원X 12 월  </t>
  </si>
  <si>
    <t xml:space="preserve"> 150,000 원X 12 월  </t>
  </si>
  <si>
    <t xml:space="preserve"> 300,000 원X 12 월  </t>
  </si>
  <si>
    <t xml:space="preserve"> 250,000 원X 12 월  </t>
  </si>
  <si>
    <t xml:space="preserve"> 100,000 원X 12 월  </t>
  </si>
  <si>
    <t xml:space="preserve"> 1,000,000 원X 2 회  </t>
  </si>
  <si>
    <t xml:space="preserve"> 600,000 원X 4 회  </t>
  </si>
  <si>
    <t xml:space="preserve"> 800,000 원X 12 월  </t>
  </si>
  <si>
    <t xml:space="preserve"> 180,000 원X 12 월  </t>
  </si>
  <si>
    <t xml:space="preserve"> 244,000 원X 10 회  </t>
  </si>
  <si>
    <t xml:space="preserve"> 2,000,000 원X 1 회  </t>
  </si>
  <si>
    <t xml:space="preserve"> 1,000,000 원X 1 회  </t>
  </si>
  <si>
    <t xml:space="preserve"> 500,000 원X 2 회  </t>
  </si>
  <si>
    <t xml:space="preserve"> 10,000,000 원X 2 식  </t>
  </si>
  <si>
    <t xml:space="preserve"> 2,141,000 원X 2 식  </t>
  </si>
  <si>
    <t xml:space="preserve"> 1,000,000 원X 12 식  </t>
  </si>
  <si>
    <t xml:space="preserve"> 1,000,000 원X 12 월  </t>
  </si>
  <si>
    <t xml:space="preserve"> 500,000 원X 12 월  </t>
  </si>
  <si>
    <t xml:space="preserve"> 250,000 원X 8 명X 12 월</t>
  </si>
  <si>
    <t xml:space="preserve"> 257,100 원X 28 명X 12 월</t>
  </si>
  <si>
    <t xml:space="preserve"> 44,615 원X 26 명X 12 월</t>
  </si>
  <si>
    <t xml:space="preserve"> 35,000 원X 28 명X 1 회</t>
  </si>
  <si>
    <t xml:space="preserve"> 35,000 원X 28 명X 2 회</t>
  </si>
  <si>
    <t xml:space="preserve"> 3,500,000 원X 1 식  </t>
  </si>
  <si>
    <t xml:space="preserve"> 100,000 원X 12 월X 4 실</t>
  </si>
  <si>
    <t xml:space="preserve"> 50,000 원X 12 월  </t>
  </si>
  <si>
    <t xml:space="preserve"> 800,000 원X 2 명  </t>
  </si>
  <si>
    <t xml:space="preserve"> 200,000 원X 12 월  </t>
  </si>
  <si>
    <t xml:space="preserve"> 250,000 원X 4 월  </t>
  </si>
  <si>
    <t xml:space="preserve"> 90,000 원X 8 회  </t>
  </si>
  <si>
    <t xml:space="preserve"> 225,600 원X 5 회  </t>
  </si>
  <si>
    <t xml:space="preserve"> 300,000 원X 6 회  </t>
  </si>
  <si>
    <t xml:space="preserve"> 250,000 원X 2 회  </t>
  </si>
  <si>
    <t xml:space="preserve"> 100,000 원X 8 회  </t>
  </si>
  <si>
    <t xml:space="preserve"> 100,000 원X 5 종  </t>
  </si>
  <si>
    <t xml:space="preserve"> 20,000 원X 12 월  </t>
  </si>
  <si>
    <t xml:space="preserve"> 200,000 원X 5 종  </t>
  </si>
  <si>
    <t xml:space="preserve"> 15,000 원X 36 명X 1 회</t>
  </si>
  <si>
    <t xml:space="preserve"> 20,000 원X 36 명X 1 회</t>
  </si>
  <si>
    <t xml:space="preserve"> 30,000 원X 36 명X 1 회</t>
  </si>
  <si>
    <t xml:space="preserve"> 50,000 원X 36 명X 1 회</t>
  </si>
  <si>
    <t xml:space="preserve"> 500,000 원X 1 식  </t>
  </si>
  <si>
    <t xml:space="preserve"> 30,000 원X 1 식  </t>
  </si>
  <si>
    <t>직원복리후생경비
(경조사, 표창등)(비후)</t>
  </si>
  <si>
    <t>△100</t>
  </si>
  <si>
    <t>2017년</t>
  </si>
  <si>
    <t>본예산</t>
  </si>
  <si>
    <t>200,000 원X 12 월</t>
  </si>
  <si>
    <t xml:space="preserve"> 88,500 원X 12 월  </t>
  </si>
  <si>
    <t xml:space="preserve"> 1,000,000 원X 1 식  </t>
  </si>
  <si>
    <t>전기안전관리비(보)</t>
  </si>
  <si>
    <t>소방안전관리비(보)</t>
  </si>
  <si>
    <t>승강기안전관리비(보)</t>
  </si>
  <si>
    <t>오수정화시설관리비(보)</t>
  </si>
  <si>
    <t>소독방역관리비(보)</t>
  </si>
  <si>
    <t>복사기렌탈료(보)</t>
  </si>
  <si>
    <t>위성방송료(보)</t>
  </si>
  <si>
    <t>소방작동기능점검비(보)</t>
  </si>
  <si>
    <t>홈페이지관리비(보)</t>
  </si>
  <si>
    <t>165,000 원X 12 월</t>
  </si>
  <si>
    <t>132,000 원X 12 월</t>
  </si>
  <si>
    <t>195,000  원X 12 월</t>
  </si>
  <si>
    <t>220,000 원X 12 월</t>
  </si>
  <si>
    <t>250,000 원X 12 월</t>
  </si>
  <si>
    <t>8,000 원X 12 월</t>
  </si>
  <si>
    <t>정수기렌탈료(웅진)(보)</t>
  </si>
  <si>
    <t>정수기렌탈료(쿠쿠)(보)</t>
  </si>
  <si>
    <t>17,000 원X 12 월X 2대</t>
  </si>
  <si>
    <t>180,000 원X 12 월</t>
  </si>
  <si>
    <t>80,000 원X 12 월X 1대</t>
  </si>
  <si>
    <t>44,000 원X 12 월X 1대</t>
  </si>
  <si>
    <t>550,000 원X 1회</t>
  </si>
  <si>
    <t>510,000 원X 1회</t>
  </si>
  <si>
    <t xml:space="preserve"> 200,000 원X 12 월  </t>
  </si>
  <si>
    <t>수용비(사무용품비,수선비등)(비후)</t>
  </si>
  <si>
    <t xml:space="preserve">100,000원X 12 월  </t>
  </si>
  <si>
    <t xml:space="preserve"> 1,203,670 원X 12 월  </t>
  </si>
  <si>
    <t xml:space="preserve"> 1,440 원X125리터X 12 월  </t>
  </si>
  <si>
    <t xml:space="preserve"> 1,250 원X320리터X 12 월  </t>
  </si>
  <si>
    <t>경유유류비(비후)</t>
  </si>
  <si>
    <t>휘발류유류비(보)</t>
  </si>
  <si>
    <t>2017년 세입·세출 예산 총괄표</t>
  </si>
  <si>
    <t>2,889,660원 X 1명 X 12월</t>
  </si>
  <si>
    <t>2,244,500원 X 1명 X 12월</t>
  </si>
  <si>
    <t>2,073,660원 X 1명 X 12월</t>
  </si>
  <si>
    <t>1,557,580원 X 1명 X 12월</t>
  </si>
  <si>
    <t>1,729,580원 X 2명 X 12월</t>
  </si>
  <si>
    <t>2,098,780원 X 16명 X 12월</t>
  </si>
  <si>
    <t>2,472,000원 X 1명 X 12월</t>
  </si>
  <si>
    <t>인터넷라이트사용료(보)</t>
  </si>
  <si>
    <t>전화요금(케이티)(보)</t>
  </si>
  <si>
    <t>전화요금(인터넷)(보)</t>
  </si>
  <si>
    <t>전기요금(일반)(보)</t>
  </si>
  <si>
    <t>전기요금(심야)(보)</t>
  </si>
  <si>
    <t>상수도요금(보)</t>
  </si>
  <si>
    <t>음식물쓰레기처리비(보)</t>
  </si>
  <si>
    <t>11,000 원X 12 월</t>
  </si>
  <si>
    <t>75,000 원X 12 월</t>
  </si>
  <si>
    <t>240,000 원X 12 월</t>
  </si>
  <si>
    <t>자동차세금 외(보)</t>
  </si>
  <si>
    <t>회계신원보증보험료(보)</t>
  </si>
  <si>
    <t>화재보험료(보)</t>
  </si>
  <si>
    <t>영업배상책임보험료(보)</t>
  </si>
  <si>
    <t>가스사고배상책임보험료(보)</t>
  </si>
  <si>
    <t>정화조수거비(보)</t>
  </si>
  <si>
    <t>자동차보험료(보)</t>
  </si>
  <si>
    <t>자동차검사비(보)</t>
  </si>
  <si>
    <t>환경개선부담금(차량)(보)</t>
  </si>
  <si>
    <t>환경개선부담금(시설물)(보)</t>
  </si>
  <si>
    <t>재산세(건축물)(보)</t>
  </si>
  <si>
    <t>재산세(토지)(보)</t>
  </si>
  <si>
    <t>주민세(보)</t>
  </si>
  <si>
    <t xml:space="preserve"> 1,500,000 원X 1 회 </t>
  </si>
  <si>
    <t>350,000 원X 1 회</t>
  </si>
  <si>
    <t>250,000 원X 1 회</t>
  </si>
  <si>
    <t>20,000 원X 1 회</t>
  </si>
  <si>
    <t>250,000 원X 2 회</t>
  </si>
  <si>
    <t>50,000 원X 4명</t>
  </si>
  <si>
    <t>72,000 원X 3 대</t>
  </si>
  <si>
    <t>760,000 원X 3 대</t>
  </si>
  <si>
    <t>53,000 원X 3 대</t>
  </si>
  <si>
    <t>15,000 원X 3대 X 2 회</t>
  </si>
  <si>
    <t>130,000 원X 2 회</t>
  </si>
  <si>
    <t>250,000 원X 1 회</t>
  </si>
  <si>
    <t>100,000 원X 1 회</t>
  </si>
  <si>
    <t>기타보험료(보)</t>
  </si>
  <si>
    <t>10,000 원X 1 회</t>
  </si>
  <si>
    <t>319,000 원X 1 식</t>
  </si>
  <si>
    <t>400,000 원X 12 월</t>
  </si>
  <si>
    <t>1,200,000 원X 12 월</t>
  </si>
  <si>
    <t>74,000 원X 12 월</t>
  </si>
  <si>
    <t>법인전입금(자)</t>
  </si>
  <si>
    <t>15,000,000 X 1식</t>
  </si>
  <si>
    <t>수경재배토목공사(자)</t>
  </si>
  <si>
    <t>15,000,000원 X  1식</t>
  </si>
  <si>
    <t>2,666,660 X 12월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</si>
</sst>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,###"/>
    <numFmt numFmtId="178" formatCode="0&quot;년&quot;"/>
    <numFmt numFmtId="179" formatCode="#,##0;[Black]&quot;△&quot;#,##0"/>
    <numFmt numFmtId="180" formatCode="0&quot;년&quot;\ &quot;세&quot;&quot;입&quot;\ &quot;예&quot;&quot;산&quot;"/>
    <numFmt numFmtId="181" formatCode="0&quot;년&quot;\ &quot;세&quot;&quot;출&quot;\ &quot;예&quot;&quot;산&quot;"/>
    <numFmt numFmtId="182" formatCode="\(&quot;자&quot;\)#,###"/>
    <numFmt numFmtId="183" formatCode="\(&quot;후&quot;\)#,###"/>
    <numFmt numFmtId="184" formatCode="#,##0_ "/>
    <numFmt numFmtId="185" formatCode="0.0_ "/>
  </numFmts>
  <fonts count="40">
    <font>
      <sz val="12"/>
      <color theme="1"/>
      <name val="굴림체"/>
      <family val="2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4"/>
      <name val="굴림"/>
      <family val="3"/>
    </font>
    <font>
      <b/>
      <sz val="12"/>
      <name val="굴림"/>
      <family val="3"/>
    </font>
    <font>
      <sz val="11"/>
      <name val="굴림"/>
      <family val="3"/>
    </font>
    <font>
      <sz val="24"/>
      <name val="굴림"/>
      <family val="3"/>
    </font>
    <font>
      <sz val="12"/>
      <name val="굴림"/>
      <family val="3"/>
    </font>
    <font>
      <b/>
      <sz val="20"/>
      <name val="굴림"/>
      <family val="3"/>
    </font>
    <font>
      <b/>
      <sz val="12"/>
      <color rgb="FFFF0000"/>
      <name val="굴림"/>
      <family val="3"/>
    </font>
    <font>
      <b/>
      <sz val="11"/>
      <color rgb="FFFF0000"/>
      <name val="굴림"/>
      <family val="3"/>
    </font>
    <font>
      <sz val="8"/>
      <name val="굴림체"/>
      <family val="2"/>
    </font>
    <font>
      <sz val="12"/>
      <color theme="1"/>
      <name val="굴림"/>
      <family val="3"/>
    </font>
    <font>
      <b/>
      <sz val="22"/>
      <name val="굴림"/>
      <family val="3"/>
    </font>
    <font>
      <sz val="8"/>
      <name val="돋움"/>
      <family val="3"/>
    </font>
    <font>
      <b/>
      <sz val="13"/>
      <name val="굴림"/>
      <family val="3"/>
    </font>
    <font>
      <sz val="11"/>
      <color indexed="8"/>
      <name val="굴림"/>
      <family val="3"/>
    </font>
    <font>
      <sz val="13"/>
      <name val="굴림"/>
      <family val="3"/>
    </font>
    <font>
      <sz val="13"/>
      <color indexed="8"/>
      <name val="굴림"/>
      <family val="3"/>
    </font>
    <font>
      <sz val="8"/>
      <name val="맑은 고딕"/>
      <family val="3"/>
    </font>
    <font>
      <sz val="10"/>
      <name val="굴림"/>
      <family val="3"/>
    </font>
    <font>
      <sz val="48"/>
      <color theme="1"/>
      <name val="HY헤드라인M"/>
      <family val="1"/>
    </font>
    <font>
      <sz val="42"/>
      <color theme="1"/>
      <name val="HY헤드라인M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7" fillId="3" borderId="0" applyNumberFormat="0" applyBorder="0" applyProtection="0">
      <alignment/>
    </xf>
    <xf numFmtId="0" fontId="2" fillId="21" borderId="2" applyNumberFormat="0" applyFont="0" applyProtection="0">
      <alignment/>
    </xf>
    <xf numFmtId="0" fontId="8" fillId="22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23" borderId="3" applyNumberFormat="0" applyProtection="0">
      <alignment/>
    </xf>
    <xf numFmtId="41" fontId="2" fillId="0" borderId="0" applyFont="0" applyFill="0" applyBorder="0" applyProtection="0">
      <alignment/>
    </xf>
    <xf numFmtId="0" fontId="11" fillId="0" borderId="4" applyNumberFormat="0" applyFill="0" applyProtection="0">
      <alignment/>
    </xf>
    <xf numFmtId="0" fontId="12" fillId="0" borderId="5" applyNumberFormat="0" applyFill="0" applyProtection="0">
      <alignment/>
    </xf>
    <xf numFmtId="0" fontId="13" fillId="7" borderId="1" applyNumberFormat="0" applyProtection="0">
      <alignment/>
    </xf>
    <xf numFmtId="0" fontId="14" fillId="0" borderId="0" applyNumberFormat="0" applyFill="0" applyBorder="0" applyProtection="0">
      <alignment/>
    </xf>
    <xf numFmtId="0" fontId="15" fillId="0" borderId="6" applyNumberFormat="0" applyFill="0" applyProtection="0">
      <alignment/>
    </xf>
    <xf numFmtId="0" fontId="16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4" borderId="0" applyNumberFormat="0" applyBorder="0" applyProtection="0">
      <alignment/>
    </xf>
    <xf numFmtId="0" fontId="19" fillId="20" borderId="9" applyNumberFormat="0" applyProtection="0">
      <alignment/>
    </xf>
    <xf numFmtId="42" fontId="2" fillId="0" borderId="0" applyFont="0" applyFill="0" applyBorder="0" applyProtection="0">
      <alignment/>
    </xf>
    <xf numFmtId="0" fontId="2" fillId="0" borderId="0">
      <alignment/>
      <protection/>
    </xf>
    <xf numFmtId="0" fontId="3" fillId="0" borderId="0">
      <alignment vertical="center"/>
      <protection/>
    </xf>
  </cellStyleXfs>
  <cellXfs count="398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7" fontId="21" fillId="0" borderId="0" xfId="20" applyNumberFormat="1" applyFont="1" applyFill="1" applyAlignment="1">
      <alignment vertical="center" shrinkToFit="1"/>
      <protection/>
    </xf>
    <xf numFmtId="177" fontId="21" fillId="0" borderId="0" xfId="20" applyNumberFormat="1" applyFont="1" applyFill="1" applyAlignment="1">
      <alignment horizontal="left" vertical="center" shrinkToFit="1"/>
      <protection/>
    </xf>
    <xf numFmtId="180" fontId="20" fillId="0" borderId="0" xfId="20" applyNumberFormat="1" applyFont="1" applyFill="1" applyAlignment="1">
      <alignment vertical="center" shrinkToFit="1"/>
      <protection/>
    </xf>
    <xf numFmtId="180" fontId="20" fillId="0" borderId="0" xfId="20" applyNumberFormat="1" applyFont="1" applyFill="1" applyAlignment="1">
      <alignment horizontal="left" vertical="center" shrinkToFit="1"/>
      <protection/>
    </xf>
    <xf numFmtId="180" fontId="20" fillId="0" borderId="0" xfId="20" applyNumberFormat="1" applyFont="1" applyFill="1" applyAlignment="1">
      <alignment horizontal="center" vertical="center" shrinkToFit="1"/>
      <protection/>
    </xf>
    <xf numFmtId="0" fontId="25" fillId="0" borderId="0" xfId="64" applyFont="1" applyFill="1" applyAlignment="1">
      <alignment horizontal="left" vertical="center"/>
      <protection/>
    </xf>
    <xf numFmtId="3" fontId="24" fillId="0" borderId="10" xfId="64" applyNumberFormat="1" applyFont="1" applyFill="1" applyBorder="1" applyAlignment="1">
      <alignment vertical="center" shrinkToFit="1"/>
      <protection/>
    </xf>
    <xf numFmtId="3" fontId="21" fillId="0" borderId="11" xfId="20" applyNumberFormat="1" applyFont="1" applyFill="1" applyBorder="1" applyAlignment="1">
      <alignment horizontal="right" vertical="center" shrinkToFit="1"/>
      <protection/>
    </xf>
    <xf numFmtId="3" fontId="24" fillId="0" borderId="10" xfId="20" applyNumberFormat="1" applyFont="1" applyFill="1" applyBorder="1" applyAlignment="1">
      <alignment horizontal="right" vertical="center" shrinkToFit="1"/>
      <protection/>
    </xf>
    <xf numFmtId="180" fontId="27" fillId="0" borderId="12" xfId="20" applyNumberFormat="1" applyFont="1" applyFill="1" applyBorder="1" applyAlignment="1">
      <alignment horizontal="center" vertical="center" shrinkToFit="1"/>
      <protection/>
    </xf>
    <xf numFmtId="180" fontId="20" fillId="0" borderId="12" xfId="20" applyNumberFormat="1" applyFont="1" applyFill="1" applyBorder="1" applyAlignment="1">
      <alignment vertical="center" shrinkToFit="1"/>
      <protection/>
    </xf>
    <xf numFmtId="41" fontId="21" fillId="0" borderId="13" xfId="52" applyNumberFormat="1" applyFont="1" applyFill="1" applyBorder="1" applyAlignment="1">
      <alignment horizontal="center" vertical="center" shrinkToFit="1"/>
    </xf>
    <xf numFmtId="41" fontId="21" fillId="0" borderId="14" xfId="52" applyNumberFormat="1" applyFont="1" applyFill="1" applyBorder="1" applyAlignment="1">
      <alignment horizontal="center" vertical="center" shrinkToFit="1"/>
    </xf>
    <xf numFmtId="3" fontId="22" fillId="0" borderId="15" xfId="20" applyNumberFormat="1" applyFont="1" applyFill="1" applyBorder="1" applyAlignment="1">
      <alignment horizontal="right" vertical="center" shrinkToFit="1"/>
      <protection/>
    </xf>
    <xf numFmtId="179" fontId="24" fillId="0" borderId="11" xfId="64" applyNumberFormat="1" applyFont="1" applyFill="1" applyBorder="1" applyAlignment="1">
      <alignment horizontal="right" vertical="center" shrinkToFit="1"/>
      <protection/>
    </xf>
    <xf numFmtId="0" fontId="24" fillId="0" borderId="16" xfId="20" applyFont="1" applyFill="1" applyBorder="1" applyAlignment="1">
      <alignment vertical="center" shrinkToFit="1"/>
      <protection/>
    </xf>
    <xf numFmtId="0" fontId="24" fillId="0" borderId="16" xfId="20" applyNumberFormat="1" applyFont="1" applyFill="1" applyBorder="1" applyAlignment="1">
      <alignment vertical="center" shrinkToFit="1"/>
      <protection/>
    </xf>
    <xf numFmtId="0" fontId="24" fillId="0" borderId="16" xfId="20" applyFont="1" applyFill="1" applyBorder="1" applyAlignment="1">
      <alignment horizontal="left" vertical="center" shrinkToFit="1"/>
      <protection/>
    </xf>
    <xf numFmtId="0" fontId="24" fillId="0" borderId="17" xfId="20" applyFont="1" applyFill="1" applyBorder="1" applyAlignment="1">
      <alignment vertical="center" shrinkToFit="1"/>
      <protection/>
    </xf>
    <xf numFmtId="0" fontId="24" fillId="0" borderId="11" xfId="64" applyFont="1" applyFill="1" applyBorder="1" applyAlignment="1">
      <alignment horizontal="left" vertical="center" shrinkToFit="1"/>
      <protection/>
    </xf>
    <xf numFmtId="179" fontId="24" fillId="0" borderId="18" xfId="64" applyNumberFormat="1" applyFont="1" applyFill="1" applyBorder="1" applyAlignment="1">
      <alignment horizontal="right" vertical="center" shrinkToFit="1"/>
      <protection/>
    </xf>
    <xf numFmtId="177" fontId="24" fillId="0" borderId="0" xfId="64" applyNumberFormat="1" applyFont="1" applyFill="1" applyBorder="1" applyAlignment="1">
      <alignment horizontal="center" vertical="center"/>
      <protection/>
    </xf>
    <xf numFmtId="177" fontId="24" fillId="0" borderId="16" xfId="20" applyNumberFormat="1" applyFont="1" applyFill="1" applyBorder="1" applyAlignment="1">
      <alignment horizontal="left" vertical="center" shrinkToFit="1"/>
      <protection/>
    </xf>
    <xf numFmtId="177" fontId="24" fillId="0" borderId="16" xfId="20" applyNumberFormat="1" applyFont="1" applyFill="1" applyBorder="1" applyAlignment="1">
      <alignment horizontal="right" vertical="center" shrinkToFit="1"/>
      <protection/>
    </xf>
    <xf numFmtId="177" fontId="24" fillId="0" borderId="16" xfId="20" applyNumberFormat="1" applyFont="1" applyFill="1" applyBorder="1" applyAlignment="1">
      <alignment horizontal="center" vertical="center"/>
      <protection/>
    </xf>
    <xf numFmtId="177" fontId="24" fillId="0" borderId="17" xfId="20" applyNumberFormat="1" applyFont="1" applyFill="1" applyBorder="1" applyAlignment="1">
      <alignment horizontal="right" vertical="center" shrinkToFit="1"/>
      <protection/>
    </xf>
    <xf numFmtId="0" fontId="24" fillId="0" borderId="11" xfId="64" applyFont="1" applyFill="1" applyBorder="1" applyAlignment="1">
      <alignment vertical="center" shrinkToFit="1"/>
      <protection/>
    </xf>
    <xf numFmtId="0" fontId="24" fillId="0" borderId="18" xfId="64" applyFont="1" applyFill="1" applyBorder="1" applyAlignment="1">
      <alignment vertical="center" shrinkToFit="1"/>
      <protection/>
    </xf>
    <xf numFmtId="0" fontId="24" fillId="0" borderId="18" xfId="64" applyFont="1" applyFill="1" applyBorder="1" applyAlignment="1">
      <alignment vertical="top" shrinkToFit="1"/>
      <protection/>
    </xf>
    <xf numFmtId="3" fontId="24" fillId="0" borderId="18" xfId="64" applyNumberFormat="1" applyFont="1" applyFill="1" applyBorder="1" applyAlignment="1">
      <alignment horizontal="right" vertical="center" shrinkToFit="1"/>
      <protection/>
    </xf>
    <xf numFmtId="0" fontId="24" fillId="0" borderId="19" xfId="64" applyFont="1" applyFill="1" applyBorder="1" applyAlignment="1">
      <alignment vertical="center" shrinkToFit="1"/>
      <protection/>
    </xf>
    <xf numFmtId="179" fontId="24" fillId="0" borderId="10" xfId="64" applyNumberFormat="1" applyFont="1" applyFill="1" applyBorder="1" applyAlignment="1">
      <alignment horizontal="right" vertical="center" shrinkToFit="1"/>
      <protection/>
    </xf>
    <xf numFmtId="0" fontId="24" fillId="0" borderId="20" xfId="64" applyFont="1" applyFill="1" applyBorder="1" applyAlignment="1">
      <alignment horizontal="left" vertical="center"/>
      <protection/>
    </xf>
    <xf numFmtId="177" fontId="22" fillId="0" borderId="16" xfId="20" applyNumberFormat="1" applyFont="1" applyFill="1" applyBorder="1" applyAlignment="1">
      <alignment horizontal="left" vertical="center" shrinkToFit="1"/>
      <protection/>
    </xf>
    <xf numFmtId="177" fontId="22" fillId="0" borderId="16" xfId="20" applyNumberFormat="1" applyFont="1" applyFill="1" applyBorder="1" applyAlignment="1">
      <alignment horizontal="right" vertical="center" shrinkToFit="1"/>
      <protection/>
    </xf>
    <xf numFmtId="177" fontId="22" fillId="0" borderId="16" xfId="20" applyNumberFormat="1" applyFont="1" applyFill="1" applyBorder="1" applyAlignment="1">
      <alignment horizontal="center" vertical="center"/>
      <protection/>
    </xf>
    <xf numFmtId="177" fontId="22" fillId="0" borderId="17" xfId="20" applyNumberFormat="1" applyFont="1" applyFill="1" applyBorder="1" applyAlignment="1">
      <alignment horizontal="right" vertical="center" shrinkToFit="1"/>
      <protection/>
    </xf>
    <xf numFmtId="0" fontId="24" fillId="0" borderId="11" xfId="20" applyFont="1" applyFill="1" applyBorder="1" applyAlignment="1">
      <alignment vertical="center"/>
      <protection/>
    </xf>
    <xf numFmtId="0" fontId="24" fillId="0" borderId="11" xfId="20" applyFont="1" applyFill="1" applyBorder="1" applyAlignment="1">
      <alignment vertical="center" shrinkToFit="1"/>
      <protection/>
    </xf>
    <xf numFmtId="0" fontId="24" fillId="0" borderId="21" xfId="20" applyFont="1" applyFill="1" applyBorder="1" applyAlignment="1">
      <alignment horizontal="center" vertical="center"/>
      <protection/>
    </xf>
    <xf numFmtId="0" fontId="24" fillId="0" borderId="18" xfId="20" applyFont="1" applyFill="1" applyBorder="1" applyAlignment="1">
      <alignment vertical="center" shrinkToFit="1"/>
      <protection/>
    </xf>
    <xf numFmtId="0" fontId="24" fillId="0" borderId="11" xfId="20" applyFont="1" applyFill="1" applyBorder="1" applyAlignment="1">
      <alignment horizontal="left" vertical="center"/>
      <protection/>
    </xf>
    <xf numFmtId="0" fontId="24" fillId="0" borderId="18" xfId="20" applyFont="1" applyFill="1" applyBorder="1" applyAlignment="1">
      <alignment horizontal="left" vertical="center"/>
      <protection/>
    </xf>
    <xf numFmtId="0" fontId="24" fillId="0" borderId="22" xfId="20" applyFont="1" applyFill="1" applyBorder="1" applyAlignment="1">
      <alignment vertical="center"/>
      <protection/>
    </xf>
    <xf numFmtId="0" fontId="24" fillId="0" borderId="21" xfId="20" applyFont="1" applyFill="1" applyBorder="1" applyAlignment="1">
      <alignment vertical="center"/>
      <protection/>
    </xf>
    <xf numFmtId="180" fontId="20" fillId="0" borderId="12" xfId="20" applyNumberFormat="1" applyFont="1" applyFill="1" applyBorder="1" applyAlignment="1">
      <alignment horizontal="center" vertical="center" shrinkToFit="1"/>
      <protection/>
    </xf>
    <xf numFmtId="182" fontId="24" fillId="0" borderId="16" xfId="20" applyNumberFormat="1" applyFont="1" applyFill="1" applyBorder="1" applyAlignment="1">
      <alignment vertical="center" shrinkToFit="1"/>
      <protection/>
    </xf>
    <xf numFmtId="183" fontId="24" fillId="0" borderId="16" xfId="20" applyNumberFormat="1" applyFont="1" applyFill="1" applyBorder="1" applyAlignment="1">
      <alignment vertical="center" shrinkToFit="1"/>
      <protection/>
    </xf>
    <xf numFmtId="177" fontId="24" fillId="0" borderId="16" xfId="64" applyNumberFormat="1" applyFont="1" applyFill="1" applyBorder="1" applyAlignment="1">
      <alignment horizontal="center" vertical="center"/>
      <protection/>
    </xf>
    <xf numFmtId="0" fontId="21" fillId="0" borderId="23" xfId="64" applyFont="1" applyFill="1" applyBorder="1" applyAlignment="1">
      <alignment horizontal="center" vertical="center"/>
      <protection/>
    </xf>
    <xf numFmtId="0" fontId="24" fillId="0" borderId="24" xfId="20" applyFont="1" applyFill="1" applyBorder="1" applyAlignment="1">
      <alignment horizontal="center" vertical="center" shrinkToFit="1"/>
      <protection/>
    </xf>
    <xf numFmtId="0" fontId="24" fillId="0" borderId="24" xfId="64" applyNumberFormat="1" applyFont="1" applyFill="1" applyBorder="1" applyAlignment="1">
      <alignment horizontal="center" vertical="center" shrinkToFit="1"/>
      <protection/>
    </xf>
    <xf numFmtId="0" fontId="24" fillId="0" borderId="24" xfId="20" applyNumberFormat="1" applyFont="1" applyFill="1" applyBorder="1" applyAlignment="1">
      <alignment horizontal="center" vertical="center" shrinkToFit="1"/>
      <protection/>
    </xf>
    <xf numFmtId="0" fontId="24" fillId="0" borderId="25" xfId="20" applyNumberFormat="1" applyFont="1" applyFill="1" applyBorder="1" applyAlignment="1">
      <alignment horizontal="center" vertical="center" shrinkToFit="1"/>
      <protection/>
    </xf>
    <xf numFmtId="0" fontId="22" fillId="0" borderId="24" xfId="20" applyNumberFormat="1" applyFont="1" applyFill="1" applyBorder="1" applyAlignment="1">
      <alignment horizontal="center" vertical="center" shrinkToFit="1"/>
      <protection/>
    </xf>
    <xf numFmtId="0" fontId="24" fillId="0" borderId="16" xfId="64" applyNumberFormat="1" applyFont="1" applyFill="1" applyBorder="1" applyAlignment="1">
      <alignment vertical="center" shrinkToFit="1"/>
      <protection/>
    </xf>
    <xf numFmtId="0" fontId="22" fillId="0" borderId="25" xfId="20" applyNumberFormat="1" applyFont="1" applyFill="1" applyBorder="1" applyAlignment="1">
      <alignment horizontal="center" vertical="center" shrinkToFit="1"/>
      <protection/>
    </xf>
    <xf numFmtId="0" fontId="22" fillId="0" borderId="25" xfId="20" applyNumberFormat="1" applyFont="1" applyFill="1" applyBorder="1" applyAlignment="1">
      <alignment horizontal="center" vertical="center"/>
      <protection/>
    </xf>
    <xf numFmtId="0" fontId="22" fillId="0" borderId="26" xfId="20" applyFont="1" applyFill="1" applyBorder="1" applyAlignment="1">
      <alignment vertical="center"/>
      <protection/>
    </xf>
    <xf numFmtId="0" fontId="22" fillId="0" borderId="27" xfId="20" applyFont="1" applyFill="1" applyBorder="1" applyAlignment="1">
      <alignment vertical="center"/>
      <protection/>
    </xf>
    <xf numFmtId="0" fontId="24" fillId="0" borderId="10" xfId="64" applyFont="1" applyFill="1" applyBorder="1" applyAlignment="1">
      <alignment horizontal="left" vertical="center" shrinkToFit="1"/>
      <protection/>
    </xf>
    <xf numFmtId="0" fontId="24" fillId="0" borderId="28" xfId="20" applyNumberFormat="1" applyFont="1" applyFill="1" applyBorder="1" applyAlignment="1">
      <alignment horizontal="center" vertical="center" shrinkToFit="1"/>
      <protection/>
    </xf>
    <xf numFmtId="177" fontId="24" fillId="0" borderId="0" xfId="20" applyNumberFormat="1" applyFont="1" applyFill="1" applyBorder="1" applyAlignment="1">
      <alignment horizontal="left" vertical="center" shrinkToFit="1"/>
      <protection/>
    </xf>
    <xf numFmtId="179" fontId="0" fillId="0" borderId="0" xfId="0" applyNumberFormat="1" applyAlignment="1">
      <alignment vertical="center"/>
    </xf>
    <xf numFmtId="3" fontId="24" fillId="0" borderId="29" xfId="20" applyNumberFormat="1" applyFont="1" applyFill="1" applyBorder="1" applyAlignment="1">
      <alignment horizontal="right" vertical="center" shrinkToFit="1"/>
      <protection/>
    </xf>
    <xf numFmtId="177" fontId="0" fillId="0" borderId="0" xfId="0" applyNumberFormat="1" applyAlignment="1">
      <alignment vertical="center"/>
    </xf>
    <xf numFmtId="179" fontId="24" fillId="0" borderId="14" xfId="64" applyNumberFormat="1" applyFont="1" applyFill="1" applyBorder="1" applyAlignment="1">
      <alignment horizontal="right" vertical="center" shrinkToFit="1"/>
      <protection/>
    </xf>
    <xf numFmtId="0" fontId="24" fillId="0" borderId="12" xfId="20" applyNumberFormat="1" applyFont="1" applyFill="1" applyBorder="1" applyAlignment="1">
      <alignment vertical="center" shrinkToFit="1"/>
      <protection/>
    </xf>
    <xf numFmtId="177" fontId="24" fillId="0" borderId="12" xfId="64" applyNumberFormat="1" applyFont="1" applyFill="1" applyBorder="1" applyAlignment="1">
      <alignment horizontal="center" vertical="center"/>
      <protection/>
    </xf>
    <xf numFmtId="177" fontId="24" fillId="0" borderId="30" xfId="20" applyNumberFormat="1" applyFont="1" applyFill="1" applyBorder="1" applyAlignment="1">
      <alignment horizontal="right" vertical="center" shrinkToFit="1"/>
      <protection/>
    </xf>
    <xf numFmtId="0" fontId="24" fillId="0" borderId="31" xfId="20" applyFont="1" applyFill="1" applyBorder="1" applyAlignment="1">
      <alignment vertical="center"/>
      <protection/>
    </xf>
    <xf numFmtId="0" fontId="24" fillId="0" borderId="23" xfId="64" applyNumberFormat="1" applyFont="1" applyFill="1" applyBorder="1" applyAlignment="1">
      <alignment horizontal="center" vertical="center" shrinkToFit="1"/>
      <protection/>
    </xf>
    <xf numFmtId="0" fontId="24" fillId="0" borderId="11" xfId="20" applyFont="1" applyFill="1" applyBorder="1" applyAlignment="1">
      <alignment horizontal="left" vertical="center" shrinkToFit="1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4" fillId="0" borderId="32" xfId="64" applyFont="1" applyFill="1" applyBorder="1" applyAlignment="1">
      <alignment vertical="center" shrinkToFit="1"/>
      <protection/>
    </xf>
    <xf numFmtId="0" fontId="24" fillId="0" borderId="32" xfId="64" applyFont="1" applyFill="1" applyBorder="1" applyAlignment="1">
      <alignment horizontal="left" vertical="center"/>
      <protection/>
    </xf>
    <xf numFmtId="3" fontId="0" fillId="0" borderId="0" xfId="0" applyNumberFormat="1" applyAlignment="1">
      <alignment vertical="center"/>
    </xf>
    <xf numFmtId="181" fontId="27" fillId="0" borderId="12" xfId="20" applyNumberFormat="1" applyFont="1" applyFill="1" applyBorder="1" applyAlignment="1">
      <alignment horizontal="center" vertical="center" shrinkToFit="1"/>
      <protection/>
    </xf>
    <xf numFmtId="181" fontId="20" fillId="0" borderId="12" xfId="20" applyNumberFormat="1" applyFont="1" applyFill="1" applyBorder="1" applyAlignment="1">
      <alignment vertical="center"/>
      <protection/>
    </xf>
    <xf numFmtId="181" fontId="23" fillId="0" borderId="12" xfId="20" applyNumberFormat="1" applyFont="1" applyFill="1" applyBorder="1" applyAlignment="1">
      <alignment vertical="center"/>
      <protection/>
    </xf>
    <xf numFmtId="178" fontId="21" fillId="0" borderId="13" xfId="52" applyNumberFormat="1" applyFont="1" applyFill="1" applyBorder="1" applyAlignment="1">
      <alignment horizontal="center" vertical="center" shrinkToFit="1"/>
    </xf>
    <xf numFmtId="176" fontId="21" fillId="0" borderId="13" xfId="52" applyNumberFormat="1" applyFont="1" applyFill="1" applyBorder="1" applyAlignment="1">
      <alignment horizontal="center" vertical="center" shrinkToFit="1"/>
    </xf>
    <xf numFmtId="0" fontId="21" fillId="0" borderId="33" xfId="64" applyFont="1" applyFill="1" applyBorder="1" applyAlignment="1">
      <alignment vertical="center"/>
      <protection/>
    </xf>
    <xf numFmtId="0" fontId="21" fillId="0" borderId="34" xfId="64" applyFont="1" applyFill="1" applyBorder="1" applyAlignment="1">
      <alignment horizontal="center" vertical="center"/>
      <protection/>
    </xf>
    <xf numFmtId="0" fontId="21" fillId="0" borderId="35" xfId="64" applyFont="1" applyFill="1" applyBorder="1" applyAlignment="1">
      <alignment horizontal="center" vertical="center"/>
      <protection/>
    </xf>
    <xf numFmtId="0" fontId="21" fillId="0" borderId="35" xfId="64" applyFont="1" applyFill="1" applyBorder="1" applyAlignment="1">
      <alignment horizontal="center" vertical="center" shrinkToFit="1"/>
      <protection/>
    </xf>
    <xf numFmtId="176" fontId="21" fillId="0" borderId="14" xfId="52" applyNumberFormat="1" applyFont="1" applyFill="1" applyBorder="1" applyAlignment="1">
      <alignment horizontal="center" vertical="center" shrinkToFit="1"/>
    </xf>
    <xf numFmtId="0" fontId="21" fillId="0" borderId="23" xfId="64" applyFont="1" applyFill="1" applyBorder="1" applyAlignment="1">
      <alignment vertical="center"/>
      <protection/>
    </xf>
    <xf numFmtId="0" fontId="21" fillId="0" borderId="12" xfId="64" applyFont="1" applyFill="1" applyBorder="1" applyAlignment="1">
      <alignment vertical="center"/>
      <protection/>
    </xf>
    <xf numFmtId="3" fontId="21" fillId="0" borderId="13" xfId="20" applyNumberFormat="1" applyFont="1" applyFill="1" applyBorder="1" applyAlignment="1">
      <alignment horizontal="right" vertical="center" shrinkToFit="1"/>
      <protection/>
    </xf>
    <xf numFmtId="179" fontId="21" fillId="0" borderId="13" xfId="64" applyNumberFormat="1" applyFont="1" applyFill="1" applyBorder="1" applyAlignment="1">
      <alignment vertical="center" shrinkToFit="1"/>
      <protection/>
    </xf>
    <xf numFmtId="0" fontId="22" fillId="0" borderId="36" xfId="20" applyFont="1" applyFill="1" applyBorder="1" applyAlignment="1">
      <alignment vertical="center"/>
      <protection/>
    </xf>
    <xf numFmtId="0" fontId="22" fillId="0" borderId="37" xfId="20" applyFont="1" applyBorder="1" applyAlignment="1">
      <alignment vertical="center"/>
      <protection/>
    </xf>
    <xf numFmtId="0" fontId="22" fillId="0" borderId="37" xfId="20" applyFont="1" applyFill="1" applyBorder="1" applyAlignment="1">
      <alignment vertical="center"/>
      <protection/>
    </xf>
    <xf numFmtId="0" fontId="22" fillId="0" borderId="37" xfId="20" applyFont="1" applyFill="1" applyBorder="1" applyAlignment="1">
      <alignment horizontal="center" vertical="center"/>
      <protection/>
    </xf>
    <xf numFmtId="3" fontId="24" fillId="0" borderId="11" xfId="20" applyNumberFormat="1" applyFont="1" applyFill="1" applyBorder="1" applyAlignment="1">
      <alignment horizontal="right" vertical="center" shrinkToFit="1"/>
      <protection/>
    </xf>
    <xf numFmtId="179" fontId="24" fillId="0" borderId="10" xfId="64" applyNumberFormat="1" applyFont="1" applyFill="1" applyBorder="1" applyAlignment="1">
      <alignment vertical="center" shrinkToFit="1"/>
      <protection/>
    </xf>
    <xf numFmtId="0" fontId="24" fillId="0" borderId="24" xfId="20" applyFont="1" applyFill="1" applyBorder="1" applyAlignment="1">
      <alignment vertical="center"/>
      <protection/>
    </xf>
    <xf numFmtId="0" fontId="22" fillId="0" borderId="16" xfId="20" applyFont="1" applyBorder="1" applyAlignment="1">
      <alignment vertical="center"/>
      <protection/>
    </xf>
    <xf numFmtId="0" fontId="22" fillId="0" borderId="16" xfId="20" applyFont="1" applyFill="1" applyBorder="1" applyAlignment="1">
      <alignment vertical="center"/>
      <protection/>
    </xf>
    <xf numFmtId="0" fontId="22" fillId="0" borderId="16" xfId="20" applyFont="1" applyFill="1" applyBorder="1" applyAlignment="1">
      <alignment horizontal="center" vertical="center"/>
      <protection/>
    </xf>
    <xf numFmtId="0" fontId="24" fillId="0" borderId="22" xfId="64" applyFont="1" applyFill="1" applyBorder="1" applyAlignment="1">
      <alignment horizontal="left" vertical="center"/>
      <protection/>
    </xf>
    <xf numFmtId="0" fontId="22" fillId="0" borderId="24" xfId="20" applyFont="1" applyFill="1" applyBorder="1" applyAlignment="1">
      <alignment vertical="center"/>
      <protection/>
    </xf>
    <xf numFmtId="0" fontId="24" fillId="0" borderId="21" xfId="64" applyFont="1" applyFill="1" applyBorder="1" applyAlignment="1">
      <alignment horizontal="left" vertical="center"/>
      <protection/>
    </xf>
    <xf numFmtId="0" fontId="24" fillId="0" borderId="11" xfId="64" applyFont="1" applyFill="1" applyBorder="1" applyAlignment="1">
      <alignment horizontal="left" vertical="center"/>
      <protection/>
    </xf>
    <xf numFmtId="0" fontId="24" fillId="0" borderId="38" xfId="64" applyFont="1" applyFill="1" applyBorder="1" applyAlignment="1">
      <alignment vertical="center" shrinkToFit="1"/>
      <protection/>
    </xf>
    <xf numFmtId="179" fontId="24" fillId="0" borderId="11" xfId="64" applyNumberFormat="1" applyFont="1" applyFill="1" applyBorder="1" applyAlignment="1">
      <alignment vertical="center" shrinkToFit="1"/>
      <protection/>
    </xf>
    <xf numFmtId="0" fontId="24" fillId="0" borderId="18" xfId="64" applyFont="1" applyFill="1" applyBorder="1" applyAlignment="1">
      <alignment horizontal="left" vertical="center"/>
      <protection/>
    </xf>
    <xf numFmtId="0" fontId="24" fillId="0" borderId="25" xfId="64" applyFont="1" applyFill="1" applyBorder="1" applyAlignment="1">
      <alignment vertical="center" shrinkToFit="1"/>
      <protection/>
    </xf>
    <xf numFmtId="3" fontId="24" fillId="0" borderId="18" xfId="64" applyNumberFormat="1" applyFont="1" applyFill="1" applyBorder="1" applyAlignment="1">
      <alignment vertical="center" shrinkToFit="1"/>
      <protection/>
    </xf>
    <xf numFmtId="3" fontId="24" fillId="0" borderId="18" xfId="20" applyNumberFormat="1" applyFont="1" applyFill="1" applyBorder="1" applyAlignment="1">
      <alignment horizontal="right" vertical="center" shrinkToFit="1"/>
      <protection/>
    </xf>
    <xf numFmtId="179" fontId="24" fillId="0" borderId="18" xfId="64" applyNumberFormat="1" applyFont="1" applyFill="1" applyBorder="1" applyAlignment="1">
      <alignment vertical="center" shrinkToFit="1"/>
      <protection/>
    </xf>
    <xf numFmtId="3" fontId="24" fillId="0" borderId="18" xfId="20" applyNumberFormat="1" applyFont="1" applyFill="1" applyBorder="1" applyAlignment="1">
      <alignment vertical="center" shrinkToFit="1"/>
      <protection/>
    </xf>
    <xf numFmtId="0" fontId="24" fillId="0" borderId="25" xfId="64" applyNumberFormat="1" applyFont="1" applyFill="1" applyBorder="1" applyAlignment="1">
      <alignment horizontal="center" vertical="center" shrinkToFit="1"/>
      <protection/>
    </xf>
    <xf numFmtId="0" fontId="24" fillId="0" borderId="0" xfId="20" applyNumberFormat="1" applyFont="1" applyFill="1" applyBorder="1" applyAlignment="1">
      <alignment vertical="center" shrinkToFit="1"/>
      <protection/>
    </xf>
    <xf numFmtId="177" fontId="24" fillId="0" borderId="0" xfId="20" applyNumberFormat="1" applyFont="1" applyFill="1" applyBorder="1" applyAlignment="1">
      <alignment horizontal="right" vertical="center" shrinkToFit="1"/>
      <protection/>
    </xf>
    <xf numFmtId="177" fontId="24" fillId="0" borderId="0" xfId="20" applyNumberFormat="1" applyFont="1" applyFill="1" applyBorder="1" applyAlignment="1">
      <alignment horizontal="center" vertical="center" shrinkToFit="1"/>
      <protection/>
    </xf>
    <xf numFmtId="3" fontId="24" fillId="0" borderId="32" xfId="64" applyNumberFormat="1" applyFont="1" applyFill="1" applyBorder="1" applyAlignment="1">
      <alignment vertical="center" shrinkToFit="1"/>
      <protection/>
    </xf>
    <xf numFmtId="0" fontId="24" fillId="0" borderId="28" xfId="64" applyNumberFormat="1" applyFont="1" applyFill="1" applyBorder="1" applyAlignment="1">
      <alignment horizontal="center" vertical="center" shrinkToFit="1"/>
      <protection/>
    </xf>
    <xf numFmtId="0" fontId="24" fillId="0" borderId="26" xfId="20" applyNumberFormat="1" applyFont="1" applyFill="1" applyBorder="1" applyAlignment="1">
      <alignment vertical="center" shrinkToFit="1"/>
      <protection/>
    </xf>
    <xf numFmtId="0" fontId="24" fillId="0" borderId="0" xfId="64" applyFont="1" applyFill="1" applyBorder="1" applyAlignment="1">
      <alignment horizontal="left" vertical="center"/>
      <protection/>
    </xf>
    <xf numFmtId="0" fontId="24" fillId="0" borderId="0" xfId="64" applyNumberFormat="1" applyFont="1" applyFill="1" applyBorder="1" applyAlignment="1">
      <alignment vertical="center" shrinkToFit="1"/>
      <protection/>
    </xf>
    <xf numFmtId="0" fontId="24" fillId="0" borderId="26" xfId="64" applyNumberFormat="1" applyFont="1" applyFill="1" applyBorder="1" applyAlignment="1">
      <alignment vertical="center" shrinkToFit="1"/>
      <protection/>
    </xf>
    <xf numFmtId="177" fontId="24" fillId="0" borderId="26" xfId="20" applyNumberFormat="1" applyFont="1" applyFill="1" applyBorder="1" applyAlignment="1">
      <alignment horizontal="right" vertical="center" shrinkToFit="1"/>
      <protection/>
    </xf>
    <xf numFmtId="177" fontId="24" fillId="0" borderId="26" xfId="20" applyNumberFormat="1" applyFont="1" applyFill="1" applyBorder="1" applyAlignment="1">
      <alignment horizontal="center" vertical="center" shrinkToFit="1"/>
      <protection/>
    </xf>
    <xf numFmtId="0" fontId="22" fillId="0" borderId="16" xfId="20" applyNumberFormat="1" applyFont="1" applyFill="1" applyBorder="1" applyAlignment="1">
      <alignment horizontal="center" vertical="center" shrinkToFit="1"/>
      <protection/>
    </xf>
    <xf numFmtId="177" fontId="22" fillId="0" borderId="16" xfId="20" applyNumberFormat="1" applyFont="1" applyFill="1" applyBorder="1" applyAlignment="1">
      <alignment horizontal="center" vertical="center" shrinkToFit="1"/>
      <protection/>
    </xf>
    <xf numFmtId="177" fontId="24" fillId="0" borderId="16" xfId="20" applyNumberFormat="1" applyFont="1" applyFill="1" applyBorder="1" applyAlignment="1">
      <alignment horizontal="center" vertical="center" shrinkToFit="1"/>
      <protection/>
    </xf>
    <xf numFmtId="0" fontId="24" fillId="0" borderId="38" xfId="64" applyFont="1" applyFill="1" applyBorder="1" applyAlignment="1">
      <alignment horizontal="left" vertical="center"/>
      <protection/>
    </xf>
    <xf numFmtId="0" fontId="24" fillId="0" borderId="39" xfId="64" applyFont="1" applyFill="1" applyBorder="1" applyAlignment="1">
      <alignment horizontal="left" vertical="center"/>
      <protection/>
    </xf>
    <xf numFmtId="0" fontId="24" fillId="0" borderId="25" xfId="64" applyFont="1" applyFill="1" applyBorder="1" applyAlignment="1">
      <alignment horizontal="left" vertical="center"/>
      <protection/>
    </xf>
    <xf numFmtId="0" fontId="24" fillId="0" borderId="38" xfId="64" applyFont="1" applyFill="1" applyBorder="1" applyAlignment="1">
      <alignment horizontal="left" vertical="center" shrinkToFit="1"/>
      <protection/>
    </xf>
    <xf numFmtId="0" fontId="24" fillId="0" borderId="25" xfId="64" applyFont="1" applyFill="1" applyBorder="1" applyAlignment="1">
      <alignment horizontal="left" vertical="center" shrinkToFit="1"/>
      <protection/>
    </xf>
    <xf numFmtId="0" fontId="24" fillId="0" borderId="0" xfId="64" applyNumberFormat="1" applyFont="1" applyFill="1" applyBorder="1" applyAlignment="1">
      <alignment horizontal="left" vertical="center" shrinkToFit="1"/>
      <protection/>
    </xf>
    <xf numFmtId="42" fontId="24" fillId="0" borderId="21" xfId="63" applyFont="1" applyFill="1" applyBorder="1" applyAlignment="1">
      <alignment horizontal="left" vertical="center"/>
    </xf>
    <xf numFmtId="42" fontId="24" fillId="0" borderId="0" xfId="63" applyFont="1" applyFill="1" applyBorder="1" applyAlignment="1">
      <alignment horizontal="left" vertical="center"/>
    </xf>
    <xf numFmtId="42" fontId="24" fillId="0" borderId="25" xfId="63" applyFont="1" applyFill="1" applyBorder="1" applyAlignment="1">
      <alignment horizontal="left" vertical="center" shrinkToFit="1"/>
    </xf>
    <xf numFmtId="42" fontId="24" fillId="0" borderId="18" xfId="63" applyFont="1" applyFill="1" applyBorder="1" applyAlignment="1">
      <alignment horizontal="right" vertical="center" shrinkToFit="1"/>
    </xf>
    <xf numFmtId="179" fontId="24" fillId="0" borderId="18" xfId="63" applyNumberFormat="1" applyFont="1" applyFill="1" applyBorder="1" applyAlignment="1">
      <alignment vertical="center" shrinkToFit="1"/>
    </xf>
    <xf numFmtId="177" fontId="24" fillId="0" borderId="0" xfId="64" applyNumberFormat="1" applyFont="1" applyFill="1" applyBorder="1" applyAlignment="1">
      <alignment horizontal="center" vertical="center" shrinkToFit="1"/>
      <protection/>
    </xf>
    <xf numFmtId="0" fontId="24" fillId="0" borderId="25" xfId="64" applyFont="1" applyFill="1" applyBorder="1" applyAlignment="1">
      <alignment horizontal="left" vertical="center" wrapText="1"/>
      <protection/>
    </xf>
    <xf numFmtId="0" fontId="24" fillId="0" borderId="18" xfId="64" applyFont="1" applyFill="1" applyBorder="1" applyAlignment="1">
      <alignment horizontal="left" vertical="center" wrapText="1"/>
      <protection/>
    </xf>
    <xf numFmtId="0" fontId="24" fillId="0" borderId="0" xfId="64" applyFont="1" applyFill="1" applyBorder="1" applyAlignment="1">
      <alignment vertical="center" shrinkToFit="1"/>
      <protection/>
    </xf>
    <xf numFmtId="0" fontId="24" fillId="0" borderId="39" xfId="20" applyFont="1" applyFill="1" applyBorder="1" applyAlignment="1">
      <alignment horizontal="left" vertical="center"/>
      <protection/>
    </xf>
    <xf numFmtId="0" fontId="24" fillId="0" borderId="18" xfId="20" applyFont="1" applyFill="1" applyBorder="1" applyAlignment="1">
      <alignment vertical="center"/>
      <protection/>
    </xf>
    <xf numFmtId="0" fontId="24" fillId="0" borderId="38" xfId="20" applyFont="1" applyFill="1" applyBorder="1" applyAlignment="1">
      <alignment vertical="center" shrinkToFit="1"/>
      <protection/>
    </xf>
    <xf numFmtId="0" fontId="24" fillId="0" borderId="12" xfId="64" applyNumberFormat="1" applyFont="1" applyFill="1" applyBorder="1" applyAlignment="1">
      <alignment horizontal="left" vertical="center" shrinkToFit="1"/>
      <protection/>
    </xf>
    <xf numFmtId="177" fontId="24" fillId="0" borderId="12" xfId="20" applyNumberFormat="1" applyFont="1" applyFill="1" applyBorder="1" applyAlignment="1">
      <alignment horizontal="center" vertical="center" shrinkToFit="1"/>
      <protection/>
    </xf>
    <xf numFmtId="0" fontId="24" fillId="0" borderId="16" xfId="20" applyFont="1" applyFill="1" applyBorder="1" applyAlignment="1">
      <alignment horizontal="center" vertical="center" shrinkToFit="1"/>
      <protection/>
    </xf>
    <xf numFmtId="177" fontId="24" fillId="0" borderId="15" xfId="20" applyNumberFormat="1" applyFont="1" applyFill="1" applyBorder="1" applyAlignment="1">
      <alignment horizontal="right" vertical="center" shrinkToFit="1"/>
      <protection/>
    </xf>
    <xf numFmtId="177" fontId="24" fillId="0" borderId="26" xfId="64" applyNumberFormat="1" applyFont="1" applyFill="1" applyBorder="1" applyAlignment="1">
      <alignment horizontal="center" vertical="center"/>
      <protection/>
    </xf>
    <xf numFmtId="0" fontId="24" fillId="0" borderId="31" xfId="64" applyFont="1" applyFill="1" applyBorder="1" applyAlignment="1">
      <alignment horizontal="left" vertical="center"/>
      <protection/>
    </xf>
    <xf numFmtId="0" fontId="24" fillId="0" borderId="40" xfId="64" applyFont="1" applyFill="1" applyBorder="1" applyAlignment="1">
      <alignment horizontal="left" vertical="center"/>
      <protection/>
    </xf>
    <xf numFmtId="0" fontId="24" fillId="0" borderId="23" xfId="64" applyFont="1" applyFill="1" applyBorder="1" applyAlignment="1">
      <alignment horizontal="left" vertical="center" wrapText="1"/>
      <protection/>
    </xf>
    <xf numFmtId="0" fontId="24" fillId="0" borderId="41" xfId="64" applyNumberFormat="1" applyFont="1" applyFill="1" applyBorder="1" applyAlignment="1">
      <alignment horizontal="center" vertical="center" shrinkToFit="1"/>
      <protection/>
    </xf>
    <xf numFmtId="0" fontId="24" fillId="0" borderId="38" xfId="64" applyNumberFormat="1" applyFont="1" applyFill="1" applyBorder="1" applyAlignment="1">
      <alignment horizontal="center" vertical="center" shrinkToFit="1"/>
      <protection/>
    </xf>
    <xf numFmtId="177" fontId="24" fillId="0" borderId="27" xfId="20" applyNumberFormat="1" applyFont="1" applyFill="1" applyBorder="1" applyAlignment="1">
      <alignment horizontal="right" vertical="center" shrinkToFit="1"/>
      <protection/>
    </xf>
    <xf numFmtId="3" fontId="24" fillId="0" borderId="32" xfId="20" applyNumberFormat="1" applyFont="1" applyFill="1" applyBorder="1" applyAlignment="1">
      <alignment horizontal="right" vertical="center" shrinkToFit="1"/>
      <protection/>
    </xf>
    <xf numFmtId="179" fontId="24" fillId="0" borderId="32" xfId="64" applyNumberFormat="1" applyFont="1" applyFill="1" applyBorder="1" applyAlignment="1">
      <alignment horizontal="right" vertical="center" shrinkToFit="1"/>
      <protection/>
    </xf>
    <xf numFmtId="0" fontId="24" fillId="0" borderId="42" xfId="64" applyFont="1" applyFill="1" applyBorder="1" applyAlignment="1">
      <alignment horizontal="left" vertical="center"/>
      <protection/>
    </xf>
    <xf numFmtId="0" fontId="22" fillId="0" borderId="26" xfId="20" applyNumberFormat="1" applyFont="1" applyFill="1" applyBorder="1" applyAlignment="1">
      <alignment horizontal="center" vertical="center" shrinkToFit="1"/>
      <protection/>
    </xf>
    <xf numFmtId="179" fontId="24" fillId="0" borderId="32" xfId="64" applyNumberFormat="1" applyFont="1" applyFill="1" applyBorder="1" applyAlignment="1">
      <alignment vertical="center" shrinkToFit="1"/>
      <protection/>
    </xf>
    <xf numFmtId="0" fontId="24" fillId="0" borderId="32" xfId="64" applyFont="1" applyFill="1" applyBorder="1" applyAlignment="1">
      <alignment horizontal="left" vertical="center" wrapText="1"/>
      <protection/>
    </xf>
    <xf numFmtId="0" fontId="24" fillId="0" borderId="26" xfId="64" applyFont="1" applyFill="1" applyBorder="1" applyAlignment="1">
      <alignment vertical="center" shrinkToFit="1"/>
      <protection/>
    </xf>
    <xf numFmtId="176" fontId="0" fillId="24" borderId="0" xfId="0" applyNumberFormat="1" applyFill="1" applyAlignment="1">
      <alignment vertical="center"/>
    </xf>
    <xf numFmtId="177" fontId="24" fillId="0" borderId="15" xfId="52" applyNumberFormat="1" applyFont="1" applyFill="1" applyBorder="1" applyAlignment="1">
      <alignment horizontal="right" vertical="center" shrinkToFit="1"/>
    </xf>
    <xf numFmtId="0" fontId="2" fillId="0" borderId="33" xfId="20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24" fillId="0" borderId="0" xfId="20" applyFont="1" applyFill="1" applyBorder="1" applyAlignment="1">
      <alignment horizontal="center" vertical="center" shrinkToFit="1"/>
      <protection/>
    </xf>
    <xf numFmtId="0" fontId="22" fillId="0" borderId="0" xfId="20" applyNumberFormat="1" applyFont="1" applyFill="1" applyBorder="1" applyAlignment="1">
      <alignment horizontal="right" vertical="center" shrinkToFit="1"/>
      <protection/>
    </xf>
    <xf numFmtId="0" fontId="24" fillId="0" borderId="14" xfId="64" applyFont="1" applyFill="1" applyBorder="1" applyAlignment="1">
      <alignment horizontal="left" vertical="center"/>
      <protection/>
    </xf>
    <xf numFmtId="0" fontId="24" fillId="0" borderId="14" xfId="64" applyFont="1" applyFill="1" applyBorder="1" applyAlignment="1">
      <alignment vertical="center" shrinkToFit="1"/>
      <protection/>
    </xf>
    <xf numFmtId="3" fontId="24" fillId="0" borderId="14" xfId="64" applyNumberFormat="1" applyFont="1" applyFill="1" applyBorder="1" applyAlignment="1">
      <alignment horizontal="right" vertical="center" shrinkToFit="1"/>
      <protection/>
    </xf>
    <xf numFmtId="3" fontId="24" fillId="0" borderId="43" xfId="20" applyNumberFormat="1" applyFont="1" applyFill="1" applyBorder="1" applyAlignment="1">
      <alignment horizontal="right" vertical="center" shrinkToFit="1"/>
      <protection/>
    </xf>
    <xf numFmtId="179" fontId="24" fillId="0" borderId="43" xfId="64" applyNumberFormat="1" applyFont="1" applyFill="1" applyBorder="1" applyAlignment="1">
      <alignment horizontal="right" vertical="center" shrinkToFit="1"/>
      <protection/>
    </xf>
    <xf numFmtId="0" fontId="22" fillId="0" borderId="44" xfId="20" applyNumberFormat="1" applyFont="1" applyFill="1" applyBorder="1" applyAlignment="1">
      <alignment horizontal="center" vertical="center"/>
      <protection/>
    </xf>
    <xf numFmtId="0" fontId="24" fillId="0" borderId="33" xfId="20" applyNumberFormat="1" applyFont="1" applyFill="1" applyBorder="1" applyAlignment="1">
      <alignment vertical="center"/>
      <protection/>
    </xf>
    <xf numFmtId="0" fontId="22" fillId="0" borderId="45" xfId="20" applyFont="1" applyFill="1" applyBorder="1" applyAlignment="1">
      <alignment vertical="center"/>
      <protection/>
    </xf>
    <xf numFmtId="0" fontId="24" fillId="0" borderId="0" xfId="20" applyNumberFormat="1" applyFont="1" applyFill="1" applyBorder="1" applyAlignment="1">
      <alignment vertical="center"/>
      <protection/>
    </xf>
    <xf numFmtId="0" fontId="24" fillId="0" borderId="14" xfId="20" applyFont="1" applyFill="1" applyBorder="1" applyAlignment="1">
      <alignment horizontal="left" vertical="center"/>
      <protection/>
    </xf>
    <xf numFmtId="0" fontId="24" fillId="0" borderId="14" xfId="20" applyFont="1" applyFill="1" applyBorder="1" applyAlignment="1">
      <alignment horizontal="left" vertical="center" shrinkToFit="1"/>
      <protection/>
    </xf>
    <xf numFmtId="3" fontId="24" fillId="0" borderId="46" xfId="20" applyNumberFormat="1" applyFont="1" applyFill="1" applyBorder="1" applyAlignment="1">
      <alignment horizontal="right" vertical="center" shrinkToFit="1"/>
      <protection/>
    </xf>
    <xf numFmtId="0" fontId="24" fillId="0" borderId="23" xfId="20" applyNumberFormat="1" applyFont="1" applyFill="1" applyBorder="1" applyAlignment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30" fillId="0" borderId="0" xfId="65" applyFont="1" applyAlignment="1">
      <alignment vertical="center"/>
      <protection/>
    </xf>
    <xf numFmtId="177" fontId="26" fillId="24" borderId="0" xfId="0" applyNumberFormat="1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0" fillId="0" borderId="12" xfId="65" applyFont="1" applyBorder="1" applyAlignment="1">
      <alignment vertical="center"/>
      <protection/>
    </xf>
    <xf numFmtId="0" fontId="33" fillId="0" borderId="0" xfId="0" applyFont="1" applyAlignment="1">
      <alignment vertical="center"/>
    </xf>
    <xf numFmtId="178" fontId="32" fillId="0" borderId="11" xfId="52" applyNumberFormat="1" applyFont="1" applyFill="1" applyBorder="1" applyAlignment="1">
      <alignment horizontal="center" vertical="center" shrinkToFit="1"/>
    </xf>
    <xf numFmtId="178" fontId="32" fillId="0" borderId="11" xfId="0" applyNumberFormat="1" applyFont="1" applyBorder="1" applyAlignment="1">
      <alignment horizontal="center" vertical="center"/>
    </xf>
    <xf numFmtId="41" fontId="32" fillId="0" borderId="18" xfId="52" applyNumberFormat="1" applyFont="1" applyFill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 vertical="center"/>
    </xf>
    <xf numFmtId="185" fontId="32" fillId="0" borderId="38" xfId="0" applyNumberFormat="1" applyFont="1" applyBorder="1" applyAlignment="1">
      <alignment horizontal="center" vertical="center" wrapText="1"/>
    </xf>
    <xf numFmtId="185" fontId="32" fillId="0" borderId="47" xfId="0" applyNumberFormat="1" applyFont="1" applyBorder="1" applyAlignment="1">
      <alignment horizontal="center" vertical="center" wrapText="1"/>
    </xf>
    <xf numFmtId="177" fontId="27" fillId="0" borderId="0" xfId="0" applyNumberFormat="1" applyFont="1" applyAlignment="1">
      <alignment vertical="center"/>
    </xf>
    <xf numFmtId="0" fontId="32" fillId="0" borderId="48" xfId="0" applyFont="1" applyBorder="1" applyAlignment="1">
      <alignment horizontal="center" vertical="center"/>
    </xf>
    <xf numFmtId="177" fontId="32" fillId="0" borderId="43" xfId="0" applyNumberFormat="1" applyFont="1" applyBorder="1" applyAlignment="1">
      <alignment horizontal="right" vertical="center"/>
    </xf>
    <xf numFmtId="179" fontId="32" fillId="0" borderId="43" xfId="64" applyNumberFormat="1" applyFont="1" applyBorder="1" applyAlignment="1">
      <alignment horizontal="right" vertical="center" shrinkToFit="1"/>
      <protection/>
    </xf>
    <xf numFmtId="179" fontId="32" fillId="0" borderId="36" xfId="0" applyNumberFormat="1" applyFont="1" applyBorder="1" applyAlignment="1">
      <alignment horizontal="right" vertical="center"/>
    </xf>
    <xf numFmtId="179" fontId="32" fillId="0" borderId="43" xfId="0" applyNumberFormat="1" applyFont="1" applyBorder="1" applyAlignment="1">
      <alignment horizontal="center" vertical="center"/>
    </xf>
    <xf numFmtId="3" fontId="32" fillId="0" borderId="43" xfId="0" applyNumberFormat="1" applyFont="1" applyBorder="1" applyAlignment="1">
      <alignment horizontal="right" vertical="center"/>
    </xf>
    <xf numFmtId="179" fontId="32" fillId="0" borderId="49" xfId="0" applyNumberFormat="1" applyFont="1" applyBorder="1" applyAlignment="1">
      <alignment horizontal="right" vertical="center"/>
    </xf>
    <xf numFmtId="0" fontId="34" fillId="0" borderId="50" xfId="0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179" fontId="34" fillId="0" borderId="11" xfId="64" applyNumberFormat="1" applyFont="1" applyBorder="1" applyAlignment="1">
      <alignment horizontal="right" vertical="center" shrinkToFit="1"/>
      <protection/>
    </xf>
    <xf numFmtId="179" fontId="34" fillId="0" borderId="28" xfId="0" applyNumberFormat="1" applyFont="1" applyBorder="1" applyAlignment="1">
      <alignment horizontal="right" vertical="center"/>
    </xf>
    <xf numFmtId="179" fontId="35" fillId="0" borderId="10" xfId="0" applyNumberFormat="1" applyFont="1" applyBorder="1" applyAlignment="1">
      <alignment horizontal="left" vertical="center"/>
    </xf>
    <xf numFmtId="3" fontId="35" fillId="0" borderId="10" xfId="0" applyNumberFormat="1" applyFont="1" applyBorder="1" applyAlignment="1">
      <alignment horizontal="right" vertical="center"/>
    </xf>
    <xf numFmtId="179" fontId="34" fillId="0" borderId="51" xfId="0" applyNumberFormat="1" applyFont="1" applyBorder="1" applyAlignment="1">
      <alignment horizontal="right" vertical="center"/>
    </xf>
    <xf numFmtId="179" fontId="35" fillId="0" borderId="11" xfId="0" applyNumberFormat="1" applyFont="1" applyBorder="1" applyAlignment="1">
      <alignment horizontal="left" vertical="center"/>
    </xf>
    <xf numFmtId="3" fontId="35" fillId="0" borderId="11" xfId="0" applyNumberFormat="1" applyFont="1" applyBorder="1" applyAlignment="1">
      <alignment horizontal="right" vertical="center"/>
    </xf>
    <xf numFmtId="179" fontId="34" fillId="0" borderId="47" xfId="0" applyNumberFormat="1" applyFont="1" applyBorder="1" applyAlignment="1">
      <alignment horizontal="right" vertical="center"/>
    </xf>
    <xf numFmtId="0" fontId="34" fillId="0" borderId="22" xfId="0" applyFont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52" xfId="0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35" fillId="0" borderId="35" xfId="0" applyNumberFormat="1" applyFont="1" applyBorder="1" applyAlignment="1">
      <alignment horizontal="right" vertical="center"/>
    </xf>
    <xf numFmtId="179" fontId="34" fillId="0" borderId="35" xfId="64" applyNumberFormat="1" applyFont="1" applyBorder="1" applyAlignment="1">
      <alignment horizontal="right" vertical="center" shrinkToFit="1"/>
      <protection/>
    </xf>
    <xf numFmtId="179" fontId="34" fillId="0" borderId="53" xfId="0" applyNumberFormat="1" applyFont="1" applyBorder="1" applyAlignment="1">
      <alignment horizontal="right" vertical="center"/>
    </xf>
    <xf numFmtId="0" fontId="35" fillId="0" borderId="35" xfId="0" applyFont="1" applyBorder="1" applyAlignment="1">
      <alignment vertical="center"/>
    </xf>
    <xf numFmtId="0" fontId="35" fillId="0" borderId="5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185" fontId="37" fillId="0" borderId="0" xfId="0" applyNumberFormat="1" applyFont="1" applyBorder="1" applyAlignment="1">
      <alignment vertical="center"/>
    </xf>
    <xf numFmtId="185" fontId="22" fillId="0" borderId="0" xfId="0" applyNumberFormat="1" applyFont="1" applyBorder="1" applyAlignment="1">
      <alignment horizontal="center" vertical="center"/>
    </xf>
    <xf numFmtId="185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22" fillId="0" borderId="45" xfId="52" applyNumberFormat="1" applyFont="1" applyFill="1" applyBorder="1" applyAlignment="1">
      <alignment horizontal="right" vertical="center" shrinkToFit="1"/>
    </xf>
    <xf numFmtId="176" fontId="24" fillId="0" borderId="17" xfId="52" applyNumberFormat="1" applyFont="1" applyFill="1" applyBorder="1" applyAlignment="1">
      <alignment vertical="center" shrinkToFit="1"/>
    </xf>
    <xf numFmtId="176" fontId="22" fillId="0" borderId="17" xfId="52" applyNumberFormat="1" applyFont="1" applyFill="1" applyBorder="1" applyAlignment="1">
      <alignment horizontal="right" vertical="center" shrinkToFit="1"/>
    </xf>
    <xf numFmtId="176" fontId="24" fillId="0" borderId="55" xfId="20" applyNumberFormat="1" applyFont="1" applyFill="1" applyBorder="1" applyAlignment="1">
      <alignment vertical="center" shrinkToFit="1"/>
      <protection/>
    </xf>
    <xf numFmtId="176" fontId="24" fillId="0" borderId="15" xfId="20" applyNumberFormat="1" applyFont="1" applyFill="1" applyBorder="1" applyAlignment="1">
      <alignment horizontal="right" vertical="center" shrinkToFit="1"/>
      <protection/>
    </xf>
    <xf numFmtId="176" fontId="0" fillId="0" borderId="15" xfId="0" applyNumberFormat="1" applyBorder="1" applyAlignment="1">
      <alignment vertical="center"/>
    </xf>
    <xf numFmtId="176" fontId="24" fillId="0" borderId="15" xfId="20" applyNumberFormat="1" applyFont="1" applyFill="1" applyBorder="1" applyAlignment="1">
      <alignment vertical="center" shrinkToFit="1"/>
      <protection/>
    </xf>
    <xf numFmtId="176" fontId="24" fillId="0" borderId="27" xfId="20" applyNumberFormat="1" applyFont="1" applyFill="1" applyBorder="1" applyAlignment="1">
      <alignment horizontal="right" vertical="center" shrinkToFit="1"/>
      <protection/>
    </xf>
    <xf numFmtId="176" fontId="22" fillId="0" borderId="27" xfId="52" applyNumberFormat="1" applyFont="1" applyFill="1" applyBorder="1" applyAlignment="1">
      <alignment horizontal="right" vertical="center" shrinkToFit="1"/>
    </xf>
    <xf numFmtId="176" fontId="24" fillId="0" borderId="55" xfId="20" applyNumberFormat="1" applyFont="1" applyFill="1" applyBorder="1" applyAlignment="1">
      <alignment horizontal="right" vertical="center" shrinkToFit="1"/>
      <protection/>
    </xf>
    <xf numFmtId="176" fontId="24" fillId="0" borderId="30" xfId="20" applyNumberFormat="1" applyFont="1" applyFill="1" applyBorder="1" applyAlignment="1">
      <alignment horizontal="right" vertical="center" shrinkToFit="1"/>
      <protection/>
    </xf>
    <xf numFmtId="0" fontId="24" fillId="0" borderId="53" xfId="64" applyFont="1" applyFill="1" applyBorder="1" applyAlignment="1">
      <alignment vertical="center" shrinkToFit="1"/>
      <protection/>
    </xf>
    <xf numFmtId="3" fontId="24" fillId="0" borderId="35" xfId="20" applyNumberFormat="1" applyFont="1" applyFill="1" applyBorder="1" applyAlignment="1">
      <alignment horizontal="right" vertical="center" shrinkToFit="1"/>
      <protection/>
    </xf>
    <xf numFmtId="179" fontId="24" fillId="0" borderId="35" xfId="64" applyNumberFormat="1" applyFont="1" applyFill="1" applyBorder="1" applyAlignment="1">
      <alignment vertical="center" shrinkToFit="1"/>
      <protection/>
    </xf>
    <xf numFmtId="0" fontId="24" fillId="0" borderId="26" xfId="64" applyNumberFormat="1" applyFont="1" applyFill="1" applyBorder="1" applyAlignment="1">
      <alignment horizontal="left" vertical="center" shrinkToFit="1"/>
      <protection/>
    </xf>
    <xf numFmtId="0" fontId="24" fillId="0" borderId="0" xfId="20" applyNumberFormat="1" applyFont="1" applyFill="1" applyBorder="1" applyAlignment="1">
      <alignment horizontal="center" vertical="center" shrinkToFit="1"/>
      <protection/>
    </xf>
    <xf numFmtId="177" fontId="24" fillId="0" borderId="16" xfId="64" applyNumberFormat="1" applyFont="1" applyFill="1" applyBorder="1" applyAlignment="1">
      <alignment horizontal="center" vertical="center" shrinkToFit="1"/>
      <protection/>
    </xf>
    <xf numFmtId="176" fontId="24" fillId="0" borderId="17" xfId="20" applyNumberFormat="1" applyFont="1" applyFill="1" applyBorder="1" applyAlignment="1">
      <alignment horizontal="right" vertical="center" shrinkToFit="1"/>
      <protection/>
    </xf>
    <xf numFmtId="0" fontId="21" fillId="0" borderId="33" xfId="64" applyFont="1" applyFill="1" applyBorder="1" applyAlignment="1">
      <alignment horizontal="right" vertical="center"/>
      <protection/>
    </xf>
    <xf numFmtId="0" fontId="21" fillId="0" borderId="12" xfId="64" applyFont="1" applyFill="1" applyBorder="1" applyAlignment="1">
      <alignment horizontal="right" vertical="center"/>
      <protection/>
    </xf>
    <xf numFmtId="0" fontId="22" fillId="0" borderId="37" xfId="20" applyFont="1" applyFill="1" applyBorder="1" applyAlignment="1">
      <alignment horizontal="right" vertical="center"/>
      <protection/>
    </xf>
    <xf numFmtId="0" fontId="22" fillId="0" borderId="16" xfId="20" applyFont="1" applyFill="1" applyBorder="1" applyAlignment="1">
      <alignment horizontal="right" vertical="center"/>
      <protection/>
    </xf>
    <xf numFmtId="177" fontId="22" fillId="0" borderId="26" xfId="20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right" vertical="center"/>
    </xf>
    <xf numFmtId="0" fontId="24" fillId="0" borderId="0" xfId="64" applyNumberFormat="1" applyFont="1" applyFill="1" applyBorder="1" applyAlignment="1">
      <alignment vertical="center" wrapText="1" shrinkToFit="1"/>
      <protection/>
    </xf>
    <xf numFmtId="0" fontId="24" fillId="0" borderId="56" xfId="64" applyFont="1" applyFill="1" applyBorder="1" applyAlignment="1">
      <alignment horizontal="left" vertical="center"/>
      <protection/>
    </xf>
    <xf numFmtId="0" fontId="24" fillId="0" borderId="13" xfId="64" applyFont="1" applyFill="1" applyBorder="1" applyAlignment="1">
      <alignment horizontal="left" vertical="center"/>
      <protection/>
    </xf>
    <xf numFmtId="0" fontId="24" fillId="0" borderId="44" xfId="64" applyFont="1" applyFill="1" applyBorder="1" applyAlignment="1">
      <alignment vertical="center" shrinkToFit="1"/>
      <protection/>
    </xf>
    <xf numFmtId="3" fontId="24" fillId="0" borderId="13" xfId="20" applyNumberFormat="1" applyFont="1" applyFill="1" applyBorder="1" applyAlignment="1">
      <alignment horizontal="right" vertical="center" shrinkToFit="1"/>
      <protection/>
    </xf>
    <xf numFmtId="179" fontId="24" fillId="0" borderId="13" xfId="64" applyNumberFormat="1" applyFont="1" applyFill="1" applyBorder="1" applyAlignment="1">
      <alignment vertical="center" shrinkToFit="1"/>
      <protection/>
    </xf>
    <xf numFmtId="0" fontId="24" fillId="0" borderId="44" xfId="64" applyNumberFormat="1" applyFont="1" applyFill="1" applyBorder="1" applyAlignment="1">
      <alignment horizontal="center" vertical="center" shrinkToFit="1"/>
      <protection/>
    </xf>
    <xf numFmtId="0" fontId="24" fillId="0" borderId="33" xfId="20" applyNumberFormat="1" applyFont="1" applyFill="1" applyBorder="1" applyAlignment="1">
      <alignment vertical="center" shrinkToFit="1"/>
      <protection/>
    </xf>
    <xf numFmtId="177" fontId="24" fillId="0" borderId="33" xfId="20" applyNumberFormat="1" applyFont="1" applyFill="1" applyBorder="1" applyAlignment="1">
      <alignment horizontal="center" vertical="center" shrinkToFit="1"/>
      <protection/>
    </xf>
    <xf numFmtId="176" fontId="24" fillId="0" borderId="57" xfId="20" applyNumberFormat="1" applyFont="1" applyFill="1" applyBorder="1" applyAlignment="1">
      <alignment horizontal="right" vertical="center" shrinkToFit="1"/>
      <protection/>
    </xf>
    <xf numFmtId="0" fontId="24" fillId="0" borderId="23" xfId="64" applyFont="1" applyFill="1" applyBorder="1" applyAlignment="1">
      <alignment horizontal="left" vertical="center" shrinkToFit="1"/>
      <protection/>
    </xf>
    <xf numFmtId="3" fontId="24" fillId="0" borderId="14" xfId="20" applyNumberFormat="1" applyFont="1" applyFill="1" applyBorder="1" applyAlignment="1">
      <alignment vertical="center" shrinkToFit="1"/>
      <protection/>
    </xf>
    <xf numFmtId="179" fontId="24" fillId="0" borderId="14" xfId="64" applyNumberFormat="1" applyFont="1" applyFill="1" applyBorder="1" applyAlignment="1">
      <alignment vertical="center" shrinkToFit="1"/>
      <protection/>
    </xf>
    <xf numFmtId="0" fontId="24" fillId="0" borderId="12" xfId="64" applyNumberFormat="1" applyFont="1" applyFill="1" applyBorder="1" applyAlignment="1">
      <alignment vertical="center" shrinkToFit="1"/>
      <protection/>
    </xf>
    <xf numFmtId="0" fontId="22" fillId="0" borderId="33" xfId="20" applyFont="1" applyFill="1" applyBorder="1" applyAlignment="1">
      <alignment vertical="center" shrinkToFit="1"/>
      <protection/>
    </xf>
    <xf numFmtId="0" fontId="24" fillId="0" borderId="44" xfId="64" applyFont="1" applyFill="1" applyBorder="1" applyAlignment="1">
      <alignment horizontal="left" vertical="center" shrinkToFit="1"/>
      <protection/>
    </xf>
    <xf numFmtId="0" fontId="24" fillId="0" borderId="33" xfId="64" applyNumberFormat="1" applyFont="1" applyFill="1" applyBorder="1" applyAlignment="1">
      <alignment vertical="center" shrinkToFit="1"/>
      <protection/>
    </xf>
    <xf numFmtId="0" fontId="24" fillId="0" borderId="23" xfId="64" applyFont="1" applyFill="1" applyBorder="1" applyAlignment="1">
      <alignment vertical="center" shrinkToFit="1"/>
      <protection/>
    </xf>
    <xf numFmtId="0" fontId="24" fillId="0" borderId="33" xfId="64" applyNumberFormat="1" applyFont="1" applyFill="1" applyBorder="1" applyAlignment="1">
      <alignment horizontal="left" vertical="center" shrinkToFit="1"/>
      <protection/>
    </xf>
    <xf numFmtId="0" fontId="24" fillId="0" borderId="36" xfId="64" applyNumberFormat="1" applyFont="1" applyFill="1" applyBorder="1" applyAlignment="1">
      <alignment horizontal="center" vertical="center" shrinkToFit="1"/>
      <protection/>
    </xf>
    <xf numFmtId="0" fontId="24" fillId="0" borderId="37" xfId="20" applyNumberFormat="1" applyFont="1" applyFill="1" applyBorder="1" applyAlignment="1">
      <alignment horizontal="center" vertical="center" shrinkToFit="1"/>
      <protection/>
    </xf>
    <xf numFmtId="177" fontId="24" fillId="0" borderId="37" xfId="20" applyNumberFormat="1" applyFont="1" applyFill="1" applyBorder="1" applyAlignment="1">
      <alignment horizontal="right" vertical="center" shrinkToFit="1"/>
      <protection/>
    </xf>
    <xf numFmtId="177" fontId="24" fillId="0" borderId="33" xfId="52" applyNumberFormat="1" applyFont="1" applyFill="1" applyBorder="1" applyAlignment="1">
      <alignment horizontal="right" vertical="center" shrinkToFit="1"/>
    </xf>
    <xf numFmtId="177" fontId="24" fillId="0" borderId="33" xfId="20" applyNumberFormat="1" applyFont="1" applyFill="1" applyBorder="1" applyAlignment="1">
      <alignment horizontal="right" vertical="center" shrinkToFit="1"/>
      <protection/>
    </xf>
    <xf numFmtId="177" fontId="24" fillId="0" borderId="33" xfId="64" applyNumberFormat="1" applyFont="1" applyFill="1" applyBorder="1" applyAlignment="1">
      <alignment horizontal="center" vertical="center" shrinkToFit="1"/>
      <protection/>
    </xf>
    <xf numFmtId="177" fontId="24" fillId="0" borderId="16" xfId="52" applyNumberFormat="1" applyFont="1" applyFill="1" applyBorder="1" applyAlignment="1">
      <alignment horizontal="right" vertical="center" shrinkToFit="1"/>
    </xf>
    <xf numFmtId="0" fontId="24" fillId="0" borderId="58" xfId="64" applyFont="1" applyFill="1" applyBorder="1" applyAlignment="1">
      <alignment horizontal="left" vertical="center"/>
      <protection/>
    </xf>
    <xf numFmtId="177" fontId="24" fillId="0" borderId="0" xfId="52" applyNumberFormat="1" applyFont="1" applyFill="1" applyBorder="1" applyAlignment="1">
      <alignment horizontal="right" vertical="center" shrinkToFit="1"/>
    </xf>
    <xf numFmtId="177" fontId="24" fillId="0" borderId="26" xfId="52" applyNumberFormat="1" applyFont="1" applyFill="1" applyBorder="1" applyAlignment="1">
      <alignment horizontal="right" vertical="center" shrinkToFit="1"/>
    </xf>
    <xf numFmtId="184" fontId="0" fillId="0" borderId="0" xfId="0" applyNumberFormat="1" applyAlignment="1">
      <alignment vertical="center"/>
    </xf>
    <xf numFmtId="3" fontId="33" fillId="0" borderId="0" xfId="0" applyNumberFormat="1" applyFont="1" applyAlignment="1">
      <alignment vertical="center"/>
    </xf>
    <xf numFmtId="0" fontId="24" fillId="0" borderId="12" xfId="64" applyFont="1" applyFill="1" applyBorder="1" applyAlignment="1">
      <alignment horizontal="left" vertical="center"/>
      <protection/>
    </xf>
    <xf numFmtId="0" fontId="24" fillId="0" borderId="59" xfId="64" applyFont="1" applyFill="1" applyBorder="1" applyAlignment="1">
      <alignment horizontal="left" vertical="center"/>
      <protection/>
    </xf>
    <xf numFmtId="3" fontId="24" fillId="0" borderId="14" xfId="64" applyNumberFormat="1" applyFont="1" applyFill="1" applyBorder="1" applyAlignment="1">
      <alignment vertical="center" shrinkToFit="1"/>
      <protection/>
    </xf>
    <xf numFmtId="0" fontId="24" fillId="0" borderId="44" xfId="64" applyFont="1" applyFill="1" applyBorder="1" applyAlignment="1">
      <alignment horizontal="left" vertical="center" wrapText="1"/>
      <protection/>
    </xf>
    <xf numFmtId="177" fontId="24" fillId="0" borderId="16" xfId="52" applyNumberFormat="1" applyFont="1" applyFill="1" applyBorder="1" applyAlignment="1">
      <alignment horizontal="right" vertical="center" shrinkToFit="1"/>
    </xf>
    <xf numFmtId="0" fontId="24" fillId="0" borderId="24" xfId="64" applyFont="1" applyFill="1" applyBorder="1" applyAlignment="1">
      <alignment horizontal="left" vertical="center"/>
      <protection/>
    </xf>
    <xf numFmtId="177" fontId="24" fillId="0" borderId="12" xfId="64" applyNumberFormat="1" applyFont="1" applyFill="1" applyBorder="1" applyAlignment="1">
      <alignment horizontal="center" vertical="center" shrinkToFit="1"/>
      <protection/>
    </xf>
    <xf numFmtId="0" fontId="24" fillId="0" borderId="19" xfId="64" applyFont="1" applyFill="1" applyBorder="1" applyAlignment="1">
      <alignment horizontal="left" vertical="center"/>
      <protection/>
    </xf>
    <xf numFmtId="0" fontId="24" fillId="0" borderId="41" xfId="64" applyFont="1" applyFill="1" applyBorder="1" applyAlignment="1">
      <alignment horizontal="left" vertical="center"/>
      <protection/>
    </xf>
    <xf numFmtId="0" fontId="24" fillId="0" borderId="41" xfId="64" applyNumberFormat="1" applyFont="1" applyFill="1" applyBorder="1" applyAlignment="1">
      <alignment vertical="center" shrinkToFit="1"/>
      <protection/>
    </xf>
    <xf numFmtId="177" fontId="24" fillId="0" borderId="41" xfId="20" applyNumberFormat="1" applyFont="1" applyFill="1" applyBorder="1" applyAlignment="1">
      <alignment horizontal="center" vertical="center" shrinkToFit="1"/>
      <protection/>
    </xf>
    <xf numFmtId="0" fontId="24" fillId="0" borderId="0" xfId="64" applyFont="1" applyFill="1" applyBorder="1" applyAlignment="1">
      <alignment horizontal="left" vertical="center" wrapText="1"/>
      <protection/>
    </xf>
    <xf numFmtId="0" fontId="24" fillId="0" borderId="16" xfId="20" applyNumberFormat="1" applyFont="1" applyFill="1" applyBorder="1" applyAlignment="1">
      <alignment horizontal="center" vertical="center" shrinkToFit="1"/>
      <protection/>
    </xf>
    <xf numFmtId="0" fontId="24" fillId="0" borderId="11" xfId="64" applyFont="1" applyFill="1" applyBorder="1" applyAlignment="1">
      <alignment horizontal="left" vertical="center" wrapText="1"/>
      <protection/>
    </xf>
    <xf numFmtId="0" fontId="24" fillId="0" borderId="41" xfId="64" applyNumberFormat="1" applyFont="1" applyFill="1" applyBorder="1" applyAlignment="1">
      <alignment horizontal="left" vertical="center" shrinkToFit="1"/>
      <protection/>
    </xf>
    <xf numFmtId="0" fontId="24" fillId="0" borderId="38" xfId="64" applyFont="1" applyFill="1" applyBorder="1" applyAlignment="1">
      <alignment horizontal="left" vertical="center" wrapText="1"/>
      <protection/>
    </xf>
    <xf numFmtId="0" fontId="2" fillId="0" borderId="60" xfId="20" applyBorder="1" applyAlignment="1">
      <alignment vertical="center"/>
      <protection/>
    </xf>
    <xf numFmtId="181" fontId="20" fillId="0" borderId="33" xfId="20" applyNumberFormat="1" applyFont="1" applyFill="1" applyBorder="1" applyAlignment="1">
      <alignment vertical="center"/>
      <protection/>
    </xf>
    <xf numFmtId="177" fontId="26" fillId="0" borderId="33" xfId="20" applyNumberFormat="1" applyFont="1" applyFill="1" applyBorder="1" applyAlignment="1">
      <alignment vertical="center" shrinkToFit="1"/>
      <protection/>
    </xf>
    <xf numFmtId="181" fontId="23" fillId="0" borderId="33" xfId="20" applyNumberFormat="1" applyFont="1" applyFill="1" applyBorder="1" applyAlignment="1">
      <alignment vertical="center"/>
      <protection/>
    </xf>
    <xf numFmtId="177" fontId="21" fillId="0" borderId="33" xfId="20" applyNumberFormat="1" applyFont="1" applyFill="1" applyBorder="1" applyAlignment="1">
      <alignment horizontal="right" vertical="center" shrinkToFit="1"/>
      <protection/>
    </xf>
    <xf numFmtId="180" fontId="20" fillId="0" borderId="33" xfId="20" applyNumberFormat="1" applyFont="1" applyFill="1" applyBorder="1" applyAlignment="1">
      <alignment horizontal="right" vertical="center" shrinkToFit="1"/>
      <protection/>
    </xf>
    <xf numFmtId="180" fontId="20" fillId="0" borderId="33" xfId="20" applyNumberFormat="1" applyFont="1" applyFill="1" applyBorder="1" applyAlignment="1">
      <alignment horizontal="center" vertical="center" shrinkToFit="1"/>
      <protection/>
    </xf>
    <xf numFmtId="176" fontId="20" fillId="0" borderId="57" xfId="20" applyNumberFormat="1" applyFont="1" applyFill="1" applyBorder="1" applyAlignment="1">
      <alignment horizontal="center" vertical="center" shrinkToFit="1"/>
      <protection/>
    </xf>
    <xf numFmtId="0" fontId="25" fillId="0" borderId="39" xfId="64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horizontal="left" vertical="center"/>
      <protection/>
    </xf>
    <xf numFmtId="0" fontId="2" fillId="0" borderId="0" xfId="20" applyBorder="1" applyAlignment="1">
      <alignment horizontal="right" vertical="center"/>
      <protection/>
    </xf>
    <xf numFmtId="0" fontId="24" fillId="25" borderId="38" xfId="64" applyFont="1" applyFill="1" applyBorder="1" applyAlignment="1">
      <alignment vertical="center" shrinkToFit="1"/>
      <protection/>
    </xf>
    <xf numFmtId="3" fontId="24" fillId="25" borderId="11" xfId="20" applyNumberFormat="1" applyFont="1" applyFill="1" applyBorder="1" applyAlignment="1">
      <alignment horizontal="right" vertical="center" shrinkToFit="1"/>
      <protection/>
    </xf>
    <xf numFmtId="179" fontId="24" fillId="25" borderId="11" xfId="64" applyNumberFormat="1" applyFont="1" applyFill="1" applyBorder="1" applyAlignment="1">
      <alignment vertical="center" shrinkToFit="1"/>
      <protection/>
    </xf>
    <xf numFmtId="0" fontId="24" fillId="25" borderId="25" xfId="64" applyNumberFormat="1" applyFont="1" applyFill="1" applyBorder="1" applyAlignment="1">
      <alignment horizontal="center" vertical="center" shrinkToFit="1"/>
      <protection/>
    </xf>
    <xf numFmtId="0" fontId="24" fillId="25" borderId="0" xfId="64" applyNumberFormat="1" applyFont="1" applyFill="1" applyBorder="1" applyAlignment="1">
      <alignment vertical="center" shrinkToFit="1"/>
      <protection/>
    </xf>
    <xf numFmtId="177" fontId="24" fillId="25" borderId="0" xfId="64" applyNumberFormat="1" applyFont="1" applyFill="1" applyBorder="1" applyAlignment="1">
      <alignment horizontal="center" vertical="center" shrinkToFit="1"/>
      <protection/>
    </xf>
    <xf numFmtId="176" fontId="24" fillId="25" borderId="15" xfId="20" applyNumberFormat="1" applyFont="1" applyFill="1" applyBorder="1" applyAlignment="1">
      <alignment horizontal="right" vertical="center" shrinkToFit="1"/>
      <protection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0" fillId="0" borderId="0" xfId="65" applyFont="1" applyAlignment="1">
      <alignment horizontal="left" vertical="center"/>
      <protection/>
    </xf>
    <xf numFmtId="0" fontId="20" fillId="0" borderId="12" xfId="65" applyFont="1" applyBorder="1" applyAlignment="1">
      <alignment horizontal="left" vertical="center"/>
      <protection/>
    </xf>
    <xf numFmtId="0" fontId="22" fillId="0" borderId="12" xfId="0" applyFont="1" applyBorder="1" applyAlignment="1">
      <alignment horizontal="right"/>
    </xf>
    <xf numFmtId="0" fontId="32" fillId="0" borderId="60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77" fontId="24" fillId="0" borderId="41" xfId="52" applyNumberFormat="1" applyFont="1" applyFill="1" applyBorder="1" applyAlignment="1">
      <alignment horizontal="right" vertical="center" shrinkToFit="1"/>
    </xf>
    <xf numFmtId="177" fontId="24" fillId="0" borderId="0" xfId="52" applyNumberFormat="1" applyFont="1" applyFill="1" applyBorder="1" applyAlignment="1">
      <alignment horizontal="right" vertical="center" shrinkToFit="1"/>
    </xf>
    <xf numFmtId="177" fontId="24" fillId="0" borderId="26" xfId="52" applyNumberFormat="1" applyFont="1" applyFill="1" applyBorder="1" applyAlignment="1">
      <alignment horizontal="right" vertical="center" shrinkToFit="1"/>
    </xf>
    <xf numFmtId="177" fontId="24" fillId="0" borderId="12" xfId="52" applyNumberFormat="1" applyFont="1" applyFill="1" applyBorder="1" applyAlignment="1">
      <alignment horizontal="right" vertical="center" shrinkToFit="1"/>
    </xf>
    <xf numFmtId="180" fontId="30" fillId="0" borderId="0" xfId="20" applyNumberFormat="1" applyFont="1" applyFill="1" applyAlignment="1">
      <alignment horizontal="left" vertical="center" shrinkToFit="1"/>
      <protection/>
    </xf>
    <xf numFmtId="177" fontId="24" fillId="0" borderId="16" xfId="52" applyNumberFormat="1" applyFont="1" applyFill="1" applyBorder="1" applyAlignment="1">
      <alignment horizontal="right" vertical="center" shrinkToFit="1"/>
    </xf>
    <xf numFmtId="0" fontId="21" fillId="0" borderId="33" xfId="64" applyFont="1" applyFill="1" applyBorder="1" applyAlignment="1">
      <alignment horizontal="left" vertical="center"/>
      <protection/>
    </xf>
    <xf numFmtId="0" fontId="22" fillId="0" borderId="33" xfId="20" applyFont="1" applyBorder="1" applyAlignment="1">
      <alignment vertical="center"/>
      <protection/>
    </xf>
    <xf numFmtId="0" fontId="22" fillId="0" borderId="57" xfId="20" applyFont="1" applyBorder="1" applyAlignment="1">
      <alignment vertical="center"/>
      <protection/>
    </xf>
    <xf numFmtId="0" fontId="22" fillId="0" borderId="12" xfId="20" applyFont="1" applyBorder="1" applyAlignment="1">
      <alignment vertical="center"/>
      <protection/>
    </xf>
    <xf numFmtId="0" fontId="22" fillId="0" borderId="30" xfId="20" applyFont="1" applyBorder="1" applyAlignment="1">
      <alignment vertical="center"/>
      <protection/>
    </xf>
    <xf numFmtId="0" fontId="21" fillId="0" borderId="39" xfId="64" applyFont="1" applyFill="1" applyBorder="1" applyAlignment="1">
      <alignment horizontal="center" vertical="center"/>
      <protection/>
    </xf>
    <xf numFmtId="0" fontId="21" fillId="0" borderId="0" xfId="64" applyFont="1" applyFill="1" applyBorder="1" applyAlignment="1">
      <alignment horizontal="center" vertical="center"/>
      <protection/>
    </xf>
    <xf numFmtId="0" fontId="21" fillId="0" borderId="19" xfId="64" applyFont="1" applyFill="1" applyBorder="1" applyAlignment="1">
      <alignment horizontal="center" vertical="center"/>
      <protection/>
    </xf>
    <xf numFmtId="0" fontId="24" fillId="0" borderId="10" xfId="20" applyFont="1" applyFill="1" applyBorder="1" applyAlignment="1">
      <alignment horizontal="left" vertical="center"/>
      <protection/>
    </xf>
    <xf numFmtId="0" fontId="24" fillId="0" borderId="42" xfId="20" applyFont="1" applyFill="1" applyBorder="1" applyAlignment="1">
      <alignment horizontal="left" vertical="center"/>
      <protection/>
    </xf>
    <xf numFmtId="0" fontId="24" fillId="0" borderId="32" xfId="20" applyFont="1" applyFill="1" applyBorder="1" applyAlignment="1">
      <alignment horizontal="left" vertical="center"/>
      <protection/>
    </xf>
    <xf numFmtId="0" fontId="24" fillId="0" borderId="48" xfId="64" applyFont="1" applyFill="1" applyBorder="1" applyAlignment="1">
      <alignment horizontal="left" vertical="center"/>
      <protection/>
    </xf>
    <xf numFmtId="0" fontId="24" fillId="0" borderId="37" xfId="64" applyFont="1" applyFill="1" applyBorder="1" applyAlignment="1">
      <alignment horizontal="left" vertical="center"/>
      <protection/>
    </xf>
    <xf numFmtId="0" fontId="24" fillId="0" borderId="61" xfId="64" applyFont="1" applyFill="1" applyBorder="1" applyAlignment="1">
      <alignment horizontal="left" vertical="center"/>
      <protection/>
    </xf>
    <xf numFmtId="0" fontId="24" fillId="0" borderId="58" xfId="64" applyFont="1" applyFill="1" applyBorder="1" applyAlignment="1">
      <alignment horizontal="left" vertical="center"/>
      <protection/>
    </xf>
    <xf numFmtId="0" fontId="24" fillId="0" borderId="26" xfId="64" applyFont="1" applyFill="1" applyBorder="1" applyAlignment="1">
      <alignment horizontal="left" vertical="center"/>
      <protection/>
    </xf>
    <xf numFmtId="0" fontId="24" fillId="0" borderId="62" xfId="64" applyFont="1" applyFill="1" applyBorder="1" applyAlignment="1">
      <alignment horizontal="left" vertical="center"/>
      <protection/>
    </xf>
    <xf numFmtId="0" fontId="24" fillId="0" borderId="24" xfId="64" applyFont="1" applyFill="1" applyBorder="1" applyAlignment="1">
      <alignment horizontal="left" vertical="center"/>
      <protection/>
    </xf>
    <xf numFmtId="0" fontId="24" fillId="0" borderId="63" xfId="64" applyFont="1" applyFill="1" applyBorder="1" applyAlignment="1">
      <alignment horizontal="left" vertical="center"/>
      <protection/>
    </xf>
    <xf numFmtId="0" fontId="24" fillId="0" borderId="50" xfId="20" applyFont="1" applyFill="1" applyBorder="1" applyAlignment="1">
      <alignment horizontal="center" vertical="center"/>
      <protection/>
    </xf>
    <xf numFmtId="0" fontId="24" fillId="0" borderId="22" xfId="20" applyFont="1" applyFill="1" applyBorder="1" applyAlignment="1">
      <alignment horizontal="center" vertical="center"/>
      <protection/>
    </xf>
    <xf numFmtId="0" fontId="24" fillId="0" borderId="64" xfId="64" applyFont="1" applyFill="1" applyBorder="1" applyAlignment="1">
      <alignment horizontal="left" vertical="center" wrapText="1"/>
      <protection/>
    </xf>
    <xf numFmtId="0" fontId="24" fillId="0" borderId="16" xfId="64" applyFont="1" applyFill="1" applyBorder="1" applyAlignment="1">
      <alignment horizontal="left" vertical="center" wrapText="1"/>
      <protection/>
    </xf>
    <xf numFmtId="0" fontId="24" fillId="0" borderId="63" xfId="64" applyFont="1" applyFill="1" applyBorder="1" applyAlignment="1">
      <alignment horizontal="left" vertical="center" wrapText="1"/>
      <protection/>
    </xf>
    <xf numFmtId="0" fontId="24" fillId="0" borderId="12" xfId="64" applyFont="1" applyFill="1" applyBorder="1" applyAlignment="1">
      <alignment horizontal="right" vertical="center" shrinkToFit="1"/>
      <protection/>
    </xf>
    <xf numFmtId="0" fontId="24" fillId="0" borderId="50" xfId="20" applyFont="1" applyFill="1" applyBorder="1" applyAlignment="1">
      <alignment horizontal="left" vertical="center"/>
      <protection/>
    </xf>
    <xf numFmtId="0" fontId="24" fillId="0" borderId="64" xfId="64" applyFont="1" applyFill="1" applyBorder="1" applyAlignment="1">
      <alignment horizontal="left" vertical="center"/>
      <protection/>
    </xf>
    <xf numFmtId="0" fontId="24" fillId="0" borderId="16" xfId="64" applyFont="1" applyFill="1" applyBorder="1" applyAlignment="1">
      <alignment horizontal="left" vertical="center"/>
      <protection/>
    </xf>
    <xf numFmtId="0" fontId="21" fillId="0" borderId="65" xfId="64" applyFont="1" applyFill="1" applyBorder="1" applyAlignment="1">
      <alignment horizontal="center" vertical="center"/>
      <protection/>
    </xf>
    <xf numFmtId="0" fontId="21" fillId="0" borderId="43" xfId="64" applyFont="1" applyFill="1" applyBorder="1" applyAlignment="1">
      <alignment horizontal="center" vertical="center"/>
      <protection/>
    </xf>
    <xf numFmtId="177" fontId="24" fillId="0" borderId="0" xfId="52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24" fillId="0" borderId="33" xfId="52" applyNumberFormat="1" applyFont="1" applyFill="1" applyBorder="1" applyAlignment="1">
      <alignment horizontal="right" vertical="center"/>
    </xf>
    <xf numFmtId="176" fontId="24" fillId="0" borderId="26" xfId="52" applyNumberFormat="1" applyFont="1" applyFill="1" applyBorder="1" applyAlignment="1">
      <alignment horizontal="right" vertical="center" shrinkToFit="1"/>
    </xf>
    <xf numFmtId="176" fontId="24" fillId="0" borderId="41" xfId="64" applyNumberFormat="1" applyFont="1" applyFill="1" applyBorder="1" applyAlignment="1">
      <alignment horizontal="right" vertical="center" shrinkToFit="1"/>
      <protection/>
    </xf>
    <xf numFmtId="176" fontId="24" fillId="0" borderId="0" xfId="64" applyNumberFormat="1" applyFont="1" applyFill="1" applyBorder="1" applyAlignment="1">
      <alignment horizontal="right" vertical="center" shrinkToFit="1"/>
      <protection/>
    </xf>
    <xf numFmtId="176" fontId="24" fillId="0" borderId="0" xfId="52" applyNumberFormat="1" applyFont="1" applyFill="1" applyBorder="1" applyAlignment="1">
      <alignment horizontal="right" vertical="center" shrinkToFit="1"/>
    </xf>
    <xf numFmtId="177" fontId="24" fillId="0" borderId="12" xfId="52" applyNumberFormat="1" applyFont="1" applyFill="1" applyBorder="1" applyAlignment="1">
      <alignment horizontal="right" vertical="center"/>
    </xf>
    <xf numFmtId="177" fontId="24" fillId="0" borderId="26" xfId="52" applyNumberFormat="1" applyFont="1" applyFill="1" applyBorder="1" applyAlignment="1">
      <alignment horizontal="right" vertical="center"/>
    </xf>
    <xf numFmtId="177" fontId="24" fillId="0" borderId="41" xfId="52" applyNumberFormat="1" applyFont="1" applyFill="1" applyBorder="1" applyAlignment="1">
      <alignment horizontal="right" vertical="center"/>
    </xf>
    <xf numFmtId="177" fontId="24" fillId="0" borderId="37" xfId="52" applyNumberFormat="1" applyFont="1" applyFill="1" applyBorder="1" applyAlignment="1">
      <alignment horizontal="right" vertical="center"/>
    </xf>
    <xf numFmtId="0" fontId="24" fillId="0" borderId="30" xfId="64" applyFont="1" applyFill="1" applyBorder="1" applyAlignment="1">
      <alignment horizontal="right" vertical="center" shrinkToFit="1"/>
      <protection/>
    </xf>
    <xf numFmtId="181" fontId="20" fillId="0" borderId="33" xfId="20" applyNumberFormat="1" applyFont="1" applyFill="1" applyBorder="1" applyAlignment="1">
      <alignment horizontal="center" vertical="center"/>
      <protection/>
    </xf>
    <xf numFmtId="181" fontId="20" fillId="0" borderId="12" xfId="20" applyNumberFormat="1" applyFont="1" applyFill="1" applyBorder="1" applyAlignment="1">
      <alignment horizontal="center" vertical="center"/>
      <protection/>
    </xf>
    <xf numFmtId="184" fontId="24" fillId="0" borderId="41" xfId="52" applyNumberFormat="1" applyFont="1" applyFill="1" applyBorder="1" applyAlignment="1">
      <alignment horizontal="right" vertical="center"/>
    </xf>
    <xf numFmtId="177" fontId="24" fillId="0" borderId="66" xfId="52" applyNumberFormat="1" applyFont="1" applyFill="1" applyBorder="1" applyAlignment="1">
      <alignment horizontal="right" vertical="center"/>
    </xf>
    <xf numFmtId="0" fontId="21" fillId="0" borderId="57" xfId="64" applyFont="1" applyFill="1" applyBorder="1" applyAlignment="1">
      <alignment horizontal="left" vertical="center"/>
      <protection/>
    </xf>
    <xf numFmtId="0" fontId="21" fillId="0" borderId="12" xfId="64" applyFont="1" applyFill="1" applyBorder="1" applyAlignment="1">
      <alignment horizontal="left" vertical="center"/>
      <protection/>
    </xf>
    <xf numFmtId="0" fontId="21" fillId="0" borderId="30" xfId="64" applyFont="1" applyFill="1" applyBorder="1" applyAlignment="1">
      <alignment horizontal="left" vertical="center"/>
      <protection/>
    </xf>
    <xf numFmtId="177" fontId="24" fillId="25" borderId="41" xfId="52" applyNumberFormat="1" applyFont="1" applyFill="1" applyBorder="1" applyAlignment="1">
      <alignment horizontal="right" vertical="center"/>
    </xf>
    <xf numFmtId="0" fontId="24" fillId="0" borderId="24" xfId="64" applyFont="1" applyFill="1" applyBorder="1" applyAlignment="1">
      <alignment horizontal="left" vertical="center" wrapText="1"/>
      <protection/>
    </xf>
    <xf numFmtId="177" fontId="24" fillId="0" borderId="0" xfId="64" applyNumberFormat="1" applyFont="1" applyFill="1" applyBorder="1" applyAlignment="1">
      <alignment horizontal="right" vertical="center"/>
      <protection/>
    </xf>
    <xf numFmtId="3" fontId="24" fillId="0" borderId="16" xfId="52" applyNumberFormat="1" applyFont="1" applyFill="1" applyBorder="1" applyAlignment="1">
      <alignment horizontal="right" vertical="center"/>
    </xf>
    <xf numFmtId="177" fontId="24" fillId="0" borderId="16" xfId="52" applyNumberFormat="1" applyFont="1" applyFill="1" applyBorder="1" applyAlignment="1">
      <alignment horizontal="right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20% - 강조색1 2" xfId="21"/>
    <cellStyle name="20% - 강조색2 2" xfId="22"/>
    <cellStyle name="20% - 강조색3 2" xfId="23"/>
    <cellStyle name="20% - 강조색4 2" xfId="24"/>
    <cellStyle name="20% - 강조색5 2" xfId="25"/>
    <cellStyle name="20% - 강조색6 2" xfId="26"/>
    <cellStyle name="40% - 강조색1 2" xfId="27"/>
    <cellStyle name="40% - 강조색2 2" xfId="28"/>
    <cellStyle name="40% - 강조색3 2" xfId="29"/>
    <cellStyle name="40% - 강조색4 2" xfId="30"/>
    <cellStyle name="40% - 강조색5 2" xfId="31"/>
    <cellStyle name="40% - 강조색6 2" xfId="32"/>
    <cellStyle name="60% - 강조색1 2" xfId="33"/>
    <cellStyle name="60% - 강조색2 2" xfId="34"/>
    <cellStyle name="60% - 강조색3 2" xfId="35"/>
    <cellStyle name="60% - 강조색4 2" xfId="36"/>
    <cellStyle name="60% - 강조색5 2" xfId="37"/>
    <cellStyle name="60% - 강조색6 2" xfId="38"/>
    <cellStyle name="강조색1 2" xfId="39"/>
    <cellStyle name="강조색2 2" xfId="40"/>
    <cellStyle name="강조색3 2" xfId="41"/>
    <cellStyle name="강조색4 2" xfId="42"/>
    <cellStyle name="강조색5 2" xfId="43"/>
    <cellStyle name="강조색6 2" xfId="44"/>
    <cellStyle name="경고문 2" xfId="45"/>
    <cellStyle name="계산 2" xfId="46"/>
    <cellStyle name="나쁨 2" xfId="47"/>
    <cellStyle name="메모 2" xfId="48"/>
    <cellStyle name="보통 2" xfId="49"/>
    <cellStyle name="설명 텍스트 2" xfId="50"/>
    <cellStyle name="셀 확인 2" xfId="51"/>
    <cellStyle name="쉼표 [0] 2" xfId="52"/>
    <cellStyle name="연결된 셀 2" xfId="53"/>
    <cellStyle name="요약 2" xfId="54"/>
    <cellStyle name="입력 2" xfId="55"/>
    <cellStyle name="제목 5" xfId="56"/>
    <cellStyle name="제목 1 2" xfId="57"/>
    <cellStyle name="제목 2 2" xfId="58"/>
    <cellStyle name="제목 3 2" xfId="59"/>
    <cellStyle name="제목 4 2" xfId="60"/>
    <cellStyle name="좋음 2" xfId="61"/>
    <cellStyle name="출력 2" xfId="62"/>
    <cellStyle name="통화 [0] 2" xfId="63"/>
    <cellStyle name="표준 2" xfId="64"/>
    <cellStyle name="표준_2009년법인예산서양식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png" /><Relationship Id="rId6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1.png" /><Relationship Id="rId4" Type="http://schemas.openxmlformats.org/officeDocument/2006/relationships/image" Target="../media/image2.jpeg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</xdr:row>
      <xdr:rowOff>57150</xdr:rowOff>
    </xdr:from>
    <xdr:to>
      <xdr:col>11</xdr:col>
      <xdr:colOff>619125</xdr:colOff>
      <xdr:row>29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1847850"/>
          <a:ext cx="8877300" cy="574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14</xdr:row>
      <xdr:rowOff>285750</xdr:rowOff>
    </xdr:from>
    <xdr:to>
      <xdr:col>11</xdr:col>
      <xdr:colOff>647700</xdr:colOff>
      <xdr:row>19</xdr:row>
      <xdr:rowOff>95250</xdr:rowOff>
    </xdr:to>
    <xdr:pic>
      <xdr:nvPicPr>
        <xdr:cNvPr id="4" name="그림 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24600" y="4905375"/>
          <a:ext cx="26193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tabSelected="1" view="pageLayout" workbookViewId="0" topLeftCell="A1">
      <selection activeCell="A4" sqref="A4:I5"/>
    </sheetView>
  </sheetViews>
  <sheetFormatPr defaultColWidth="9.00390625" defaultRowHeight="14.25"/>
  <cols>
    <col min="1" max="1" width="11.875" style="0" customWidth="1"/>
    <col min="2" max="2" width="16.00390625" style="0" customWidth="1"/>
  </cols>
  <sheetData>
    <row r="1" spans="1:2" ht="25.5" customHeight="1">
      <c r="A1" s="321" t="s">
        <v>288</v>
      </c>
      <c r="B1" s="321"/>
    </row>
    <row r="2" spans="1:2" ht="25.5" customHeight="1">
      <c r="A2" s="321"/>
      <c r="B2" s="321"/>
    </row>
    <row r="3" spans="1:2" ht="14.25">
      <c r="A3" s="321"/>
      <c r="B3" s="321"/>
    </row>
    <row r="4" spans="1:9" ht="51" customHeight="1">
      <c r="A4" s="322" t="s">
        <v>289</v>
      </c>
      <c r="B4" s="322"/>
      <c r="C4" s="322"/>
      <c r="D4" s="322"/>
      <c r="E4" s="322"/>
      <c r="F4" s="322"/>
      <c r="G4" s="322"/>
      <c r="H4" s="322"/>
      <c r="I4" s="322"/>
    </row>
    <row r="5" spans="1:9" ht="24.75" customHeight="1">
      <c r="A5" s="322"/>
      <c r="B5" s="322"/>
      <c r="C5" s="322"/>
      <c r="D5" s="322"/>
      <c r="E5" s="322"/>
      <c r="F5" s="322"/>
      <c r="G5" s="322"/>
      <c r="H5" s="322"/>
      <c r="I5" s="322"/>
    </row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mergeCells count="2">
    <mergeCell ref="A1:B3"/>
    <mergeCell ref="A4:I5"/>
  </mergeCells>
  <printOptions/>
  <pageMargins left="0.7" right="0.7" top="0.75" bottom="0.75" header="0.3" footer="0.3"/>
  <pageSetup horizontalDpi="600" verticalDpi="600" orientation="landscape" paperSize="9" r:id="rId3"/>
  <headerFooter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Layout" workbookViewId="0" topLeftCell="A1">
      <selection activeCell="L13" sqref="L13"/>
    </sheetView>
  </sheetViews>
  <sheetFormatPr defaultColWidth="9.00390625" defaultRowHeight="37.5" customHeight="1"/>
  <cols>
    <col min="1" max="1" width="22.875" style="186" customWidth="1"/>
    <col min="2" max="2" width="12.25390625" style="186" customWidth="1"/>
    <col min="3" max="3" width="11.75390625" style="186" customWidth="1"/>
    <col min="4" max="4" width="10.50390625" style="186" customWidth="1"/>
    <col min="5" max="5" width="6.25390625" style="186" customWidth="1"/>
    <col min="6" max="6" width="16.50390625" style="186" customWidth="1"/>
    <col min="7" max="8" width="11.75390625" style="186" customWidth="1"/>
    <col min="9" max="9" width="10.375" style="186" customWidth="1"/>
    <col min="10" max="10" width="7.125" style="186" customWidth="1"/>
    <col min="11" max="11" width="11.375" style="189" customWidth="1"/>
    <col min="12" max="12" width="10.375" style="189" bestFit="1" customWidth="1"/>
    <col min="13" max="256" width="9.00390625" style="186" customWidth="1"/>
    <col min="257" max="257" width="22.875" style="186" customWidth="1"/>
    <col min="258" max="258" width="12.25390625" style="186" customWidth="1"/>
    <col min="259" max="259" width="11.75390625" style="186" customWidth="1"/>
    <col min="260" max="260" width="10.50390625" style="186" customWidth="1"/>
    <col min="261" max="261" width="8.625" style="186" customWidth="1"/>
    <col min="262" max="262" width="19.25390625" style="186" customWidth="1"/>
    <col min="263" max="264" width="11.75390625" style="186" customWidth="1"/>
    <col min="265" max="265" width="10.375" style="186" customWidth="1"/>
    <col min="266" max="266" width="9.375" style="186" customWidth="1"/>
    <col min="267" max="267" width="11.375" style="186" customWidth="1"/>
    <col min="268" max="512" width="9.00390625" style="186" customWidth="1"/>
    <col min="513" max="513" width="22.875" style="186" customWidth="1"/>
    <col min="514" max="514" width="12.25390625" style="186" customWidth="1"/>
    <col min="515" max="515" width="11.75390625" style="186" customWidth="1"/>
    <col min="516" max="516" width="10.50390625" style="186" customWidth="1"/>
    <col min="517" max="517" width="8.625" style="186" customWidth="1"/>
    <col min="518" max="518" width="19.25390625" style="186" customWidth="1"/>
    <col min="519" max="520" width="11.75390625" style="186" customWidth="1"/>
    <col min="521" max="521" width="10.375" style="186" customWidth="1"/>
    <col min="522" max="522" width="9.375" style="186" customWidth="1"/>
    <col min="523" max="523" width="11.375" style="186" customWidth="1"/>
    <col min="524" max="768" width="9.00390625" style="186" customWidth="1"/>
    <col min="769" max="769" width="22.875" style="186" customWidth="1"/>
    <col min="770" max="770" width="12.25390625" style="186" customWidth="1"/>
    <col min="771" max="771" width="11.75390625" style="186" customWidth="1"/>
    <col min="772" max="772" width="10.50390625" style="186" customWidth="1"/>
    <col min="773" max="773" width="8.625" style="186" customWidth="1"/>
    <col min="774" max="774" width="19.25390625" style="186" customWidth="1"/>
    <col min="775" max="776" width="11.75390625" style="186" customWidth="1"/>
    <col min="777" max="777" width="10.375" style="186" customWidth="1"/>
    <col min="778" max="778" width="9.375" style="186" customWidth="1"/>
    <col min="779" max="779" width="11.375" style="186" customWidth="1"/>
    <col min="780" max="1024" width="9.00390625" style="186" customWidth="1"/>
    <col min="1025" max="1025" width="22.875" style="186" customWidth="1"/>
    <col min="1026" max="1026" width="12.25390625" style="186" customWidth="1"/>
    <col min="1027" max="1027" width="11.75390625" style="186" customWidth="1"/>
    <col min="1028" max="1028" width="10.50390625" style="186" customWidth="1"/>
    <col min="1029" max="1029" width="8.625" style="186" customWidth="1"/>
    <col min="1030" max="1030" width="19.25390625" style="186" customWidth="1"/>
    <col min="1031" max="1032" width="11.75390625" style="186" customWidth="1"/>
    <col min="1033" max="1033" width="10.375" style="186" customWidth="1"/>
    <col min="1034" max="1034" width="9.375" style="186" customWidth="1"/>
    <col min="1035" max="1035" width="11.375" style="186" customWidth="1"/>
    <col min="1036" max="1280" width="9.00390625" style="186" customWidth="1"/>
    <col min="1281" max="1281" width="22.875" style="186" customWidth="1"/>
    <col min="1282" max="1282" width="12.25390625" style="186" customWidth="1"/>
    <col min="1283" max="1283" width="11.75390625" style="186" customWidth="1"/>
    <col min="1284" max="1284" width="10.50390625" style="186" customWidth="1"/>
    <col min="1285" max="1285" width="8.625" style="186" customWidth="1"/>
    <col min="1286" max="1286" width="19.25390625" style="186" customWidth="1"/>
    <col min="1287" max="1288" width="11.75390625" style="186" customWidth="1"/>
    <col min="1289" max="1289" width="10.375" style="186" customWidth="1"/>
    <col min="1290" max="1290" width="9.375" style="186" customWidth="1"/>
    <col min="1291" max="1291" width="11.375" style="186" customWidth="1"/>
    <col min="1292" max="1536" width="9.00390625" style="186" customWidth="1"/>
    <col min="1537" max="1537" width="22.875" style="186" customWidth="1"/>
    <col min="1538" max="1538" width="12.25390625" style="186" customWidth="1"/>
    <col min="1539" max="1539" width="11.75390625" style="186" customWidth="1"/>
    <col min="1540" max="1540" width="10.50390625" style="186" customWidth="1"/>
    <col min="1541" max="1541" width="8.625" style="186" customWidth="1"/>
    <col min="1542" max="1542" width="19.25390625" style="186" customWidth="1"/>
    <col min="1543" max="1544" width="11.75390625" style="186" customWidth="1"/>
    <col min="1545" max="1545" width="10.375" style="186" customWidth="1"/>
    <col min="1546" max="1546" width="9.375" style="186" customWidth="1"/>
    <col min="1547" max="1547" width="11.375" style="186" customWidth="1"/>
    <col min="1548" max="1792" width="9.00390625" style="186" customWidth="1"/>
    <col min="1793" max="1793" width="22.875" style="186" customWidth="1"/>
    <col min="1794" max="1794" width="12.25390625" style="186" customWidth="1"/>
    <col min="1795" max="1795" width="11.75390625" style="186" customWidth="1"/>
    <col min="1796" max="1796" width="10.50390625" style="186" customWidth="1"/>
    <col min="1797" max="1797" width="8.625" style="186" customWidth="1"/>
    <col min="1798" max="1798" width="19.25390625" style="186" customWidth="1"/>
    <col min="1799" max="1800" width="11.75390625" style="186" customWidth="1"/>
    <col min="1801" max="1801" width="10.375" style="186" customWidth="1"/>
    <col min="1802" max="1802" width="9.375" style="186" customWidth="1"/>
    <col min="1803" max="1803" width="11.375" style="186" customWidth="1"/>
    <col min="1804" max="2048" width="9.00390625" style="186" customWidth="1"/>
    <col min="2049" max="2049" width="22.875" style="186" customWidth="1"/>
    <col min="2050" max="2050" width="12.25390625" style="186" customWidth="1"/>
    <col min="2051" max="2051" width="11.75390625" style="186" customWidth="1"/>
    <col min="2052" max="2052" width="10.50390625" style="186" customWidth="1"/>
    <col min="2053" max="2053" width="8.625" style="186" customWidth="1"/>
    <col min="2054" max="2054" width="19.25390625" style="186" customWidth="1"/>
    <col min="2055" max="2056" width="11.75390625" style="186" customWidth="1"/>
    <col min="2057" max="2057" width="10.375" style="186" customWidth="1"/>
    <col min="2058" max="2058" width="9.375" style="186" customWidth="1"/>
    <col min="2059" max="2059" width="11.375" style="186" customWidth="1"/>
    <col min="2060" max="2304" width="9.00390625" style="186" customWidth="1"/>
    <col min="2305" max="2305" width="22.875" style="186" customWidth="1"/>
    <col min="2306" max="2306" width="12.25390625" style="186" customWidth="1"/>
    <col min="2307" max="2307" width="11.75390625" style="186" customWidth="1"/>
    <col min="2308" max="2308" width="10.50390625" style="186" customWidth="1"/>
    <col min="2309" max="2309" width="8.625" style="186" customWidth="1"/>
    <col min="2310" max="2310" width="19.25390625" style="186" customWidth="1"/>
    <col min="2311" max="2312" width="11.75390625" style="186" customWidth="1"/>
    <col min="2313" max="2313" width="10.375" style="186" customWidth="1"/>
    <col min="2314" max="2314" width="9.375" style="186" customWidth="1"/>
    <col min="2315" max="2315" width="11.375" style="186" customWidth="1"/>
    <col min="2316" max="2560" width="9.00390625" style="186" customWidth="1"/>
    <col min="2561" max="2561" width="22.875" style="186" customWidth="1"/>
    <col min="2562" max="2562" width="12.25390625" style="186" customWidth="1"/>
    <col min="2563" max="2563" width="11.75390625" style="186" customWidth="1"/>
    <col min="2564" max="2564" width="10.50390625" style="186" customWidth="1"/>
    <col min="2565" max="2565" width="8.625" style="186" customWidth="1"/>
    <col min="2566" max="2566" width="19.25390625" style="186" customWidth="1"/>
    <col min="2567" max="2568" width="11.75390625" style="186" customWidth="1"/>
    <col min="2569" max="2569" width="10.375" style="186" customWidth="1"/>
    <col min="2570" max="2570" width="9.375" style="186" customWidth="1"/>
    <col min="2571" max="2571" width="11.375" style="186" customWidth="1"/>
    <col min="2572" max="2816" width="9.00390625" style="186" customWidth="1"/>
    <col min="2817" max="2817" width="22.875" style="186" customWidth="1"/>
    <col min="2818" max="2818" width="12.25390625" style="186" customWidth="1"/>
    <col min="2819" max="2819" width="11.75390625" style="186" customWidth="1"/>
    <col min="2820" max="2820" width="10.50390625" style="186" customWidth="1"/>
    <col min="2821" max="2821" width="8.625" style="186" customWidth="1"/>
    <col min="2822" max="2822" width="19.25390625" style="186" customWidth="1"/>
    <col min="2823" max="2824" width="11.75390625" style="186" customWidth="1"/>
    <col min="2825" max="2825" width="10.375" style="186" customWidth="1"/>
    <col min="2826" max="2826" width="9.375" style="186" customWidth="1"/>
    <col min="2827" max="2827" width="11.375" style="186" customWidth="1"/>
    <col min="2828" max="3072" width="9.00390625" style="186" customWidth="1"/>
    <col min="3073" max="3073" width="22.875" style="186" customWidth="1"/>
    <col min="3074" max="3074" width="12.25390625" style="186" customWidth="1"/>
    <col min="3075" max="3075" width="11.75390625" style="186" customWidth="1"/>
    <col min="3076" max="3076" width="10.50390625" style="186" customWidth="1"/>
    <col min="3077" max="3077" width="8.625" style="186" customWidth="1"/>
    <col min="3078" max="3078" width="19.25390625" style="186" customWidth="1"/>
    <col min="3079" max="3080" width="11.75390625" style="186" customWidth="1"/>
    <col min="3081" max="3081" width="10.375" style="186" customWidth="1"/>
    <col min="3082" max="3082" width="9.375" style="186" customWidth="1"/>
    <col min="3083" max="3083" width="11.375" style="186" customWidth="1"/>
    <col min="3084" max="3328" width="9.00390625" style="186" customWidth="1"/>
    <col min="3329" max="3329" width="22.875" style="186" customWidth="1"/>
    <col min="3330" max="3330" width="12.25390625" style="186" customWidth="1"/>
    <col min="3331" max="3331" width="11.75390625" style="186" customWidth="1"/>
    <col min="3332" max="3332" width="10.50390625" style="186" customWidth="1"/>
    <col min="3333" max="3333" width="8.625" style="186" customWidth="1"/>
    <col min="3334" max="3334" width="19.25390625" style="186" customWidth="1"/>
    <col min="3335" max="3336" width="11.75390625" style="186" customWidth="1"/>
    <col min="3337" max="3337" width="10.375" style="186" customWidth="1"/>
    <col min="3338" max="3338" width="9.375" style="186" customWidth="1"/>
    <col min="3339" max="3339" width="11.375" style="186" customWidth="1"/>
    <col min="3340" max="3584" width="9.00390625" style="186" customWidth="1"/>
    <col min="3585" max="3585" width="22.875" style="186" customWidth="1"/>
    <col min="3586" max="3586" width="12.25390625" style="186" customWidth="1"/>
    <col min="3587" max="3587" width="11.75390625" style="186" customWidth="1"/>
    <col min="3588" max="3588" width="10.50390625" style="186" customWidth="1"/>
    <col min="3589" max="3589" width="8.625" style="186" customWidth="1"/>
    <col min="3590" max="3590" width="19.25390625" style="186" customWidth="1"/>
    <col min="3591" max="3592" width="11.75390625" style="186" customWidth="1"/>
    <col min="3593" max="3593" width="10.375" style="186" customWidth="1"/>
    <col min="3594" max="3594" width="9.375" style="186" customWidth="1"/>
    <col min="3595" max="3595" width="11.375" style="186" customWidth="1"/>
    <col min="3596" max="3840" width="9.00390625" style="186" customWidth="1"/>
    <col min="3841" max="3841" width="22.875" style="186" customWidth="1"/>
    <col min="3842" max="3842" width="12.25390625" style="186" customWidth="1"/>
    <col min="3843" max="3843" width="11.75390625" style="186" customWidth="1"/>
    <col min="3844" max="3844" width="10.50390625" style="186" customWidth="1"/>
    <col min="3845" max="3845" width="8.625" style="186" customWidth="1"/>
    <col min="3846" max="3846" width="19.25390625" style="186" customWidth="1"/>
    <col min="3847" max="3848" width="11.75390625" style="186" customWidth="1"/>
    <col min="3849" max="3849" width="10.375" style="186" customWidth="1"/>
    <col min="3850" max="3850" width="9.375" style="186" customWidth="1"/>
    <col min="3851" max="3851" width="11.375" style="186" customWidth="1"/>
    <col min="3852" max="4096" width="9.00390625" style="186" customWidth="1"/>
    <col min="4097" max="4097" width="22.875" style="186" customWidth="1"/>
    <col min="4098" max="4098" width="12.25390625" style="186" customWidth="1"/>
    <col min="4099" max="4099" width="11.75390625" style="186" customWidth="1"/>
    <col min="4100" max="4100" width="10.50390625" style="186" customWidth="1"/>
    <col min="4101" max="4101" width="8.625" style="186" customWidth="1"/>
    <col min="4102" max="4102" width="19.25390625" style="186" customWidth="1"/>
    <col min="4103" max="4104" width="11.75390625" style="186" customWidth="1"/>
    <col min="4105" max="4105" width="10.375" style="186" customWidth="1"/>
    <col min="4106" max="4106" width="9.375" style="186" customWidth="1"/>
    <col min="4107" max="4107" width="11.375" style="186" customWidth="1"/>
    <col min="4108" max="4352" width="9.00390625" style="186" customWidth="1"/>
    <col min="4353" max="4353" width="22.875" style="186" customWidth="1"/>
    <col min="4354" max="4354" width="12.25390625" style="186" customWidth="1"/>
    <col min="4355" max="4355" width="11.75390625" style="186" customWidth="1"/>
    <col min="4356" max="4356" width="10.50390625" style="186" customWidth="1"/>
    <col min="4357" max="4357" width="8.625" style="186" customWidth="1"/>
    <col min="4358" max="4358" width="19.25390625" style="186" customWidth="1"/>
    <col min="4359" max="4360" width="11.75390625" style="186" customWidth="1"/>
    <col min="4361" max="4361" width="10.375" style="186" customWidth="1"/>
    <col min="4362" max="4362" width="9.375" style="186" customWidth="1"/>
    <col min="4363" max="4363" width="11.375" style="186" customWidth="1"/>
    <col min="4364" max="4608" width="9.00390625" style="186" customWidth="1"/>
    <col min="4609" max="4609" width="22.875" style="186" customWidth="1"/>
    <col min="4610" max="4610" width="12.25390625" style="186" customWidth="1"/>
    <col min="4611" max="4611" width="11.75390625" style="186" customWidth="1"/>
    <col min="4612" max="4612" width="10.50390625" style="186" customWidth="1"/>
    <col min="4613" max="4613" width="8.625" style="186" customWidth="1"/>
    <col min="4614" max="4614" width="19.25390625" style="186" customWidth="1"/>
    <col min="4615" max="4616" width="11.75390625" style="186" customWidth="1"/>
    <col min="4617" max="4617" width="10.375" style="186" customWidth="1"/>
    <col min="4618" max="4618" width="9.375" style="186" customWidth="1"/>
    <col min="4619" max="4619" width="11.375" style="186" customWidth="1"/>
    <col min="4620" max="4864" width="9.00390625" style="186" customWidth="1"/>
    <col min="4865" max="4865" width="22.875" style="186" customWidth="1"/>
    <col min="4866" max="4866" width="12.25390625" style="186" customWidth="1"/>
    <col min="4867" max="4867" width="11.75390625" style="186" customWidth="1"/>
    <col min="4868" max="4868" width="10.50390625" style="186" customWidth="1"/>
    <col min="4869" max="4869" width="8.625" style="186" customWidth="1"/>
    <col min="4870" max="4870" width="19.25390625" style="186" customWidth="1"/>
    <col min="4871" max="4872" width="11.75390625" style="186" customWidth="1"/>
    <col min="4873" max="4873" width="10.375" style="186" customWidth="1"/>
    <col min="4874" max="4874" width="9.375" style="186" customWidth="1"/>
    <col min="4875" max="4875" width="11.375" style="186" customWidth="1"/>
    <col min="4876" max="5120" width="9.00390625" style="186" customWidth="1"/>
    <col min="5121" max="5121" width="22.875" style="186" customWidth="1"/>
    <col min="5122" max="5122" width="12.25390625" style="186" customWidth="1"/>
    <col min="5123" max="5123" width="11.75390625" style="186" customWidth="1"/>
    <col min="5124" max="5124" width="10.50390625" style="186" customWidth="1"/>
    <col min="5125" max="5125" width="8.625" style="186" customWidth="1"/>
    <col min="5126" max="5126" width="19.25390625" style="186" customWidth="1"/>
    <col min="5127" max="5128" width="11.75390625" style="186" customWidth="1"/>
    <col min="5129" max="5129" width="10.375" style="186" customWidth="1"/>
    <col min="5130" max="5130" width="9.375" style="186" customWidth="1"/>
    <col min="5131" max="5131" width="11.375" style="186" customWidth="1"/>
    <col min="5132" max="5376" width="9.00390625" style="186" customWidth="1"/>
    <col min="5377" max="5377" width="22.875" style="186" customWidth="1"/>
    <col min="5378" max="5378" width="12.25390625" style="186" customWidth="1"/>
    <col min="5379" max="5379" width="11.75390625" style="186" customWidth="1"/>
    <col min="5380" max="5380" width="10.50390625" style="186" customWidth="1"/>
    <col min="5381" max="5381" width="8.625" style="186" customWidth="1"/>
    <col min="5382" max="5382" width="19.25390625" style="186" customWidth="1"/>
    <col min="5383" max="5384" width="11.75390625" style="186" customWidth="1"/>
    <col min="5385" max="5385" width="10.375" style="186" customWidth="1"/>
    <col min="5386" max="5386" width="9.375" style="186" customWidth="1"/>
    <col min="5387" max="5387" width="11.375" style="186" customWidth="1"/>
    <col min="5388" max="5632" width="9.00390625" style="186" customWidth="1"/>
    <col min="5633" max="5633" width="22.875" style="186" customWidth="1"/>
    <col min="5634" max="5634" width="12.25390625" style="186" customWidth="1"/>
    <col min="5635" max="5635" width="11.75390625" style="186" customWidth="1"/>
    <col min="5636" max="5636" width="10.50390625" style="186" customWidth="1"/>
    <col min="5637" max="5637" width="8.625" style="186" customWidth="1"/>
    <col min="5638" max="5638" width="19.25390625" style="186" customWidth="1"/>
    <col min="5639" max="5640" width="11.75390625" style="186" customWidth="1"/>
    <col min="5641" max="5641" width="10.375" style="186" customWidth="1"/>
    <col min="5642" max="5642" width="9.375" style="186" customWidth="1"/>
    <col min="5643" max="5643" width="11.375" style="186" customWidth="1"/>
    <col min="5644" max="5888" width="9.00390625" style="186" customWidth="1"/>
    <col min="5889" max="5889" width="22.875" style="186" customWidth="1"/>
    <col min="5890" max="5890" width="12.25390625" style="186" customWidth="1"/>
    <col min="5891" max="5891" width="11.75390625" style="186" customWidth="1"/>
    <col min="5892" max="5892" width="10.50390625" style="186" customWidth="1"/>
    <col min="5893" max="5893" width="8.625" style="186" customWidth="1"/>
    <col min="5894" max="5894" width="19.25390625" style="186" customWidth="1"/>
    <col min="5895" max="5896" width="11.75390625" style="186" customWidth="1"/>
    <col min="5897" max="5897" width="10.375" style="186" customWidth="1"/>
    <col min="5898" max="5898" width="9.375" style="186" customWidth="1"/>
    <col min="5899" max="5899" width="11.375" style="186" customWidth="1"/>
    <col min="5900" max="6144" width="9.00390625" style="186" customWidth="1"/>
    <col min="6145" max="6145" width="22.875" style="186" customWidth="1"/>
    <col min="6146" max="6146" width="12.25390625" style="186" customWidth="1"/>
    <col min="6147" max="6147" width="11.75390625" style="186" customWidth="1"/>
    <col min="6148" max="6148" width="10.50390625" style="186" customWidth="1"/>
    <col min="6149" max="6149" width="8.625" style="186" customWidth="1"/>
    <col min="6150" max="6150" width="19.25390625" style="186" customWidth="1"/>
    <col min="6151" max="6152" width="11.75390625" style="186" customWidth="1"/>
    <col min="6153" max="6153" width="10.375" style="186" customWidth="1"/>
    <col min="6154" max="6154" width="9.375" style="186" customWidth="1"/>
    <col min="6155" max="6155" width="11.375" style="186" customWidth="1"/>
    <col min="6156" max="6400" width="9.00390625" style="186" customWidth="1"/>
    <col min="6401" max="6401" width="22.875" style="186" customWidth="1"/>
    <col min="6402" max="6402" width="12.25390625" style="186" customWidth="1"/>
    <col min="6403" max="6403" width="11.75390625" style="186" customWidth="1"/>
    <col min="6404" max="6404" width="10.50390625" style="186" customWidth="1"/>
    <col min="6405" max="6405" width="8.625" style="186" customWidth="1"/>
    <col min="6406" max="6406" width="19.25390625" style="186" customWidth="1"/>
    <col min="6407" max="6408" width="11.75390625" style="186" customWidth="1"/>
    <col min="6409" max="6409" width="10.375" style="186" customWidth="1"/>
    <col min="6410" max="6410" width="9.375" style="186" customWidth="1"/>
    <col min="6411" max="6411" width="11.375" style="186" customWidth="1"/>
    <col min="6412" max="6656" width="9.00390625" style="186" customWidth="1"/>
    <col min="6657" max="6657" width="22.875" style="186" customWidth="1"/>
    <col min="6658" max="6658" width="12.25390625" style="186" customWidth="1"/>
    <col min="6659" max="6659" width="11.75390625" style="186" customWidth="1"/>
    <col min="6660" max="6660" width="10.50390625" style="186" customWidth="1"/>
    <col min="6661" max="6661" width="8.625" style="186" customWidth="1"/>
    <col min="6662" max="6662" width="19.25390625" style="186" customWidth="1"/>
    <col min="6663" max="6664" width="11.75390625" style="186" customWidth="1"/>
    <col min="6665" max="6665" width="10.375" style="186" customWidth="1"/>
    <col min="6666" max="6666" width="9.375" style="186" customWidth="1"/>
    <col min="6667" max="6667" width="11.375" style="186" customWidth="1"/>
    <col min="6668" max="6912" width="9.00390625" style="186" customWidth="1"/>
    <col min="6913" max="6913" width="22.875" style="186" customWidth="1"/>
    <col min="6914" max="6914" width="12.25390625" style="186" customWidth="1"/>
    <col min="6915" max="6915" width="11.75390625" style="186" customWidth="1"/>
    <col min="6916" max="6916" width="10.50390625" style="186" customWidth="1"/>
    <col min="6917" max="6917" width="8.625" style="186" customWidth="1"/>
    <col min="6918" max="6918" width="19.25390625" style="186" customWidth="1"/>
    <col min="6919" max="6920" width="11.75390625" style="186" customWidth="1"/>
    <col min="6921" max="6921" width="10.375" style="186" customWidth="1"/>
    <col min="6922" max="6922" width="9.375" style="186" customWidth="1"/>
    <col min="6923" max="6923" width="11.375" style="186" customWidth="1"/>
    <col min="6924" max="7168" width="9.00390625" style="186" customWidth="1"/>
    <col min="7169" max="7169" width="22.875" style="186" customWidth="1"/>
    <col min="7170" max="7170" width="12.25390625" style="186" customWidth="1"/>
    <col min="7171" max="7171" width="11.75390625" style="186" customWidth="1"/>
    <col min="7172" max="7172" width="10.50390625" style="186" customWidth="1"/>
    <col min="7173" max="7173" width="8.625" style="186" customWidth="1"/>
    <col min="7174" max="7174" width="19.25390625" style="186" customWidth="1"/>
    <col min="7175" max="7176" width="11.75390625" style="186" customWidth="1"/>
    <col min="7177" max="7177" width="10.375" style="186" customWidth="1"/>
    <col min="7178" max="7178" width="9.375" style="186" customWidth="1"/>
    <col min="7179" max="7179" width="11.375" style="186" customWidth="1"/>
    <col min="7180" max="7424" width="9.00390625" style="186" customWidth="1"/>
    <col min="7425" max="7425" width="22.875" style="186" customWidth="1"/>
    <col min="7426" max="7426" width="12.25390625" style="186" customWidth="1"/>
    <col min="7427" max="7427" width="11.75390625" style="186" customWidth="1"/>
    <col min="7428" max="7428" width="10.50390625" style="186" customWidth="1"/>
    <col min="7429" max="7429" width="8.625" style="186" customWidth="1"/>
    <col min="7430" max="7430" width="19.25390625" style="186" customWidth="1"/>
    <col min="7431" max="7432" width="11.75390625" style="186" customWidth="1"/>
    <col min="7433" max="7433" width="10.375" style="186" customWidth="1"/>
    <col min="7434" max="7434" width="9.375" style="186" customWidth="1"/>
    <col min="7435" max="7435" width="11.375" style="186" customWidth="1"/>
    <col min="7436" max="7680" width="9.00390625" style="186" customWidth="1"/>
    <col min="7681" max="7681" width="22.875" style="186" customWidth="1"/>
    <col min="7682" max="7682" width="12.25390625" style="186" customWidth="1"/>
    <col min="7683" max="7683" width="11.75390625" style="186" customWidth="1"/>
    <col min="7684" max="7684" width="10.50390625" style="186" customWidth="1"/>
    <col min="7685" max="7685" width="8.625" style="186" customWidth="1"/>
    <col min="7686" max="7686" width="19.25390625" style="186" customWidth="1"/>
    <col min="7687" max="7688" width="11.75390625" style="186" customWidth="1"/>
    <col min="7689" max="7689" width="10.375" style="186" customWidth="1"/>
    <col min="7690" max="7690" width="9.375" style="186" customWidth="1"/>
    <col min="7691" max="7691" width="11.375" style="186" customWidth="1"/>
    <col min="7692" max="7936" width="9.00390625" style="186" customWidth="1"/>
    <col min="7937" max="7937" width="22.875" style="186" customWidth="1"/>
    <col min="7938" max="7938" width="12.25390625" style="186" customWidth="1"/>
    <col min="7939" max="7939" width="11.75390625" style="186" customWidth="1"/>
    <col min="7940" max="7940" width="10.50390625" style="186" customWidth="1"/>
    <col min="7941" max="7941" width="8.625" style="186" customWidth="1"/>
    <col min="7942" max="7942" width="19.25390625" style="186" customWidth="1"/>
    <col min="7943" max="7944" width="11.75390625" style="186" customWidth="1"/>
    <col min="7945" max="7945" width="10.375" style="186" customWidth="1"/>
    <col min="7946" max="7946" width="9.375" style="186" customWidth="1"/>
    <col min="7947" max="7947" width="11.375" style="186" customWidth="1"/>
    <col min="7948" max="8192" width="9.00390625" style="186" customWidth="1"/>
    <col min="8193" max="8193" width="22.875" style="186" customWidth="1"/>
    <col min="8194" max="8194" width="12.25390625" style="186" customWidth="1"/>
    <col min="8195" max="8195" width="11.75390625" style="186" customWidth="1"/>
    <col min="8196" max="8196" width="10.50390625" style="186" customWidth="1"/>
    <col min="8197" max="8197" width="8.625" style="186" customWidth="1"/>
    <col min="8198" max="8198" width="19.25390625" style="186" customWidth="1"/>
    <col min="8199" max="8200" width="11.75390625" style="186" customWidth="1"/>
    <col min="8201" max="8201" width="10.375" style="186" customWidth="1"/>
    <col min="8202" max="8202" width="9.375" style="186" customWidth="1"/>
    <col min="8203" max="8203" width="11.375" style="186" customWidth="1"/>
    <col min="8204" max="8448" width="9.00390625" style="186" customWidth="1"/>
    <col min="8449" max="8449" width="22.875" style="186" customWidth="1"/>
    <col min="8450" max="8450" width="12.25390625" style="186" customWidth="1"/>
    <col min="8451" max="8451" width="11.75390625" style="186" customWidth="1"/>
    <col min="8452" max="8452" width="10.50390625" style="186" customWidth="1"/>
    <col min="8453" max="8453" width="8.625" style="186" customWidth="1"/>
    <col min="8454" max="8454" width="19.25390625" style="186" customWidth="1"/>
    <col min="8455" max="8456" width="11.75390625" style="186" customWidth="1"/>
    <col min="8457" max="8457" width="10.375" style="186" customWidth="1"/>
    <col min="8458" max="8458" width="9.375" style="186" customWidth="1"/>
    <col min="8459" max="8459" width="11.375" style="186" customWidth="1"/>
    <col min="8460" max="8704" width="9.00390625" style="186" customWidth="1"/>
    <col min="8705" max="8705" width="22.875" style="186" customWidth="1"/>
    <col min="8706" max="8706" width="12.25390625" style="186" customWidth="1"/>
    <col min="8707" max="8707" width="11.75390625" style="186" customWidth="1"/>
    <col min="8708" max="8708" width="10.50390625" style="186" customWidth="1"/>
    <col min="8709" max="8709" width="8.625" style="186" customWidth="1"/>
    <col min="8710" max="8710" width="19.25390625" style="186" customWidth="1"/>
    <col min="8711" max="8712" width="11.75390625" style="186" customWidth="1"/>
    <col min="8713" max="8713" width="10.375" style="186" customWidth="1"/>
    <col min="8714" max="8714" width="9.375" style="186" customWidth="1"/>
    <col min="8715" max="8715" width="11.375" style="186" customWidth="1"/>
    <col min="8716" max="8960" width="9.00390625" style="186" customWidth="1"/>
    <col min="8961" max="8961" width="22.875" style="186" customWidth="1"/>
    <col min="8962" max="8962" width="12.25390625" style="186" customWidth="1"/>
    <col min="8963" max="8963" width="11.75390625" style="186" customWidth="1"/>
    <col min="8964" max="8964" width="10.50390625" style="186" customWidth="1"/>
    <col min="8965" max="8965" width="8.625" style="186" customWidth="1"/>
    <col min="8966" max="8966" width="19.25390625" style="186" customWidth="1"/>
    <col min="8967" max="8968" width="11.75390625" style="186" customWidth="1"/>
    <col min="8969" max="8969" width="10.375" style="186" customWidth="1"/>
    <col min="8970" max="8970" width="9.375" style="186" customWidth="1"/>
    <col min="8971" max="8971" width="11.375" style="186" customWidth="1"/>
    <col min="8972" max="9216" width="9.00390625" style="186" customWidth="1"/>
    <col min="9217" max="9217" width="22.875" style="186" customWidth="1"/>
    <col min="9218" max="9218" width="12.25390625" style="186" customWidth="1"/>
    <col min="9219" max="9219" width="11.75390625" style="186" customWidth="1"/>
    <col min="9220" max="9220" width="10.50390625" style="186" customWidth="1"/>
    <col min="9221" max="9221" width="8.625" style="186" customWidth="1"/>
    <col min="9222" max="9222" width="19.25390625" style="186" customWidth="1"/>
    <col min="9223" max="9224" width="11.75390625" style="186" customWidth="1"/>
    <col min="9225" max="9225" width="10.375" style="186" customWidth="1"/>
    <col min="9226" max="9226" width="9.375" style="186" customWidth="1"/>
    <col min="9227" max="9227" width="11.375" style="186" customWidth="1"/>
    <col min="9228" max="9472" width="9.00390625" style="186" customWidth="1"/>
    <col min="9473" max="9473" width="22.875" style="186" customWidth="1"/>
    <col min="9474" max="9474" width="12.25390625" style="186" customWidth="1"/>
    <col min="9475" max="9475" width="11.75390625" style="186" customWidth="1"/>
    <col min="9476" max="9476" width="10.50390625" style="186" customWidth="1"/>
    <col min="9477" max="9477" width="8.625" style="186" customWidth="1"/>
    <col min="9478" max="9478" width="19.25390625" style="186" customWidth="1"/>
    <col min="9479" max="9480" width="11.75390625" style="186" customWidth="1"/>
    <col min="9481" max="9481" width="10.375" style="186" customWidth="1"/>
    <col min="9482" max="9482" width="9.375" style="186" customWidth="1"/>
    <col min="9483" max="9483" width="11.375" style="186" customWidth="1"/>
    <col min="9484" max="9728" width="9.00390625" style="186" customWidth="1"/>
    <col min="9729" max="9729" width="22.875" style="186" customWidth="1"/>
    <col min="9730" max="9730" width="12.25390625" style="186" customWidth="1"/>
    <col min="9731" max="9731" width="11.75390625" style="186" customWidth="1"/>
    <col min="9732" max="9732" width="10.50390625" style="186" customWidth="1"/>
    <col min="9733" max="9733" width="8.625" style="186" customWidth="1"/>
    <col min="9734" max="9734" width="19.25390625" style="186" customWidth="1"/>
    <col min="9735" max="9736" width="11.75390625" style="186" customWidth="1"/>
    <col min="9737" max="9737" width="10.375" style="186" customWidth="1"/>
    <col min="9738" max="9738" width="9.375" style="186" customWidth="1"/>
    <col min="9739" max="9739" width="11.375" style="186" customWidth="1"/>
    <col min="9740" max="9984" width="9.00390625" style="186" customWidth="1"/>
    <col min="9985" max="9985" width="22.875" style="186" customWidth="1"/>
    <col min="9986" max="9986" width="12.25390625" style="186" customWidth="1"/>
    <col min="9987" max="9987" width="11.75390625" style="186" customWidth="1"/>
    <col min="9988" max="9988" width="10.50390625" style="186" customWidth="1"/>
    <col min="9989" max="9989" width="8.625" style="186" customWidth="1"/>
    <col min="9990" max="9990" width="19.25390625" style="186" customWidth="1"/>
    <col min="9991" max="9992" width="11.75390625" style="186" customWidth="1"/>
    <col min="9993" max="9993" width="10.375" style="186" customWidth="1"/>
    <col min="9994" max="9994" width="9.375" style="186" customWidth="1"/>
    <col min="9995" max="9995" width="11.375" style="186" customWidth="1"/>
    <col min="9996" max="10240" width="9.00390625" style="186" customWidth="1"/>
    <col min="10241" max="10241" width="22.875" style="186" customWidth="1"/>
    <col min="10242" max="10242" width="12.25390625" style="186" customWidth="1"/>
    <col min="10243" max="10243" width="11.75390625" style="186" customWidth="1"/>
    <col min="10244" max="10244" width="10.50390625" style="186" customWidth="1"/>
    <col min="10245" max="10245" width="8.625" style="186" customWidth="1"/>
    <col min="10246" max="10246" width="19.25390625" style="186" customWidth="1"/>
    <col min="10247" max="10248" width="11.75390625" style="186" customWidth="1"/>
    <col min="10249" max="10249" width="10.375" style="186" customWidth="1"/>
    <col min="10250" max="10250" width="9.375" style="186" customWidth="1"/>
    <col min="10251" max="10251" width="11.375" style="186" customWidth="1"/>
    <col min="10252" max="10496" width="9.00390625" style="186" customWidth="1"/>
    <col min="10497" max="10497" width="22.875" style="186" customWidth="1"/>
    <col min="10498" max="10498" width="12.25390625" style="186" customWidth="1"/>
    <col min="10499" max="10499" width="11.75390625" style="186" customWidth="1"/>
    <col min="10500" max="10500" width="10.50390625" style="186" customWidth="1"/>
    <col min="10501" max="10501" width="8.625" style="186" customWidth="1"/>
    <col min="10502" max="10502" width="19.25390625" style="186" customWidth="1"/>
    <col min="10503" max="10504" width="11.75390625" style="186" customWidth="1"/>
    <col min="10505" max="10505" width="10.375" style="186" customWidth="1"/>
    <col min="10506" max="10506" width="9.375" style="186" customWidth="1"/>
    <col min="10507" max="10507" width="11.375" style="186" customWidth="1"/>
    <col min="10508" max="10752" width="9.00390625" style="186" customWidth="1"/>
    <col min="10753" max="10753" width="22.875" style="186" customWidth="1"/>
    <col min="10754" max="10754" width="12.25390625" style="186" customWidth="1"/>
    <col min="10755" max="10755" width="11.75390625" style="186" customWidth="1"/>
    <col min="10756" max="10756" width="10.50390625" style="186" customWidth="1"/>
    <col min="10757" max="10757" width="8.625" style="186" customWidth="1"/>
    <col min="10758" max="10758" width="19.25390625" style="186" customWidth="1"/>
    <col min="10759" max="10760" width="11.75390625" style="186" customWidth="1"/>
    <col min="10761" max="10761" width="10.375" style="186" customWidth="1"/>
    <col min="10762" max="10762" width="9.375" style="186" customWidth="1"/>
    <col min="10763" max="10763" width="11.375" style="186" customWidth="1"/>
    <col min="10764" max="11008" width="9.00390625" style="186" customWidth="1"/>
    <col min="11009" max="11009" width="22.875" style="186" customWidth="1"/>
    <col min="11010" max="11010" width="12.25390625" style="186" customWidth="1"/>
    <col min="11011" max="11011" width="11.75390625" style="186" customWidth="1"/>
    <col min="11012" max="11012" width="10.50390625" style="186" customWidth="1"/>
    <col min="11013" max="11013" width="8.625" style="186" customWidth="1"/>
    <col min="11014" max="11014" width="19.25390625" style="186" customWidth="1"/>
    <col min="11015" max="11016" width="11.75390625" style="186" customWidth="1"/>
    <col min="11017" max="11017" width="10.375" style="186" customWidth="1"/>
    <col min="11018" max="11018" width="9.375" style="186" customWidth="1"/>
    <col min="11019" max="11019" width="11.375" style="186" customWidth="1"/>
    <col min="11020" max="11264" width="9.00390625" style="186" customWidth="1"/>
    <col min="11265" max="11265" width="22.875" style="186" customWidth="1"/>
    <col min="11266" max="11266" width="12.25390625" style="186" customWidth="1"/>
    <col min="11267" max="11267" width="11.75390625" style="186" customWidth="1"/>
    <col min="11268" max="11268" width="10.50390625" style="186" customWidth="1"/>
    <col min="11269" max="11269" width="8.625" style="186" customWidth="1"/>
    <col min="11270" max="11270" width="19.25390625" style="186" customWidth="1"/>
    <col min="11271" max="11272" width="11.75390625" style="186" customWidth="1"/>
    <col min="11273" max="11273" width="10.375" style="186" customWidth="1"/>
    <col min="11274" max="11274" width="9.375" style="186" customWidth="1"/>
    <col min="11275" max="11275" width="11.375" style="186" customWidth="1"/>
    <col min="11276" max="11520" width="9.00390625" style="186" customWidth="1"/>
    <col min="11521" max="11521" width="22.875" style="186" customWidth="1"/>
    <col min="11522" max="11522" width="12.25390625" style="186" customWidth="1"/>
    <col min="11523" max="11523" width="11.75390625" style="186" customWidth="1"/>
    <col min="11524" max="11524" width="10.50390625" style="186" customWidth="1"/>
    <col min="11525" max="11525" width="8.625" style="186" customWidth="1"/>
    <col min="11526" max="11526" width="19.25390625" style="186" customWidth="1"/>
    <col min="11527" max="11528" width="11.75390625" style="186" customWidth="1"/>
    <col min="11529" max="11529" width="10.375" style="186" customWidth="1"/>
    <col min="11530" max="11530" width="9.375" style="186" customWidth="1"/>
    <col min="11531" max="11531" width="11.375" style="186" customWidth="1"/>
    <col min="11532" max="11776" width="9.00390625" style="186" customWidth="1"/>
    <col min="11777" max="11777" width="22.875" style="186" customWidth="1"/>
    <col min="11778" max="11778" width="12.25390625" style="186" customWidth="1"/>
    <col min="11779" max="11779" width="11.75390625" style="186" customWidth="1"/>
    <col min="11780" max="11780" width="10.50390625" style="186" customWidth="1"/>
    <col min="11781" max="11781" width="8.625" style="186" customWidth="1"/>
    <col min="11782" max="11782" width="19.25390625" style="186" customWidth="1"/>
    <col min="11783" max="11784" width="11.75390625" style="186" customWidth="1"/>
    <col min="11785" max="11785" width="10.375" style="186" customWidth="1"/>
    <col min="11786" max="11786" width="9.375" style="186" customWidth="1"/>
    <col min="11787" max="11787" width="11.375" style="186" customWidth="1"/>
    <col min="11788" max="12032" width="9.00390625" style="186" customWidth="1"/>
    <col min="12033" max="12033" width="22.875" style="186" customWidth="1"/>
    <col min="12034" max="12034" width="12.25390625" style="186" customWidth="1"/>
    <col min="12035" max="12035" width="11.75390625" style="186" customWidth="1"/>
    <col min="12036" max="12036" width="10.50390625" style="186" customWidth="1"/>
    <col min="12037" max="12037" width="8.625" style="186" customWidth="1"/>
    <col min="12038" max="12038" width="19.25390625" style="186" customWidth="1"/>
    <col min="12039" max="12040" width="11.75390625" style="186" customWidth="1"/>
    <col min="12041" max="12041" width="10.375" style="186" customWidth="1"/>
    <col min="12042" max="12042" width="9.375" style="186" customWidth="1"/>
    <col min="12043" max="12043" width="11.375" style="186" customWidth="1"/>
    <col min="12044" max="12288" width="9.00390625" style="186" customWidth="1"/>
    <col min="12289" max="12289" width="22.875" style="186" customWidth="1"/>
    <col min="12290" max="12290" width="12.25390625" style="186" customWidth="1"/>
    <col min="12291" max="12291" width="11.75390625" style="186" customWidth="1"/>
    <col min="12292" max="12292" width="10.50390625" style="186" customWidth="1"/>
    <col min="12293" max="12293" width="8.625" style="186" customWidth="1"/>
    <col min="12294" max="12294" width="19.25390625" style="186" customWidth="1"/>
    <col min="12295" max="12296" width="11.75390625" style="186" customWidth="1"/>
    <col min="12297" max="12297" width="10.375" style="186" customWidth="1"/>
    <col min="12298" max="12298" width="9.375" style="186" customWidth="1"/>
    <col min="12299" max="12299" width="11.375" style="186" customWidth="1"/>
    <col min="12300" max="12544" width="9.00390625" style="186" customWidth="1"/>
    <col min="12545" max="12545" width="22.875" style="186" customWidth="1"/>
    <col min="12546" max="12546" width="12.25390625" style="186" customWidth="1"/>
    <col min="12547" max="12547" width="11.75390625" style="186" customWidth="1"/>
    <col min="12548" max="12548" width="10.50390625" style="186" customWidth="1"/>
    <col min="12549" max="12549" width="8.625" style="186" customWidth="1"/>
    <col min="12550" max="12550" width="19.25390625" style="186" customWidth="1"/>
    <col min="12551" max="12552" width="11.75390625" style="186" customWidth="1"/>
    <col min="12553" max="12553" width="10.375" style="186" customWidth="1"/>
    <col min="12554" max="12554" width="9.375" style="186" customWidth="1"/>
    <col min="12555" max="12555" width="11.375" style="186" customWidth="1"/>
    <col min="12556" max="12800" width="9.00390625" style="186" customWidth="1"/>
    <col min="12801" max="12801" width="22.875" style="186" customWidth="1"/>
    <col min="12802" max="12802" width="12.25390625" style="186" customWidth="1"/>
    <col min="12803" max="12803" width="11.75390625" style="186" customWidth="1"/>
    <col min="12804" max="12804" width="10.50390625" style="186" customWidth="1"/>
    <col min="12805" max="12805" width="8.625" style="186" customWidth="1"/>
    <col min="12806" max="12806" width="19.25390625" style="186" customWidth="1"/>
    <col min="12807" max="12808" width="11.75390625" style="186" customWidth="1"/>
    <col min="12809" max="12809" width="10.375" style="186" customWidth="1"/>
    <col min="12810" max="12810" width="9.375" style="186" customWidth="1"/>
    <col min="12811" max="12811" width="11.375" style="186" customWidth="1"/>
    <col min="12812" max="13056" width="9.00390625" style="186" customWidth="1"/>
    <col min="13057" max="13057" width="22.875" style="186" customWidth="1"/>
    <col min="13058" max="13058" width="12.25390625" style="186" customWidth="1"/>
    <col min="13059" max="13059" width="11.75390625" style="186" customWidth="1"/>
    <col min="13060" max="13060" width="10.50390625" style="186" customWidth="1"/>
    <col min="13061" max="13061" width="8.625" style="186" customWidth="1"/>
    <col min="13062" max="13062" width="19.25390625" style="186" customWidth="1"/>
    <col min="13063" max="13064" width="11.75390625" style="186" customWidth="1"/>
    <col min="13065" max="13065" width="10.375" style="186" customWidth="1"/>
    <col min="13066" max="13066" width="9.375" style="186" customWidth="1"/>
    <col min="13067" max="13067" width="11.375" style="186" customWidth="1"/>
    <col min="13068" max="13312" width="9.00390625" style="186" customWidth="1"/>
    <col min="13313" max="13313" width="22.875" style="186" customWidth="1"/>
    <col min="13314" max="13314" width="12.25390625" style="186" customWidth="1"/>
    <col min="13315" max="13315" width="11.75390625" style="186" customWidth="1"/>
    <col min="13316" max="13316" width="10.50390625" style="186" customWidth="1"/>
    <col min="13317" max="13317" width="8.625" style="186" customWidth="1"/>
    <col min="13318" max="13318" width="19.25390625" style="186" customWidth="1"/>
    <col min="13319" max="13320" width="11.75390625" style="186" customWidth="1"/>
    <col min="13321" max="13321" width="10.375" style="186" customWidth="1"/>
    <col min="13322" max="13322" width="9.375" style="186" customWidth="1"/>
    <col min="13323" max="13323" width="11.375" style="186" customWidth="1"/>
    <col min="13324" max="13568" width="9.00390625" style="186" customWidth="1"/>
    <col min="13569" max="13569" width="22.875" style="186" customWidth="1"/>
    <col min="13570" max="13570" width="12.25390625" style="186" customWidth="1"/>
    <col min="13571" max="13571" width="11.75390625" style="186" customWidth="1"/>
    <col min="13572" max="13572" width="10.50390625" style="186" customWidth="1"/>
    <col min="13573" max="13573" width="8.625" style="186" customWidth="1"/>
    <col min="13574" max="13574" width="19.25390625" style="186" customWidth="1"/>
    <col min="13575" max="13576" width="11.75390625" style="186" customWidth="1"/>
    <col min="13577" max="13577" width="10.375" style="186" customWidth="1"/>
    <col min="13578" max="13578" width="9.375" style="186" customWidth="1"/>
    <col min="13579" max="13579" width="11.375" style="186" customWidth="1"/>
    <col min="13580" max="13824" width="9.00390625" style="186" customWidth="1"/>
    <col min="13825" max="13825" width="22.875" style="186" customWidth="1"/>
    <col min="13826" max="13826" width="12.25390625" style="186" customWidth="1"/>
    <col min="13827" max="13827" width="11.75390625" style="186" customWidth="1"/>
    <col min="13828" max="13828" width="10.50390625" style="186" customWidth="1"/>
    <col min="13829" max="13829" width="8.625" style="186" customWidth="1"/>
    <col min="13830" max="13830" width="19.25390625" style="186" customWidth="1"/>
    <col min="13831" max="13832" width="11.75390625" style="186" customWidth="1"/>
    <col min="13833" max="13833" width="10.375" style="186" customWidth="1"/>
    <col min="13834" max="13834" width="9.375" style="186" customWidth="1"/>
    <col min="13835" max="13835" width="11.375" style="186" customWidth="1"/>
    <col min="13836" max="14080" width="9.00390625" style="186" customWidth="1"/>
    <col min="14081" max="14081" width="22.875" style="186" customWidth="1"/>
    <col min="14082" max="14082" width="12.25390625" style="186" customWidth="1"/>
    <col min="14083" max="14083" width="11.75390625" style="186" customWidth="1"/>
    <col min="14084" max="14084" width="10.50390625" style="186" customWidth="1"/>
    <col min="14085" max="14085" width="8.625" style="186" customWidth="1"/>
    <col min="14086" max="14086" width="19.25390625" style="186" customWidth="1"/>
    <col min="14087" max="14088" width="11.75390625" style="186" customWidth="1"/>
    <col min="14089" max="14089" width="10.375" style="186" customWidth="1"/>
    <col min="14090" max="14090" width="9.375" style="186" customWidth="1"/>
    <col min="14091" max="14091" width="11.375" style="186" customWidth="1"/>
    <col min="14092" max="14336" width="9.00390625" style="186" customWidth="1"/>
    <col min="14337" max="14337" width="22.875" style="186" customWidth="1"/>
    <col min="14338" max="14338" width="12.25390625" style="186" customWidth="1"/>
    <col min="14339" max="14339" width="11.75390625" style="186" customWidth="1"/>
    <col min="14340" max="14340" width="10.50390625" style="186" customWidth="1"/>
    <col min="14341" max="14341" width="8.625" style="186" customWidth="1"/>
    <col min="14342" max="14342" width="19.25390625" style="186" customWidth="1"/>
    <col min="14343" max="14344" width="11.75390625" style="186" customWidth="1"/>
    <col min="14345" max="14345" width="10.375" style="186" customWidth="1"/>
    <col min="14346" max="14346" width="9.375" style="186" customWidth="1"/>
    <col min="14347" max="14347" width="11.375" style="186" customWidth="1"/>
    <col min="14348" max="14592" width="9.00390625" style="186" customWidth="1"/>
    <col min="14593" max="14593" width="22.875" style="186" customWidth="1"/>
    <col min="14594" max="14594" width="12.25390625" style="186" customWidth="1"/>
    <col min="14595" max="14595" width="11.75390625" style="186" customWidth="1"/>
    <col min="14596" max="14596" width="10.50390625" style="186" customWidth="1"/>
    <col min="14597" max="14597" width="8.625" style="186" customWidth="1"/>
    <col min="14598" max="14598" width="19.25390625" style="186" customWidth="1"/>
    <col min="14599" max="14600" width="11.75390625" style="186" customWidth="1"/>
    <col min="14601" max="14601" width="10.375" style="186" customWidth="1"/>
    <col min="14602" max="14602" width="9.375" style="186" customWidth="1"/>
    <col min="14603" max="14603" width="11.375" style="186" customWidth="1"/>
    <col min="14604" max="14848" width="9.00390625" style="186" customWidth="1"/>
    <col min="14849" max="14849" width="22.875" style="186" customWidth="1"/>
    <col min="14850" max="14850" width="12.25390625" style="186" customWidth="1"/>
    <col min="14851" max="14851" width="11.75390625" style="186" customWidth="1"/>
    <col min="14852" max="14852" width="10.50390625" style="186" customWidth="1"/>
    <col min="14853" max="14853" width="8.625" style="186" customWidth="1"/>
    <col min="14854" max="14854" width="19.25390625" style="186" customWidth="1"/>
    <col min="14855" max="14856" width="11.75390625" style="186" customWidth="1"/>
    <col min="14857" max="14857" width="10.375" style="186" customWidth="1"/>
    <col min="14858" max="14858" width="9.375" style="186" customWidth="1"/>
    <col min="14859" max="14859" width="11.375" style="186" customWidth="1"/>
    <col min="14860" max="15104" width="9.00390625" style="186" customWidth="1"/>
    <col min="15105" max="15105" width="22.875" style="186" customWidth="1"/>
    <col min="15106" max="15106" width="12.25390625" style="186" customWidth="1"/>
    <col min="15107" max="15107" width="11.75390625" style="186" customWidth="1"/>
    <col min="15108" max="15108" width="10.50390625" style="186" customWidth="1"/>
    <col min="15109" max="15109" width="8.625" style="186" customWidth="1"/>
    <col min="15110" max="15110" width="19.25390625" style="186" customWidth="1"/>
    <col min="15111" max="15112" width="11.75390625" style="186" customWidth="1"/>
    <col min="15113" max="15113" width="10.375" style="186" customWidth="1"/>
    <col min="15114" max="15114" width="9.375" style="186" customWidth="1"/>
    <col min="15115" max="15115" width="11.375" style="186" customWidth="1"/>
    <col min="15116" max="15360" width="9.00390625" style="186" customWidth="1"/>
    <col min="15361" max="15361" width="22.875" style="186" customWidth="1"/>
    <col min="15362" max="15362" width="12.25390625" style="186" customWidth="1"/>
    <col min="15363" max="15363" width="11.75390625" style="186" customWidth="1"/>
    <col min="15364" max="15364" width="10.50390625" style="186" customWidth="1"/>
    <col min="15365" max="15365" width="8.625" style="186" customWidth="1"/>
    <col min="15366" max="15366" width="19.25390625" style="186" customWidth="1"/>
    <col min="15367" max="15368" width="11.75390625" style="186" customWidth="1"/>
    <col min="15369" max="15369" width="10.375" style="186" customWidth="1"/>
    <col min="15370" max="15370" width="9.375" style="186" customWidth="1"/>
    <col min="15371" max="15371" width="11.375" style="186" customWidth="1"/>
    <col min="15372" max="15616" width="9.00390625" style="186" customWidth="1"/>
    <col min="15617" max="15617" width="22.875" style="186" customWidth="1"/>
    <col min="15618" max="15618" width="12.25390625" style="186" customWidth="1"/>
    <col min="15619" max="15619" width="11.75390625" style="186" customWidth="1"/>
    <col min="15620" max="15620" width="10.50390625" style="186" customWidth="1"/>
    <col min="15621" max="15621" width="8.625" style="186" customWidth="1"/>
    <col min="15622" max="15622" width="19.25390625" style="186" customWidth="1"/>
    <col min="15623" max="15624" width="11.75390625" style="186" customWidth="1"/>
    <col min="15625" max="15625" width="10.375" style="186" customWidth="1"/>
    <col min="15626" max="15626" width="9.375" style="186" customWidth="1"/>
    <col min="15627" max="15627" width="11.375" style="186" customWidth="1"/>
    <col min="15628" max="15872" width="9.00390625" style="186" customWidth="1"/>
    <col min="15873" max="15873" width="22.875" style="186" customWidth="1"/>
    <col min="15874" max="15874" width="12.25390625" style="186" customWidth="1"/>
    <col min="15875" max="15875" width="11.75390625" style="186" customWidth="1"/>
    <col min="15876" max="15876" width="10.50390625" style="186" customWidth="1"/>
    <col min="15877" max="15877" width="8.625" style="186" customWidth="1"/>
    <col min="15878" max="15878" width="19.25390625" style="186" customWidth="1"/>
    <col min="15879" max="15880" width="11.75390625" style="186" customWidth="1"/>
    <col min="15881" max="15881" width="10.375" style="186" customWidth="1"/>
    <col min="15882" max="15882" width="9.375" style="186" customWidth="1"/>
    <col min="15883" max="15883" width="11.375" style="186" customWidth="1"/>
    <col min="15884" max="16128" width="9.00390625" style="186" customWidth="1"/>
    <col min="16129" max="16129" width="22.875" style="186" customWidth="1"/>
    <col min="16130" max="16130" width="12.25390625" style="186" customWidth="1"/>
    <col min="16131" max="16131" width="11.75390625" style="186" customWidth="1"/>
    <col min="16132" max="16132" width="10.50390625" style="186" customWidth="1"/>
    <col min="16133" max="16133" width="8.625" style="186" customWidth="1"/>
    <col min="16134" max="16134" width="19.25390625" style="186" customWidth="1"/>
    <col min="16135" max="16136" width="11.75390625" style="186" customWidth="1"/>
    <col min="16137" max="16137" width="10.375" style="186" customWidth="1"/>
    <col min="16138" max="16138" width="9.375" style="186" customWidth="1"/>
    <col min="16139" max="16139" width="11.375" style="186" customWidth="1"/>
    <col min="16140" max="16384" width="9.00390625" style="186" customWidth="1"/>
  </cols>
  <sheetData>
    <row r="1" spans="2:11" ht="27">
      <c r="B1" s="187"/>
      <c r="C1" s="323" t="s">
        <v>324</v>
      </c>
      <c r="D1" s="323"/>
      <c r="E1" s="323"/>
      <c r="F1" s="323"/>
      <c r="G1" s="323"/>
      <c r="H1" s="323"/>
      <c r="K1" s="188">
        <f>C6-H6</f>
        <v>0</v>
      </c>
    </row>
    <row r="2" spans="1:10" ht="27.75" thickBot="1">
      <c r="A2" s="190"/>
      <c r="B2" s="190"/>
      <c r="C2" s="324"/>
      <c r="D2" s="324"/>
      <c r="E2" s="324"/>
      <c r="F2" s="324"/>
      <c r="G2" s="324"/>
      <c r="H2" s="324"/>
      <c r="I2" s="325" t="s">
        <v>124</v>
      </c>
      <c r="J2" s="325"/>
    </row>
    <row r="3" spans="1:10" s="191" customFormat="1" ht="27.75" customHeight="1">
      <c r="A3" s="326" t="s">
        <v>125</v>
      </c>
      <c r="B3" s="327"/>
      <c r="C3" s="327"/>
      <c r="D3" s="327"/>
      <c r="E3" s="327"/>
      <c r="F3" s="328" t="s">
        <v>126</v>
      </c>
      <c r="G3" s="327"/>
      <c r="H3" s="327"/>
      <c r="I3" s="327"/>
      <c r="J3" s="329"/>
    </row>
    <row r="4" spans="1:10" s="191" customFormat="1" ht="27.75" customHeight="1">
      <c r="A4" s="330" t="s">
        <v>127</v>
      </c>
      <c r="B4" s="192">
        <v>2016</v>
      </c>
      <c r="C4" s="192">
        <v>2017</v>
      </c>
      <c r="D4" s="332" t="s">
        <v>128</v>
      </c>
      <c r="E4" s="333"/>
      <c r="F4" s="334" t="s">
        <v>127</v>
      </c>
      <c r="G4" s="193">
        <f>B4</f>
        <v>2016</v>
      </c>
      <c r="H4" s="193">
        <f>C4</f>
        <v>2017</v>
      </c>
      <c r="I4" s="332" t="s">
        <v>128</v>
      </c>
      <c r="J4" s="336"/>
    </row>
    <row r="5" spans="1:12" s="191" customFormat="1" ht="27.75" customHeight="1" thickBot="1">
      <c r="A5" s="331"/>
      <c r="B5" s="194" t="s">
        <v>129</v>
      </c>
      <c r="C5" s="194" t="s">
        <v>130</v>
      </c>
      <c r="D5" s="195" t="s">
        <v>131</v>
      </c>
      <c r="E5" s="196" t="s">
        <v>132</v>
      </c>
      <c r="F5" s="335"/>
      <c r="G5" s="194" t="s">
        <v>129</v>
      </c>
      <c r="H5" s="194" t="s">
        <v>130</v>
      </c>
      <c r="I5" s="195" t="s">
        <v>131</v>
      </c>
      <c r="J5" s="197" t="s">
        <v>133</v>
      </c>
      <c r="K5" s="198"/>
      <c r="L5" s="198"/>
    </row>
    <row r="6" spans="1:13" s="191" customFormat="1" ht="27.75" customHeight="1">
      <c r="A6" s="199" t="s">
        <v>134</v>
      </c>
      <c r="B6" s="200">
        <f>SUM(B7:B12)</f>
        <v>1643034</v>
      </c>
      <c r="C6" s="200">
        <f>SUM(C7:C12)</f>
        <v>1556953</v>
      </c>
      <c r="D6" s="201">
        <f aca="true" t="shared" si="0" ref="D6:D12">C6-B6</f>
        <v>-86081</v>
      </c>
      <c r="E6" s="202">
        <f aca="true" t="shared" si="1" ref="E6:E11">D6/C6*100</f>
        <v>-5.528811723924871</v>
      </c>
      <c r="F6" s="203" t="s">
        <v>135</v>
      </c>
      <c r="G6" s="204">
        <f>'세출 예산'!D5</f>
        <v>1643034</v>
      </c>
      <c r="H6" s="204">
        <f>'세출 예산'!E5</f>
        <v>1556953</v>
      </c>
      <c r="I6" s="201">
        <f>H6-G6</f>
        <v>-86081</v>
      </c>
      <c r="J6" s="205">
        <f>I6/H6*100</f>
        <v>-5.528811723924871</v>
      </c>
      <c r="M6" s="286">
        <f>C6-H6</f>
        <v>0</v>
      </c>
    </row>
    <row r="7" spans="1:10" s="191" customFormat="1" ht="27.75" customHeight="1">
      <c r="A7" s="206" t="s">
        <v>136</v>
      </c>
      <c r="B7" s="207">
        <f>'세입 예산'!D6</f>
        <v>33408</v>
      </c>
      <c r="C7" s="207">
        <f>'세입 예산'!E6</f>
        <v>34752</v>
      </c>
      <c r="D7" s="208">
        <f t="shared" si="0"/>
        <v>1344</v>
      </c>
      <c r="E7" s="209">
        <f t="shared" si="1"/>
        <v>3.867403314917127</v>
      </c>
      <c r="F7" s="210" t="s">
        <v>137</v>
      </c>
      <c r="G7" s="211">
        <f>'세출 예산'!D6</f>
        <v>1353665</v>
      </c>
      <c r="H7" s="211">
        <f>'세출 예산'!E6</f>
        <v>1297007</v>
      </c>
      <c r="I7" s="208">
        <f>H7-G7</f>
        <v>-56658</v>
      </c>
      <c r="J7" s="212">
        <f>I7/H7*100</f>
        <v>-4.368365012679192</v>
      </c>
    </row>
    <row r="8" spans="1:10" s="191" customFormat="1" ht="27.75" customHeight="1">
      <c r="A8" s="206" t="s">
        <v>138</v>
      </c>
      <c r="B8" s="207">
        <f>'세입 예산'!D9</f>
        <v>1413326</v>
      </c>
      <c r="C8" s="207">
        <f>'세입 예산'!E9</f>
        <v>1339591</v>
      </c>
      <c r="D8" s="208">
        <f t="shared" si="0"/>
        <v>-73735</v>
      </c>
      <c r="E8" s="209">
        <f t="shared" si="1"/>
        <v>-5.504291981657087</v>
      </c>
      <c r="F8" s="210" t="s">
        <v>139</v>
      </c>
      <c r="G8" s="211">
        <f>'세출 예산'!D89</f>
        <v>122580</v>
      </c>
      <c r="H8" s="211">
        <f>'세출 예산'!E89</f>
        <v>78882</v>
      </c>
      <c r="I8" s="208">
        <f>H8-G8</f>
        <v>-43698</v>
      </c>
      <c r="J8" s="212">
        <f>I8/H8*100</f>
        <v>-55.39666844146953</v>
      </c>
    </row>
    <row r="9" spans="1:10" s="191" customFormat="1" ht="27.75" customHeight="1">
      <c r="A9" s="206" t="s">
        <v>140</v>
      </c>
      <c r="B9" s="207">
        <f>'세입 예산'!D23</f>
        <v>139600</v>
      </c>
      <c r="C9" s="207">
        <f>'세입 예산'!E23</f>
        <v>77000</v>
      </c>
      <c r="D9" s="208">
        <f t="shared" si="0"/>
        <v>-62600</v>
      </c>
      <c r="E9" s="209">
        <f t="shared" si="1"/>
        <v>-81.2987012987013</v>
      </c>
      <c r="F9" s="210" t="s">
        <v>141</v>
      </c>
      <c r="G9" s="211">
        <f>'세출 예산'!D98</f>
        <v>166259</v>
      </c>
      <c r="H9" s="211">
        <f>'세출 예산'!E98</f>
        <v>180534</v>
      </c>
      <c r="I9" s="208">
        <f>H9-G9</f>
        <v>14275</v>
      </c>
      <c r="J9" s="212">
        <f>I9/H9*100</f>
        <v>7.907097831987326</v>
      </c>
    </row>
    <row r="10" spans="1:10" s="191" customFormat="1" ht="27.75" customHeight="1">
      <c r="A10" s="206" t="s">
        <v>142</v>
      </c>
      <c r="B10" s="207">
        <f>'세입 예산'!D27</f>
        <v>2000</v>
      </c>
      <c r="C10" s="207">
        <f>'세입 예산'!E27</f>
        <v>15000</v>
      </c>
      <c r="D10" s="208">
        <f t="shared" si="0"/>
        <v>13000</v>
      </c>
      <c r="E10" s="209" t="s">
        <v>287</v>
      </c>
      <c r="F10" s="213" t="s">
        <v>143</v>
      </c>
      <c r="G10" s="214">
        <f>'세출 예산'!D135</f>
        <v>530</v>
      </c>
      <c r="H10" s="214">
        <f>'세출 예산'!E135</f>
        <v>530</v>
      </c>
      <c r="I10" s="208">
        <f>H10-G10</f>
        <v>0</v>
      </c>
      <c r="J10" s="215">
        <f>I10/H10*100</f>
        <v>0</v>
      </c>
    </row>
    <row r="11" spans="1:10" s="191" customFormat="1" ht="27.75" customHeight="1">
      <c r="A11" s="216" t="s">
        <v>144</v>
      </c>
      <c r="B11" s="207">
        <f>'세입 예산'!D30</f>
        <v>30000</v>
      </c>
      <c r="C11" s="207">
        <f>'세입 예산'!E30</f>
        <v>70000</v>
      </c>
      <c r="D11" s="208">
        <f t="shared" si="0"/>
        <v>40000</v>
      </c>
      <c r="E11" s="209">
        <f t="shared" si="1"/>
        <v>57.14285714285714</v>
      </c>
      <c r="F11" s="217"/>
      <c r="G11" s="217"/>
      <c r="H11" s="217"/>
      <c r="I11" s="217"/>
      <c r="J11" s="218"/>
    </row>
    <row r="12" spans="1:10" s="191" customFormat="1" ht="27.75" customHeight="1" thickBot="1">
      <c r="A12" s="219" t="s">
        <v>145</v>
      </c>
      <c r="B12" s="220">
        <f>'세입 예산'!D34</f>
        <v>24700</v>
      </c>
      <c r="C12" s="220">
        <f>'세입 예산'!E34</f>
        <v>20610</v>
      </c>
      <c r="D12" s="221">
        <f t="shared" si="0"/>
        <v>-4090</v>
      </c>
      <c r="E12" s="222">
        <f>D12/C12*100</f>
        <v>-19.844735565259583</v>
      </c>
      <c r="F12" s="223"/>
      <c r="G12" s="223"/>
      <c r="H12" s="223"/>
      <c r="I12" s="223"/>
      <c r="J12" s="224"/>
    </row>
    <row r="13" spans="1:10" ht="14.25">
      <c r="A13" s="225"/>
      <c r="B13" s="226"/>
      <c r="C13" s="226"/>
      <c r="D13" s="227"/>
      <c r="E13" s="228"/>
      <c r="F13" s="225"/>
      <c r="G13" s="226"/>
      <c r="H13" s="226"/>
      <c r="I13" s="227"/>
      <c r="J13" s="229"/>
    </row>
    <row r="14" spans="1:10" ht="14.25">
      <c r="A14" s="225"/>
      <c r="B14" s="225"/>
      <c r="C14" s="225"/>
      <c r="D14" s="225"/>
      <c r="E14" s="230"/>
      <c r="F14" s="225"/>
      <c r="G14" s="226"/>
      <c r="H14" s="226"/>
      <c r="I14" s="227"/>
      <c r="J14" s="230"/>
    </row>
    <row r="15" spans="1:10" ht="14.25">
      <c r="A15" s="225"/>
      <c r="B15" s="225"/>
      <c r="C15" s="225"/>
      <c r="D15" s="225"/>
      <c r="E15" s="230"/>
      <c r="F15" s="225"/>
      <c r="G15" s="225"/>
      <c r="H15" s="225"/>
      <c r="I15" s="225"/>
      <c r="J15" s="230"/>
    </row>
    <row r="16" spans="1:10" ht="14.25">
      <c r="A16" s="225"/>
      <c r="B16" s="225"/>
      <c r="C16" s="225"/>
      <c r="D16" s="225"/>
      <c r="E16" s="230"/>
      <c r="F16" s="225"/>
      <c r="G16" s="225"/>
      <c r="H16" s="225"/>
      <c r="I16" s="225"/>
      <c r="J16" s="230"/>
    </row>
    <row r="17" spans="1:10" ht="14.25">
      <c r="A17" s="225"/>
      <c r="B17" s="225"/>
      <c r="C17" s="225"/>
      <c r="D17" s="225"/>
      <c r="E17" s="230"/>
      <c r="F17" s="225"/>
      <c r="G17" s="225"/>
      <c r="H17" s="225"/>
      <c r="I17" s="225"/>
      <c r="J17" s="230"/>
    </row>
    <row r="18" spans="1:10" ht="14.25">
      <c r="A18" s="225"/>
      <c r="B18" s="225"/>
      <c r="C18" s="225"/>
      <c r="D18" s="225"/>
      <c r="E18" s="230"/>
      <c r="F18" s="225"/>
      <c r="G18" s="225"/>
      <c r="H18" s="225"/>
      <c r="I18" s="225"/>
      <c r="J18" s="230"/>
    </row>
    <row r="19" spans="1:10" ht="14.25">
      <c r="A19" s="225"/>
      <c r="B19" s="225"/>
      <c r="C19" s="225"/>
      <c r="D19" s="225"/>
      <c r="E19" s="230"/>
      <c r="F19" s="225"/>
      <c r="G19" s="225"/>
      <c r="H19" s="225"/>
      <c r="I19" s="225"/>
      <c r="J19" s="230"/>
    </row>
    <row r="20" spans="1:10" ht="14.25">
      <c r="A20" s="225"/>
      <c r="B20" s="225"/>
      <c r="C20" s="225"/>
      <c r="D20" s="225"/>
      <c r="E20" s="230"/>
      <c r="F20" s="225"/>
      <c r="G20" s="225"/>
      <c r="H20" s="225"/>
      <c r="I20" s="225"/>
      <c r="J20" s="230"/>
    </row>
    <row r="21" spans="1:10" ht="14.25">
      <c r="A21" s="225"/>
      <c r="B21" s="225"/>
      <c r="C21" s="225"/>
      <c r="D21" s="225"/>
      <c r="E21" s="230"/>
      <c r="F21" s="225"/>
      <c r="G21" s="225"/>
      <c r="H21" s="225"/>
      <c r="I21" s="225"/>
      <c r="J21" s="230"/>
    </row>
    <row r="22" spans="1:10" ht="14.25">
      <c r="A22" s="225"/>
      <c r="B22" s="225"/>
      <c r="C22" s="225"/>
      <c r="D22" s="225"/>
      <c r="E22" s="230"/>
      <c r="F22" s="225"/>
      <c r="G22" s="225"/>
      <c r="H22" s="225"/>
      <c r="I22" s="225"/>
      <c r="J22" s="230"/>
    </row>
    <row r="23" spans="1:10" ht="14.25">
      <c r="A23" s="225"/>
      <c r="B23" s="225"/>
      <c r="C23" s="225"/>
      <c r="D23" s="225"/>
      <c r="E23" s="230"/>
      <c r="F23" s="225"/>
      <c r="G23" s="225"/>
      <c r="H23" s="225"/>
      <c r="I23" s="225"/>
      <c r="J23" s="230"/>
    </row>
    <row r="24" spans="1:10" ht="14.25">
      <c r="A24" s="225"/>
      <c r="B24" s="225"/>
      <c r="C24" s="225"/>
      <c r="D24" s="225"/>
      <c r="E24" s="230"/>
      <c r="F24" s="225"/>
      <c r="G24" s="225"/>
      <c r="H24" s="225"/>
      <c r="I24" s="225"/>
      <c r="J24" s="230"/>
    </row>
  </sheetData>
  <mergeCells count="8">
    <mergeCell ref="C1:H2"/>
    <mergeCell ref="I2:J2"/>
    <mergeCell ref="A3:E3"/>
    <mergeCell ref="F3:J3"/>
    <mergeCell ref="A4:A5"/>
    <mergeCell ref="D4:E4"/>
    <mergeCell ref="F4:F5"/>
    <mergeCell ref="I4:J4"/>
  </mergeCells>
  <printOptions/>
  <pageMargins left="0.7" right="0.7" top="0.75" bottom="0.75" header="0.3" footer="0.3"/>
  <pageSetup horizontalDpi="600" verticalDpi="600" orientation="landscape" paperSize="9" r:id="rId1"/>
  <headerFooter>
    <oddFooter>&amp;C&amp;P+1&amp;R향기마을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view="pageLayout" workbookViewId="0" topLeftCell="A1">
      <selection activeCell="E5" sqref="E5"/>
    </sheetView>
  </sheetViews>
  <sheetFormatPr defaultColWidth="9.00390625" defaultRowHeight="14.25"/>
  <cols>
    <col min="1" max="2" width="3.875" style="0" bestFit="1" customWidth="1"/>
    <col min="3" max="3" width="20.375" style="0" customWidth="1"/>
    <col min="4" max="4" width="11.00390625" style="0" customWidth="1"/>
    <col min="5" max="5" width="10.25390625" style="0" customWidth="1"/>
    <col min="6" max="6" width="10.50390625" style="0" customWidth="1"/>
    <col min="7" max="7" width="3.00390625" style="0" customWidth="1"/>
    <col min="8" max="8" width="19.375" style="0" customWidth="1"/>
    <col min="9" max="9" width="7.375" style="0" customWidth="1"/>
    <col min="10" max="10" width="3.875" style="0" customWidth="1"/>
    <col min="11" max="11" width="5.125" style="0" customWidth="1"/>
    <col min="12" max="12" width="3.125" style="0" customWidth="1"/>
    <col min="13" max="13" width="3.75390625" style="0" bestFit="1" customWidth="1"/>
    <col min="14" max="14" width="3.625" style="0" customWidth="1"/>
    <col min="15" max="15" width="2.50390625" style="0" customWidth="1"/>
    <col min="16" max="16" width="14.125" style="0" customWidth="1"/>
    <col min="18" max="18" width="12.00390625" style="0" bestFit="1" customWidth="1"/>
    <col min="19" max="19" width="15.375" style="0" bestFit="1" customWidth="1"/>
    <col min="20" max="20" width="15.625" style="0" customWidth="1"/>
  </cols>
  <sheetData>
    <row r="1" spans="1:16" ht="30" customHeight="1">
      <c r="A1" s="341" t="s">
        <v>0</v>
      </c>
      <c r="B1" s="341"/>
      <c r="C1" s="341"/>
      <c r="D1" s="1"/>
      <c r="E1" s="1"/>
      <c r="F1" s="1"/>
      <c r="G1" s="6"/>
      <c r="H1" s="4"/>
      <c r="I1" s="2"/>
      <c r="J1" s="3"/>
      <c r="K1" s="3"/>
      <c r="L1" s="3"/>
      <c r="M1" s="4"/>
      <c r="N1" s="5"/>
      <c r="O1" s="6"/>
      <c r="P1" s="6"/>
    </row>
    <row r="2" spans="1:16" ht="18" customHeight="1" thickBot="1">
      <c r="A2" s="7"/>
      <c r="B2" s="7"/>
      <c r="C2" s="12"/>
      <c r="D2" s="11"/>
      <c r="E2" s="11"/>
      <c r="F2" s="12"/>
      <c r="G2" s="47"/>
      <c r="H2" s="12"/>
      <c r="I2" s="1"/>
      <c r="J2" s="367" t="s">
        <v>1</v>
      </c>
      <c r="K2" s="367"/>
      <c r="L2" s="367"/>
      <c r="M2" s="367"/>
      <c r="N2" s="367"/>
      <c r="O2" s="367"/>
      <c r="P2" s="367"/>
    </row>
    <row r="3" spans="1:16" ht="22.5" customHeight="1">
      <c r="A3" s="371" t="s">
        <v>2</v>
      </c>
      <c r="B3" s="372"/>
      <c r="C3" s="372"/>
      <c r="D3" s="83">
        <v>2016</v>
      </c>
      <c r="E3" s="83">
        <v>2017</v>
      </c>
      <c r="F3" s="13" t="s">
        <v>3</v>
      </c>
      <c r="G3" s="169"/>
      <c r="H3" s="85"/>
      <c r="I3" s="85"/>
      <c r="J3" s="343" t="s">
        <v>4</v>
      </c>
      <c r="K3" s="343"/>
      <c r="L3" s="343"/>
      <c r="M3" s="344"/>
      <c r="N3" s="344"/>
      <c r="O3" s="344"/>
      <c r="P3" s="345"/>
    </row>
    <row r="4" spans="1:16" ht="22.5" customHeight="1" thickBot="1">
      <c r="A4" s="86" t="s">
        <v>5</v>
      </c>
      <c r="B4" s="87" t="s">
        <v>6</v>
      </c>
      <c r="C4" s="88" t="s">
        <v>7</v>
      </c>
      <c r="D4" s="14" t="s">
        <v>36</v>
      </c>
      <c r="E4" s="14" t="s">
        <v>8</v>
      </c>
      <c r="F4" s="14" t="s">
        <v>35</v>
      </c>
      <c r="G4" s="51"/>
      <c r="H4" s="91"/>
      <c r="I4" s="91"/>
      <c r="J4" s="346"/>
      <c r="K4" s="346"/>
      <c r="L4" s="346"/>
      <c r="M4" s="346"/>
      <c r="N4" s="346"/>
      <c r="O4" s="346"/>
      <c r="P4" s="347"/>
    </row>
    <row r="5" spans="1:16" ht="22.5" customHeight="1">
      <c r="A5" s="348" t="s">
        <v>9</v>
      </c>
      <c r="B5" s="349"/>
      <c r="C5" s="350"/>
      <c r="D5" s="9">
        <v>1643034</v>
      </c>
      <c r="E5" s="9">
        <f>E6+E9+E23+E27+E30+E34</f>
        <v>1556953</v>
      </c>
      <c r="F5" s="93">
        <f>E5-D5</f>
        <v>-86081</v>
      </c>
      <c r="G5" s="170"/>
      <c r="H5" s="171"/>
      <c r="I5" s="170"/>
      <c r="J5" s="170"/>
      <c r="K5" s="170"/>
      <c r="L5" s="170"/>
      <c r="M5" s="172"/>
      <c r="N5" s="170"/>
      <c r="O5" s="170"/>
      <c r="P5" s="15"/>
    </row>
    <row r="6" spans="1:16" ht="22.5" customHeight="1">
      <c r="A6" s="364" t="s">
        <v>10</v>
      </c>
      <c r="B6" s="365"/>
      <c r="C6" s="366"/>
      <c r="D6" s="98">
        <v>33408</v>
      </c>
      <c r="E6" s="98">
        <f>E7</f>
        <v>34752</v>
      </c>
      <c r="F6" s="16">
        <f aca="true" t="shared" si="0" ref="F6:F39">E6-D6</f>
        <v>1344</v>
      </c>
      <c r="G6" s="52"/>
      <c r="H6" s="17"/>
      <c r="I6" s="48"/>
      <c r="J6" s="19"/>
      <c r="K6" s="19"/>
      <c r="L6" s="19"/>
      <c r="M6" s="18"/>
      <c r="N6" s="19"/>
      <c r="O6" s="151"/>
      <c r="P6" s="20"/>
    </row>
    <row r="7" spans="1:16" ht="22.5" customHeight="1">
      <c r="A7" s="104"/>
      <c r="B7" s="360" t="s">
        <v>11</v>
      </c>
      <c r="C7" s="361"/>
      <c r="D7" s="8">
        <v>33408</v>
      </c>
      <c r="E7" s="8">
        <f>E8</f>
        <v>34752</v>
      </c>
      <c r="F7" s="16">
        <f t="shared" si="0"/>
        <v>1344</v>
      </c>
      <c r="G7" s="52"/>
      <c r="H7" s="17"/>
      <c r="I7" s="49"/>
      <c r="J7" s="19"/>
      <c r="K7" s="19"/>
      <c r="L7" s="19"/>
      <c r="M7" s="18"/>
      <c r="N7" s="19"/>
      <c r="O7" s="151"/>
      <c r="P7" s="20"/>
    </row>
    <row r="8" spans="1:19" ht="22.5" customHeight="1">
      <c r="A8" s="106"/>
      <c r="B8" s="107"/>
      <c r="C8" s="21" t="s">
        <v>12</v>
      </c>
      <c r="D8" s="98">
        <v>33408</v>
      </c>
      <c r="E8" s="98">
        <v>34752</v>
      </c>
      <c r="F8" s="16">
        <f t="shared" si="0"/>
        <v>1344</v>
      </c>
      <c r="G8" s="53" t="s">
        <v>117</v>
      </c>
      <c r="H8" s="57" t="s">
        <v>95</v>
      </c>
      <c r="I8" s="342" t="s">
        <v>94</v>
      </c>
      <c r="J8" s="342"/>
      <c r="K8" s="342"/>
      <c r="L8" s="342"/>
      <c r="M8" s="342"/>
      <c r="N8" s="342"/>
      <c r="O8" s="23" t="s">
        <v>15</v>
      </c>
      <c r="P8" s="152">
        <v>34752000</v>
      </c>
      <c r="S8" s="67"/>
    </row>
    <row r="9" spans="1:16" ht="21.75" customHeight="1">
      <c r="A9" s="369" t="s">
        <v>16</v>
      </c>
      <c r="B9" s="370"/>
      <c r="C9" s="361"/>
      <c r="D9" s="98">
        <v>1413326</v>
      </c>
      <c r="E9" s="98">
        <f>E10</f>
        <v>1339591</v>
      </c>
      <c r="F9" s="16">
        <f t="shared" si="0"/>
        <v>-73735</v>
      </c>
      <c r="G9" s="54"/>
      <c r="H9" s="18"/>
      <c r="I9" s="130"/>
      <c r="J9" s="24"/>
      <c r="K9" s="24"/>
      <c r="L9" s="24"/>
      <c r="M9" s="25"/>
      <c r="N9" s="24"/>
      <c r="O9" s="26"/>
      <c r="P9" s="27"/>
    </row>
    <row r="10" spans="1:16" ht="21.75" customHeight="1">
      <c r="A10" s="104"/>
      <c r="B10" s="370" t="s">
        <v>17</v>
      </c>
      <c r="C10" s="361"/>
      <c r="D10" s="98">
        <v>1413326</v>
      </c>
      <c r="E10" s="98">
        <f>E11</f>
        <v>1339591</v>
      </c>
      <c r="F10" s="16">
        <f t="shared" si="0"/>
        <v>-73735</v>
      </c>
      <c r="G10" s="58"/>
      <c r="H10" s="18"/>
      <c r="I10" s="129"/>
      <c r="J10" s="35"/>
      <c r="K10" s="35"/>
      <c r="L10" s="35"/>
      <c r="M10" s="36"/>
      <c r="N10" s="35"/>
      <c r="O10" s="37"/>
      <c r="P10" s="38"/>
    </row>
    <row r="11" spans="1:19" ht="21.75" customHeight="1">
      <c r="A11" s="106"/>
      <c r="B11" s="133"/>
      <c r="C11" s="28" t="s">
        <v>18</v>
      </c>
      <c r="D11" s="98">
        <v>1413326</v>
      </c>
      <c r="E11" s="98">
        <v>1339591</v>
      </c>
      <c r="F11" s="16">
        <f t="shared" si="0"/>
        <v>-73735</v>
      </c>
      <c r="G11" s="158" t="s">
        <v>117</v>
      </c>
      <c r="H11" s="124" t="s">
        <v>96</v>
      </c>
      <c r="I11" s="338" t="s">
        <v>93</v>
      </c>
      <c r="J11" s="338"/>
      <c r="K11" s="338"/>
      <c r="L11" s="338"/>
      <c r="M11" s="338"/>
      <c r="N11" s="338"/>
      <c r="O11" s="119" t="s">
        <v>15</v>
      </c>
      <c r="P11" s="168">
        <v>1174161000</v>
      </c>
      <c r="S11" s="67"/>
    </row>
    <row r="12" spans="1:20" ht="21.75" customHeight="1">
      <c r="A12" s="106"/>
      <c r="B12" s="133"/>
      <c r="C12" s="29"/>
      <c r="D12" s="113"/>
      <c r="E12" s="113"/>
      <c r="F12" s="22"/>
      <c r="G12" s="116" t="s">
        <v>117</v>
      </c>
      <c r="H12" s="124" t="s">
        <v>97</v>
      </c>
      <c r="I12" s="338" t="s">
        <v>92</v>
      </c>
      <c r="J12" s="338"/>
      <c r="K12" s="338"/>
      <c r="L12" s="338"/>
      <c r="M12" s="338"/>
      <c r="N12" s="338"/>
      <c r="O12" s="119" t="s">
        <v>15</v>
      </c>
      <c r="P12" s="152">
        <v>68364000</v>
      </c>
      <c r="T12" s="118"/>
    </row>
    <row r="13" spans="1:16" ht="21.75" customHeight="1">
      <c r="A13" s="106"/>
      <c r="B13" s="133"/>
      <c r="C13" s="30"/>
      <c r="D13" s="31"/>
      <c r="E13" s="31"/>
      <c r="F13" s="22"/>
      <c r="G13" s="116" t="s">
        <v>117</v>
      </c>
      <c r="H13" s="124" t="s">
        <v>98</v>
      </c>
      <c r="I13" s="338" t="s">
        <v>91</v>
      </c>
      <c r="J13" s="338"/>
      <c r="K13" s="338"/>
      <c r="L13" s="338"/>
      <c r="M13" s="338"/>
      <c r="N13" s="338"/>
      <c r="O13" s="23" t="s">
        <v>15</v>
      </c>
      <c r="P13" s="152">
        <v>86385600</v>
      </c>
    </row>
    <row r="14" spans="1:16" ht="21.75" customHeight="1">
      <c r="A14" s="106"/>
      <c r="B14" s="133"/>
      <c r="C14" s="29"/>
      <c r="D14" s="31"/>
      <c r="E14" s="31"/>
      <c r="F14" s="22"/>
      <c r="G14" s="116" t="s">
        <v>117</v>
      </c>
      <c r="H14" s="124" t="s">
        <v>99</v>
      </c>
      <c r="I14" s="338" t="s">
        <v>89</v>
      </c>
      <c r="J14" s="338"/>
      <c r="K14" s="338"/>
      <c r="L14" s="338"/>
      <c r="M14" s="338"/>
      <c r="N14" s="338"/>
      <c r="O14" s="23" t="s">
        <v>15</v>
      </c>
      <c r="P14" s="152">
        <v>980000</v>
      </c>
    </row>
    <row r="15" spans="1:19" ht="21.75" customHeight="1">
      <c r="A15" s="106"/>
      <c r="B15" s="133"/>
      <c r="C15" s="29"/>
      <c r="D15" s="31"/>
      <c r="E15" s="31"/>
      <c r="F15" s="22"/>
      <c r="G15" s="116" t="s">
        <v>117</v>
      </c>
      <c r="H15" s="124" t="s">
        <v>100</v>
      </c>
      <c r="I15" s="338" t="s">
        <v>90</v>
      </c>
      <c r="J15" s="338"/>
      <c r="K15" s="338"/>
      <c r="L15" s="338"/>
      <c r="M15" s="338"/>
      <c r="N15" s="338"/>
      <c r="O15" s="23" t="s">
        <v>15</v>
      </c>
      <c r="P15" s="152">
        <v>1960000</v>
      </c>
      <c r="S15" s="67"/>
    </row>
    <row r="16" spans="1:16" ht="21.75" customHeight="1">
      <c r="A16" s="106"/>
      <c r="B16" s="133"/>
      <c r="C16" s="29"/>
      <c r="D16" s="31"/>
      <c r="E16" s="31"/>
      <c r="F16" s="22"/>
      <c r="G16" s="116" t="s">
        <v>117</v>
      </c>
      <c r="H16" s="117" t="s">
        <v>101</v>
      </c>
      <c r="I16" s="338" t="s">
        <v>88</v>
      </c>
      <c r="J16" s="338"/>
      <c r="K16" s="338"/>
      <c r="L16" s="338"/>
      <c r="M16" s="338"/>
      <c r="N16" s="338"/>
      <c r="O16" s="23" t="s">
        <v>15</v>
      </c>
      <c r="P16" s="152">
        <v>540000</v>
      </c>
    </row>
    <row r="17" spans="1:16" ht="21.75" customHeight="1">
      <c r="A17" s="106"/>
      <c r="B17" s="110"/>
      <c r="C17" s="29"/>
      <c r="D17" s="31"/>
      <c r="E17" s="31"/>
      <c r="F17" s="22"/>
      <c r="G17" s="116" t="s">
        <v>117</v>
      </c>
      <c r="H17" s="117" t="s">
        <v>102</v>
      </c>
      <c r="I17" s="338" t="s">
        <v>87</v>
      </c>
      <c r="J17" s="338"/>
      <c r="K17" s="338"/>
      <c r="L17" s="338"/>
      <c r="M17" s="338"/>
      <c r="N17" s="338"/>
      <c r="O17" s="23" t="s">
        <v>15</v>
      </c>
      <c r="P17" s="152">
        <v>720000</v>
      </c>
    </row>
    <row r="18" spans="1:18" ht="21.75" customHeight="1">
      <c r="A18" s="106"/>
      <c r="B18" s="110"/>
      <c r="C18" s="29"/>
      <c r="D18" s="31"/>
      <c r="E18" s="31"/>
      <c r="F18" s="22"/>
      <c r="G18" s="116" t="s">
        <v>117</v>
      </c>
      <c r="H18" s="117" t="s">
        <v>103</v>
      </c>
      <c r="I18" s="338" t="s">
        <v>86</v>
      </c>
      <c r="J18" s="338"/>
      <c r="K18" s="338"/>
      <c r="L18" s="338"/>
      <c r="M18" s="338"/>
      <c r="N18" s="338"/>
      <c r="O18" s="23" t="s">
        <v>15</v>
      </c>
      <c r="P18" s="152">
        <v>1080000</v>
      </c>
      <c r="R18" s="65"/>
    </row>
    <row r="19" spans="1:16" ht="21.75" customHeight="1">
      <c r="A19" s="106"/>
      <c r="B19" s="110"/>
      <c r="C19" s="29"/>
      <c r="D19" s="31"/>
      <c r="E19" s="31"/>
      <c r="F19" s="22"/>
      <c r="G19" s="116" t="s">
        <v>117</v>
      </c>
      <c r="H19" s="117" t="s">
        <v>104</v>
      </c>
      <c r="I19" s="338" t="s">
        <v>85</v>
      </c>
      <c r="J19" s="338"/>
      <c r="K19" s="338"/>
      <c r="L19" s="338"/>
      <c r="M19" s="338"/>
      <c r="N19" s="338"/>
      <c r="O19" s="23" t="s">
        <v>15</v>
      </c>
      <c r="P19" s="152">
        <v>1800000</v>
      </c>
    </row>
    <row r="20" spans="1:16" ht="21.75" customHeight="1">
      <c r="A20" s="132"/>
      <c r="B20" s="110"/>
      <c r="C20" s="32"/>
      <c r="D20" s="31"/>
      <c r="E20" s="31"/>
      <c r="F20" s="22"/>
      <c r="G20" s="116" t="s">
        <v>117</v>
      </c>
      <c r="H20" s="117" t="s">
        <v>105</v>
      </c>
      <c r="I20" s="338" t="s">
        <v>82</v>
      </c>
      <c r="J20" s="338"/>
      <c r="K20" s="338"/>
      <c r="L20" s="338"/>
      <c r="M20" s="338"/>
      <c r="N20" s="338"/>
      <c r="O20" s="23" t="s">
        <v>15</v>
      </c>
      <c r="P20" s="152">
        <v>1500000</v>
      </c>
    </row>
    <row r="21" spans="1:18" ht="21.75" customHeight="1">
      <c r="A21" s="106"/>
      <c r="B21" s="110"/>
      <c r="C21" s="29"/>
      <c r="D21" s="31"/>
      <c r="E21" s="31"/>
      <c r="F21" s="22"/>
      <c r="G21" s="116" t="s">
        <v>117</v>
      </c>
      <c r="H21" s="117" t="s">
        <v>107</v>
      </c>
      <c r="I21" s="338" t="s">
        <v>83</v>
      </c>
      <c r="J21" s="338"/>
      <c r="K21" s="338"/>
      <c r="L21" s="338"/>
      <c r="M21" s="338"/>
      <c r="N21" s="338"/>
      <c r="O21" s="23" t="s">
        <v>15</v>
      </c>
      <c r="P21" s="152">
        <v>500000</v>
      </c>
      <c r="R21" s="65"/>
    </row>
    <row r="22" spans="1:16" ht="21.75" customHeight="1" thickBot="1">
      <c r="A22" s="154"/>
      <c r="B22" s="173"/>
      <c r="C22" s="174"/>
      <c r="D22" s="175"/>
      <c r="E22" s="175"/>
      <c r="F22" s="68"/>
      <c r="G22" s="73" t="s">
        <v>117</v>
      </c>
      <c r="H22" s="69" t="s">
        <v>106</v>
      </c>
      <c r="I22" s="340" t="s">
        <v>84</v>
      </c>
      <c r="J22" s="340"/>
      <c r="K22" s="340"/>
      <c r="L22" s="340"/>
      <c r="M22" s="340"/>
      <c r="N22" s="340"/>
      <c r="O22" s="70" t="s">
        <v>15</v>
      </c>
      <c r="P22" s="71">
        <v>1600000</v>
      </c>
    </row>
    <row r="23" spans="1:16" ht="22.5" customHeight="1">
      <c r="A23" s="354" t="s">
        <v>20</v>
      </c>
      <c r="B23" s="355"/>
      <c r="C23" s="356"/>
      <c r="D23" s="176">
        <v>139600</v>
      </c>
      <c r="E23" s="176">
        <f>E24</f>
        <v>77000</v>
      </c>
      <c r="F23" s="177">
        <f t="shared" si="0"/>
        <v>-62600</v>
      </c>
      <c r="G23" s="178"/>
      <c r="H23" s="179"/>
      <c r="I23" s="96"/>
      <c r="J23" s="96"/>
      <c r="K23" s="96"/>
      <c r="L23" s="96"/>
      <c r="M23" s="96"/>
      <c r="N23" s="96"/>
      <c r="O23" s="96"/>
      <c r="P23" s="180"/>
    </row>
    <row r="24" spans="1:16" ht="22.5" customHeight="1">
      <c r="A24" s="34"/>
      <c r="B24" s="360" t="s">
        <v>21</v>
      </c>
      <c r="C24" s="361"/>
      <c r="D24" s="8">
        <v>139600</v>
      </c>
      <c r="E24" s="8">
        <f>E25+E26</f>
        <v>77000</v>
      </c>
      <c r="F24" s="33">
        <f t="shared" si="0"/>
        <v>-62600</v>
      </c>
      <c r="G24" s="56"/>
      <c r="H24" s="18"/>
      <c r="I24" s="129"/>
      <c r="J24" s="35"/>
      <c r="K24" s="35"/>
      <c r="L24" s="35"/>
      <c r="M24" s="36"/>
      <c r="N24" s="35"/>
      <c r="O24" s="37"/>
      <c r="P24" s="38"/>
    </row>
    <row r="25" spans="1:19" ht="22.5" customHeight="1">
      <c r="A25" s="106"/>
      <c r="B25" s="131"/>
      <c r="C25" s="62" t="s">
        <v>22</v>
      </c>
      <c r="D25" s="10">
        <v>100000</v>
      </c>
      <c r="E25" s="10">
        <v>32000</v>
      </c>
      <c r="F25" s="33">
        <f t="shared" si="0"/>
        <v>-68000</v>
      </c>
      <c r="G25" s="53" t="s">
        <v>117</v>
      </c>
      <c r="H25" s="18" t="s">
        <v>108</v>
      </c>
      <c r="I25" s="342" t="s">
        <v>378</v>
      </c>
      <c r="J25" s="342"/>
      <c r="K25" s="342"/>
      <c r="L25" s="342"/>
      <c r="M25" s="342"/>
      <c r="N25" s="342"/>
      <c r="O25" s="50" t="s">
        <v>15</v>
      </c>
      <c r="P25" s="27">
        <v>32000000</v>
      </c>
      <c r="S25" s="67"/>
    </row>
    <row r="26" spans="1:16" ht="22.5" customHeight="1">
      <c r="A26" s="162"/>
      <c r="B26" s="78"/>
      <c r="C26" s="77" t="s">
        <v>23</v>
      </c>
      <c r="D26" s="160">
        <v>39600</v>
      </c>
      <c r="E26" s="160">
        <v>45000</v>
      </c>
      <c r="F26" s="161">
        <f t="shared" si="0"/>
        <v>5400</v>
      </c>
      <c r="G26" s="121" t="s">
        <v>117</v>
      </c>
      <c r="H26" s="18" t="s">
        <v>109</v>
      </c>
      <c r="I26" s="342" t="s">
        <v>118</v>
      </c>
      <c r="J26" s="342"/>
      <c r="K26" s="342"/>
      <c r="L26" s="342"/>
      <c r="M26" s="342"/>
      <c r="N26" s="342"/>
      <c r="O26" s="153" t="s">
        <v>15</v>
      </c>
      <c r="P26" s="159">
        <v>45000000</v>
      </c>
    </row>
    <row r="27" spans="1:16" ht="22.5" customHeight="1">
      <c r="A27" s="357" t="s">
        <v>24</v>
      </c>
      <c r="B27" s="358"/>
      <c r="C27" s="359"/>
      <c r="D27" s="160">
        <v>2000</v>
      </c>
      <c r="E27" s="160">
        <f>E28</f>
        <v>15000</v>
      </c>
      <c r="F27" s="161">
        <f t="shared" si="0"/>
        <v>13000</v>
      </c>
      <c r="G27" s="59"/>
      <c r="H27" s="181"/>
      <c r="I27" s="60"/>
      <c r="J27" s="60"/>
      <c r="K27" s="60"/>
      <c r="L27" s="60"/>
      <c r="M27" s="60"/>
      <c r="N27" s="60"/>
      <c r="O27" s="60"/>
      <c r="P27" s="61"/>
    </row>
    <row r="28" spans="1:16" ht="22.5" customHeight="1">
      <c r="A28" s="34"/>
      <c r="B28" s="360" t="s">
        <v>25</v>
      </c>
      <c r="C28" s="361"/>
      <c r="D28" s="8">
        <v>2000</v>
      </c>
      <c r="E28" s="8">
        <f>E29</f>
        <v>15000</v>
      </c>
      <c r="F28" s="33">
        <f t="shared" si="0"/>
        <v>13000</v>
      </c>
      <c r="G28" s="56"/>
      <c r="H28" s="18"/>
      <c r="I28" s="129"/>
      <c r="J28" s="35"/>
      <c r="K28" s="35"/>
      <c r="L28" s="35"/>
      <c r="M28" s="36"/>
      <c r="N28" s="35"/>
      <c r="O28" s="37"/>
      <c r="P28" s="38"/>
    </row>
    <row r="29" spans="1:19" ht="22.5" customHeight="1">
      <c r="A29" s="162"/>
      <c r="B29" s="292"/>
      <c r="C29" s="62" t="s">
        <v>26</v>
      </c>
      <c r="D29" s="10">
        <v>2000</v>
      </c>
      <c r="E29" s="10">
        <v>15000</v>
      </c>
      <c r="F29" s="33">
        <f t="shared" si="0"/>
        <v>13000</v>
      </c>
      <c r="G29" s="53" t="s">
        <v>117</v>
      </c>
      <c r="H29" s="122" t="s">
        <v>374</v>
      </c>
      <c r="I29" s="342" t="s">
        <v>375</v>
      </c>
      <c r="J29" s="342"/>
      <c r="K29" s="342"/>
      <c r="L29" s="342"/>
      <c r="M29" s="342"/>
      <c r="N29" s="342"/>
      <c r="O29" s="153" t="s">
        <v>15</v>
      </c>
      <c r="P29" s="159">
        <v>15000000</v>
      </c>
      <c r="S29" s="67"/>
    </row>
    <row r="30" spans="1:16" ht="22.5" customHeight="1">
      <c r="A30" s="352" t="s">
        <v>27</v>
      </c>
      <c r="B30" s="353"/>
      <c r="C30" s="353"/>
      <c r="D30" s="160">
        <v>30000</v>
      </c>
      <c r="E30" s="160">
        <v>70000</v>
      </c>
      <c r="F30" s="161">
        <f t="shared" si="0"/>
        <v>40000</v>
      </c>
      <c r="G30" s="63"/>
      <c r="H30" s="122"/>
      <c r="I30" s="119"/>
      <c r="J30" s="64"/>
      <c r="K30" s="64"/>
      <c r="L30" s="64"/>
      <c r="M30" s="118"/>
      <c r="N30" s="64"/>
      <c r="O30" s="23"/>
      <c r="P30" s="152"/>
    </row>
    <row r="31" spans="1:16" ht="22.5" customHeight="1">
      <c r="A31" s="362"/>
      <c r="B31" s="351" t="s">
        <v>28</v>
      </c>
      <c r="C31" s="351"/>
      <c r="D31" s="8">
        <v>30000</v>
      </c>
      <c r="E31" s="8">
        <v>70000</v>
      </c>
      <c r="F31" s="16">
        <f t="shared" si="0"/>
        <v>40000</v>
      </c>
      <c r="G31" s="56"/>
      <c r="H31" s="18"/>
      <c r="I31" s="129"/>
      <c r="J31" s="35"/>
      <c r="K31" s="35"/>
      <c r="L31" s="35"/>
      <c r="M31" s="36"/>
      <c r="N31" s="35"/>
      <c r="O31" s="37"/>
      <c r="P31" s="38"/>
    </row>
    <row r="32" spans="1:16" ht="22.5" customHeight="1">
      <c r="A32" s="363"/>
      <c r="B32" s="39"/>
      <c r="C32" s="40" t="s">
        <v>29</v>
      </c>
      <c r="D32" s="98">
        <v>10000</v>
      </c>
      <c r="E32" s="98">
        <v>20000</v>
      </c>
      <c r="F32" s="16">
        <f t="shared" si="0"/>
        <v>10000</v>
      </c>
      <c r="G32" s="53" t="s">
        <v>117</v>
      </c>
      <c r="H32" s="122" t="s">
        <v>110</v>
      </c>
      <c r="I32" s="342" t="s">
        <v>119</v>
      </c>
      <c r="J32" s="342"/>
      <c r="K32" s="342"/>
      <c r="L32" s="342"/>
      <c r="M32" s="342"/>
      <c r="N32" s="342"/>
      <c r="O32" s="23" t="s">
        <v>15</v>
      </c>
      <c r="P32" s="152">
        <v>20000000</v>
      </c>
    </row>
    <row r="33" spans="1:19" ht="22.5" customHeight="1">
      <c r="A33" s="41"/>
      <c r="B33" s="147"/>
      <c r="C33" s="40" t="s">
        <v>30</v>
      </c>
      <c r="D33" s="98">
        <v>20000</v>
      </c>
      <c r="E33" s="98">
        <v>50000</v>
      </c>
      <c r="F33" s="16">
        <f t="shared" si="0"/>
        <v>30000</v>
      </c>
      <c r="G33" s="53" t="s">
        <v>117</v>
      </c>
      <c r="H33" s="122" t="s">
        <v>111</v>
      </c>
      <c r="I33" s="342" t="s">
        <v>120</v>
      </c>
      <c r="J33" s="342"/>
      <c r="K33" s="342"/>
      <c r="L33" s="342"/>
      <c r="M33" s="342"/>
      <c r="N33" s="342"/>
      <c r="O33" s="50" t="s">
        <v>15</v>
      </c>
      <c r="P33" s="27">
        <v>50000000</v>
      </c>
      <c r="S33" s="67"/>
    </row>
    <row r="34" spans="1:16" ht="22.5" customHeight="1">
      <c r="A34" s="368" t="s">
        <v>31</v>
      </c>
      <c r="B34" s="351"/>
      <c r="C34" s="351"/>
      <c r="D34" s="10">
        <v>24700</v>
      </c>
      <c r="E34" s="10">
        <v>20610</v>
      </c>
      <c r="F34" s="16">
        <f t="shared" si="0"/>
        <v>-4090</v>
      </c>
      <c r="G34" s="54"/>
      <c r="H34" s="18"/>
      <c r="I34" s="130"/>
      <c r="J34" s="24"/>
      <c r="K34" s="24"/>
      <c r="L34" s="24"/>
      <c r="M34" s="25"/>
      <c r="N34" s="24"/>
      <c r="O34" s="26"/>
      <c r="P34" s="27"/>
    </row>
    <row r="35" spans="1:16" ht="22.5" customHeight="1">
      <c r="A35" s="45"/>
      <c r="B35" s="351" t="s">
        <v>32</v>
      </c>
      <c r="C35" s="351"/>
      <c r="D35" s="8">
        <v>24700</v>
      </c>
      <c r="E35" s="8">
        <f>E36+E39</f>
        <v>20610</v>
      </c>
      <c r="F35" s="33">
        <f t="shared" si="0"/>
        <v>-4090</v>
      </c>
      <c r="G35" s="56"/>
      <c r="H35" s="18"/>
      <c r="I35" s="129"/>
      <c r="J35" s="35"/>
      <c r="K35" s="35"/>
      <c r="L35" s="35"/>
      <c r="M35" s="36"/>
      <c r="N35" s="35"/>
      <c r="O35" s="37"/>
      <c r="P35" s="38"/>
    </row>
    <row r="36" spans="1:16" ht="22.5" customHeight="1">
      <c r="A36" s="46"/>
      <c r="B36" s="43"/>
      <c r="C36" s="40" t="s">
        <v>33</v>
      </c>
      <c r="D36" s="98">
        <v>90</v>
      </c>
      <c r="E36" s="98">
        <v>90</v>
      </c>
      <c r="F36" s="22"/>
      <c r="G36" s="55" t="s">
        <v>117</v>
      </c>
      <c r="H36" s="117" t="s">
        <v>112</v>
      </c>
      <c r="I36" s="337" t="s">
        <v>121</v>
      </c>
      <c r="J36" s="337"/>
      <c r="K36" s="337"/>
      <c r="L36" s="337"/>
      <c r="M36" s="337"/>
      <c r="N36" s="337"/>
      <c r="O36" s="23" t="s">
        <v>15</v>
      </c>
      <c r="P36" s="152">
        <v>30000</v>
      </c>
    </row>
    <row r="37" spans="1:16" ht="22.5" customHeight="1">
      <c r="A37" s="46"/>
      <c r="B37" s="44"/>
      <c r="C37" s="42"/>
      <c r="D37" s="113"/>
      <c r="E37" s="113"/>
      <c r="F37" s="22"/>
      <c r="G37" s="55" t="s">
        <v>117</v>
      </c>
      <c r="H37" s="117" t="s">
        <v>113</v>
      </c>
      <c r="I37" s="338" t="s">
        <v>121</v>
      </c>
      <c r="J37" s="338"/>
      <c r="K37" s="338"/>
      <c r="L37" s="338"/>
      <c r="M37" s="338"/>
      <c r="N37" s="338"/>
      <c r="O37" s="23" t="s">
        <v>15</v>
      </c>
      <c r="P37" s="152">
        <v>30000</v>
      </c>
    </row>
    <row r="38" spans="1:16" ht="22.5" customHeight="1">
      <c r="A38" s="46"/>
      <c r="B38" s="44"/>
      <c r="C38" s="42"/>
      <c r="D38" s="113"/>
      <c r="E38" s="113"/>
      <c r="F38" s="22"/>
      <c r="G38" s="63" t="s">
        <v>117</v>
      </c>
      <c r="H38" s="122" t="s">
        <v>114</v>
      </c>
      <c r="I38" s="339" t="s">
        <v>121</v>
      </c>
      <c r="J38" s="339"/>
      <c r="K38" s="339"/>
      <c r="L38" s="339"/>
      <c r="M38" s="339"/>
      <c r="N38" s="339"/>
      <c r="O38" s="153" t="s">
        <v>15</v>
      </c>
      <c r="P38" s="159">
        <v>60000</v>
      </c>
    </row>
    <row r="39" spans="1:16" ht="22.5" customHeight="1">
      <c r="A39" s="46"/>
      <c r="B39" s="44"/>
      <c r="C39" s="74" t="s">
        <v>34</v>
      </c>
      <c r="D39" s="66">
        <v>24610</v>
      </c>
      <c r="E39" s="98">
        <v>20520</v>
      </c>
      <c r="F39" s="16">
        <f t="shared" si="0"/>
        <v>-4090</v>
      </c>
      <c r="G39" s="116" t="s">
        <v>117</v>
      </c>
      <c r="H39" s="117" t="s">
        <v>115</v>
      </c>
      <c r="I39" s="337" t="s">
        <v>122</v>
      </c>
      <c r="J39" s="337"/>
      <c r="K39" s="337"/>
      <c r="L39" s="337"/>
      <c r="M39" s="337"/>
      <c r="N39" s="337"/>
      <c r="O39" s="23" t="s">
        <v>15</v>
      </c>
      <c r="P39" s="152">
        <v>1800000</v>
      </c>
    </row>
    <row r="40" spans="1:18" ht="22.5" customHeight="1" thickBot="1">
      <c r="A40" s="72"/>
      <c r="B40" s="182"/>
      <c r="C40" s="183"/>
      <c r="D40" s="184"/>
      <c r="E40" s="184"/>
      <c r="F40" s="68"/>
      <c r="G40" s="185" t="s">
        <v>117</v>
      </c>
      <c r="H40" s="69" t="s">
        <v>116</v>
      </c>
      <c r="I40" s="340" t="s">
        <v>123</v>
      </c>
      <c r="J40" s="340"/>
      <c r="K40" s="340"/>
      <c r="L40" s="340"/>
      <c r="M40" s="340"/>
      <c r="N40" s="340"/>
      <c r="O40" s="70" t="s">
        <v>15</v>
      </c>
      <c r="P40" s="71">
        <v>18720000</v>
      </c>
      <c r="R40" s="67"/>
    </row>
  </sheetData>
  <mergeCells count="41">
    <mergeCell ref="A6:C6"/>
    <mergeCell ref="J2:P2"/>
    <mergeCell ref="A34:C34"/>
    <mergeCell ref="A9:C9"/>
    <mergeCell ref="B7:C7"/>
    <mergeCell ref="B10:C10"/>
    <mergeCell ref="A3:C3"/>
    <mergeCell ref="I25:N25"/>
    <mergeCell ref="I26:N26"/>
    <mergeCell ref="I32:N32"/>
    <mergeCell ref="I33:N33"/>
    <mergeCell ref="I29:N29"/>
    <mergeCell ref="B35:C35"/>
    <mergeCell ref="A30:C30"/>
    <mergeCell ref="A23:C23"/>
    <mergeCell ref="A27:C27"/>
    <mergeCell ref="B28:C28"/>
    <mergeCell ref="A31:A32"/>
    <mergeCell ref="B31:C31"/>
    <mergeCell ref="B24:C24"/>
    <mergeCell ref="A1:C1"/>
    <mergeCell ref="I20:N20"/>
    <mergeCell ref="I21:N21"/>
    <mergeCell ref="I22:N22"/>
    <mergeCell ref="I19:N19"/>
    <mergeCell ref="I18:N18"/>
    <mergeCell ref="I17:N17"/>
    <mergeCell ref="I16:N16"/>
    <mergeCell ref="I15:N15"/>
    <mergeCell ref="I14:N14"/>
    <mergeCell ref="I13:N13"/>
    <mergeCell ref="I12:N12"/>
    <mergeCell ref="I11:N11"/>
    <mergeCell ref="I8:N8"/>
    <mergeCell ref="J3:P4"/>
    <mergeCell ref="A5:C5"/>
    <mergeCell ref="I36:N36"/>
    <mergeCell ref="I37:N37"/>
    <mergeCell ref="I38:N38"/>
    <mergeCell ref="I39:N39"/>
    <mergeCell ref="I40:N40"/>
  </mergeCells>
  <printOptions/>
  <pageMargins left="0.984251968503937" right="0.1968503937007874" top="0.5905511811023623" bottom="0.5905511811023623" header="0.31496062992125984" footer="0.31496062992125984"/>
  <pageSetup fitToHeight="0" horizontalDpi="600" verticalDpi="600" orientation="landscape" paperSize="9" r:id="rId1"/>
  <headerFooter>
    <oddFooter>&amp;C&amp;P+2&amp;R향기마을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8"/>
  <sheetViews>
    <sheetView view="pageLayout" zoomScaleSheetLayoutView="100" workbookViewId="0" topLeftCell="A1">
      <selection activeCell="Q67" sqref="Q67:Q71"/>
    </sheetView>
  </sheetViews>
  <sheetFormatPr defaultColWidth="9.00390625" defaultRowHeight="14.25"/>
  <cols>
    <col min="1" max="1" width="3.125" style="0" customWidth="1"/>
    <col min="2" max="2" width="2.50390625" style="0" customWidth="1"/>
    <col min="3" max="3" width="18.625" style="0" customWidth="1"/>
    <col min="4" max="4" width="9.00390625" style="0" customWidth="1"/>
    <col min="5" max="5" width="9.50390625" style="0" customWidth="1"/>
    <col min="6" max="6" width="10.125" style="0" customWidth="1"/>
    <col min="7" max="7" width="1.625" style="0" customWidth="1"/>
    <col min="8" max="8" width="24.50390625" style="0" customWidth="1"/>
    <col min="9" max="9" width="4.875" style="255" customWidth="1"/>
    <col min="10" max="10" width="5.125" style="255" bestFit="1" customWidth="1"/>
    <col min="11" max="11" width="3.875" style="255" bestFit="1" customWidth="1"/>
    <col min="12" max="12" width="5.125" style="255" bestFit="1" customWidth="1"/>
    <col min="13" max="13" width="3.875" style="255" bestFit="1" customWidth="1"/>
    <col min="14" max="14" width="3.75390625" style="255" bestFit="1" customWidth="1"/>
    <col min="15" max="15" width="3.625" style="0" bestFit="1" customWidth="1"/>
    <col min="16" max="16" width="16.625" style="75" bestFit="1" customWidth="1"/>
    <col min="17" max="17" width="16.50390625" style="75" bestFit="1" customWidth="1"/>
    <col min="18" max="18" width="17.125" style="0" customWidth="1"/>
    <col min="19" max="19" width="12.75390625" style="0" bestFit="1" customWidth="1"/>
    <col min="21" max="21" width="12.75390625" style="0" bestFit="1" customWidth="1"/>
  </cols>
  <sheetData>
    <row r="1" spans="1:16" ht="30" customHeight="1">
      <c r="A1" s="303"/>
      <c r="B1" s="304"/>
      <c r="C1" s="386" t="s">
        <v>37</v>
      </c>
      <c r="D1" s="305"/>
      <c r="E1" s="305"/>
      <c r="F1" s="305"/>
      <c r="G1" s="306"/>
      <c r="H1" s="306"/>
      <c r="I1" s="307"/>
      <c r="J1" s="307"/>
      <c r="K1" s="308"/>
      <c r="L1" s="308"/>
      <c r="M1" s="308"/>
      <c r="N1" s="308"/>
      <c r="O1" s="309"/>
      <c r="P1" s="310"/>
    </row>
    <row r="2" spans="1:16" ht="18" customHeight="1" thickBot="1">
      <c r="A2" s="311"/>
      <c r="B2" s="312"/>
      <c r="C2" s="387"/>
      <c r="D2" s="80"/>
      <c r="E2" s="80"/>
      <c r="F2" s="81"/>
      <c r="G2" s="82"/>
      <c r="H2" s="82"/>
      <c r="I2" s="313"/>
      <c r="J2" s="367" t="s">
        <v>1</v>
      </c>
      <c r="K2" s="367"/>
      <c r="L2" s="367"/>
      <c r="M2" s="367"/>
      <c r="N2" s="367"/>
      <c r="O2" s="367"/>
      <c r="P2" s="385"/>
    </row>
    <row r="3" spans="1:16" ht="21.75" customHeight="1">
      <c r="A3" s="371" t="s">
        <v>2</v>
      </c>
      <c r="B3" s="372"/>
      <c r="C3" s="372"/>
      <c r="D3" s="83">
        <v>2016</v>
      </c>
      <c r="E3" s="83">
        <v>2017</v>
      </c>
      <c r="F3" s="84" t="s">
        <v>3</v>
      </c>
      <c r="G3" s="270"/>
      <c r="H3" s="85"/>
      <c r="I3" s="250"/>
      <c r="J3" s="343" t="s">
        <v>4</v>
      </c>
      <c r="K3" s="343"/>
      <c r="L3" s="343"/>
      <c r="M3" s="343"/>
      <c r="N3" s="343"/>
      <c r="O3" s="343"/>
      <c r="P3" s="390"/>
    </row>
    <row r="4" spans="1:18" ht="21.75" customHeight="1" thickBot="1">
      <c r="A4" s="86" t="s">
        <v>5</v>
      </c>
      <c r="B4" s="87" t="s">
        <v>6</v>
      </c>
      <c r="C4" s="88" t="s">
        <v>7</v>
      </c>
      <c r="D4" s="89" t="s">
        <v>36</v>
      </c>
      <c r="E4" s="89" t="s">
        <v>8</v>
      </c>
      <c r="F4" s="89" t="s">
        <v>80</v>
      </c>
      <c r="G4" s="90"/>
      <c r="H4" s="91"/>
      <c r="I4" s="251"/>
      <c r="J4" s="391"/>
      <c r="K4" s="391"/>
      <c r="L4" s="391"/>
      <c r="M4" s="391"/>
      <c r="N4" s="391"/>
      <c r="O4" s="391"/>
      <c r="P4" s="392"/>
      <c r="R4" s="76"/>
    </row>
    <row r="5" spans="1:18" ht="21.75" customHeight="1">
      <c r="A5" s="348" t="s">
        <v>9</v>
      </c>
      <c r="B5" s="349"/>
      <c r="C5" s="349"/>
      <c r="D5" s="92">
        <v>1643034</v>
      </c>
      <c r="E5" s="92">
        <f>E6+E89+E98+E135</f>
        <v>1556953</v>
      </c>
      <c r="F5" s="93">
        <f>E5-D5</f>
        <v>-86081</v>
      </c>
      <c r="G5" s="94"/>
      <c r="H5" s="95"/>
      <c r="I5" s="252"/>
      <c r="J5" s="252"/>
      <c r="K5" s="252"/>
      <c r="L5" s="252"/>
      <c r="M5" s="252"/>
      <c r="N5" s="252"/>
      <c r="O5" s="97"/>
      <c r="P5" s="232"/>
      <c r="R5" s="76"/>
    </row>
    <row r="6" spans="1:18" ht="21.75" customHeight="1">
      <c r="A6" s="364" t="s">
        <v>38</v>
      </c>
      <c r="B6" s="365"/>
      <c r="C6" s="365"/>
      <c r="D6" s="98">
        <v>1353665</v>
      </c>
      <c r="E6" s="98">
        <f>E7+E30+E36</f>
        <v>1297007</v>
      </c>
      <c r="F6" s="99">
        <f aca="true" t="shared" si="0" ref="F6:F41">E6-D6</f>
        <v>-56658</v>
      </c>
      <c r="G6" s="100"/>
      <c r="H6" s="101"/>
      <c r="I6" s="253"/>
      <c r="J6" s="253"/>
      <c r="K6" s="253"/>
      <c r="L6" s="253"/>
      <c r="M6" s="253"/>
      <c r="N6" s="253"/>
      <c r="O6" s="103"/>
      <c r="P6" s="233"/>
      <c r="R6" s="76"/>
    </row>
    <row r="7" spans="1:18" ht="21.75" customHeight="1">
      <c r="A7" s="104"/>
      <c r="B7" s="360" t="s">
        <v>39</v>
      </c>
      <c r="C7" s="370"/>
      <c r="D7" s="98">
        <v>1245052</v>
      </c>
      <c r="E7" s="98">
        <f>E8+E19+E22+E23+E28</f>
        <v>1176441</v>
      </c>
      <c r="F7" s="114">
        <f t="shared" si="0"/>
        <v>-68611</v>
      </c>
      <c r="G7" s="105"/>
      <c r="H7" s="102"/>
      <c r="I7" s="253"/>
      <c r="J7" s="253"/>
      <c r="K7" s="253"/>
      <c r="L7" s="253"/>
      <c r="M7" s="253"/>
      <c r="N7" s="253"/>
      <c r="O7" s="103"/>
      <c r="P7" s="234"/>
      <c r="R7" s="76"/>
    </row>
    <row r="8" spans="1:18" ht="21.75" customHeight="1">
      <c r="A8" s="106"/>
      <c r="B8" s="107"/>
      <c r="C8" s="108" t="s">
        <v>40</v>
      </c>
      <c r="D8" s="98">
        <v>763562</v>
      </c>
      <c r="E8" s="98">
        <v>729359</v>
      </c>
      <c r="F8" s="109">
        <f t="shared" si="0"/>
        <v>-34203</v>
      </c>
      <c r="G8" s="158" t="s">
        <v>13</v>
      </c>
      <c r="H8" s="117" t="s">
        <v>148</v>
      </c>
      <c r="I8" s="378" t="s">
        <v>146</v>
      </c>
      <c r="J8" s="378"/>
      <c r="K8" s="378"/>
      <c r="L8" s="378"/>
      <c r="M8" s="378"/>
      <c r="N8" s="378"/>
      <c r="O8" s="157" t="s">
        <v>147</v>
      </c>
      <c r="P8" s="235">
        <v>51156000</v>
      </c>
      <c r="R8" s="76"/>
    </row>
    <row r="9" spans="1:19" ht="21.75" customHeight="1">
      <c r="A9" s="106"/>
      <c r="B9" s="110"/>
      <c r="C9" s="111"/>
      <c r="D9" s="115"/>
      <c r="E9" s="115"/>
      <c r="F9" s="114"/>
      <c r="G9" s="116" t="s">
        <v>13</v>
      </c>
      <c r="H9" s="117" t="s">
        <v>149</v>
      </c>
      <c r="I9" s="379" t="s">
        <v>229</v>
      </c>
      <c r="J9" s="379"/>
      <c r="K9" s="379"/>
      <c r="L9" s="379"/>
      <c r="M9" s="379"/>
      <c r="N9" s="379"/>
      <c r="O9" s="119" t="s">
        <v>15</v>
      </c>
      <c r="P9" s="236">
        <v>31858000</v>
      </c>
      <c r="S9" s="79"/>
    </row>
    <row r="10" spans="1:16" ht="21.75" customHeight="1">
      <c r="A10" s="106"/>
      <c r="B10" s="110"/>
      <c r="C10" s="111"/>
      <c r="D10" s="115"/>
      <c r="E10" s="115"/>
      <c r="F10" s="114"/>
      <c r="G10" s="116" t="s">
        <v>13</v>
      </c>
      <c r="H10" s="117" t="s">
        <v>150</v>
      </c>
      <c r="I10" s="380" t="s">
        <v>230</v>
      </c>
      <c r="J10" s="380"/>
      <c r="K10" s="380"/>
      <c r="L10" s="380"/>
      <c r="M10" s="380"/>
      <c r="N10" s="380"/>
      <c r="O10" s="119" t="s">
        <v>15</v>
      </c>
      <c r="P10" s="236">
        <v>29604000</v>
      </c>
    </row>
    <row r="11" spans="1:16" ht="21.75" customHeight="1">
      <c r="A11" s="106"/>
      <c r="B11" s="110"/>
      <c r="C11" s="111"/>
      <c r="D11" s="115"/>
      <c r="E11" s="115"/>
      <c r="F11" s="114"/>
      <c r="G11" s="116" t="s">
        <v>13</v>
      </c>
      <c r="H11" s="117" t="s">
        <v>151</v>
      </c>
      <c r="I11" s="380" t="s">
        <v>231</v>
      </c>
      <c r="J11" s="380"/>
      <c r="K11" s="380"/>
      <c r="L11" s="380"/>
      <c r="M11" s="380"/>
      <c r="N11" s="380"/>
      <c r="O11" s="119" t="s">
        <v>15</v>
      </c>
      <c r="P11" s="236">
        <v>37416000</v>
      </c>
    </row>
    <row r="12" spans="1:16" ht="21.75" customHeight="1">
      <c r="A12" s="106"/>
      <c r="B12" s="110"/>
      <c r="C12" s="111"/>
      <c r="D12" s="115"/>
      <c r="E12" s="115"/>
      <c r="F12" s="114"/>
      <c r="G12" s="116" t="s">
        <v>13</v>
      </c>
      <c r="H12" s="117" t="s">
        <v>152</v>
      </c>
      <c r="I12" s="380" t="s">
        <v>325</v>
      </c>
      <c r="J12" s="380"/>
      <c r="K12" s="380"/>
      <c r="L12" s="380"/>
      <c r="M12" s="380"/>
      <c r="N12" s="380"/>
      <c r="O12" s="119" t="s">
        <v>15</v>
      </c>
      <c r="P12" s="236">
        <v>34676000</v>
      </c>
    </row>
    <row r="13" spans="1:16" ht="21.75" customHeight="1">
      <c r="A13" s="106"/>
      <c r="B13" s="110"/>
      <c r="C13" s="111"/>
      <c r="D13" s="115"/>
      <c r="E13" s="115"/>
      <c r="F13" s="114"/>
      <c r="G13" s="116" t="s">
        <v>13</v>
      </c>
      <c r="H13" s="117" t="s">
        <v>153</v>
      </c>
      <c r="I13" s="380" t="s">
        <v>326</v>
      </c>
      <c r="J13" s="380"/>
      <c r="K13" s="380"/>
      <c r="L13" s="380"/>
      <c r="M13" s="380"/>
      <c r="N13" s="380"/>
      <c r="O13" s="119" t="s">
        <v>15</v>
      </c>
      <c r="P13" s="237">
        <v>26934000</v>
      </c>
    </row>
    <row r="14" spans="1:16" ht="21.75" customHeight="1">
      <c r="A14" s="106"/>
      <c r="B14" s="110"/>
      <c r="C14" s="111"/>
      <c r="D14" s="115"/>
      <c r="E14" s="115"/>
      <c r="F14" s="114"/>
      <c r="G14" s="116" t="s">
        <v>13</v>
      </c>
      <c r="H14" s="117" t="s">
        <v>154</v>
      </c>
      <c r="I14" s="380" t="s">
        <v>327</v>
      </c>
      <c r="J14" s="380"/>
      <c r="K14" s="380"/>
      <c r="L14" s="380"/>
      <c r="M14" s="380"/>
      <c r="N14" s="380"/>
      <c r="O14" s="119" t="s">
        <v>15</v>
      </c>
      <c r="P14" s="237">
        <v>24884000</v>
      </c>
    </row>
    <row r="15" spans="1:16" ht="21.75" customHeight="1">
      <c r="A15" s="106"/>
      <c r="B15" s="110"/>
      <c r="C15" s="111"/>
      <c r="D15" s="115"/>
      <c r="E15" s="115"/>
      <c r="F15" s="114"/>
      <c r="G15" s="116" t="s">
        <v>13</v>
      </c>
      <c r="H15" s="117" t="s">
        <v>155</v>
      </c>
      <c r="I15" s="380" t="s">
        <v>328</v>
      </c>
      <c r="J15" s="380"/>
      <c r="K15" s="380"/>
      <c r="L15" s="380"/>
      <c r="M15" s="380"/>
      <c r="N15" s="380"/>
      <c r="O15" s="119" t="s">
        <v>15</v>
      </c>
      <c r="P15" s="237">
        <v>18690960</v>
      </c>
    </row>
    <row r="16" spans="1:19" ht="21.75" customHeight="1">
      <c r="A16" s="106"/>
      <c r="B16" s="110"/>
      <c r="C16" s="111"/>
      <c r="D16" s="115"/>
      <c r="E16" s="115"/>
      <c r="F16" s="114"/>
      <c r="G16" s="116" t="s">
        <v>13</v>
      </c>
      <c r="H16" s="117" t="s">
        <v>156</v>
      </c>
      <c r="I16" s="380" t="s">
        <v>329</v>
      </c>
      <c r="J16" s="380"/>
      <c r="K16" s="380"/>
      <c r="L16" s="380"/>
      <c r="M16" s="380"/>
      <c r="N16" s="380"/>
      <c r="O16" s="119" t="s">
        <v>15</v>
      </c>
      <c r="P16" s="237">
        <v>41509920</v>
      </c>
      <c r="S16" s="75"/>
    </row>
    <row r="17" spans="1:19" ht="21.75" customHeight="1">
      <c r="A17" s="106"/>
      <c r="B17" s="110"/>
      <c r="C17" s="111"/>
      <c r="D17" s="115"/>
      <c r="E17" s="115"/>
      <c r="F17" s="114"/>
      <c r="G17" s="116" t="s">
        <v>13</v>
      </c>
      <c r="H17" s="117" t="s">
        <v>157</v>
      </c>
      <c r="I17" s="380" t="s">
        <v>330</v>
      </c>
      <c r="J17" s="380"/>
      <c r="K17" s="380"/>
      <c r="L17" s="380"/>
      <c r="M17" s="380"/>
      <c r="N17" s="380"/>
      <c r="O17" s="119" t="s">
        <v>15</v>
      </c>
      <c r="P17" s="237">
        <v>402966000</v>
      </c>
      <c r="S17" s="75"/>
    </row>
    <row r="18" spans="1:19" ht="21.75" customHeight="1">
      <c r="A18" s="106"/>
      <c r="B18" s="110"/>
      <c r="C18" s="111"/>
      <c r="D18" s="115"/>
      <c r="E18" s="115"/>
      <c r="F18" s="114"/>
      <c r="G18" s="121" t="s">
        <v>13</v>
      </c>
      <c r="H18" s="122" t="s">
        <v>158</v>
      </c>
      <c r="I18" s="377" t="s">
        <v>331</v>
      </c>
      <c r="J18" s="377"/>
      <c r="K18" s="377"/>
      <c r="L18" s="377"/>
      <c r="M18" s="377"/>
      <c r="N18" s="377"/>
      <c r="O18" s="127" t="s">
        <v>15</v>
      </c>
      <c r="P18" s="237">
        <v>29664000</v>
      </c>
      <c r="R18" s="231"/>
      <c r="S18" s="75"/>
    </row>
    <row r="19" spans="1:19" ht="21.75" customHeight="1">
      <c r="A19" s="106"/>
      <c r="B19" s="110"/>
      <c r="C19" s="108" t="s">
        <v>41</v>
      </c>
      <c r="D19" s="98">
        <v>298457</v>
      </c>
      <c r="E19" s="98">
        <v>272317</v>
      </c>
      <c r="F19" s="109">
        <f t="shared" si="0"/>
        <v>-26140</v>
      </c>
      <c r="G19" s="116" t="s">
        <v>13</v>
      </c>
      <c r="H19" s="117" t="s">
        <v>159</v>
      </c>
      <c r="I19" s="388" t="s">
        <v>232</v>
      </c>
      <c r="J19" s="388"/>
      <c r="K19" s="388"/>
      <c r="L19" s="388"/>
      <c r="M19" s="388"/>
      <c r="N19" s="388"/>
      <c r="O19" s="119" t="s">
        <v>15</v>
      </c>
      <c r="P19" s="241">
        <v>69999000</v>
      </c>
      <c r="S19" s="75"/>
    </row>
    <row r="20" spans="1:19" ht="21.75" customHeight="1">
      <c r="A20" s="106"/>
      <c r="B20" s="110"/>
      <c r="C20" s="111"/>
      <c r="D20" s="115"/>
      <c r="E20" s="115"/>
      <c r="F20" s="114"/>
      <c r="G20" s="116" t="s">
        <v>13</v>
      </c>
      <c r="H20" s="117" t="s">
        <v>160</v>
      </c>
      <c r="I20" s="373" t="s">
        <v>233</v>
      </c>
      <c r="J20" s="373"/>
      <c r="K20" s="373"/>
      <c r="L20" s="373"/>
      <c r="M20" s="373"/>
      <c r="N20" s="373"/>
      <c r="O20" s="119" t="s">
        <v>15</v>
      </c>
      <c r="P20" s="237">
        <v>12960000</v>
      </c>
      <c r="S20" s="75"/>
    </row>
    <row r="21" spans="1:19" ht="21.75" customHeight="1">
      <c r="A21" s="106"/>
      <c r="B21" s="110"/>
      <c r="C21" s="111"/>
      <c r="D21" s="115"/>
      <c r="E21" s="115"/>
      <c r="F21" s="114"/>
      <c r="G21" s="121" t="s">
        <v>13</v>
      </c>
      <c r="H21" s="122" t="s">
        <v>161</v>
      </c>
      <c r="I21" s="382" t="s">
        <v>234</v>
      </c>
      <c r="J21" s="382"/>
      <c r="K21" s="382"/>
      <c r="L21" s="382"/>
      <c r="M21" s="382"/>
      <c r="N21" s="382"/>
      <c r="O21" s="127" t="s">
        <v>15</v>
      </c>
      <c r="P21" s="239">
        <v>189358000</v>
      </c>
      <c r="S21" s="75"/>
    </row>
    <row r="22" spans="1:16" ht="21.75" customHeight="1" thickBot="1">
      <c r="A22" s="154"/>
      <c r="B22" s="173"/>
      <c r="C22" s="243" t="s">
        <v>42</v>
      </c>
      <c r="D22" s="244">
        <v>86002</v>
      </c>
      <c r="E22" s="244">
        <v>81015</v>
      </c>
      <c r="F22" s="245">
        <f t="shared" si="0"/>
        <v>-4987</v>
      </c>
      <c r="G22" s="73" t="s">
        <v>13</v>
      </c>
      <c r="H22" s="69" t="s">
        <v>162</v>
      </c>
      <c r="I22" s="389" t="s">
        <v>235</v>
      </c>
      <c r="J22" s="389"/>
      <c r="K22" s="389"/>
      <c r="L22" s="389"/>
      <c r="M22" s="389"/>
      <c r="N22" s="389"/>
      <c r="O22" s="150" t="s">
        <v>15</v>
      </c>
      <c r="P22" s="242">
        <v>81015000</v>
      </c>
    </row>
    <row r="23" spans="1:16" ht="27" customHeight="1">
      <c r="A23" s="257"/>
      <c r="B23" s="258"/>
      <c r="C23" s="259" t="s">
        <v>43</v>
      </c>
      <c r="D23" s="260">
        <v>96771</v>
      </c>
      <c r="E23" s="260">
        <v>91470</v>
      </c>
      <c r="F23" s="261">
        <f t="shared" si="0"/>
        <v>-5301</v>
      </c>
      <c r="G23" s="262" t="s">
        <v>13</v>
      </c>
      <c r="H23" s="263" t="s">
        <v>163</v>
      </c>
      <c r="I23" s="376" t="s">
        <v>236</v>
      </c>
      <c r="J23" s="376"/>
      <c r="K23" s="376"/>
      <c r="L23" s="376"/>
      <c r="M23" s="376"/>
      <c r="N23" s="376"/>
      <c r="O23" s="264" t="s">
        <v>15</v>
      </c>
      <c r="P23" s="265">
        <v>29791000</v>
      </c>
    </row>
    <row r="24" spans="1:16" ht="27" customHeight="1">
      <c r="A24" s="106"/>
      <c r="B24" s="110"/>
      <c r="C24" s="111"/>
      <c r="D24" s="115"/>
      <c r="E24" s="115"/>
      <c r="F24" s="114"/>
      <c r="G24" s="116" t="s">
        <v>13</v>
      </c>
      <c r="H24" s="117" t="s">
        <v>164</v>
      </c>
      <c r="I24" s="373" t="s">
        <v>237</v>
      </c>
      <c r="J24" s="373"/>
      <c r="K24" s="373"/>
      <c r="L24" s="373"/>
      <c r="M24" s="373"/>
      <c r="N24" s="373"/>
      <c r="O24" s="119" t="s">
        <v>15</v>
      </c>
      <c r="P24" s="236">
        <v>1964000</v>
      </c>
    </row>
    <row r="25" spans="1:16" ht="27" customHeight="1">
      <c r="A25" s="106"/>
      <c r="B25" s="110"/>
      <c r="C25" s="111"/>
      <c r="D25" s="115"/>
      <c r="E25" s="115"/>
      <c r="F25" s="114"/>
      <c r="G25" s="116" t="s">
        <v>13</v>
      </c>
      <c r="H25" s="117" t="s">
        <v>165</v>
      </c>
      <c r="I25" s="373" t="s">
        <v>238</v>
      </c>
      <c r="J25" s="373"/>
      <c r="K25" s="373"/>
      <c r="L25" s="373"/>
      <c r="M25" s="373"/>
      <c r="N25" s="373"/>
      <c r="O25" s="119" t="s">
        <v>15</v>
      </c>
      <c r="P25" s="236">
        <v>40833000</v>
      </c>
    </row>
    <row r="26" spans="1:16" ht="27" customHeight="1">
      <c r="A26" s="106"/>
      <c r="B26" s="110"/>
      <c r="C26" s="111"/>
      <c r="D26" s="115"/>
      <c r="E26" s="115"/>
      <c r="F26" s="114"/>
      <c r="G26" s="116" t="s">
        <v>13</v>
      </c>
      <c r="H26" s="117" t="s">
        <v>166</v>
      </c>
      <c r="I26" s="373" t="s">
        <v>239</v>
      </c>
      <c r="J26" s="373"/>
      <c r="K26" s="373"/>
      <c r="L26" s="373"/>
      <c r="M26" s="373"/>
      <c r="N26" s="373"/>
      <c r="O26" s="119" t="s">
        <v>15</v>
      </c>
      <c r="P26" s="236">
        <v>11804000</v>
      </c>
    </row>
    <row r="27" spans="1:16" ht="27" customHeight="1">
      <c r="A27" s="106"/>
      <c r="B27" s="110"/>
      <c r="C27" s="111"/>
      <c r="D27" s="115"/>
      <c r="E27" s="115"/>
      <c r="F27" s="114"/>
      <c r="G27" s="121" t="s">
        <v>13</v>
      </c>
      <c r="H27" s="122" t="s">
        <v>167</v>
      </c>
      <c r="I27" s="382" t="s">
        <v>240</v>
      </c>
      <c r="J27" s="382"/>
      <c r="K27" s="382"/>
      <c r="L27" s="382"/>
      <c r="M27" s="382"/>
      <c r="N27" s="382"/>
      <c r="O27" s="127" t="s">
        <v>15</v>
      </c>
      <c r="P27" s="239">
        <v>7078000</v>
      </c>
    </row>
    <row r="28" spans="1:16" ht="27" customHeight="1">
      <c r="A28" s="106"/>
      <c r="B28" s="110"/>
      <c r="C28" s="108" t="s">
        <v>44</v>
      </c>
      <c r="D28" s="98">
        <v>260</v>
      </c>
      <c r="E28" s="98">
        <v>2280</v>
      </c>
      <c r="F28" s="109">
        <f t="shared" si="0"/>
        <v>2020</v>
      </c>
      <c r="G28" s="116" t="s">
        <v>13</v>
      </c>
      <c r="H28" s="256" t="s">
        <v>286</v>
      </c>
      <c r="I28" s="383" t="s">
        <v>241</v>
      </c>
      <c r="J28" s="383"/>
      <c r="K28" s="383"/>
      <c r="L28" s="383"/>
      <c r="M28" s="383"/>
      <c r="N28" s="383"/>
      <c r="O28" s="119" t="s">
        <v>15</v>
      </c>
      <c r="P28" s="238">
        <v>1800000</v>
      </c>
    </row>
    <row r="29" spans="1:16" ht="27" customHeight="1">
      <c r="A29" s="106"/>
      <c r="B29" s="123"/>
      <c r="C29" s="111"/>
      <c r="D29" s="113"/>
      <c r="E29" s="113"/>
      <c r="F29" s="114"/>
      <c r="G29" s="121" t="s">
        <v>13</v>
      </c>
      <c r="H29" s="125" t="s">
        <v>214</v>
      </c>
      <c r="I29" s="382" t="s">
        <v>242</v>
      </c>
      <c r="J29" s="382"/>
      <c r="K29" s="382"/>
      <c r="L29" s="382"/>
      <c r="M29" s="382"/>
      <c r="N29" s="382"/>
      <c r="O29" s="127" t="s">
        <v>15</v>
      </c>
      <c r="P29" s="239">
        <v>480000</v>
      </c>
    </row>
    <row r="30" spans="1:16" ht="27" customHeight="1">
      <c r="A30" s="106"/>
      <c r="B30" s="360" t="s">
        <v>45</v>
      </c>
      <c r="C30" s="370"/>
      <c r="D30" s="98">
        <v>7694</v>
      </c>
      <c r="E30" s="98">
        <f>E33+E31</f>
        <v>14862</v>
      </c>
      <c r="F30" s="109">
        <f t="shared" si="0"/>
        <v>7168</v>
      </c>
      <c r="G30" s="121"/>
      <c r="H30" s="163"/>
      <c r="I30" s="254"/>
      <c r="J30" s="284"/>
      <c r="K30" s="126"/>
      <c r="L30" s="284"/>
      <c r="M30" s="126"/>
      <c r="N30" s="284"/>
      <c r="O30" s="127"/>
      <c r="P30" s="240"/>
    </row>
    <row r="31" spans="1:16" ht="27" customHeight="1">
      <c r="A31" s="106"/>
      <c r="B31" s="131"/>
      <c r="C31" s="108" t="s">
        <v>46</v>
      </c>
      <c r="D31" s="98">
        <v>4800</v>
      </c>
      <c r="E31" s="98">
        <v>9600</v>
      </c>
      <c r="F31" s="109">
        <f t="shared" si="0"/>
        <v>4800</v>
      </c>
      <c r="G31" s="116" t="s">
        <v>13</v>
      </c>
      <c r="H31" s="124" t="s">
        <v>215</v>
      </c>
      <c r="I31" s="383" t="s">
        <v>243</v>
      </c>
      <c r="J31" s="383"/>
      <c r="K31" s="383"/>
      <c r="L31" s="383"/>
      <c r="M31" s="383"/>
      <c r="N31" s="383"/>
      <c r="O31" s="119" t="s">
        <v>15</v>
      </c>
      <c r="P31" s="236">
        <v>4800000</v>
      </c>
    </row>
    <row r="32" spans="1:16" ht="27" customHeight="1">
      <c r="A32" s="132"/>
      <c r="B32" s="133"/>
      <c r="C32" s="111"/>
      <c r="D32" s="113"/>
      <c r="E32" s="113"/>
      <c r="F32" s="114"/>
      <c r="G32" s="121" t="s">
        <v>13</v>
      </c>
      <c r="H32" s="125" t="s">
        <v>216</v>
      </c>
      <c r="I32" s="382" t="s">
        <v>243</v>
      </c>
      <c r="J32" s="382"/>
      <c r="K32" s="382"/>
      <c r="L32" s="382"/>
      <c r="M32" s="382"/>
      <c r="N32" s="382"/>
      <c r="O32" s="127" t="s">
        <v>15</v>
      </c>
      <c r="P32" s="239">
        <v>4800000</v>
      </c>
    </row>
    <row r="33" spans="1:16" ht="27" customHeight="1">
      <c r="A33" s="132"/>
      <c r="B33" s="133"/>
      <c r="C33" s="108" t="s">
        <v>47</v>
      </c>
      <c r="D33" s="98">
        <v>2894</v>
      </c>
      <c r="E33" s="98">
        <v>5262</v>
      </c>
      <c r="F33" s="109">
        <f t="shared" si="0"/>
        <v>2368</v>
      </c>
      <c r="G33" s="116" t="s">
        <v>13</v>
      </c>
      <c r="H33" s="124" t="s">
        <v>213</v>
      </c>
      <c r="I33" s="383" t="s">
        <v>244</v>
      </c>
      <c r="J33" s="383"/>
      <c r="K33" s="383"/>
      <c r="L33" s="383"/>
      <c r="M33" s="383"/>
      <c r="N33" s="383"/>
      <c r="O33" s="119" t="s">
        <v>15</v>
      </c>
      <c r="P33" s="236">
        <v>1800000</v>
      </c>
    </row>
    <row r="34" spans="1:16" ht="27" customHeight="1">
      <c r="A34" s="106"/>
      <c r="B34" s="123"/>
      <c r="C34" s="135"/>
      <c r="D34" s="112"/>
      <c r="E34" s="112"/>
      <c r="F34" s="114"/>
      <c r="G34" s="116" t="s">
        <v>13</v>
      </c>
      <c r="H34" s="124" t="s">
        <v>212</v>
      </c>
      <c r="I34" s="373" t="s">
        <v>291</v>
      </c>
      <c r="J34" s="373"/>
      <c r="K34" s="373"/>
      <c r="L34" s="373"/>
      <c r="M34" s="373"/>
      <c r="N34" s="373"/>
      <c r="O34" s="119" t="s">
        <v>15</v>
      </c>
      <c r="P34" s="236">
        <v>1062000</v>
      </c>
    </row>
    <row r="35" spans="1:16" ht="27" customHeight="1">
      <c r="A35" s="132"/>
      <c r="B35" s="133"/>
      <c r="C35" s="111"/>
      <c r="D35" s="112"/>
      <c r="E35" s="112"/>
      <c r="F35" s="114"/>
      <c r="G35" s="121" t="s">
        <v>13</v>
      </c>
      <c r="H35" s="124" t="s">
        <v>217</v>
      </c>
      <c r="I35" s="382" t="s">
        <v>290</v>
      </c>
      <c r="J35" s="382"/>
      <c r="K35" s="382"/>
      <c r="L35" s="382"/>
      <c r="M35" s="382"/>
      <c r="N35" s="382"/>
      <c r="O35" s="119" t="s">
        <v>15</v>
      </c>
      <c r="P35" s="236">
        <v>2400000</v>
      </c>
    </row>
    <row r="36" spans="1:16" ht="27" customHeight="1">
      <c r="A36" s="132"/>
      <c r="B36" s="360" t="s">
        <v>48</v>
      </c>
      <c r="C36" s="370"/>
      <c r="D36" s="98">
        <v>100919</v>
      </c>
      <c r="E36" s="98">
        <f>E84+E80+E64+E56+E41+E37</f>
        <v>105704</v>
      </c>
      <c r="F36" s="99">
        <f t="shared" si="0"/>
        <v>4785</v>
      </c>
      <c r="G36" s="121"/>
      <c r="H36" s="128"/>
      <c r="I36" s="36"/>
      <c r="J36" s="281"/>
      <c r="K36" s="25"/>
      <c r="L36" s="281"/>
      <c r="M36" s="25"/>
      <c r="N36" s="281"/>
      <c r="O36" s="248"/>
      <c r="P36" s="249"/>
    </row>
    <row r="37" spans="1:18" ht="27" customHeight="1">
      <c r="A37" s="106"/>
      <c r="B37" s="123"/>
      <c r="C37" s="134" t="s">
        <v>49</v>
      </c>
      <c r="D37" s="98">
        <v>9200</v>
      </c>
      <c r="E37" s="98">
        <v>8600</v>
      </c>
      <c r="F37" s="109">
        <f t="shared" si="0"/>
        <v>-600</v>
      </c>
      <c r="G37" s="116" t="s">
        <v>13</v>
      </c>
      <c r="H37" s="124" t="s">
        <v>211</v>
      </c>
      <c r="I37" s="383" t="s">
        <v>316</v>
      </c>
      <c r="J37" s="383"/>
      <c r="K37" s="383"/>
      <c r="L37" s="383"/>
      <c r="M37" s="383"/>
      <c r="N37" s="383"/>
      <c r="O37" s="119" t="s">
        <v>15</v>
      </c>
      <c r="P37" s="236">
        <v>2400000</v>
      </c>
      <c r="R37" s="76"/>
    </row>
    <row r="38" spans="1:16" ht="27" customHeight="1">
      <c r="A38" s="106"/>
      <c r="B38" s="123"/>
      <c r="C38" s="135"/>
      <c r="D38" s="115"/>
      <c r="E38" s="115"/>
      <c r="F38" s="114"/>
      <c r="G38" s="116" t="s">
        <v>13</v>
      </c>
      <c r="H38" s="124" t="s">
        <v>168</v>
      </c>
      <c r="I38" s="373" t="s">
        <v>246</v>
      </c>
      <c r="J38" s="373"/>
      <c r="K38" s="373"/>
      <c r="L38" s="373"/>
      <c r="M38" s="373"/>
      <c r="N38" s="373"/>
      <c r="O38" s="119" t="s">
        <v>15</v>
      </c>
      <c r="P38" s="236">
        <v>3000000</v>
      </c>
    </row>
    <row r="39" spans="1:19" ht="23.25" customHeight="1">
      <c r="A39" s="106"/>
      <c r="B39" s="123"/>
      <c r="C39" s="135"/>
      <c r="D39" s="115"/>
      <c r="E39" s="115"/>
      <c r="F39" s="114"/>
      <c r="G39" s="116" t="s">
        <v>13</v>
      </c>
      <c r="H39" s="124" t="s">
        <v>169</v>
      </c>
      <c r="I39" s="373" t="s">
        <v>247</v>
      </c>
      <c r="J39" s="373"/>
      <c r="K39" s="373"/>
      <c r="L39" s="373"/>
      <c r="M39" s="373"/>
      <c r="N39" s="373"/>
      <c r="O39" s="119" t="s">
        <v>15</v>
      </c>
      <c r="P39" s="236">
        <v>1200000</v>
      </c>
      <c r="R39" s="236"/>
      <c r="S39" s="75"/>
    </row>
    <row r="40" spans="1:16" ht="23.25" customHeight="1" thickBot="1">
      <c r="A40" s="154"/>
      <c r="B40" s="287"/>
      <c r="C40" s="266"/>
      <c r="D40" s="267"/>
      <c r="E40" s="267"/>
      <c r="F40" s="268"/>
      <c r="G40" s="73" t="s">
        <v>13</v>
      </c>
      <c r="H40" s="269" t="s">
        <v>218</v>
      </c>
      <c r="I40" s="381" t="s">
        <v>248</v>
      </c>
      <c r="J40" s="381"/>
      <c r="K40" s="381"/>
      <c r="L40" s="381"/>
      <c r="M40" s="381"/>
      <c r="N40" s="381"/>
      <c r="O40" s="150" t="s">
        <v>15</v>
      </c>
      <c r="P40" s="242">
        <v>2000000</v>
      </c>
    </row>
    <row r="41" spans="1:18" ht="23.25" customHeight="1">
      <c r="A41" s="257"/>
      <c r="B41" s="288"/>
      <c r="C41" s="271" t="s">
        <v>50</v>
      </c>
      <c r="D41" s="260">
        <v>33926</v>
      </c>
      <c r="E41" s="260">
        <v>34800</v>
      </c>
      <c r="F41" s="261">
        <f t="shared" si="0"/>
        <v>874</v>
      </c>
      <c r="G41" s="262" t="s">
        <v>13</v>
      </c>
      <c r="H41" s="272" t="s">
        <v>170</v>
      </c>
      <c r="I41" s="376" t="s">
        <v>319</v>
      </c>
      <c r="J41" s="376"/>
      <c r="K41" s="376"/>
      <c r="L41" s="376"/>
      <c r="M41" s="376"/>
      <c r="N41" s="376"/>
      <c r="O41" s="264" t="s">
        <v>15</v>
      </c>
      <c r="P41" s="265">
        <v>14444000</v>
      </c>
      <c r="R41" s="75"/>
    </row>
    <row r="42" spans="1:18" ht="23.25" customHeight="1">
      <c r="A42" s="106"/>
      <c r="B42" s="123"/>
      <c r="C42" s="135"/>
      <c r="D42" s="113"/>
      <c r="E42" s="113"/>
      <c r="F42" s="114"/>
      <c r="G42" s="116" t="s">
        <v>13</v>
      </c>
      <c r="H42" s="124" t="s">
        <v>317</v>
      </c>
      <c r="I42" s="373" t="s">
        <v>318</v>
      </c>
      <c r="J42" s="373"/>
      <c r="K42" s="373"/>
      <c r="L42" s="373"/>
      <c r="M42" s="373"/>
      <c r="N42" s="373"/>
      <c r="O42" s="119" t="s">
        <v>15</v>
      </c>
      <c r="P42" s="236">
        <v>1200000</v>
      </c>
      <c r="R42" s="75"/>
    </row>
    <row r="43" spans="1:16" ht="20.25" customHeight="1">
      <c r="A43" s="106"/>
      <c r="B43" s="123"/>
      <c r="C43" s="135"/>
      <c r="D43" s="112"/>
      <c r="E43" s="112"/>
      <c r="F43" s="114"/>
      <c r="G43" s="116" t="s">
        <v>13</v>
      </c>
      <c r="H43" s="124" t="s">
        <v>293</v>
      </c>
      <c r="I43" s="373" t="s">
        <v>302</v>
      </c>
      <c r="J43" s="373"/>
      <c r="K43" s="373"/>
      <c r="L43" s="373"/>
      <c r="M43" s="373"/>
      <c r="N43" s="373"/>
      <c r="O43" s="119" t="s">
        <v>15</v>
      </c>
      <c r="P43" s="236">
        <v>1980000</v>
      </c>
    </row>
    <row r="44" spans="1:18" ht="20.25" customHeight="1">
      <c r="A44" s="106"/>
      <c r="B44" s="123"/>
      <c r="C44" s="135"/>
      <c r="D44" s="112"/>
      <c r="E44" s="112"/>
      <c r="F44" s="114"/>
      <c r="G44" s="116" t="s">
        <v>13</v>
      </c>
      <c r="H44" s="124" t="s">
        <v>294</v>
      </c>
      <c r="I44" s="373" t="s">
        <v>303</v>
      </c>
      <c r="J44" s="373"/>
      <c r="K44" s="373"/>
      <c r="L44" s="373"/>
      <c r="M44" s="373"/>
      <c r="N44" s="373"/>
      <c r="O44" s="119" t="s">
        <v>15</v>
      </c>
      <c r="P44" s="236">
        <v>1584000</v>
      </c>
      <c r="R44" s="285"/>
    </row>
    <row r="45" spans="1:16" ht="20.25" customHeight="1">
      <c r="A45" s="106"/>
      <c r="B45" s="123"/>
      <c r="C45" s="135"/>
      <c r="D45" s="112"/>
      <c r="E45" s="112"/>
      <c r="F45" s="114"/>
      <c r="G45" s="116" t="s">
        <v>13</v>
      </c>
      <c r="H45" s="124" t="s">
        <v>295</v>
      </c>
      <c r="I45" s="373" t="s">
        <v>304</v>
      </c>
      <c r="J45" s="373"/>
      <c r="K45" s="373"/>
      <c r="L45" s="373"/>
      <c r="M45" s="373"/>
      <c r="N45" s="373"/>
      <c r="O45" s="119" t="s">
        <v>15</v>
      </c>
      <c r="P45" s="236">
        <v>2340000</v>
      </c>
    </row>
    <row r="46" spans="1:16" ht="20.25" customHeight="1">
      <c r="A46" s="106"/>
      <c r="B46" s="123"/>
      <c r="C46" s="135"/>
      <c r="D46" s="112"/>
      <c r="E46" s="112"/>
      <c r="F46" s="114"/>
      <c r="G46" s="116" t="s">
        <v>13</v>
      </c>
      <c r="H46" s="124" t="s">
        <v>296</v>
      </c>
      <c r="I46" s="373" t="s">
        <v>305</v>
      </c>
      <c r="J46" s="373"/>
      <c r="K46" s="373"/>
      <c r="L46" s="373"/>
      <c r="M46" s="373"/>
      <c r="N46" s="373"/>
      <c r="O46" s="119" t="s">
        <v>15</v>
      </c>
      <c r="P46" s="236">
        <v>2640000</v>
      </c>
    </row>
    <row r="47" spans="1:19" ht="20.25" customHeight="1">
      <c r="A47" s="106"/>
      <c r="B47" s="123"/>
      <c r="C47" s="135"/>
      <c r="D47" s="112"/>
      <c r="E47" s="112"/>
      <c r="F47" s="114"/>
      <c r="G47" s="116" t="s">
        <v>13</v>
      </c>
      <c r="H47" s="124" t="s">
        <v>297</v>
      </c>
      <c r="I47" s="373" t="s">
        <v>306</v>
      </c>
      <c r="J47" s="373"/>
      <c r="K47" s="373"/>
      <c r="L47" s="373"/>
      <c r="M47" s="373"/>
      <c r="N47" s="373"/>
      <c r="O47" s="119" t="s">
        <v>15</v>
      </c>
      <c r="P47" s="236">
        <v>3000000</v>
      </c>
      <c r="R47" s="75"/>
      <c r="S47" s="75"/>
    </row>
    <row r="48" spans="1:16" ht="20.25" customHeight="1">
      <c r="A48" s="106"/>
      <c r="B48" s="123"/>
      <c r="C48" s="135"/>
      <c r="D48" s="112"/>
      <c r="E48" s="112"/>
      <c r="F48" s="114"/>
      <c r="G48" s="116" t="s">
        <v>13</v>
      </c>
      <c r="H48" s="124" t="s">
        <v>298</v>
      </c>
      <c r="I48" s="373" t="s">
        <v>312</v>
      </c>
      <c r="J48" s="373"/>
      <c r="K48" s="373"/>
      <c r="L48" s="373"/>
      <c r="M48" s="373"/>
      <c r="N48" s="373"/>
      <c r="O48" s="119" t="s">
        <v>15</v>
      </c>
      <c r="P48" s="236">
        <v>960000</v>
      </c>
    </row>
    <row r="49" spans="1:18" ht="20.25" customHeight="1">
      <c r="A49" s="106"/>
      <c r="B49" s="123"/>
      <c r="C49" s="135"/>
      <c r="D49" s="112"/>
      <c r="E49" s="112"/>
      <c r="F49" s="114"/>
      <c r="G49" s="116" t="s">
        <v>13</v>
      </c>
      <c r="H49" s="124" t="s">
        <v>308</v>
      </c>
      <c r="I49" s="373" t="s">
        <v>313</v>
      </c>
      <c r="J49" s="373"/>
      <c r="K49" s="373"/>
      <c r="L49" s="373"/>
      <c r="M49" s="373"/>
      <c r="N49" s="373"/>
      <c r="O49" s="119" t="s">
        <v>15</v>
      </c>
      <c r="P49" s="236">
        <v>528000</v>
      </c>
      <c r="R49" s="75"/>
    </row>
    <row r="50" spans="1:16" ht="20.25" customHeight="1">
      <c r="A50" s="106"/>
      <c r="B50" s="123"/>
      <c r="C50" s="135"/>
      <c r="D50" s="112"/>
      <c r="E50" s="112"/>
      <c r="F50" s="114"/>
      <c r="G50" s="116" t="s">
        <v>13</v>
      </c>
      <c r="H50" s="124" t="s">
        <v>309</v>
      </c>
      <c r="I50" s="373" t="s">
        <v>310</v>
      </c>
      <c r="J50" s="373"/>
      <c r="K50" s="373"/>
      <c r="L50" s="373"/>
      <c r="M50" s="373"/>
      <c r="N50" s="373"/>
      <c r="O50" s="119" t="s">
        <v>15</v>
      </c>
      <c r="P50" s="236">
        <v>408000</v>
      </c>
    </row>
    <row r="51" spans="1:16" ht="20.25" customHeight="1">
      <c r="A51" s="106"/>
      <c r="B51" s="123"/>
      <c r="C51" s="135"/>
      <c r="D51" s="112"/>
      <c r="E51" s="112"/>
      <c r="F51" s="114"/>
      <c r="G51" s="116" t="s">
        <v>13</v>
      </c>
      <c r="H51" s="124" t="s">
        <v>332</v>
      </c>
      <c r="I51" s="374" t="s">
        <v>311</v>
      </c>
      <c r="J51" s="375"/>
      <c r="K51" s="375"/>
      <c r="L51" s="375"/>
      <c r="M51" s="375"/>
      <c r="N51" s="375"/>
      <c r="O51" s="119" t="s">
        <v>15</v>
      </c>
      <c r="P51" s="236">
        <v>2160000</v>
      </c>
    </row>
    <row r="52" spans="1:16" ht="20.25" customHeight="1">
      <c r="A52" s="106"/>
      <c r="B52" s="123"/>
      <c r="C52" s="135"/>
      <c r="D52" s="112"/>
      <c r="E52" s="112"/>
      <c r="F52" s="114"/>
      <c r="G52" s="116" t="s">
        <v>13</v>
      </c>
      <c r="H52" s="124" t="s">
        <v>299</v>
      </c>
      <c r="I52" s="373" t="s">
        <v>307</v>
      </c>
      <c r="J52" s="373"/>
      <c r="K52" s="373"/>
      <c r="L52" s="373"/>
      <c r="M52" s="373"/>
      <c r="N52" s="373"/>
      <c r="O52" s="119" t="s">
        <v>15</v>
      </c>
      <c r="P52" s="236">
        <v>96000</v>
      </c>
    </row>
    <row r="53" spans="1:16" ht="20.25" customHeight="1">
      <c r="A53" s="106"/>
      <c r="B53" s="123"/>
      <c r="C53" s="135"/>
      <c r="D53" s="112"/>
      <c r="E53" s="112"/>
      <c r="F53" s="114"/>
      <c r="G53" s="116" t="s">
        <v>13</v>
      </c>
      <c r="H53" s="124" t="s">
        <v>300</v>
      </c>
      <c r="I53" s="373" t="s">
        <v>314</v>
      </c>
      <c r="J53" s="373"/>
      <c r="K53" s="373"/>
      <c r="L53" s="373"/>
      <c r="M53" s="373"/>
      <c r="N53" s="373"/>
      <c r="O53" s="119" t="s">
        <v>15</v>
      </c>
      <c r="P53" s="236">
        <v>550000</v>
      </c>
    </row>
    <row r="54" spans="1:16" ht="20.25" customHeight="1">
      <c r="A54" s="106"/>
      <c r="B54" s="123"/>
      <c r="C54" s="135"/>
      <c r="D54" s="112"/>
      <c r="E54" s="112"/>
      <c r="F54" s="114"/>
      <c r="G54" s="116" t="s">
        <v>13</v>
      </c>
      <c r="H54" s="124" t="s">
        <v>301</v>
      </c>
      <c r="I54" s="373" t="s">
        <v>315</v>
      </c>
      <c r="J54" s="373"/>
      <c r="K54" s="373"/>
      <c r="L54" s="373"/>
      <c r="M54" s="373"/>
      <c r="N54" s="373"/>
      <c r="O54" s="119" t="s">
        <v>15</v>
      </c>
      <c r="P54" s="236">
        <v>510000</v>
      </c>
    </row>
    <row r="55" spans="1:16" ht="23.25" customHeight="1">
      <c r="A55" s="106"/>
      <c r="B55" s="294"/>
      <c r="C55" s="135"/>
      <c r="D55" s="115"/>
      <c r="E55" s="115"/>
      <c r="F55" s="114"/>
      <c r="G55" s="116" t="s">
        <v>13</v>
      </c>
      <c r="H55" s="124" t="s">
        <v>210</v>
      </c>
      <c r="I55" s="373" t="s">
        <v>249</v>
      </c>
      <c r="J55" s="373"/>
      <c r="K55" s="373"/>
      <c r="L55" s="373"/>
      <c r="M55" s="373"/>
      <c r="N55" s="373"/>
      <c r="O55" s="119" t="s">
        <v>15</v>
      </c>
      <c r="P55" s="236">
        <v>2400000</v>
      </c>
    </row>
    <row r="56" spans="1:16" ht="23.25" customHeight="1">
      <c r="A56" s="104"/>
      <c r="B56" s="295"/>
      <c r="C56" s="134" t="s">
        <v>51</v>
      </c>
      <c r="D56" s="98">
        <v>39192</v>
      </c>
      <c r="E56" s="98">
        <v>35100</v>
      </c>
      <c r="F56" s="109">
        <f aca="true" t="shared" si="1" ref="F56:F100">E56-D56</f>
        <v>-4092</v>
      </c>
      <c r="G56" s="158" t="s">
        <v>13</v>
      </c>
      <c r="H56" s="296" t="s">
        <v>333</v>
      </c>
      <c r="I56" s="383" t="s">
        <v>339</v>
      </c>
      <c r="J56" s="383"/>
      <c r="K56" s="383"/>
      <c r="L56" s="383"/>
      <c r="M56" s="383"/>
      <c r="N56" s="383"/>
      <c r="O56" s="297" t="s">
        <v>15</v>
      </c>
      <c r="P56" s="241">
        <v>132000</v>
      </c>
    </row>
    <row r="57" spans="1:16" ht="23.25" customHeight="1">
      <c r="A57" s="106"/>
      <c r="B57" s="123"/>
      <c r="C57" s="135"/>
      <c r="D57" s="113"/>
      <c r="E57" s="113"/>
      <c r="F57" s="114"/>
      <c r="G57" s="116" t="s">
        <v>13</v>
      </c>
      <c r="H57" s="124" t="s">
        <v>334</v>
      </c>
      <c r="I57" s="373" t="s">
        <v>340</v>
      </c>
      <c r="J57" s="373"/>
      <c r="K57" s="373"/>
      <c r="L57" s="373"/>
      <c r="M57" s="373"/>
      <c r="N57" s="373"/>
      <c r="O57" s="119" t="s">
        <v>15</v>
      </c>
      <c r="P57" s="236">
        <v>900000</v>
      </c>
    </row>
    <row r="58" spans="1:18" ht="23.25" customHeight="1">
      <c r="A58" s="106"/>
      <c r="B58" s="123"/>
      <c r="C58" s="135"/>
      <c r="D58" s="113"/>
      <c r="E58" s="113"/>
      <c r="F58" s="114"/>
      <c r="G58" s="116" t="s">
        <v>13</v>
      </c>
      <c r="H58" s="124" t="s">
        <v>335</v>
      </c>
      <c r="I58" s="373" t="s">
        <v>372</v>
      </c>
      <c r="J58" s="373"/>
      <c r="K58" s="373"/>
      <c r="L58" s="373"/>
      <c r="M58" s="373"/>
      <c r="N58" s="373"/>
      <c r="O58" s="119" t="s">
        <v>15</v>
      </c>
      <c r="P58" s="236">
        <v>14400000</v>
      </c>
      <c r="R58" s="75"/>
    </row>
    <row r="59" spans="1:16" ht="23.25" customHeight="1">
      <c r="A59" s="106"/>
      <c r="B59" s="123"/>
      <c r="C59" s="135"/>
      <c r="D59" s="113"/>
      <c r="E59" s="113"/>
      <c r="F59" s="114"/>
      <c r="G59" s="116" t="s">
        <v>13</v>
      </c>
      <c r="H59" s="124" t="s">
        <v>336</v>
      </c>
      <c r="I59" s="373" t="s">
        <v>341</v>
      </c>
      <c r="J59" s="373"/>
      <c r="K59" s="373"/>
      <c r="L59" s="373"/>
      <c r="M59" s="373"/>
      <c r="N59" s="373"/>
      <c r="O59" s="119" t="s">
        <v>15</v>
      </c>
      <c r="P59" s="236">
        <v>2880000</v>
      </c>
    </row>
    <row r="60" spans="1:16" ht="23.25" customHeight="1">
      <c r="A60" s="106"/>
      <c r="B60" s="123"/>
      <c r="C60" s="135"/>
      <c r="D60" s="113"/>
      <c r="E60" s="113"/>
      <c r="F60" s="114"/>
      <c r="G60" s="116" t="s">
        <v>13</v>
      </c>
      <c r="H60" s="124" t="s">
        <v>337</v>
      </c>
      <c r="I60" s="373" t="s">
        <v>371</v>
      </c>
      <c r="J60" s="373"/>
      <c r="K60" s="373"/>
      <c r="L60" s="373"/>
      <c r="M60" s="373"/>
      <c r="N60" s="373"/>
      <c r="O60" s="119" t="s">
        <v>15</v>
      </c>
      <c r="P60" s="236">
        <v>4800000</v>
      </c>
    </row>
    <row r="61" spans="1:16" ht="23.25" customHeight="1">
      <c r="A61" s="106"/>
      <c r="B61" s="123"/>
      <c r="C61" s="135"/>
      <c r="D61" s="113"/>
      <c r="E61" s="113"/>
      <c r="F61" s="114"/>
      <c r="G61" s="116" t="s">
        <v>13</v>
      </c>
      <c r="H61" s="124" t="s">
        <v>338</v>
      </c>
      <c r="I61" s="373" t="s">
        <v>373</v>
      </c>
      <c r="J61" s="373"/>
      <c r="K61" s="373"/>
      <c r="L61" s="373"/>
      <c r="M61" s="373"/>
      <c r="N61" s="373"/>
      <c r="O61" s="119" t="s">
        <v>15</v>
      </c>
      <c r="P61" s="236">
        <v>888000</v>
      </c>
    </row>
    <row r="62" spans="1:16" ht="21.75" customHeight="1">
      <c r="A62" s="106"/>
      <c r="B62" s="123"/>
      <c r="C62" s="135"/>
      <c r="D62" s="112"/>
      <c r="E62" s="112"/>
      <c r="F62" s="114"/>
      <c r="G62" s="116" t="s">
        <v>13</v>
      </c>
      <c r="H62" s="124" t="s">
        <v>171</v>
      </c>
      <c r="I62" s="373" t="s">
        <v>355</v>
      </c>
      <c r="J62" s="373"/>
      <c r="K62" s="373"/>
      <c r="L62" s="373"/>
      <c r="M62" s="373"/>
      <c r="N62" s="373"/>
      <c r="O62" s="119" t="s">
        <v>15</v>
      </c>
      <c r="P62" s="236">
        <v>1500000</v>
      </c>
    </row>
    <row r="63" spans="1:16" ht="20.25" customHeight="1" thickBot="1">
      <c r="A63" s="154"/>
      <c r="B63" s="287"/>
      <c r="C63" s="266"/>
      <c r="D63" s="289"/>
      <c r="E63" s="289"/>
      <c r="F63" s="268"/>
      <c r="G63" s="73" t="s">
        <v>13</v>
      </c>
      <c r="H63" s="269" t="s">
        <v>209</v>
      </c>
      <c r="I63" s="381" t="s">
        <v>250</v>
      </c>
      <c r="J63" s="381"/>
      <c r="K63" s="381"/>
      <c r="L63" s="381"/>
      <c r="M63" s="381"/>
      <c r="N63" s="381"/>
      <c r="O63" s="150" t="s">
        <v>15</v>
      </c>
      <c r="P63" s="242">
        <v>9600000</v>
      </c>
    </row>
    <row r="64" spans="1:16" ht="20.25" customHeight="1">
      <c r="A64" s="257"/>
      <c r="B64" s="288"/>
      <c r="C64" s="271" t="s">
        <v>52</v>
      </c>
      <c r="D64" s="260">
        <v>5285</v>
      </c>
      <c r="E64" s="260">
        <v>9804</v>
      </c>
      <c r="F64" s="261">
        <f t="shared" si="1"/>
        <v>4519</v>
      </c>
      <c r="G64" s="262" t="s">
        <v>13</v>
      </c>
      <c r="H64" s="272" t="s">
        <v>343</v>
      </c>
      <c r="I64" s="376" t="s">
        <v>360</v>
      </c>
      <c r="J64" s="376"/>
      <c r="K64" s="376"/>
      <c r="L64" s="376"/>
      <c r="M64" s="376"/>
      <c r="N64" s="376"/>
      <c r="O64" s="264"/>
      <c r="P64" s="265">
        <v>200000</v>
      </c>
    </row>
    <row r="65" spans="1:16" ht="20.25" customHeight="1">
      <c r="A65" s="106"/>
      <c r="B65" s="123"/>
      <c r="C65" s="135"/>
      <c r="D65" s="113"/>
      <c r="E65" s="113"/>
      <c r="F65" s="114"/>
      <c r="G65" s="116" t="s">
        <v>13</v>
      </c>
      <c r="H65" s="124" t="s">
        <v>344</v>
      </c>
      <c r="I65" s="373" t="s">
        <v>356</v>
      </c>
      <c r="J65" s="373"/>
      <c r="K65" s="373"/>
      <c r="L65" s="373"/>
      <c r="M65" s="373"/>
      <c r="N65" s="373"/>
      <c r="O65" s="119" t="s">
        <v>15</v>
      </c>
      <c r="P65" s="236">
        <v>350000</v>
      </c>
    </row>
    <row r="66" spans="1:18" ht="20.25" customHeight="1">
      <c r="A66" s="106"/>
      <c r="B66" s="123"/>
      <c r="C66" s="135"/>
      <c r="D66" s="113"/>
      <c r="E66" s="113"/>
      <c r="F66" s="114"/>
      <c r="G66" s="116" t="s">
        <v>13</v>
      </c>
      <c r="H66" s="124" t="s">
        <v>345</v>
      </c>
      <c r="I66" s="373" t="s">
        <v>357</v>
      </c>
      <c r="J66" s="373"/>
      <c r="K66" s="373"/>
      <c r="L66" s="373"/>
      <c r="M66" s="373"/>
      <c r="N66" s="373"/>
      <c r="O66" s="119" t="s">
        <v>15</v>
      </c>
      <c r="P66" s="236">
        <v>250000</v>
      </c>
      <c r="R66" s="75"/>
    </row>
    <row r="67" spans="1:16" ht="20.25" customHeight="1">
      <c r="A67" s="106"/>
      <c r="B67" s="123"/>
      <c r="C67" s="135"/>
      <c r="D67" s="113"/>
      <c r="E67" s="113"/>
      <c r="F67" s="114"/>
      <c r="G67" s="116" t="s">
        <v>13</v>
      </c>
      <c r="H67" s="124" t="s">
        <v>346</v>
      </c>
      <c r="I67" s="373" t="s">
        <v>358</v>
      </c>
      <c r="J67" s="373"/>
      <c r="K67" s="373"/>
      <c r="L67" s="373"/>
      <c r="M67" s="373"/>
      <c r="N67" s="373"/>
      <c r="O67" s="119" t="s">
        <v>15</v>
      </c>
      <c r="P67" s="236">
        <v>20000</v>
      </c>
    </row>
    <row r="68" spans="1:16" ht="20.25" customHeight="1">
      <c r="A68" s="106"/>
      <c r="B68" s="123"/>
      <c r="C68" s="135"/>
      <c r="D68" s="113"/>
      <c r="E68" s="113"/>
      <c r="F68" s="114"/>
      <c r="G68" s="116" t="s">
        <v>13</v>
      </c>
      <c r="H68" s="124" t="s">
        <v>347</v>
      </c>
      <c r="I68" s="373" t="s">
        <v>359</v>
      </c>
      <c r="J68" s="373"/>
      <c r="K68" s="373"/>
      <c r="L68" s="373"/>
      <c r="M68" s="373"/>
      <c r="N68" s="373"/>
      <c r="O68" s="119" t="s">
        <v>15</v>
      </c>
      <c r="P68" s="236">
        <v>500000</v>
      </c>
    </row>
    <row r="69" spans="1:16" ht="20.25" customHeight="1">
      <c r="A69" s="106"/>
      <c r="B69" s="123"/>
      <c r="C69" s="135"/>
      <c r="D69" s="113"/>
      <c r="E69" s="113"/>
      <c r="F69" s="114"/>
      <c r="G69" s="116" t="s">
        <v>13</v>
      </c>
      <c r="H69" s="124" t="s">
        <v>348</v>
      </c>
      <c r="I69" s="373" t="s">
        <v>362</v>
      </c>
      <c r="J69" s="373"/>
      <c r="K69" s="373"/>
      <c r="L69" s="373"/>
      <c r="M69" s="373"/>
      <c r="N69" s="373"/>
      <c r="O69" s="119" t="s">
        <v>15</v>
      </c>
      <c r="P69" s="236">
        <v>2280000</v>
      </c>
    </row>
    <row r="70" spans="1:16" ht="20.25" customHeight="1">
      <c r="A70" s="106"/>
      <c r="B70" s="123"/>
      <c r="C70" s="135"/>
      <c r="D70" s="113"/>
      <c r="E70" s="113"/>
      <c r="F70" s="114"/>
      <c r="G70" s="116" t="s">
        <v>13</v>
      </c>
      <c r="H70" s="124" t="s">
        <v>342</v>
      </c>
      <c r="I70" s="373" t="s">
        <v>361</v>
      </c>
      <c r="J70" s="373"/>
      <c r="K70" s="373"/>
      <c r="L70" s="373"/>
      <c r="M70" s="373"/>
      <c r="N70" s="373"/>
      <c r="O70" s="119" t="s">
        <v>15</v>
      </c>
      <c r="P70" s="236">
        <v>216000</v>
      </c>
    </row>
    <row r="71" spans="1:16" ht="18.75" customHeight="1">
      <c r="A71" s="106"/>
      <c r="B71" s="123"/>
      <c r="C71" s="135"/>
      <c r="D71" s="113"/>
      <c r="E71" s="113"/>
      <c r="F71" s="114"/>
      <c r="G71" s="116" t="s">
        <v>13</v>
      </c>
      <c r="H71" s="124" t="s">
        <v>349</v>
      </c>
      <c r="I71" s="373" t="s">
        <v>363</v>
      </c>
      <c r="J71" s="373"/>
      <c r="K71" s="373"/>
      <c r="L71" s="373"/>
      <c r="M71" s="373"/>
      <c r="N71" s="373"/>
      <c r="O71" s="119" t="s">
        <v>15</v>
      </c>
      <c r="P71" s="236">
        <v>159000</v>
      </c>
    </row>
    <row r="72" spans="1:16" ht="18.75" customHeight="1">
      <c r="A72" s="106"/>
      <c r="B72" s="123"/>
      <c r="C72" s="135"/>
      <c r="D72" s="113"/>
      <c r="E72" s="113"/>
      <c r="F72" s="114"/>
      <c r="G72" s="116" t="s">
        <v>13</v>
      </c>
      <c r="H72" s="124" t="s">
        <v>350</v>
      </c>
      <c r="I72" s="373" t="s">
        <v>364</v>
      </c>
      <c r="J72" s="373"/>
      <c r="K72" s="373"/>
      <c r="L72" s="373"/>
      <c r="M72" s="373"/>
      <c r="N72" s="373"/>
      <c r="O72" s="119" t="s">
        <v>15</v>
      </c>
      <c r="P72" s="236">
        <v>90000</v>
      </c>
    </row>
    <row r="73" spans="1:16" ht="18.75" customHeight="1">
      <c r="A73" s="106"/>
      <c r="B73" s="123"/>
      <c r="C73" s="135"/>
      <c r="D73" s="113"/>
      <c r="E73" s="113"/>
      <c r="F73" s="114"/>
      <c r="G73" s="116" t="s">
        <v>13</v>
      </c>
      <c r="H73" s="124" t="s">
        <v>351</v>
      </c>
      <c r="I73" s="373" t="s">
        <v>365</v>
      </c>
      <c r="J73" s="373"/>
      <c r="K73" s="373"/>
      <c r="L73" s="373"/>
      <c r="M73" s="373"/>
      <c r="N73" s="373"/>
      <c r="O73" s="119" t="s">
        <v>15</v>
      </c>
      <c r="P73" s="236">
        <v>260000</v>
      </c>
    </row>
    <row r="74" spans="1:16" ht="18.75" customHeight="1">
      <c r="A74" s="106"/>
      <c r="B74" s="123"/>
      <c r="C74" s="135"/>
      <c r="D74" s="113"/>
      <c r="E74" s="113"/>
      <c r="F74" s="114"/>
      <c r="G74" s="116" t="s">
        <v>13</v>
      </c>
      <c r="H74" s="124" t="s">
        <v>352</v>
      </c>
      <c r="I74" s="373" t="s">
        <v>366</v>
      </c>
      <c r="J74" s="373"/>
      <c r="K74" s="373"/>
      <c r="L74" s="373"/>
      <c r="M74" s="373"/>
      <c r="N74" s="373"/>
      <c r="O74" s="119" t="s">
        <v>15</v>
      </c>
      <c r="P74" s="236">
        <v>250000</v>
      </c>
    </row>
    <row r="75" spans="1:16" ht="18.75" customHeight="1">
      <c r="A75" s="106"/>
      <c r="B75" s="123"/>
      <c r="C75" s="135"/>
      <c r="D75" s="113"/>
      <c r="E75" s="113"/>
      <c r="F75" s="114"/>
      <c r="G75" s="116" t="s">
        <v>13</v>
      </c>
      <c r="H75" s="124" t="s">
        <v>353</v>
      </c>
      <c r="I75" s="373" t="s">
        <v>367</v>
      </c>
      <c r="J75" s="373"/>
      <c r="K75" s="373"/>
      <c r="L75" s="373"/>
      <c r="M75" s="373"/>
      <c r="N75" s="373"/>
      <c r="O75" s="119" t="s">
        <v>15</v>
      </c>
      <c r="P75" s="236">
        <v>100000</v>
      </c>
    </row>
    <row r="76" spans="1:16" ht="18.75" customHeight="1">
      <c r="A76" s="106"/>
      <c r="B76" s="123"/>
      <c r="C76" s="135"/>
      <c r="D76" s="113"/>
      <c r="E76" s="113"/>
      <c r="F76" s="114"/>
      <c r="G76" s="116" t="s">
        <v>13</v>
      </c>
      <c r="H76" s="124" t="s">
        <v>354</v>
      </c>
      <c r="I76" s="373" t="s">
        <v>369</v>
      </c>
      <c r="J76" s="373"/>
      <c r="K76" s="373"/>
      <c r="L76" s="373"/>
      <c r="M76" s="373"/>
      <c r="N76" s="373"/>
      <c r="O76" s="119" t="s">
        <v>15</v>
      </c>
      <c r="P76" s="236">
        <v>10000</v>
      </c>
    </row>
    <row r="77" spans="1:16" ht="18.75" customHeight="1">
      <c r="A77" s="106"/>
      <c r="B77" s="123"/>
      <c r="C77" s="135"/>
      <c r="D77" s="113"/>
      <c r="E77" s="113"/>
      <c r="F77" s="114"/>
      <c r="G77" s="116" t="s">
        <v>13</v>
      </c>
      <c r="H77" s="124" t="s">
        <v>368</v>
      </c>
      <c r="I77" s="373" t="s">
        <v>370</v>
      </c>
      <c r="J77" s="373"/>
      <c r="K77" s="373"/>
      <c r="L77" s="373"/>
      <c r="M77" s="373"/>
      <c r="N77" s="373"/>
      <c r="O77" s="119" t="s">
        <v>15</v>
      </c>
      <c r="P77" s="236">
        <v>319000</v>
      </c>
    </row>
    <row r="78" spans="1:16" ht="18.75" customHeight="1">
      <c r="A78" s="106"/>
      <c r="B78" s="123"/>
      <c r="C78" s="135"/>
      <c r="D78" s="112"/>
      <c r="E78" s="112"/>
      <c r="F78" s="114"/>
      <c r="G78" s="116" t="s">
        <v>13</v>
      </c>
      <c r="H78" s="124" t="s">
        <v>219</v>
      </c>
      <c r="I78" s="373" t="s">
        <v>245</v>
      </c>
      <c r="J78" s="373"/>
      <c r="K78" s="373"/>
      <c r="L78" s="373"/>
      <c r="M78" s="373"/>
      <c r="N78" s="373"/>
      <c r="O78" s="119" t="s">
        <v>15</v>
      </c>
      <c r="P78" s="236">
        <v>3600000</v>
      </c>
    </row>
    <row r="79" spans="1:19" ht="18.75" customHeight="1">
      <c r="A79" s="106"/>
      <c r="B79" s="123"/>
      <c r="C79" s="135"/>
      <c r="D79" s="112"/>
      <c r="E79" s="112"/>
      <c r="F79" s="114"/>
      <c r="G79" s="116" t="s">
        <v>13</v>
      </c>
      <c r="H79" s="124" t="s">
        <v>208</v>
      </c>
      <c r="I79" s="373" t="s">
        <v>247</v>
      </c>
      <c r="J79" s="373"/>
      <c r="K79" s="373"/>
      <c r="L79" s="373"/>
      <c r="M79" s="373"/>
      <c r="N79" s="373"/>
      <c r="O79" s="119" t="s">
        <v>15</v>
      </c>
      <c r="P79" s="236">
        <v>1200000</v>
      </c>
      <c r="S79" s="75"/>
    </row>
    <row r="80" spans="1:16" ht="20.25" customHeight="1">
      <c r="A80" s="104"/>
      <c r="B80" s="295"/>
      <c r="C80" s="134" t="s">
        <v>53</v>
      </c>
      <c r="D80" s="98">
        <v>9276</v>
      </c>
      <c r="E80" s="98">
        <v>11200</v>
      </c>
      <c r="F80" s="109">
        <f t="shared" si="1"/>
        <v>1924</v>
      </c>
      <c r="G80" s="158" t="s">
        <v>13</v>
      </c>
      <c r="H80" s="296" t="s">
        <v>323</v>
      </c>
      <c r="I80" s="383" t="s">
        <v>320</v>
      </c>
      <c r="J80" s="383"/>
      <c r="K80" s="383"/>
      <c r="L80" s="383"/>
      <c r="M80" s="383"/>
      <c r="N80" s="383"/>
      <c r="O80" s="297" t="s">
        <v>15</v>
      </c>
      <c r="P80" s="241">
        <v>2160000</v>
      </c>
    </row>
    <row r="81" spans="1:16" ht="20.25" customHeight="1">
      <c r="A81" s="106"/>
      <c r="B81" s="123"/>
      <c r="C81" s="135"/>
      <c r="D81" s="112"/>
      <c r="E81" s="112"/>
      <c r="F81" s="114"/>
      <c r="G81" s="116" t="s">
        <v>13</v>
      </c>
      <c r="H81" s="124" t="s">
        <v>322</v>
      </c>
      <c r="I81" s="373" t="s">
        <v>321</v>
      </c>
      <c r="J81" s="373"/>
      <c r="K81" s="373"/>
      <c r="L81" s="373"/>
      <c r="M81" s="373"/>
      <c r="N81" s="373"/>
      <c r="O81" s="119" t="s">
        <v>15</v>
      </c>
      <c r="P81" s="236">
        <v>4800000</v>
      </c>
    </row>
    <row r="82" spans="1:16" ht="20.25" customHeight="1">
      <c r="A82" s="106"/>
      <c r="B82" s="123"/>
      <c r="C82" s="135"/>
      <c r="D82" s="112"/>
      <c r="E82" s="112"/>
      <c r="F82" s="114"/>
      <c r="G82" s="116" t="s">
        <v>13</v>
      </c>
      <c r="H82" s="124" t="s">
        <v>207</v>
      </c>
      <c r="I82" s="373" t="s">
        <v>252</v>
      </c>
      <c r="J82" s="373"/>
      <c r="K82" s="373"/>
      <c r="L82" s="373"/>
      <c r="M82" s="373"/>
      <c r="N82" s="373"/>
      <c r="O82" s="119"/>
      <c r="P82" s="236">
        <v>2440000</v>
      </c>
    </row>
    <row r="83" spans="1:16" ht="20.25" customHeight="1">
      <c r="A83" s="137"/>
      <c r="B83" s="138"/>
      <c r="C83" s="139"/>
      <c r="D83" s="140"/>
      <c r="E83" s="140"/>
      <c r="F83" s="141"/>
      <c r="G83" s="121" t="s">
        <v>13</v>
      </c>
      <c r="H83" s="125" t="s">
        <v>172</v>
      </c>
      <c r="I83" s="382" t="s">
        <v>244</v>
      </c>
      <c r="J83" s="382"/>
      <c r="K83" s="382"/>
      <c r="L83" s="382"/>
      <c r="M83" s="382"/>
      <c r="N83" s="382"/>
      <c r="O83" s="127" t="s">
        <v>15</v>
      </c>
      <c r="P83" s="239">
        <v>1800000</v>
      </c>
    </row>
    <row r="84" spans="1:16" ht="20.25" customHeight="1">
      <c r="A84" s="106"/>
      <c r="B84" s="110"/>
      <c r="C84" s="314" t="s">
        <v>54</v>
      </c>
      <c r="D84" s="315">
        <v>4040</v>
      </c>
      <c r="E84" s="315">
        <v>6200</v>
      </c>
      <c r="F84" s="316">
        <f t="shared" si="1"/>
        <v>2160</v>
      </c>
      <c r="G84" s="317" t="s">
        <v>13</v>
      </c>
      <c r="H84" s="318" t="s">
        <v>206</v>
      </c>
      <c r="I84" s="393" t="s">
        <v>253</v>
      </c>
      <c r="J84" s="393"/>
      <c r="K84" s="393"/>
      <c r="L84" s="393"/>
      <c r="M84" s="393"/>
      <c r="N84" s="393"/>
      <c r="O84" s="319" t="s">
        <v>15</v>
      </c>
      <c r="P84" s="320">
        <v>2000000</v>
      </c>
    </row>
    <row r="85" spans="1:16" ht="20.25" customHeight="1">
      <c r="A85" s="106"/>
      <c r="B85" s="123"/>
      <c r="C85" s="111"/>
      <c r="D85" s="115"/>
      <c r="E85" s="115"/>
      <c r="F85" s="114"/>
      <c r="G85" s="116" t="s">
        <v>13</v>
      </c>
      <c r="H85" s="124" t="s">
        <v>205</v>
      </c>
      <c r="I85" s="373" t="s">
        <v>254</v>
      </c>
      <c r="J85" s="373"/>
      <c r="K85" s="373"/>
      <c r="L85" s="373"/>
      <c r="M85" s="373"/>
      <c r="N85" s="373"/>
      <c r="O85" s="142" t="s">
        <v>15</v>
      </c>
      <c r="P85" s="236">
        <v>1000000</v>
      </c>
    </row>
    <row r="86" spans="1:16" ht="18" customHeight="1">
      <c r="A86" s="106"/>
      <c r="B86" s="123"/>
      <c r="C86" s="111"/>
      <c r="D86" s="115"/>
      <c r="E86" s="115"/>
      <c r="F86" s="114"/>
      <c r="G86" s="116" t="s">
        <v>13</v>
      </c>
      <c r="H86" s="124" t="s">
        <v>204</v>
      </c>
      <c r="I86" s="373" t="s">
        <v>255</v>
      </c>
      <c r="J86" s="373"/>
      <c r="K86" s="373"/>
      <c r="L86" s="373"/>
      <c r="M86" s="373"/>
      <c r="N86" s="373"/>
      <c r="O86" s="142" t="s">
        <v>15</v>
      </c>
      <c r="P86" s="236">
        <v>1000000</v>
      </c>
    </row>
    <row r="87" spans="1:16" ht="18" customHeight="1">
      <c r="A87" s="106"/>
      <c r="B87" s="123"/>
      <c r="C87" s="111"/>
      <c r="D87" s="115"/>
      <c r="E87" s="115"/>
      <c r="F87" s="114"/>
      <c r="G87" s="116" t="s">
        <v>13</v>
      </c>
      <c r="H87" s="124" t="s">
        <v>203</v>
      </c>
      <c r="I87" s="373" t="s">
        <v>292</v>
      </c>
      <c r="J87" s="373"/>
      <c r="K87" s="373"/>
      <c r="L87" s="373"/>
      <c r="M87" s="373"/>
      <c r="N87" s="373"/>
      <c r="O87" s="142" t="s">
        <v>15</v>
      </c>
      <c r="P87" s="236">
        <v>1000000</v>
      </c>
    </row>
    <row r="88" spans="1:16" ht="18" customHeight="1" thickBot="1">
      <c r="A88" s="154"/>
      <c r="B88" s="287"/>
      <c r="C88" s="273"/>
      <c r="D88" s="267"/>
      <c r="E88" s="267"/>
      <c r="F88" s="268"/>
      <c r="G88" s="73" t="s">
        <v>13</v>
      </c>
      <c r="H88" s="269" t="s">
        <v>202</v>
      </c>
      <c r="I88" s="381" t="s">
        <v>247</v>
      </c>
      <c r="J88" s="381"/>
      <c r="K88" s="381"/>
      <c r="L88" s="381"/>
      <c r="M88" s="381"/>
      <c r="N88" s="381"/>
      <c r="O88" s="293" t="s">
        <v>15</v>
      </c>
      <c r="P88" s="242">
        <v>1200000</v>
      </c>
    </row>
    <row r="89" spans="1:16" ht="18" customHeight="1">
      <c r="A89" s="354" t="s">
        <v>55</v>
      </c>
      <c r="B89" s="355"/>
      <c r="C89" s="355"/>
      <c r="D89" s="260">
        <v>122580</v>
      </c>
      <c r="E89" s="260">
        <f>E90</f>
        <v>78882</v>
      </c>
      <c r="F89" s="261">
        <f t="shared" si="1"/>
        <v>-43698</v>
      </c>
      <c r="G89" s="275"/>
      <c r="H89" s="276"/>
      <c r="I89" s="277"/>
      <c r="J89" s="278"/>
      <c r="K89" s="279"/>
      <c r="L89" s="278"/>
      <c r="M89" s="279"/>
      <c r="N89" s="278"/>
      <c r="O89" s="280"/>
      <c r="P89" s="265"/>
    </row>
    <row r="90" spans="1:16" ht="18" customHeight="1">
      <c r="A90" s="106"/>
      <c r="B90" s="394" t="s">
        <v>56</v>
      </c>
      <c r="C90" s="365"/>
      <c r="D90" s="98">
        <v>122580</v>
      </c>
      <c r="E90" s="98">
        <f>E95+E93+E91</f>
        <v>78882</v>
      </c>
      <c r="F90" s="109">
        <f t="shared" si="1"/>
        <v>-43698</v>
      </c>
      <c r="G90" s="121"/>
      <c r="H90" s="163"/>
      <c r="I90" s="254"/>
      <c r="J90" s="281"/>
      <c r="K90" s="25"/>
      <c r="L90" s="281"/>
      <c r="M90" s="25"/>
      <c r="N90" s="281"/>
      <c r="O90" s="248"/>
      <c r="P90" s="249"/>
    </row>
    <row r="91" spans="1:16" ht="18" customHeight="1">
      <c r="A91" s="106"/>
      <c r="B91" s="143"/>
      <c r="C91" s="111" t="s">
        <v>57</v>
      </c>
      <c r="D91" s="98">
        <v>100000</v>
      </c>
      <c r="E91" s="98">
        <v>35000</v>
      </c>
      <c r="F91" s="109">
        <f t="shared" si="1"/>
        <v>-65000</v>
      </c>
      <c r="G91" s="158" t="s">
        <v>13</v>
      </c>
      <c r="H91" s="301" t="s">
        <v>228</v>
      </c>
      <c r="I91" s="383" t="s">
        <v>256</v>
      </c>
      <c r="J91" s="383"/>
      <c r="K91" s="383"/>
      <c r="L91" s="383"/>
      <c r="M91" s="383"/>
      <c r="N91" s="383"/>
      <c r="O91" s="297" t="s">
        <v>15</v>
      </c>
      <c r="P91" s="241">
        <v>20000000</v>
      </c>
    </row>
    <row r="92" spans="1:16" ht="18" customHeight="1">
      <c r="A92" s="106"/>
      <c r="B92" s="143"/>
      <c r="C92" s="111"/>
      <c r="D92" s="113"/>
      <c r="E92" s="113"/>
      <c r="F92" s="114"/>
      <c r="G92" s="121" t="s">
        <v>13</v>
      </c>
      <c r="H92" s="246" t="s">
        <v>376</v>
      </c>
      <c r="I92" s="382" t="s">
        <v>377</v>
      </c>
      <c r="J92" s="382"/>
      <c r="K92" s="382"/>
      <c r="L92" s="382"/>
      <c r="M92" s="382"/>
      <c r="N92" s="382"/>
      <c r="O92" s="127" t="s">
        <v>15</v>
      </c>
      <c r="P92" s="239">
        <v>15000000</v>
      </c>
    </row>
    <row r="93" spans="1:16" ht="18" customHeight="1">
      <c r="A93" s="106"/>
      <c r="B93" s="144"/>
      <c r="C93" s="108" t="s">
        <v>58</v>
      </c>
      <c r="D93" s="98">
        <v>5580</v>
      </c>
      <c r="E93" s="98">
        <v>13882</v>
      </c>
      <c r="F93" s="109">
        <f t="shared" si="1"/>
        <v>8302</v>
      </c>
      <c r="G93" s="116" t="s">
        <v>13</v>
      </c>
      <c r="H93" s="124" t="s">
        <v>220</v>
      </c>
      <c r="I93" s="395" t="s">
        <v>257</v>
      </c>
      <c r="J93" s="395"/>
      <c r="K93" s="395"/>
      <c r="L93" s="395"/>
      <c r="M93" s="395"/>
      <c r="N93" s="395"/>
      <c r="O93" s="142" t="s">
        <v>81</v>
      </c>
      <c r="P93" s="236">
        <v>4282000</v>
      </c>
    </row>
    <row r="94" spans="1:16" ht="18" customHeight="1">
      <c r="A94" s="132"/>
      <c r="B94" s="143"/>
      <c r="C94" s="111"/>
      <c r="D94" s="113"/>
      <c r="E94" s="113"/>
      <c r="F94" s="114"/>
      <c r="G94" s="121" t="s">
        <v>13</v>
      </c>
      <c r="H94" s="246" t="s">
        <v>201</v>
      </c>
      <c r="I94" s="382" t="s">
        <v>250</v>
      </c>
      <c r="J94" s="382"/>
      <c r="K94" s="382"/>
      <c r="L94" s="382"/>
      <c r="M94" s="382"/>
      <c r="N94" s="382"/>
      <c r="O94" s="127" t="s">
        <v>15</v>
      </c>
      <c r="P94" s="239">
        <v>9600000</v>
      </c>
    </row>
    <row r="95" spans="1:16" ht="18" customHeight="1">
      <c r="A95" s="132"/>
      <c r="B95" s="143"/>
      <c r="C95" s="108" t="s">
        <v>59</v>
      </c>
      <c r="D95" s="98">
        <v>17000</v>
      </c>
      <c r="E95" s="98">
        <v>30000</v>
      </c>
      <c r="F95" s="109">
        <f t="shared" si="1"/>
        <v>13000</v>
      </c>
      <c r="G95" s="116" t="s">
        <v>13</v>
      </c>
      <c r="H95" s="124" t="s">
        <v>227</v>
      </c>
      <c r="I95" s="383" t="s">
        <v>258</v>
      </c>
      <c r="J95" s="383"/>
      <c r="K95" s="383"/>
      <c r="L95" s="383"/>
      <c r="M95" s="383"/>
      <c r="N95" s="383"/>
      <c r="O95" s="119" t="s">
        <v>15</v>
      </c>
      <c r="P95" s="236">
        <v>12000000</v>
      </c>
    </row>
    <row r="96" spans="1:18" ht="18.75" customHeight="1">
      <c r="A96" s="132"/>
      <c r="B96" s="143"/>
      <c r="C96" s="111"/>
      <c r="D96" s="113"/>
      <c r="E96" s="113"/>
      <c r="F96" s="114"/>
      <c r="G96" s="116" t="s">
        <v>13</v>
      </c>
      <c r="H96" s="136" t="s">
        <v>200</v>
      </c>
      <c r="I96" s="373" t="s">
        <v>259</v>
      </c>
      <c r="J96" s="373"/>
      <c r="K96" s="373"/>
      <c r="L96" s="373"/>
      <c r="M96" s="373"/>
      <c r="N96" s="373"/>
      <c r="O96" s="119" t="s">
        <v>15</v>
      </c>
      <c r="P96" s="236">
        <v>12000000</v>
      </c>
      <c r="R96" s="79"/>
    </row>
    <row r="97" spans="1:18" ht="18.75" customHeight="1">
      <c r="A97" s="106"/>
      <c r="B97" s="298"/>
      <c r="C97" s="111"/>
      <c r="D97" s="113"/>
      <c r="E97" s="113"/>
      <c r="F97" s="114"/>
      <c r="G97" s="116" t="s">
        <v>13</v>
      </c>
      <c r="H97" s="136" t="s">
        <v>199</v>
      </c>
      <c r="I97" s="373" t="s">
        <v>260</v>
      </c>
      <c r="J97" s="373"/>
      <c r="K97" s="373"/>
      <c r="L97" s="373"/>
      <c r="M97" s="373"/>
      <c r="N97" s="373"/>
      <c r="O97" s="119" t="s">
        <v>15</v>
      </c>
      <c r="P97" s="236">
        <v>6000000</v>
      </c>
      <c r="R97" s="79"/>
    </row>
    <row r="98" spans="1:16" ht="18.75" customHeight="1">
      <c r="A98" s="369" t="s">
        <v>60</v>
      </c>
      <c r="B98" s="370"/>
      <c r="C98" s="370"/>
      <c r="D98" s="10">
        <v>166259</v>
      </c>
      <c r="E98" s="10">
        <f>E99+E115</f>
        <v>180534</v>
      </c>
      <c r="F98" s="99">
        <f t="shared" si="1"/>
        <v>14275</v>
      </c>
      <c r="G98" s="53"/>
      <c r="H98" s="299"/>
      <c r="I98" s="25"/>
      <c r="J98" s="291"/>
      <c r="K98" s="25"/>
      <c r="L98" s="291"/>
      <c r="M98" s="25"/>
      <c r="N98" s="291"/>
      <c r="O98" s="248"/>
      <c r="P98" s="249"/>
    </row>
    <row r="99" spans="1:16" ht="18.75" customHeight="1">
      <c r="A99" s="106"/>
      <c r="B99" s="394" t="s">
        <v>61</v>
      </c>
      <c r="C99" s="365"/>
      <c r="D99" s="98">
        <v>150419</v>
      </c>
      <c r="E99" s="98">
        <f>E114+E112+E111+E109+E106+E100</f>
        <v>161506</v>
      </c>
      <c r="F99" s="99">
        <f t="shared" si="1"/>
        <v>11087</v>
      </c>
      <c r="G99" s="121"/>
      <c r="H99" s="163"/>
      <c r="I99" s="254"/>
      <c r="J99" s="281"/>
      <c r="K99" s="25"/>
      <c r="L99" s="281"/>
      <c r="M99" s="25"/>
      <c r="N99" s="281"/>
      <c r="O99" s="248"/>
      <c r="P99" s="249"/>
    </row>
    <row r="100" spans="1:17" ht="18.75" customHeight="1">
      <c r="A100" s="106"/>
      <c r="B100" s="143"/>
      <c r="C100" s="111" t="s">
        <v>62</v>
      </c>
      <c r="D100" s="98">
        <v>116165</v>
      </c>
      <c r="E100" s="98">
        <v>130746</v>
      </c>
      <c r="F100" s="109">
        <f t="shared" si="1"/>
        <v>14581</v>
      </c>
      <c r="G100" s="116" t="s">
        <v>13</v>
      </c>
      <c r="H100" s="136" t="s">
        <v>221</v>
      </c>
      <c r="I100" s="383" t="s">
        <v>261</v>
      </c>
      <c r="J100" s="383"/>
      <c r="K100" s="383"/>
      <c r="L100" s="383"/>
      <c r="M100" s="383"/>
      <c r="N100" s="383"/>
      <c r="O100" s="119" t="s">
        <v>15</v>
      </c>
      <c r="P100" s="236">
        <v>24000000</v>
      </c>
      <c r="Q100" s="167"/>
    </row>
    <row r="101" spans="1:16" ht="18.75" customHeight="1">
      <c r="A101" s="106"/>
      <c r="B101" s="143"/>
      <c r="C101" s="111"/>
      <c r="D101" s="112"/>
      <c r="E101" s="112"/>
      <c r="F101" s="114"/>
      <c r="G101" s="116" t="s">
        <v>13</v>
      </c>
      <c r="H101" s="136" t="s">
        <v>173</v>
      </c>
      <c r="I101" s="373" t="s">
        <v>262</v>
      </c>
      <c r="J101" s="373"/>
      <c r="K101" s="373"/>
      <c r="L101" s="373"/>
      <c r="M101" s="373"/>
      <c r="N101" s="373"/>
      <c r="O101" s="119" t="s">
        <v>15</v>
      </c>
      <c r="P101" s="236">
        <v>86385600</v>
      </c>
    </row>
    <row r="102" spans="1:16" ht="18.75" customHeight="1">
      <c r="A102" s="106"/>
      <c r="B102" s="143"/>
      <c r="C102" s="111"/>
      <c r="D102" s="112"/>
      <c r="E102" s="112"/>
      <c r="F102" s="114"/>
      <c r="G102" s="116" t="s">
        <v>13</v>
      </c>
      <c r="H102" s="136" t="s">
        <v>222</v>
      </c>
      <c r="I102" s="373" t="s">
        <v>263</v>
      </c>
      <c r="J102" s="373"/>
      <c r="K102" s="373"/>
      <c r="L102" s="373"/>
      <c r="M102" s="373"/>
      <c r="N102" s="373"/>
      <c r="O102" s="119" t="s">
        <v>15</v>
      </c>
      <c r="P102" s="236">
        <v>13920000</v>
      </c>
    </row>
    <row r="103" spans="1:16" ht="18.75" customHeight="1">
      <c r="A103" s="106"/>
      <c r="B103" s="143"/>
      <c r="C103" s="111"/>
      <c r="D103" s="112"/>
      <c r="E103" s="112"/>
      <c r="F103" s="114"/>
      <c r="G103" s="116" t="s">
        <v>13</v>
      </c>
      <c r="H103" s="124" t="s">
        <v>174</v>
      </c>
      <c r="I103" s="373" t="s">
        <v>264</v>
      </c>
      <c r="J103" s="373"/>
      <c r="K103" s="373"/>
      <c r="L103" s="373"/>
      <c r="M103" s="373"/>
      <c r="N103" s="373"/>
      <c r="O103" s="119" t="s">
        <v>15</v>
      </c>
      <c r="P103" s="236">
        <v>980000</v>
      </c>
    </row>
    <row r="104" spans="1:16" ht="18.75" customHeight="1">
      <c r="A104" s="106"/>
      <c r="B104" s="143"/>
      <c r="C104" s="111"/>
      <c r="D104" s="112"/>
      <c r="E104" s="112"/>
      <c r="F104" s="114"/>
      <c r="G104" s="116" t="s">
        <v>13</v>
      </c>
      <c r="H104" s="124" t="s">
        <v>175</v>
      </c>
      <c r="I104" s="373" t="s">
        <v>265</v>
      </c>
      <c r="J104" s="373"/>
      <c r="K104" s="373"/>
      <c r="L104" s="373"/>
      <c r="M104" s="373"/>
      <c r="N104" s="373"/>
      <c r="O104" s="119" t="s">
        <v>15</v>
      </c>
      <c r="P104" s="236">
        <v>1960000</v>
      </c>
    </row>
    <row r="105" spans="1:16" ht="18.75" customHeight="1">
      <c r="A105" s="106"/>
      <c r="B105" s="143"/>
      <c r="C105" s="111"/>
      <c r="D105" s="112"/>
      <c r="E105" s="112"/>
      <c r="F105" s="114"/>
      <c r="G105" s="116" t="s">
        <v>13</v>
      </c>
      <c r="H105" s="124" t="s">
        <v>223</v>
      </c>
      <c r="I105" s="373" t="s">
        <v>266</v>
      </c>
      <c r="J105" s="373"/>
      <c r="K105" s="373"/>
      <c r="L105" s="373"/>
      <c r="M105" s="373"/>
      <c r="N105" s="373"/>
      <c r="O105" s="119" t="s">
        <v>15</v>
      </c>
      <c r="P105" s="236">
        <v>3500000</v>
      </c>
    </row>
    <row r="106" spans="1:16" ht="18.75" customHeight="1">
      <c r="A106" s="104"/>
      <c r="B106" s="300"/>
      <c r="C106" s="108" t="s">
        <v>63</v>
      </c>
      <c r="D106" s="98">
        <v>8400</v>
      </c>
      <c r="E106" s="98">
        <v>9600</v>
      </c>
      <c r="F106" s="109">
        <f aca="true" t="shared" si="2" ref="F106:F131">E106-D106</f>
        <v>1200</v>
      </c>
      <c r="G106" s="158" t="s">
        <v>13</v>
      </c>
      <c r="H106" s="296" t="s">
        <v>198</v>
      </c>
      <c r="I106" s="383" t="s">
        <v>267</v>
      </c>
      <c r="J106" s="383"/>
      <c r="K106" s="383"/>
      <c r="L106" s="383"/>
      <c r="M106" s="383"/>
      <c r="N106" s="383"/>
      <c r="O106" s="297" t="s">
        <v>15</v>
      </c>
      <c r="P106" s="241">
        <v>4800000</v>
      </c>
    </row>
    <row r="107" spans="1:16" ht="22.5" customHeight="1">
      <c r="A107" s="106"/>
      <c r="B107" s="144"/>
      <c r="C107" s="111"/>
      <c r="D107" s="112"/>
      <c r="E107" s="112"/>
      <c r="F107" s="114"/>
      <c r="G107" s="121" t="s">
        <v>13</v>
      </c>
      <c r="H107" s="125" t="s">
        <v>224</v>
      </c>
      <c r="I107" s="382" t="s">
        <v>243</v>
      </c>
      <c r="J107" s="382"/>
      <c r="K107" s="382"/>
      <c r="L107" s="382"/>
      <c r="M107" s="382"/>
      <c r="N107" s="382"/>
      <c r="O107" s="127" t="s">
        <v>15</v>
      </c>
      <c r="P107" s="239">
        <v>4800000</v>
      </c>
    </row>
    <row r="108" spans="1:16" ht="22.5" customHeight="1">
      <c r="A108" s="106"/>
      <c r="B108" s="143"/>
      <c r="C108" s="108" t="s">
        <v>64</v>
      </c>
      <c r="D108" s="98"/>
      <c r="E108" s="98"/>
      <c r="F108" s="109"/>
      <c r="G108" s="53" t="s">
        <v>13</v>
      </c>
      <c r="H108" s="125" t="s">
        <v>65</v>
      </c>
      <c r="I108" s="284">
        <v>0</v>
      </c>
      <c r="J108" s="284" t="s">
        <v>14</v>
      </c>
      <c r="K108" s="126"/>
      <c r="L108" s="284" t="s">
        <v>19</v>
      </c>
      <c r="M108" s="126"/>
      <c r="N108" s="284"/>
      <c r="O108" s="127" t="s">
        <v>15</v>
      </c>
      <c r="P108" s="239">
        <v>0</v>
      </c>
    </row>
    <row r="109" spans="1:16" ht="22.5" customHeight="1">
      <c r="A109" s="106"/>
      <c r="B109" s="143"/>
      <c r="C109" s="108" t="s">
        <v>66</v>
      </c>
      <c r="D109" s="98">
        <v>2680</v>
      </c>
      <c r="E109" s="98">
        <v>2760</v>
      </c>
      <c r="F109" s="109">
        <f t="shared" si="2"/>
        <v>80</v>
      </c>
      <c r="G109" s="116" t="s">
        <v>13</v>
      </c>
      <c r="H109" s="124" t="s">
        <v>197</v>
      </c>
      <c r="I109" s="383" t="s">
        <v>268</v>
      </c>
      <c r="J109" s="383"/>
      <c r="K109" s="383"/>
      <c r="L109" s="383"/>
      <c r="M109" s="383"/>
      <c r="N109" s="383"/>
      <c r="O109" s="119" t="s">
        <v>15</v>
      </c>
      <c r="P109" s="236">
        <v>600000</v>
      </c>
    </row>
    <row r="110" spans="1:16" ht="22.5" customHeight="1">
      <c r="A110" s="132"/>
      <c r="B110" s="144"/>
      <c r="C110" s="145"/>
      <c r="D110" s="112"/>
      <c r="E110" s="112"/>
      <c r="F110" s="114"/>
      <c r="G110" s="121" t="s">
        <v>13</v>
      </c>
      <c r="H110" s="125" t="s">
        <v>196</v>
      </c>
      <c r="I110" s="382" t="s">
        <v>251</v>
      </c>
      <c r="J110" s="382"/>
      <c r="K110" s="382"/>
      <c r="L110" s="382"/>
      <c r="M110" s="382"/>
      <c r="N110" s="382"/>
      <c r="O110" s="127" t="s">
        <v>15</v>
      </c>
      <c r="P110" s="239">
        <v>2160000</v>
      </c>
    </row>
    <row r="111" spans="1:16" ht="22.5" customHeight="1">
      <c r="A111" s="106"/>
      <c r="B111" s="143"/>
      <c r="C111" s="108" t="s">
        <v>67</v>
      </c>
      <c r="D111" s="98">
        <v>1600</v>
      </c>
      <c r="E111" s="98">
        <v>1600</v>
      </c>
      <c r="F111" s="109">
        <f t="shared" si="2"/>
        <v>0</v>
      </c>
      <c r="G111" s="53" t="s">
        <v>13</v>
      </c>
      <c r="H111" s="246" t="s">
        <v>106</v>
      </c>
      <c r="I111" s="397" t="s">
        <v>269</v>
      </c>
      <c r="J111" s="397"/>
      <c r="K111" s="397"/>
      <c r="L111" s="397"/>
      <c r="M111" s="397"/>
      <c r="N111" s="397"/>
      <c r="O111" s="127" t="s">
        <v>15</v>
      </c>
      <c r="P111" s="239">
        <v>1600000</v>
      </c>
    </row>
    <row r="112" spans="1:16" ht="21" customHeight="1">
      <c r="A112" s="106"/>
      <c r="B112" s="144"/>
      <c r="C112" s="108" t="s">
        <v>68</v>
      </c>
      <c r="D112" s="98">
        <v>15859</v>
      </c>
      <c r="E112" s="98">
        <v>12000</v>
      </c>
      <c r="F112" s="109">
        <f t="shared" si="2"/>
        <v>-3859</v>
      </c>
      <c r="G112" s="116" t="s">
        <v>13</v>
      </c>
      <c r="H112" s="124" t="s">
        <v>225</v>
      </c>
      <c r="I112" s="383" t="s">
        <v>270</v>
      </c>
      <c r="J112" s="383"/>
      <c r="K112" s="383"/>
      <c r="L112" s="383"/>
      <c r="M112" s="383"/>
      <c r="N112" s="383"/>
      <c r="O112" s="119" t="s">
        <v>15</v>
      </c>
      <c r="P112" s="236">
        <v>2400000</v>
      </c>
    </row>
    <row r="113" spans="1:16" ht="21" customHeight="1" thickBot="1">
      <c r="A113" s="154"/>
      <c r="B113" s="156"/>
      <c r="C113" s="273"/>
      <c r="D113" s="289"/>
      <c r="E113" s="289"/>
      <c r="F113" s="268"/>
      <c r="G113" s="73" t="s">
        <v>13</v>
      </c>
      <c r="H113" s="149" t="s">
        <v>195</v>
      </c>
      <c r="I113" s="381" t="s">
        <v>250</v>
      </c>
      <c r="J113" s="381"/>
      <c r="K113" s="381"/>
      <c r="L113" s="381"/>
      <c r="M113" s="381"/>
      <c r="N113" s="381"/>
      <c r="O113" s="150" t="s">
        <v>15</v>
      </c>
      <c r="P113" s="242">
        <v>9600000</v>
      </c>
    </row>
    <row r="114" spans="1:16" ht="18" customHeight="1">
      <c r="A114" s="257"/>
      <c r="B114" s="290"/>
      <c r="C114" s="259" t="s">
        <v>69</v>
      </c>
      <c r="D114" s="260">
        <v>5715</v>
      </c>
      <c r="E114" s="260">
        <v>4800</v>
      </c>
      <c r="F114" s="261">
        <f t="shared" si="2"/>
        <v>-915</v>
      </c>
      <c r="G114" s="275" t="s">
        <v>13</v>
      </c>
      <c r="H114" s="274" t="s">
        <v>226</v>
      </c>
      <c r="I114" s="384" t="s">
        <v>243</v>
      </c>
      <c r="J114" s="384"/>
      <c r="K114" s="384"/>
      <c r="L114" s="384"/>
      <c r="M114" s="384"/>
      <c r="N114" s="384"/>
      <c r="O114" s="264" t="s">
        <v>15</v>
      </c>
      <c r="P114" s="265">
        <v>4800000</v>
      </c>
    </row>
    <row r="115" spans="1:16" ht="18" customHeight="1">
      <c r="A115" s="106"/>
      <c r="B115" s="394" t="s">
        <v>70</v>
      </c>
      <c r="C115" s="365"/>
      <c r="D115" s="98">
        <v>15840</v>
      </c>
      <c r="E115" s="98">
        <f>E131+E130+E124+E118+E116</f>
        <v>19028</v>
      </c>
      <c r="F115" s="99">
        <f t="shared" si="2"/>
        <v>3188</v>
      </c>
      <c r="G115" s="121"/>
      <c r="H115" s="128"/>
      <c r="I115" s="36"/>
      <c r="J115" s="281"/>
      <c r="K115" s="25"/>
      <c r="L115" s="281"/>
      <c r="M115" s="25"/>
      <c r="N115" s="281"/>
      <c r="O115" s="248"/>
      <c r="P115" s="249"/>
    </row>
    <row r="116" spans="1:16" ht="18" customHeight="1">
      <c r="A116" s="106"/>
      <c r="B116" s="143"/>
      <c r="C116" s="134" t="s">
        <v>71</v>
      </c>
      <c r="D116" s="98">
        <v>1570</v>
      </c>
      <c r="E116" s="98">
        <v>1200</v>
      </c>
      <c r="F116" s="109">
        <f t="shared" si="2"/>
        <v>-370</v>
      </c>
      <c r="G116" s="116" t="s">
        <v>13</v>
      </c>
      <c r="H116" s="124" t="s">
        <v>194</v>
      </c>
      <c r="I116" s="383" t="s">
        <v>268</v>
      </c>
      <c r="J116" s="383"/>
      <c r="K116" s="383"/>
      <c r="L116" s="383"/>
      <c r="M116" s="383"/>
      <c r="N116" s="383"/>
      <c r="O116" s="119" t="s">
        <v>15</v>
      </c>
      <c r="P116" s="236">
        <v>600000</v>
      </c>
    </row>
    <row r="117" spans="1:16" ht="18" customHeight="1">
      <c r="A117" s="106"/>
      <c r="B117" s="143"/>
      <c r="C117" s="135"/>
      <c r="D117" s="115"/>
      <c r="E117" s="115"/>
      <c r="F117" s="114"/>
      <c r="G117" s="116" t="s">
        <v>13</v>
      </c>
      <c r="H117" s="124" t="s">
        <v>193</v>
      </c>
      <c r="I117" s="373" t="s">
        <v>268</v>
      </c>
      <c r="J117" s="373"/>
      <c r="K117" s="373"/>
      <c r="L117" s="373"/>
      <c r="M117" s="373"/>
      <c r="N117" s="373"/>
      <c r="O117" s="119" t="s">
        <v>15</v>
      </c>
      <c r="P117" s="236">
        <v>600000</v>
      </c>
    </row>
    <row r="118" spans="1:16" ht="18" customHeight="1">
      <c r="A118" s="104"/>
      <c r="B118" s="300"/>
      <c r="C118" s="134" t="s">
        <v>72</v>
      </c>
      <c r="D118" s="98">
        <v>4680</v>
      </c>
      <c r="E118" s="98">
        <v>7648</v>
      </c>
      <c r="F118" s="109">
        <f t="shared" si="2"/>
        <v>2968</v>
      </c>
      <c r="G118" s="158" t="s">
        <v>13</v>
      </c>
      <c r="H118" s="301" t="s">
        <v>192</v>
      </c>
      <c r="I118" s="383" t="s">
        <v>270</v>
      </c>
      <c r="J118" s="383"/>
      <c r="K118" s="383"/>
      <c r="L118" s="383"/>
      <c r="M118" s="383"/>
      <c r="N118" s="383"/>
      <c r="O118" s="297" t="s">
        <v>15</v>
      </c>
      <c r="P118" s="241">
        <v>2400000</v>
      </c>
    </row>
    <row r="119" spans="1:16" ht="18" customHeight="1">
      <c r="A119" s="106"/>
      <c r="B119" s="143"/>
      <c r="C119" s="111"/>
      <c r="D119" s="112"/>
      <c r="E119" s="112"/>
      <c r="F119" s="114"/>
      <c r="G119" s="116" t="s">
        <v>13</v>
      </c>
      <c r="H119" s="136" t="s">
        <v>191</v>
      </c>
      <c r="I119" s="373" t="s">
        <v>271</v>
      </c>
      <c r="J119" s="373"/>
      <c r="K119" s="373"/>
      <c r="L119" s="373"/>
      <c r="M119" s="373"/>
      <c r="N119" s="373"/>
      <c r="O119" s="119" t="s">
        <v>15</v>
      </c>
      <c r="P119" s="236">
        <v>1000000</v>
      </c>
    </row>
    <row r="120" spans="1:16" ht="18" customHeight="1">
      <c r="A120" s="106"/>
      <c r="B120" s="143"/>
      <c r="C120" s="111"/>
      <c r="D120" s="112"/>
      <c r="E120" s="112"/>
      <c r="F120" s="114"/>
      <c r="G120" s="116" t="s">
        <v>13</v>
      </c>
      <c r="H120" s="136" t="s">
        <v>190</v>
      </c>
      <c r="I120" s="373" t="s">
        <v>268</v>
      </c>
      <c r="J120" s="373"/>
      <c r="K120" s="373"/>
      <c r="L120" s="373"/>
      <c r="M120" s="373"/>
      <c r="N120" s="373"/>
      <c r="O120" s="119" t="s">
        <v>15</v>
      </c>
      <c r="P120" s="236">
        <v>600000</v>
      </c>
    </row>
    <row r="121" spans="1:16" ht="18" customHeight="1">
      <c r="A121" s="106"/>
      <c r="B121" s="143"/>
      <c r="C121" s="111"/>
      <c r="D121" s="112"/>
      <c r="E121" s="112"/>
      <c r="F121" s="114"/>
      <c r="G121" s="116" t="s">
        <v>13</v>
      </c>
      <c r="H121" s="136" t="s">
        <v>189</v>
      </c>
      <c r="I121" s="373" t="s">
        <v>272</v>
      </c>
      <c r="J121" s="373"/>
      <c r="K121" s="373"/>
      <c r="L121" s="373"/>
      <c r="M121" s="373"/>
      <c r="N121" s="373"/>
      <c r="O121" s="119" t="s">
        <v>15</v>
      </c>
      <c r="P121" s="236">
        <v>720000</v>
      </c>
    </row>
    <row r="122" spans="1:16" ht="18" customHeight="1">
      <c r="A122" s="106"/>
      <c r="B122" s="143"/>
      <c r="C122" s="111"/>
      <c r="D122" s="112"/>
      <c r="E122" s="112"/>
      <c r="F122" s="114"/>
      <c r="G122" s="116" t="s">
        <v>13</v>
      </c>
      <c r="H122" s="136" t="s">
        <v>188</v>
      </c>
      <c r="I122" s="373" t="s">
        <v>273</v>
      </c>
      <c r="J122" s="373"/>
      <c r="K122" s="373"/>
      <c r="L122" s="373"/>
      <c r="M122" s="373"/>
      <c r="N122" s="373"/>
      <c r="O122" s="119" t="s">
        <v>15</v>
      </c>
      <c r="P122" s="236">
        <v>1128000</v>
      </c>
    </row>
    <row r="123" spans="1:16" ht="18" customHeight="1">
      <c r="A123" s="106"/>
      <c r="B123" s="143"/>
      <c r="C123" s="111"/>
      <c r="D123" s="112"/>
      <c r="E123" s="112"/>
      <c r="F123" s="114"/>
      <c r="G123" s="116" t="s">
        <v>13</v>
      </c>
      <c r="H123" s="124" t="s">
        <v>187</v>
      </c>
      <c r="I123" s="373" t="s">
        <v>274</v>
      </c>
      <c r="J123" s="373"/>
      <c r="K123" s="373"/>
      <c r="L123" s="373"/>
      <c r="M123" s="373"/>
      <c r="N123" s="373"/>
      <c r="O123" s="119" t="s">
        <v>15</v>
      </c>
      <c r="P123" s="236">
        <v>1800000</v>
      </c>
    </row>
    <row r="124" spans="1:16" ht="18" customHeight="1">
      <c r="A124" s="104"/>
      <c r="B124" s="302"/>
      <c r="C124" s="134" t="s">
        <v>73</v>
      </c>
      <c r="D124" s="98">
        <v>4780</v>
      </c>
      <c r="E124" s="98">
        <v>3640</v>
      </c>
      <c r="F124" s="109">
        <f t="shared" si="2"/>
        <v>-1140</v>
      </c>
      <c r="G124" s="158" t="s">
        <v>13</v>
      </c>
      <c r="H124" s="296" t="s">
        <v>176</v>
      </c>
      <c r="I124" s="383" t="s">
        <v>275</v>
      </c>
      <c r="J124" s="383"/>
      <c r="K124" s="383"/>
      <c r="L124" s="383"/>
      <c r="M124" s="383"/>
      <c r="N124" s="383"/>
      <c r="O124" s="297" t="s">
        <v>15</v>
      </c>
      <c r="P124" s="241">
        <v>500000</v>
      </c>
    </row>
    <row r="125" spans="1:16" ht="18" customHeight="1">
      <c r="A125" s="106"/>
      <c r="B125" s="143"/>
      <c r="C125" s="135"/>
      <c r="D125" s="113"/>
      <c r="E125" s="113"/>
      <c r="F125" s="114"/>
      <c r="G125" s="116" t="s">
        <v>13</v>
      </c>
      <c r="H125" s="124" t="s">
        <v>186</v>
      </c>
      <c r="I125" s="373" t="s">
        <v>276</v>
      </c>
      <c r="J125" s="373"/>
      <c r="K125" s="373"/>
      <c r="L125" s="373"/>
      <c r="M125" s="373"/>
      <c r="N125" s="373"/>
      <c r="O125" s="119" t="s">
        <v>15</v>
      </c>
      <c r="P125" s="236">
        <v>800000</v>
      </c>
    </row>
    <row r="126" spans="1:16" ht="18" customHeight="1">
      <c r="A126" s="106"/>
      <c r="B126" s="143"/>
      <c r="C126" s="135"/>
      <c r="D126" s="112"/>
      <c r="E126" s="112"/>
      <c r="F126" s="114"/>
      <c r="G126" s="116" t="s">
        <v>13</v>
      </c>
      <c r="H126" s="136" t="s">
        <v>185</v>
      </c>
      <c r="I126" s="373" t="s">
        <v>277</v>
      </c>
      <c r="J126" s="373"/>
      <c r="K126" s="373"/>
      <c r="L126" s="373"/>
      <c r="M126" s="373"/>
      <c r="N126" s="373"/>
      <c r="O126" s="119" t="s">
        <v>15</v>
      </c>
      <c r="P126" s="236">
        <v>500000</v>
      </c>
    </row>
    <row r="127" spans="1:16" ht="18" customHeight="1">
      <c r="A127" s="106"/>
      <c r="B127" s="143"/>
      <c r="C127" s="135"/>
      <c r="D127" s="112"/>
      <c r="E127" s="112"/>
      <c r="F127" s="114"/>
      <c r="G127" s="116" t="s">
        <v>13</v>
      </c>
      <c r="H127" s="136" t="s">
        <v>184</v>
      </c>
      <c r="I127" s="373" t="s">
        <v>278</v>
      </c>
      <c r="J127" s="373"/>
      <c r="K127" s="373"/>
      <c r="L127" s="373"/>
      <c r="M127" s="373"/>
      <c r="N127" s="373"/>
      <c r="O127" s="119" t="s">
        <v>15</v>
      </c>
      <c r="P127" s="236">
        <v>240000</v>
      </c>
    </row>
    <row r="128" spans="1:16" ht="18" customHeight="1">
      <c r="A128" s="106"/>
      <c r="B128" s="143"/>
      <c r="C128" s="111"/>
      <c r="D128" s="112"/>
      <c r="E128" s="112"/>
      <c r="F128" s="114"/>
      <c r="G128" s="116" t="s">
        <v>13</v>
      </c>
      <c r="H128" s="136" t="s">
        <v>183</v>
      </c>
      <c r="I128" s="373" t="s">
        <v>279</v>
      </c>
      <c r="J128" s="373"/>
      <c r="K128" s="373"/>
      <c r="L128" s="373"/>
      <c r="M128" s="373"/>
      <c r="N128" s="373"/>
      <c r="O128" s="119" t="s">
        <v>15</v>
      </c>
      <c r="P128" s="236">
        <v>1000000</v>
      </c>
    </row>
    <row r="129" spans="1:16" ht="18" customHeight="1">
      <c r="A129" s="106"/>
      <c r="B129" s="143"/>
      <c r="C129" s="111"/>
      <c r="D129" s="112"/>
      <c r="E129" s="112"/>
      <c r="F129" s="114"/>
      <c r="G129" s="121" t="s">
        <v>13</v>
      </c>
      <c r="H129" s="246" t="s">
        <v>182</v>
      </c>
      <c r="I129" s="382" t="s">
        <v>245</v>
      </c>
      <c r="J129" s="382"/>
      <c r="K129" s="382"/>
      <c r="L129" s="382"/>
      <c r="M129" s="382"/>
      <c r="N129" s="382"/>
      <c r="O129" s="127" t="s">
        <v>15</v>
      </c>
      <c r="P129" s="239">
        <v>600000</v>
      </c>
    </row>
    <row r="130" spans="1:16" ht="18" customHeight="1">
      <c r="A130" s="132"/>
      <c r="B130" s="143"/>
      <c r="C130" s="108" t="s">
        <v>74</v>
      </c>
      <c r="D130" s="98">
        <v>0</v>
      </c>
      <c r="E130" s="98">
        <v>2400</v>
      </c>
      <c r="F130" s="109">
        <f t="shared" si="2"/>
        <v>2400</v>
      </c>
      <c r="G130" s="121" t="s">
        <v>13</v>
      </c>
      <c r="H130" s="246" t="s">
        <v>181</v>
      </c>
      <c r="I130" s="397" t="s">
        <v>270</v>
      </c>
      <c r="J130" s="397"/>
      <c r="K130" s="397"/>
      <c r="L130" s="397"/>
      <c r="M130" s="397"/>
      <c r="N130" s="397"/>
      <c r="O130" s="127" t="s">
        <v>15</v>
      </c>
      <c r="P130" s="239">
        <v>2400000</v>
      </c>
    </row>
    <row r="131" spans="1:16" ht="19.5" customHeight="1">
      <c r="A131" s="146"/>
      <c r="B131" s="147"/>
      <c r="C131" s="148" t="s">
        <v>75</v>
      </c>
      <c r="D131" s="98">
        <v>4810</v>
      </c>
      <c r="E131" s="98">
        <v>4140</v>
      </c>
      <c r="F131" s="109">
        <f t="shared" si="2"/>
        <v>-670</v>
      </c>
      <c r="G131" s="116" t="s">
        <v>13</v>
      </c>
      <c r="H131" s="124" t="s">
        <v>101</v>
      </c>
      <c r="I131" s="383" t="s">
        <v>280</v>
      </c>
      <c r="J131" s="383"/>
      <c r="K131" s="383"/>
      <c r="L131" s="383"/>
      <c r="M131" s="383"/>
      <c r="N131" s="383"/>
      <c r="O131" s="119" t="s">
        <v>15</v>
      </c>
      <c r="P131" s="236">
        <v>540000</v>
      </c>
    </row>
    <row r="132" spans="1:16" ht="19.5" customHeight="1">
      <c r="A132" s="106"/>
      <c r="B132" s="143"/>
      <c r="C132" s="111"/>
      <c r="D132" s="112"/>
      <c r="E132" s="112"/>
      <c r="F132" s="114"/>
      <c r="G132" s="116" t="s">
        <v>13</v>
      </c>
      <c r="H132" s="136" t="s">
        <v>177</v>
      </c>
      <c r="I132" s="373" t="s">
        <v>281</v>
      </c>
      <c r="J132" s="373"/>
      <c r="K132" s="373"/>
      <c r="L132" s="373"/>
      <c r="M132" s="373"/>
      <c r="N132" s="373"/>
      <c r="O132" s="119" t="s">
        <v>15</v>
      </c>
      <c r="P132" s="236">
        <v>720000</v>
      </c>
    </row>
    <row r="133" spans="1:16" ht="19.5" customHeight="1">
      <c r="A133" s="132"/>
      <c r="B133" s="144"/>
      <c r="C133" s="145"/>
      <c r="D133" s="112"/>
      <c r="E133" s="112"/>
      <c r="F133" s="114"/>
      <c r="G133" s="116" t="s">
        <v>13</v>
      </c>
      <c r="H133" s="124" t="s">
        <v>178</v>
      </c>
      <c r="I133" s="373" t="s">
        <v>282</v>
      </c>
      <c r="J133" s="373"/>
      <c r="K133" s="373"/>
      <c r="L133" s="373"/>
      <c r="M133" s="373"/>
      <c r="N133" s="373"/>
      <c r="O133" s="119" t="s">
        <v>15</v>
      </c>
      <c r="P133" s="236">
        <v>1080000</v>
      </c>
    </row>
    <row r="134" spans="1:16" ht="19.5" customHeight="1">
      <c r="A134" s="282"/>
      <c r="B134" s="165"/>
      <c r="C134" s="166"/>
      <c r="D134" s="120"/>
      <c r="E134" s="120"/>
      <c r="F134" s="164"/>
      <c r="G134" s="121" t="s">
        <v>13</v>
      </c>
      <c r="H134" s="125" t="s">
        <v>179</v>
      </c>
      <c r="I134" s="382" t="s">
        <v>283</v>
      </c>
      <c r="J134" s="382"/>
      <c r="K134" s="382"/>
      <c r="L134" s="382"/>
      <c r="M134" s="382"/>
      <c r="N134" s="382"/>
      <c r="O134" s="127" t="s">
        <v>15</v>
      </c>
      <c r="P134" s="239">
        <v>1800000</v>
      </c>
    </row>
    <row r="135" spans="1:16" ht="20.25" customHeight="1">
      <c r="A135" s="357" t="s">
        <v>76</v>
      </c>
      <c r="B135" s="358"/>
      <c r="C135" s="358"/>
      <c r="D135" s="160">
        <v>530</v>
      </c>
      <c r="E135" s="160">
        <f>E136</f>
        <v>530</v>
      </c>
      <c r="F135" s="164">
        <v>0</v>
      </c>
      <c r="G135" s="116"/>
      <c r="H135" s="247"/>
      <c r="I135" s="118"/>
      <c r="J135" s="283"/>
      <c r="K135" s="118"/>
      <c r="L135" s="283"/>
      <c r="M135" s="118"/>
      <c r="N135" s="283"/>
      <c r="O135" s="142"/>
      <c r="P135" s="236"/>
    </row>
    <row r="136" spans="1:16" ht="20.25" customHeight="1">
      <c r="A136" s="106"/>
      <c r="B136" s="394" t="s">
        <v>77</v>
      </c>
      <c r="C136" s="365"/>
      <c r="D136" s="98">
        <v>530</v>
      </c>
      <c r="E136" s="98">
        <f>E137+E138</f>
        <v>530</v>
      </c>
      <c r="F136" s="109">
        <v>0</v>
      </c>
      <c r="G136" s="53"/>
      <c r="H136" s="128"/>
      <c r="I136" s="36"/>
      <c r="J136" s="281"/>
      <c r="K136" s="25"/>
      <c r="L136" s="281"/>
      <c r="M136" s="25"/>
      <c r="N136" s="281"/>
      <c r="O136" s="248"/>
      <c r="P136" s="249"/>
    </row>
    <row r="137" spans="1:16" ht="20.25" customHeight="1">
      <c r="A137" s="106"/>
      <c r="B137" s="143"/>
      <c r="C137" s="111" t="s">
        <v>78</v>
      </c>
      <c r="D137" s="98">
        <v>500</v>
      </c>
      <c r="E137" s="98">
        <v>500</v>
      </c>
      <c r="F137" s="109">
        <v>0</v>
      </c>
      <c r="G137" s="121" t="s">
        <v>13</v>
      </c>
      <c r="H137" s="246" t="s">
        <v>180</v>
      </c>
      <c r="I137" s="396" t="s">
        <v>284</v>
      </c>
      <c r="J137" s="396"/>
      <c r="K137" s="396"/>
      <c r="L137" s="396"/>
      <c r="M137" s="396"/>
      <c r="N137" s="396"/>
      <c r="O137" s="127" t="s">
        <v>15</v>
      </c>
      <c r="P137" s="239">
        <v>500000</v>
      </c>
    </row>
    <row r="138" spans="1:16" ht="21.75" customHeight="1" thickBot="1">
      <c r="A138" s="155"/>
      <c r="B138" s="156"/>
      <c r="C138" s="243" t="s">
        <v>79</v>
      </c>
      <c r="D138" s="244">
        <v>30</v>
      </c>
      <c r="E138" s="244">
        <v>30</v>
      </c>
      <c r="F138" s="245">
        <v>0</v>
      </c>
      <c r="G138" s="73" t="s">
        <v>13</v>
      </c>
      <c r="H138" s="149" t="s">
        <v>112</v>
      </c>
      <c r="I138" s="389" t="s">
        <v>285</v>
      </c>
      <c r="J138" s="389"/>
      <c r="K138" s="389"/>
      <c r="L138" s="389"/>
      <c r="M138" s="389"/>
      <c r="N138" s="389"/>
      <c r="O138" s="150" t="s">
        <v>15</v>
      </c>
      <c r="P138" s="242">
        <v>30000</v>
      </c>
    </row>
  </sheetData>
  <mergeCells count="137">
    <mergeCell ref="I92:N92"/>
    <mergeCell ref="I75:N75"/>
    <mergeCell ref="I76:N76"/>
    <mergeCell ref="I66:N66"/>
    <mergeCell ref="I65:N65"/>
    <mergeCell ref="I64:N64"/>
    <mergeCell ref="I67:N67"/>
    <mergeCell ref="I68:N68"/>
    <mergeCell ref="I69:N69"/>
    <mergeCell ref="I70:N70"/>
    <mergeCell ref="I71:N71"/>
    <mergeCell ref="I72:N72"/>
    <mergeCell ref="I73:N73"/>
    <mergeCell ref="I74:N74"/>
    <mergeCell ref="I91:N91"/>
    <mergeCell ref="I56:N56"/>
    <mergeCell ref="I57:N57"/>
    <mergeCell ref="I58:N58"/>
    <mergeCell ref="I59:N59"/>
    <mergeCell ref="I60:N60"/>
    <mergeCell ref="I61:N61"/>
    <mergeCell ref="I62:N62"/>
    <mergeCell ref="I132:N132"/>
    <mergeCell ref="I133:N133"/>
    <mergeCell ref="I117:N117"/>
    <mergeCell ref="I118:N118"/>
    <mergeCell ref="I119:N119"/>
    <mergeCell ref="I120:N120"/>
    <mergeCell ref="I121:N121"/>
    <mergeCell ref="I111:N111"/>
    <mergeCell ref="I112:N112"/>
    <mergeCell ref="I113:N113"/>
    <mergeCell ref="I105:N105"/>
    <mergeCell ref="I106:N106"/>
    <mergeCell ref="I107:N107"/>
    <mergeCell ref="I109:N109"/>
    <mergeCell ref="I110:N110"/>
    <mergeCell ref="I100:N100"/>
    <mergeCell ref="I101:N101"/>
    <mergeCell ref="I134:N134"/>
    <mergeCell ref="I137:N137"/>
    <mergeCell ref="I138:N138"/>
    <mergeCell ref="I127:N127"/>
    <mergeCell ref="I128:N128"/>
    <mergeCell ref="I129:N129"/>
    <mergeCell ref="I130:N130"/>
    <mergeCell ref="I131:N131"/>
    <mergeCell ref="I122:N122"/>
    <mergeCell ref="I123:N123"/>
    <mergeCell ref="I124:N124"/>
    <mergeCell ref="I125:N125"/>
    <mergeCell ref="I126:N126"/>
    <mergeCell ref="I102:N102"/>
    <mergeCell ref="I103:N103"/>
    <mergeCell ref="I104:N104"/>
    <mergeCell ref="I80:N80"/>
    <mergeCell ref="I81:N81"/>
    <mergeCell ref="I82:N82"/>
    <mergeCell ref="I83:N83"/>
    <mergeCell ref="I84:N84"/>
    <mergeCell ref="B136:C136"/>
    <mergeCell ref="A135:C135"/>
    <mergeCell ref="B115:C115"/>
    <mergeCell ref="B99:C99"/>
    <mergeCell ref="A98:C98"/>
    <mergeCell ref="B90:C90"/>
    <mergeCell ref="A89:C89"/>
    <mergeCell ref="I93:N93"/>
    <mergeCell ref="I94:N94"/>
    <mergeCell ref="I95:N95"/>
    <mergeCell ref="I96:N96"/>
    <mergeCell ref="I97:N97"/>
    <mergeCell ref="I85:N85"/>
    <mergeCell ref="I86:N86"/>
    <mergeCell ref="I87:N87"/>
    <mergeCell ref="I88:N88"/>
    <mergeCell ref="I114:N114"/>
    <mergeCell ref="I116:N116"/>
    <mergeCell ref="J2:P2"/>
    <mergeCell ref="C1:C2"/>
    <mergeCell ref="A6:C6"/>
    <mergeCell ref="A3:C3"/>
    <mergeCell ref="A5:C5"/>
    <mergeCell ref="I15:N15"/>
    <mergeCell ref="I16:N16"/>
    <mergeCell ref="I17:N17"/>
    <mergeCell ref="B36:C36"/>
    <mergeCell ref="B30:C30"/>
    <mergeCell ref="B7:C7"/>
    <mergeCell ref="I19:N19"/>
    <mergeCell ref="I20:N20"/>
    <mergeCell ref="I21:N21"/>
    <mergeCell ref="I22:N22"/>
    <mergeCell ref="I23:N23"/>
    <mergeCell ref="J3:P4"/>
    <mergeCell ref="I29:N29"/>
    <mergeCell ref="I31:N31"/>
    <mergeCell ref="I32:N32"/>
    <mergeCell ref="I33:N33"/>
    <mergeCell ref="I34:N34"/>
    <mergeCell ref="I24:N24"/>
    <mergeCell ref="I25:N25"/>
    <mergeCell ref="I79:N79"/>
    <mergeCell ref="I41:N41"/>
    <mergeCell ref="I55:N55"/>
    <mergeCell ref="I18:N18"/>
    <mergeCell ref="I8:N8"/>
    <mergeCell ref="I9:N9"/>
    <mergeCell ref="I10:N10"/>
    <mergeCell ref="I11:N11"/>
    <mergeCell ref="I12:N12"/>
    <mergeCell ref="I13:N13"/>
    <mergeCell ref="I14:N14"/>
    <mergeCell ref="I78:N78"/>
    <mergeCell ref="I40:N40"/>
    <mergeCell ref="I63:N63"/>
    <mergeCell ref="I77:N77"/>
    <mergeCell ref="I26:N26"/>
    <mergeCell ref="I27:N27"/>
    <mergeCell ref="I28:N28"/>
    <mergeCell ref="I35:N35"/>
    <mergeCell ref="I37:N37"/>
    <mergeCell ref="I38:N38"/>
    <mergeCell ref="I39:N39"/>
    <mergeCell ref="I42:N42"/>
    <mergeCell ref="I43:N43"/>
    <mergeCell ref="I44:N44"/>
    <mergeCell ref="I45:N45"/>
    <mergeCell ref="I52:N52"/>
    <mergeCell ref="I53:N53"/>
    <mergeCell ref="I54:N54"/>
    <mergeCell ref="I46:N46"/>
    <mergeCell ref="I47:N47"/>
    <mergeCell ref="I48:N48"/>
    <mergeCell ref="I49:N49"/>
    <mergeCell ref="I50:N50"/>
    <mergeCell ref="I51:N51"/>
  </mergeCells>
  <printOptions/>
  <pageMargins left="0.984251968503937" right="0" top="0.5905511811023623" bottom="0.5905511811023623" header="0.31496062992125984" footer="0.31496062992125984"/>
  <pageSetup fitToHeight="0" horizontalDpi="600" verticalDpi="600" orientation="landscape" paperSize="9" r:id="rId1"/>
  <headerFooter>
    <oddFooter>&amp;C&amp;P+4&amp;R향기마을</oddFooter>
  </headerFooter>
  <colBreaks count="1" manualBreakCount="1">
    <brk id="1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2016-11-20T11:00:04Z</cp:lastPrinted>
  <dcterms:created xsi:type="dcterms:W3CDTF">2016-11-09T05:37:06Z</dcterms:created>
  <dcterms:modified xsi:type="dcterms:W3CDTF">2016-12-25T04:55:10Z</dcterms:modified>
  <cp:category/>
  <cp:version/>
  <cp:contentType/>
  <cp:contentStatus>최종본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