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90" windowWidth="25755" windowHeight="11535" tabRatio="570" activeTab="2"/>
  </bookViews>
  <sheets>
    <sheet name="2017년 예산총칙" sheetId="1" r:id="rId1"/>
    <sheet name="2017 세입예산" sheetId="6" r:id="rId2"/>
    <sheet name="2017 세출예산" sheetId="4" r:id="rId3"/>
    <sheet name="Sheet3" sheetId="3" r:id="rId4"/>
  </sheets>
  <definedNames/>
  <calcPr calcId="144525"/>
</workbook>
</file>

<file path=xl/sharedStrings.xml><?xml version="1.0" encoding="utf-8"?>
<sst xmlns="http://schemas.openxmlformats.org/spreadsheetml/2006/main" count="312" uniqueCount="176">
  <si>
    <t>관</t>
  </si>
  <si>
    <t>항</t>
  </si>
  <si>
    <t>세목</t>
  </si>
  <si>
    <t>2016년 
예산액</t>
  </si>
  <si>
    <t>2017년
예산액</t>
  </si>
  <si>
    <t>세입총액</t>
  </si>
  <si>
    <t>합계</t>
  </si>
  <si>
    <t>소계</t>
  </si>
  <si>
    <t>목</t>
  </si>
  <si>
    <t>과        목</t>
  </si>
  <si>
    <t>사무비</t>
  </si>
  <si>
    <t>인건비</t>
  </si>
  <si>
    <t>급여</t>
  </si>
  <si>
    <t>제수당</t>
  </si>
  <si>
    <t>제수당</t>
  </si>
  <si>
    <t>상여수당</t>
  </si>
  <si>
    <t>일용잡금</t>
  </si>
  <si>
    <t>사회보험
부담비용</t>
  </si>
  <si>
    <t>인
건
비</t>
  </si>
  <si>
    <t>업무추진비</t>
  </si>
  <si>
    <t>소계</t>
  </si>
  <si>
    <t>회의비</t>
  </si>
  <si>
    <t>운 영 비</t>
  </si>
  <si>
    <t>업무
추진비</t>
  </si>
  <si>
    <t>운
영
비</t>
  </si>
  <si>
    <t>여비</t>
  </si>
  <si>
    <t>공공요금</t>
  </si>
  <si>
    <t>차량비</t>
  </si>
  <si>
    <t>재산조성비</t>
  </si>
  <si>
    <t>재산
조성비</t>
  </si>
  <si>
    <t>시설비</t>
  </si>
  <si>
    <t>시설비</t>
  </si>
  <si>
    <t>사업비</t>
  </si>
  <si>
    <t>운영비</t>
  </si>
  <si>
    <t>사
업
비</t>
  </si>
  <si>
    <t>생계비</t>
  </si>
  <si>
    <t>피복비</t>
  </si>
  <si>
    <t>의료비</t>
  </si>
  <si>
    <t>장의비</t>
  </si>
  <si>
    <t>연료비</t>
  </si>
  <si>
    <t>재활사업비</t>
  </si>
  <si>
    <t>합계</t>
  </si>
  <si>
    <t>재활
사업비</t>
  </si>
  <si>
    <t>전출금</t>
  </si>
  <si>
    <t>전출금</t>
  </si>
  <si>
    <t>과년도지출</t>
  </si>
  <si>
    <t>부채상환금</t>
  </si>
  <si>
    <t>잡지출</t>
  </si>
  <si>
    <t>잡지출</t>
  </si>
  <si>
    <t>예비비 및 기타</t>
  </si>
  <si>
    <t>예비비 및 
기타</t>
  </si>
  <si>
    <t>예비비</t>
  </si>
  <si>
    <t>예비비</t>
  </si>
  <si>
    <t>적립금</t>
  </si>
  <si>
    <t>운영충당적립금</t>
  </si>
  <si>
    <t>준비금</t>
  </si>
  <si>
    <t>환경개선준비금</t>
  </si>
  <si>
    <t>퇴직금및
퇴직적립</t>
  </si>
  <si>
    <t>퇴직금및 
퇴직적립</t>
  </si>
  <si>
    <t>2017년 석병요양원 세출 예산안(36인)</t>
  </si>
  <si>
    <t>사
무
비</t>
  </si>
  <si>
    <t>순번</t>
  </si>
  <si>
    <t>세입</t>
  </si>
  <si>
    <t>입소자부담금수입</t>
  </si>
  <si>
    <t>사업수입</t>
  </si>
  <si>
    <t>과년도수입</t>
  </si>
  <si>
    <t>보조금수입</t>
  </si>
  <si>
    <t>후원금수입</t>
  </si>
  <si>
    <t>장기요양급여수입</t>
  </si>
  <si>
    <t>차입금</t>
  </si>
  <si>
    <t>전입금</t>
  </si>
  <si>
    <t>이월금</t>
  </si>
  <si>
    <t>잡수입</t>
  </si>
  <si>
    <t>세출</t>
  </si>
  <si>
    <t>사무비</t>
  </si>
  <si>
    <t>재산조성비</t>
  </si>
  <si>
    <t>사업비</t>
  </si>
  <si>
    <t>전출금</t>
  </si>
  <si>
    <t>과년도지출금</t>
  </si>
  <si>
    <t>부채상환금</t>
  </si>
  <si>
    <t>잡지출</t>
  </si>
  <si>
    <t>합계</t>
  </si>
  <si>
    <t>2017년 석병요양원 예산총칙</t>
  </si>
  <si>
    <r>
      <t>예산의 사업기간은</t>
    </r>
    <r>
      <rPr>
        <sz val="11"/>
        <color theme="1"/>
        <rFont val="Calibri"/>
        <family val="3"/>
        <scheme val="minor"/>
      </rPr>
      <t xml:space="preserve"> 2017년 1월1일부터 2017년 12월 31일까지로 한다.</t>
    </r>
  </si>
  <si>
    <t>구분</t>
  </si>
  <si>
    <t>예산총액</t>
  </si>
  <si>
    <t>세입예산액</t>
  </si>
  <si>
    <t>세입 . 세출 예산 총액</t>
  </si>
  <si>
    <t>전년대비증감</t>
  </si>
  <si>
    <t>세출예산액</t>
  </si>
  <si>
    <r>
      <t>적립금(운영충당금</t>
    </r>
    <r>
      <rPr>
        <sz val="11"/>
        <color theme="1"/>
        <rFont val="Calibri"/>
        <family val="3"/>
        <scheme val="minor"/>
      </rPr>
      <t>)</t>
    </r>
  </si>
  <si>
    <r>
      <t>준비금(환경개선금</t>
    </r>
    <r>
      <rPr>
        <sz val="11"/>
        <color theme="1"/>
        <rFont val="Calibri"/>
        <family val="3"/>
        <scheme val="minor"/>
      </rPr>
      <t>)</t>
    </r>
  </si>
  <si>
    <r>
      <t>예비비 및</t>
    </r>
    <r>
      <rPr>
        <sz val="11"/>
        <color theme="1"/>
        <rFont val="Calibri"/>
        <family val="3"/>
        <scheme val="minor"/>
      </rPr>
      <t xml:space="preserve"> 기타(반환금)</t>
    </r>
  </si>
  <si>
    <t>2017년 석병요양원 세입 예산안(36인)</t>
  </si>
  <si>
    <t>입소자부담금</t>
  </si>
  <si>
    <t>입소비용수입</t>
  </si>
  <si>
    <t>사업수입</t>
  </si>
  <si>
    <t>과년도수입</t>
  </si>
  <si>
    <t>과년도
수입</t>
  </si>
  <si>
    <t>보조금수입</t>
  </si>
  <si>
    <t>보조금
수입</t>
  </si>
  <si>
    <t>기타보조금수입</t>
  </si>
  <si>
    <t>후원금수입</t>
  </si>
  <si>
    <t>후원금
수입</t>
  </si>
  <si>
    <t>요양급여수입</t>
  </si>
  <si>
    <t>장기요양
급여수입</t>
  </si>
  <si>
    <t>차입금</t>
  </si>
  <si>
    <t>전입금</t>
  </si>
  <si>
    <t>이월금</t>
  </si>
  <si>
    <t>잡수입</t>
  </si>
  <si>
    <t>비율(%)</t>
  </si>
  <si>
    <r>
      <t>금액(</t>
    </r>
    <r>
      <rPr>
        <sz val="11"/>
        <color theme="1"/>
        <rFont val="Calibri"/>
        <family val="3"/>
        <scheme val="minor"/>
      </rPr>
      <t>b-a)</t>
    </r>
  </si>
  <si>
    <t>증감</t>
  </si>
  <si>
    <t>입소비용
수입</t>
  </si>
  <si>
    <t>입소자부
담금수입</t>
  </si>
  <si>
    <t>입소비용수입(본인부담금)</t>
  </si>
  <si>
    <t>비급여수입</t>
  </si>
  <si>
    <t>사업수입</t>
  </si>
  <si>
    <t>사업수입</t>
  </si>
  <si>
    <t>수익사업수입</t>
  </si>
  <si>
    <t>과년도수입</t>
  </si>
  <si>
    <t>국고보조금
수입</t>
  </si>
  <si>
    <t>후원금수입</t>
  </si>
  <si>
    <t>지정후원금</t>
  </si>
  <si>
    <t>비지정후원금</t>
  </si>
  <si>
    <t>도시구보조금
수입</t>
  </si>
  <si>
    <t>긍융기관차입금</t>
  </si>
  <si>
    <t>금융기관차입금</t>
  </si>
  <si>
    <t>기타차입금</t>
  </si>
  <si>
    <t>요양급여수입</t>
  </si>
  <si>
    <t>요양급여
수입</t>
  </si>
  <si>
    <t>법인전입금</t>
  </si>
  <si>
    <t>전년도이월금</t>
  </si>
  <si>
    <t>전년도이월금
(후원금)</t>
  </si>
  <si>
    <t>이월사업비</t>
  </si>
  <si>
    <t>불용품매각대</t>
  </si>
  <si>
    <t>기타예금이자
수입</t>
  </si>
  <si>
    <t>기타잡수입</t>
  </si>
  <si>
    <t>증감</t>
  </si>
  <si>
    <t>비율(%)</t>
  </si>
  <si>
    <t>금액(b-a)</t>
  </si>
  <si>
    <t>기관운영비</t>
  </si>
  <si>
    <t>직책보조비</t>
  </si>
  <si>
    <t>기타후생경비</t>
  </si>
  <si>
    <t>수용비및 수수료</t>
  </si>
  <si>
    <t>수용비및수수료</t>
  </si>
  <si>
    <t>제세공과금</t>
  </si>
  <si>
    <t>기타운영비</t>
  </si>
  <si>
    <t>자산취득비</t>
  </si>
  <si>
    <t>시설장비유지비</t>
  </si>
  <si>
    <t>의료재활사업비</t>
  </si>
  <si>
    <t>기타사업비</t>
  </si>
  <si>
    <t>프로그램사업비</t>
  </si>
  <si>
    <t>사회심리재활
사업비</t>
  </si>
  <si>
    <t>교육재활사업비</t>
  </si>
  <si>
    <t>직업재활사업비</t>
  </si>
  <si>
    <t>지역사회복지
개발사업비</t>
  </si>
  <si>
    <t>법인전출금</t>
  </si>
  <si>
    <t>원금상환금</t>
  </si>
  <si>
    <t>과년도지출</t>
  </si>
  <si>
    <t>과년도
지출</t>
  </si>
  <si>
    <t>부채
상환금</t>
  </si>
  <si>
    <t>이자지불금</t>
  </si>
  <si>
    <t>보조금반환</t>
  </si>
  <si>
    <t>예비비
 및 기타</t>
  </si>
  <si>
    <t>운영충당
적립금</t>
  </si>
  <si>
    <t>운영충당적립금</t>
  </si>
  <si>
    <t>시설환경
개선준비금</t>
  </si>
  <si>
    <t>환경개선
준비금</t>
  </si>
  <si>
    <t>직업재활비</t>
  </si>
  <si>
    <t>수용기관경비</t>
  </si>
  <si>
    <t>수용기관경비</t>
  </si>
  <si>
    <t>자활사업비</t>
  </si>
  <si>
    <t>특별급식비</t>
  </si>
  <si>
    <t>의료재활사업비</t>
  </si>
  <si>
    <t>원금상환금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</si>
</sst>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3"/>
      <scheme val="minor"/>
    </font>
    <font>
      <sz val="2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26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9"/>
      <color theme="1"/>
      <name val="Calibri"/>
      <family val="3"/>
      <scheme val="minor"/>
    </font>
    <font>
      <b/>
      <sz val="9"/>
      <color theme="1"/>
      <name val="Calibri"/>
      <family val="3"/>
      <scheme val="minor"/>
    </font>
    <font>
      <b/>
      <sz val="9"/>
      <color rgb="FF000000"/>
      <name val="Calibri"/>
      <family val="3"/>
      <scheme val="minor"/>
    </font>
    <font>
      <sz val="8"/>
      <name val="Calibri"/>
      <family val="3"/>
      <scheme val="minor"/>
    </font>
    <font>
      <sz val="11"/>
      <name val="Calibri"/>
      <family val="3"/>
      <scheme val="minor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 style="thin"/>
      <top style="double"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 style="medium"/>
    </border>
    <border>
      <left style="double"/>
      <right/>
      <top style="medium"/>
      <bottom style="medium"/>
    </border>
    <border>
      <left style="double"/>
      <right/>
      <top style="medium"/>
      <bottom style="double"/>
    </border>
    <border>
      <left style="double"/>
      <right/>
      <top style="medium"/>
      <bottom/>
    </border>
    <border>
      <left style="double"/>
      <right style="thin"/>
      <top style="double"/>
      <bottom/>
    </border>
    <border>
      <left style="double"/>
      <right style="medium"/>
      <top style="double"/>
      <bottom style="double"/>
    </border>
    <border>
      <left style="double"/>
      <right/>
      <top/>
      <bottom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double"/>
      <right style="thin"/>
      <top/>
      <bottom/>
    </border>
    <border>
      <left style="thin"/>
      <right/>
      <top style="double"/>
      <bottom/>
    </border>
    <border>
      <left style="double"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medium"/>
    </border>
    <border>
      <left style="double"/>
      <right style="thin"/>
      <top style="medium"/>
      <bottom/>
    </border>
    <border>
      <left style="double"/>
      <right style="thin"/>
      <top style="medium"/>
      <bottom style="medium"/>
    </border>
    <border>
      <left style="double"/>
      <right style="thin"/>
      <top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double"/>
      <bottom/>
    </border>
    <border>
      <left/>
      <right style="double"/>
      <top style="double"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thin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double"/>
      <top style="medium"/>
      <bottom style="double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2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1" fontId="7" fillId="0" borderId="1" xfId="2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1" xfId="21" applyFont="1" applyBorder="1" applyAlignment="1">
      <alignment vertical="center"/>
    </xf>
    <xf numFmtId="41" fontId="8" fillId="2" borderId="2" xfId="2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1" fontId="6" fillId="4" borderId="5" xfId="0" applyNumberFormat="1" applyFont="1" applyFill="1" applyBorder="1" applyAlignment="1">
      <alignment vertical="center"/>
    </xf>
    <xf numFmtId="41" fontId="8" fillId="5" borderId="6" xfId="0" applyNumberFormat="1" applyFont="1" applyFill="1" applyBorder="1" applyAlignment="1">
      <alignment vertical="center"/>
    </xf>
    <xf numFmtId="41" fontId="8" fillId="2" borderId="6" xfId="21" applyFont="1" applyFill="1" applyBorder="1" applyAlignment="1">
      <alignment vertical="center"/>
    </xf>
    <xf numFmtId="41" fontId="7" fillId="0" borderId="7" xfId="2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7" fillId="0" borderId="8" xfId="2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7" xfId="2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8" fillId="2" borderId="2" xfId="21" applyFont="1" applyFill="1" applyBorder="1" applyAlignment="1">
      <alignment vertical="center"/>
    </xf>
    <xf numFmtId="41" fontId="7" fillId="0" borderId="4" xfId="21" applyFont="1" applyBorder="1" applyAlignment="1">
      <alignment vertical="center"/>
    </xf>
    <xf numFmtId="41" fontId="8" fillId="2" borderId="6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41" fontId="9" fillId="5" borderId="2" xfId="0" applyNumberFormat="1" applyFont="1" applyFill="1" applyBorder="1" applyAlignment="1">
      <alignment vertical="center"/>
    </xf>
    <xf numFmtId="41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7" fillId="0" borderId="10" xfId="2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7" fillId="0" borderId="10" xfId="2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5" xfId="2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7" fillId="0" borderId="11" xfId="2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1" fontId="0" fillId="0" borderId="14" xfId="21" applyFont="1" applyBorder="1" applyAlignment="1">
      <alignment vertical="center"/>
    </xf>
    <xf numFmtId="41" fontId="0" fillId="0" borderId="15" xfId="2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41" fontId="0" fillId="0" borderId="17" xfId="2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4" fillId="4" borderId="6" xfId="0" applyNumberFormat="1" applyFont="1" applyFill="1" applyBorder="1" applyAlignment="1">
      <alignment vertical="center"/>
    </xf>
    <xf numFmtId="41" fontId="4" fillId="4" borderId="6" xfId="0" applyNumberFormat="1" applyFont="1" applyFill="1" applyBorder="1" applyAlignment="1">
      <alignment vertical="center"/>
    </xf>
    <xf numFmtId="41" fontId="7" fillId="5" borderId="6" xfId="0" applyNumberFormat="1" applyFont="1" applyFill="1" applyBorder="1" applyAlignment="1">
      <alignment vertical="center"/>
    </xf>
    <xf numFmtId="41" fontId="7" fillId="2" borderId="6" xfId="21" applyFont="1" applyFill="1" applyBorder="1" applyAlignment="1">
      <alignment vertical="center"/>
    </xf>
    <xf numFmtId="41" fontId="7" fillId="5" borderId="6" xfId="21" applyFont="1" applyFill="1" applyBorder="1" applyAlignment="1">
      <alignment vertical="center"/>
    </xf>
    <xf numFmtId="41" fontId="7" fillId="2" borderId="6" xfId="0" applyNumberFormat="1" applyFont="1" applyFill="1" applyBorder="1" applyAlignment="1">
      <alignment vertical="center"/>
    </xf>
    <xf numFmtId="41" fontId="7" fillId="0" borderId="5" xfId="0" applyNumberFormat="1" applyFont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1" fontId="7" fillId="0" borderId="8" xfId="21" applyFont="1" applyBorder="1" applyAlignment="1">
      <alignment vertical="center"/>
    </xf>
    <xf numFmtId="41" fontId="7" fillId="0" borderId="5" xfId="21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1" fontId="7" fillId="0" borderId="5" xfId="2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0" xfId="2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1" fontId="7" fillId="0" borderId="8" xfId="21" applyFont="1" applyBorder="1" applyAlignment="1">
      <alignment horizontal="center" vertical="center"/>
    </xf>
    <xf numFmtId="41" fontId="7" fillId="0" borderId="20" xfId="2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7" fillId="0" borderId="7" xfId="2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7" fillId="0" borderId="1" xfId="2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1" fontId="7" fillId="0" borderId="4" xfId="0" applyNumberFormat="1" applyFont="1" applyBorder="1" applyAlignment="1">
      <alignment vertical="center"/>
    </xf>
    <xf numFmtId="0" fontId="5" fillId="6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/>
    </xf>
    <xf numFmtId="2" fontId="8" fillId="5" borderId="49" xfId="0" applyNumberFormat="1" applyFont="1" applyFill="1" applyBorder="1" applyAlignment="1">
      <alignment horizontal="center" vertical="center"/>
    </xf>
    <xf numFmtId="2" fontId="8" fillId="2" borderId="49" xfId="0" applyNumberFormat="1" applyFont="1" applyFill="1" applyBorder="1" applyAlignment="1">
      <alignment horizontal="center" vertical="center"/>
    </xf>
    <xf numFmtId="0" fontId="7" fillId="0" borderId="50" xfId="20" applyNumberFormat="1" applyFont="1" applyBorder="1" applyAlignment="1">
      <alignment horizontal="center" vertical="center"/>
    </xf>
    <xf numFmtId="0" fontId="7" fillId="0" borderId="51" xfId="20" applyNumberFormat="1" applyFont="1" applyBorder="1" applyAlignment="1">
      <alignment horizontal="center" vertical="center"/>
    </xf>
    <xf numFmtId="0" fontId="7" fillId="0" borderId="52" xfId="20" applyNumberFormat="1" applyFont="1" applyBorder="1" applyAlignment="1">
      <alignment horizontal="center" vertical="center"/>
    </xf>
    <xf numFmtId="0" fontId="8" fillId="2" borderId="53" xfId="20" applyNumberFormat="1" applyFont="1" applyFill="1" applyBorder="1" applyAlignment="1">
      <alignment horizontal="center" vertical="center"/>
    </xf>
    <xf numFmtId="0" fontId="8" fillId="2" borderId="49" xfId="0" applyNumberFormat="1" applyFont="1" applyFill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54" xfId="20" applyNumberFormat="1" applyFont="1" applyBorder="1" applyAlignment="1">
      <alignment horizontal="center" vertical="center"/>
    </xf>
    <xf numFmtId="0" fontId="8" fillId="5" borderId="49" xfId="0" applyNumberFormat="1" applyFont="1" applyFill="1" applyBorder="1" applyAlignment="1">
      <alignment horizontal="center" vertical="center"/>
    </xf>
    <xf numFmtId="0" fontId="7" fillId="0" borderId="55" xfId="20" applyNumberFormat="1" applyFont="1" applyBorder="1" applyAlignment="1">
      <alignment horizontal="center" vertical="center"/>
    </xf>
    <xf numFmtId="0" fontId="7" fillId="7" borderId="55" xfId="0" applyNumberFormat="1" applyFont="1" applyFill="1" applyBorder="1" applyAlignment="1">
      <alignment horizontal="center" vertical="center"/>
    </xf>
    <xf numFmtId="0" fontId="7" fillId="7" borderId="56" xfId="0" applyNumberFormat="1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2" fontId="4" fillId="4" borderId="49" xfId="0" applyNumberFormat="1" applyFont="1" applyFill="1" applyBorder="1" applyAlignment="1">
      <alignment horizontal="center" vertical="center"/>
    </xf>
    <xf numFmtId="2" fontId="4" fillId="8" borderId="49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2" fontId="4" fillId="7" borderId="49" xfId="0" applyNumberFormat="1" applyFont="1" applyFill="1" applyBorder="1" applyAlignment="1">
      <alignment horizontal="center" vertical="center"/>
    </xf>
    <xf numFmtId="1" fontId="4" fillId="8" borderId="49" xfId="0" applyNumberFormat="1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 vertical="center"/>
    </xf>
    <xf numFmtId="1" fontId="4" fillId="7" borderId="49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1" fontId="0" fillId="0" borderId="50" xfId="21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41" fontId="0" fillId="0" borderId="51" xfId="21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41" fontId="0" fillId="0" borderId="57" xfId="21" applyFont="1" applyBorder="1" applyAlignment="1">
      <alignment vertical="center"/>
    </xf>
    <xf numFmtId="0" fontId="0" fillId="9" borderId="24" xfId="0" applyFont="1" applyFill="1" applyBorder="1" applyAlignment="1">
      <alignment horizontal="center" vertical="center"/>
    </xf>
    <xf numFmtId="0" fontId="0" fillId="9" borderId="63" xfId="0" applyFont="1" applyFill="1" applyBorder="1" applyAlignment="1">
      <alignment horizontal="center" vertical="center"/>
    </xf>
    <xf numFmtId="0" fontId="0" fillId="9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" fontId="6" fillId="4" borderId="55" xfId="0" applyNumberFormat="1" applyFont="1" applyFill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2" fontId="8" fillId="2" borderId="53" xfId="0" applyNumberFormat="1" applyFont="1" applyFill="1" applyBorder="1" applyAlignment="1">
      <alignment horizontal="center" vertical="center"/>
    </xf>
    <xf numFmtId="2" fontId="7" fillId="0" borderId="50" xfId="20" applyNumberFormat="1" applyFont="1" applyBorder="1" applyAlignment="1">
      <alignment horizontal="center" vertical="center"/>
    </xf>
    <xf numFmtId="1" fontId="7" fillId="0" borderId="50" xfId="2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9" fillId="5" borderId="53" xfId="0" applyNumberFormat="1" applyFont="1" applyFill="1" applyBorder="1" applyAlignment="1">
      <alignment horizontal="center" vertical="center"/>
    </xf>
    <xf numFmtId="2" fontId="7" fillId="0" borderId="54" xfId="20" applyNumberFormat="1" applyFont="1" applyBorder="1" applyAlignment="1">
      <alignment horizontal="center" vertical="center"/>
    </xf>
    <xf numFmtId="1" fontId="7" fillId="0" borderId="54" xfId="20" applyNumberFormat="1" applyFont="1" applyBorder="1" applyAlignment="1">
      <alignment horizontal="center" vertical="center"/>
    </xf>
    <xf numFmtId="2" fontId="8" fillId="7" borderId="55" xfId="0" applyNumberFormat="1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3" fillId="10" borderId="69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41" fontId="0" fillId="9" borderId="70" xfId="0" applyNumberFormat="1" applyFill="1" applyBorder="1" applyAlignment="1">
      <alignment vertical="center"/>
    </xf>
    <xf numFmtId="0" fontId="0" fillId="9" borderId="71" xfId="0" applyFont="1" applyFill="1" applyBorder="1" applyAlignment="1">
      <alignment horizontal="center" vertical="center" wrapText="1"/>
    </xf>
    <xf numFmtId="41" fontId="0" fillId="9" borderId="72" xfId="0" applyNumberFormat="1" applyFill="1" applyBorder="1" applyAlignment="1">
      <alignment vertical="center"/>
    </xf>
    <xf numFmtId="0" fontId="11" fillId="11" borderId="26" xfId="0" applyFont="1" applyFill="1" applyBorder="1" applyAlignment="1">
      <alignment horizontal="center" vertical="center" wrapText="1"/>
    </xf>
    <xf numFmtId="41" fontId="11" fillId="11" borderId="35" xfId="0" applyNumberFormat="1" applyFont="1" applyFill="1" applyBorder="1" applyAlignment="1">
      <alignment horizontal="center" vertical="center"/>
    </xf>
    <xf numFmtId="2" fontId="11" fillId="11" borderId="35" xfId="0" applyNumberFormat="1" applyFont="1" applyFill="1" applyBorder="1" applyAlignment="1">
      <alignment horizontal="center" vertical="center"/>
    </xf>
    <xf numFmtId="2" fontId="11" fillId="11" borderId="72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쉼표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 topLeftCell="A1">
      <selection activeCell="C28" sqref="C28"/>
    </sheetView>
  </sheetViews>
  <sheetFormatPr defaultColWidth="9.140625" defaultRowHeight="15"/>
  <cols>
    <col min="1" max="1" width="1.7109375" style="0" customWidth="1"/>
    <col min="2" max="2" width="10.28125" style="0" customWidth="1"/>
    <col min="3" max="3" width="25.57421875" style="0" customWidth="1"/>
    <col min="4" max="4" width="23.8515625" style="0" customWidth="1"/>
    <col min="5" max="5" width="25.57421875" style="0" customWidth="1"/>
    <col min="6" max="6" width="23.8515625" style="0" customWidth="1"/>
    <col min="7" max="7" width="10.140625" style="0" customWidth="1"/>
  </cols>
  <sheetData>
    <row r="1" ht="19.5" customHeight="1" thickBot="1"/>
    <row r="2" spans="2:6" ht="37.5" customHeight="1" thickBot="1" thickTop="1">
      <c r="B2" s="219" t="s">
        <v>82</v>
      </c>
      <c r="C2" s="220"/>
      <c r="D2" s="220"/>
      <c r="E2" s="220"/>
      <c r="F2" s="221"/>
    </row>
    <row r="3" spans="2:6" ht="23.25" customHeight="1" thickTop="1">
      <c r="B3" s="202" t="s">
        <v>84</v>
      </c>
      <c r="C3" s="203" t="s">
        <v>87</v>
      </c>
      <c r="D3" s="203"/>
      <c r="E3" s="203"/>
      <c r="F3" s="204"/>
    </row>
    <row r="4" spans="2:6" ht="23.25" customHeight="1" thickBot="1">
      <c r="B4" s="189"/>
      <c r="C4" s="45" t="s">
        <v>86</v>
      </c>
      <c r="D4" s="45" t="s">
        <v>88</v>
      </c>
      <c r="E4" s="45" t="s">
        <v>89</v>
      </c>
      <c r="F4" s="190" t="s">
        <v>88</v>
      </c>
    </row>
    <row r="5" spans="2:6" ht="23.25" customHeight="1" thickBot="1">
      <c r="B5" s="227" t="s">
        <v>85</v>
      </c>
      <c r="C5" s="228">
        <f>D18</f>
        <v>953529390</v>
      </c>
      <c r="D5" s="229">
        <v>40.22</v>
      </c>
      <c r="E5" s="228">
        <f>F18</f>
        <v>953529390</v>
      </c>
      <c r="F5" s="230">
        <v>40.22</v>
      </c>
    </row>
    <row r="6" spans="2:6" ht="3" customHeight="1" thickBot="1" thickTop="1">
      <c r="B6" s="199"/>
      <c r="C6" s="200"/>
      <c r="D6" s="200"/>
      <c r="E6" s="200"/>
      <c r="F6" s="201"/>
    </row>
    <row r="7" spans="2:6" ht="23.25" customHeight="1" thickBot="1">
      <c r="B7" s="191" t="s">
        <v>61</v>
      </c>
      <c r="C7" s="92" t="s">
        <v>62</v>
      </c>
      <c r="D7" s="93"/>
      <c r="E7" s="92" t="s">
        <v>73</v>
      </c>
      <c r="F7" s="192"/>
    </row>
    <row r="8" spans="2:6" ht="23.25" customHeight="1">
      <c r="B8" s="193">
        <v>1</v>
      </c>
      <c r="C8" s="42" t="s">
        <v>63</v>
      </c>
      <c r="D8" s="43">
        <v>166302780</v>
      </c>
      <c r="E8" s="44" t="s">
        <v>74</v>
      </c>
      <c r="F8" s="194">
        <v>640867910</v>
      </c>
    </row>
    <row r="9" spans="2:6" ht="23.25" customHeight="1">
      <c r="B9" s="195">
        <v>2</v>
      </c>
      <c r="C9" s="37" t="s">
        <v>64</v>
      </c>
      <c r="D9" s="40">
        <v>35280000</v>
      </c>
      <c r="E9" s="37" t="s">
        <v>75</v>
      </c>
      <c r="F9" s="196">
        <v>37200000</v>
      </c>
    </row>
    <row r="10" spans="2:6" ht="23.25" customHeight="1">
      <c r="B10" s="195">
        <v>3</v>
      </c>
      <c r="C10" s="37" t="s">
        <v>65</v>
      </c>
      <c r="D10" s="40">
        <v>0</v>
      </c>
      <c r="E10" s="37" t="s">
        <v>76</v>
      </c>
      <c r="F10" s="196">
        <v>179410000</v>
      </c>
    </row>
    <row r="11" spans="2:6" ht="23.25" customHeight="1">
      <c r="B11" s="195">
        <v>4</v>
      </c>
      <c r="C11" s="37" t="s">
        <v>66</v>
      </c>
      <c r="D11" s="40">
        <v>43560000</v>
      </c>
      <c r="E11" s="37" t="s">
        <v>77</v>
      </c>
      <c r="F11" s="196">
        <v>0</v>
      </c>
    </row>
    <row r="12" spans="2:6" ht="23.25" customHeight="1">
      <c r="B12" s="195">
        <v>5</v>
      </c>
      <c r="C12" s="37" t="s">
        <v>67</v>
      </c>
      <c r="D12" s="40">
        <v>36000000</v>
      </c>
      <c r="E12" s="37" t="s">
        <v>78</v>
      </c>
      <c r="F12" s="196">
        <v>0</v>
      </c>
    </row>
    <row r="13" spans="2:6" ht="23.25" customHeight="1">
      <c r="B13" s="195">
        <v>6</v>
      </c>
      <c r="C13" s="37" t="s">
        <v>68</v>
      </c>
      <c r="D13" s="40">
        <v>621636610</v>
      </c>
      <c r="E13" s="37" t="s">
        <v>79</v>
      </c>
      <c r="F13" s="196">
        <v>69600000</v>
      </c>
    </row>
    <row r="14" spans="2:6" ht="23.25" customHeight="1">
      <c r="B14" s="195">
        <v>7</v>
      </c>
      <c r="C14" s="37" t="s">
        <v>69</v>
      </c>
      <c r="D14" s="40">
        <v>0</v>
      </c>
      <c r="E14" s="37" t="s">
        <v>80</v>
      </c>
      <c r="F14" s="196">
        <v>1000000</v>
      </c>
    </row>
    <row r="15" spans="2:6" ht="23.25" customHeight="1">
      <c r="B15" s="195">
        <v>8</v>
      </c>
      <c r="C15" s="37" t="s">
        <v>70</v>
      </c>
      <c r="D15" s="40">
        <v>35400000</v>
      </c>
      <c r="E15" s="36" t="s">
        <v>92</v>
      </c>
      <c r="F15" s="196">
        <v>7451480</v>
      </c>
    </row>
    <row r="16" spans="2:6" ht="23.25" customHeight="1">
      <c r="B16" s="195">
        <v>9</v>
      </c>
      <c r="C16" s="37" t="s">
        <v>71</v>
      </c>
      <c r="D16" s="40">
        <v>12000000</v>
      </c>
      <c r="E16" s="36" t="s">
        <v>90</v>
      </c>
      <c r="F16" s="196">
        <v>9000000</v>
      </c>
    </row>
    <row r="17" spans="2:6" ht="23.25" customHeight="1" thickBot="1">
      <c r="B17" s="197">
        <v>10</v>
      </c>
      <c r="C17" s="38" t="s">
        <v>72</v>
      </c>
      <c r="D17" s="41">
        <v>3350000</v>
      </c>
      <c r="E17" s="39" t="s">
        <v>91</v>
      </c>
      <c r="F17" s="198">
        <v>9000000</v>
      </c>
    </row>
    <row r="18" spans="2:6" ht="27.75" customHeight="1" thickBot="1">
      <c r="B18" s="222" t="s">
        <v>81</v>
      </c>
      <c r="C18" s="223"/>
      <c r="D18" s="224">
        <f>D8+D9+D10+D11+D12+D13+D14+D15+D16+D17</f>
        <v>953529390</v>
      </c>
      <c r="E18" s="225" t="s">
        <v>81</v>
      </c>
      <c r="F18" s="226">
        <f>F8+F9+F10+F11+F12+F13+F14+F15+F16+F17</f>
        <v>953529390</v>
      </c>
    </row>
    <row r="19" spans="2:6" ht="27.75" customHeight="1" thickBot="1" thickTop="1">
      <c r="B19" s="205" t="s">
        <v>83</v>
      </c>
      <c r="C19" s="206"/>
      <c r="D19" s="206"/>
      <c r="E19" s="206"/>
      <c r="F19" s="207"/>
    </row>
    <row r="20" ht="17.25" thickTop="1"/>
  </sheetData>
  <mergeCells count="8">
    <mergeCell ref="B19:F19"/>
    <mergeCell ref="B2:F2"/>
    <mergeCell ref="B3:B4"/>
    <mergeCell ref="C3:F3"/>
    <mergeCell ref="B6:F6"/>
    <mergeCell ref="B18:C18"/>
    <mergeCell ref="C7:D7"/>
    <mergeCell ref="E7:F7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zoomScaleSheetLayoutView="400" workbookViewId="0" topLeftCell="A1">
      <selection activeCell="G19" sqref="G19"/>
    </sheetView>
  </sheetViews>
  <sheetFormatPr defaultColWidth="9.140625" defaultRowHeight="15"/>
  <cols>
    <col min="1" max="1" width="1.1484375" style="0" customWidth="1"/>
    <col min="2" max="2" width="8.57421875" style="0" customWidth="1"/>
    <col min="3" max="3" width="10.8515625" style="0" customWidth="1"/>
    <col min="4" max="5" width="11.421875" style="0" customWidth="1"/>
    <col min="6" max="6" width="23.7109375" style="0" customWidth="1"/>
    <col min="7" max="7" width="21.7109375" style="0" customWidth="1"/>
    <col min="8" max="8" width="16.421875" style="0" customWidth="1"/>
    <col min="9" max="9" width="15.421875" style="0" customWidth="1"/>
  </cols>
  <sheetData>
    <row r="1" ht="4.5" customHeight="1" thickBot="1"/>
    <row r="2" spans="2:9" ht="34.5" customHeight="1" thickBot="1" thickTop="1">
      <c r="B2" s="108" t="s">
        <v>93</v>
      </c>
      <c r="C2" s="109"/>
      <c r="D2" s="109"/>
      <c r="E2" s="109"/>
      <c r="F2" s="109"/>
      <c r="G2" s="109"/>
      <c r="H2" s="109"/>
      <c r="I2" s="179"/>
    </row>
    <row r="3" spans="2:9" ht="17.25" customHeight="1" thickBot="1" thickTop="1">
      <c r="B3" s="116" t="s">
        <v>9</v>
      </c>
      <c r="C3" s="117"/>
      <c r="D3" s="117"/>
      <c r="E3" s="117"/>
      <c r="F3" s="115" t="s">
        <v>3</v>
      </c>
      <c r="G3" s="115" t="s">
        <v>4</v>
      </c>
      <c r="H3" s="118" t="s">
        <v>112</v>
      </c>
      <c r="I3" s="180"/>
    </row>
    <row r="4" spans="2:9" ht="17.25" customHeight="1" thickBot="1" thickTop="1">
      <c r="B4" s="82" t="s">
        <v>0</v>
      </c>
      <c r="C4" s="83" t="s">
        <v>1</v>
      </c>
      <c r="D4" s="83" t="s">
        <v>8</v>
      </c>
      <c r="E4" s="83" t="s">
        <v>2</v>
      </c>
      <c r="F4" s="115"/>
      <c r="G4" s="115"/>
      <c r="H4" s="67" t="s">
        <v>111</v>
      </c>
      <c r="I4" s="181" t="s">
        <v>110</v>
      </c>
    </row>
    <row r="5" spans="2:9" ht="23.25" customHeight="1" thickBot="1" thickTop="1">
      <c r="B5" s="113" t="s">
        <v>5</v>
      </c>
      <c r="C5" s="114"/>
      <c r="D5" s="114"/>
      <c r="E5" s="114"/>
      <c r="F5" s="46">
        <f>F6+F10+F13+F16+F21+F25+F28+F32+F35+F40</f>
        <v>680000000</v>
      </c>
      <c r="G5" s="47">
        <v>953529390</v>
      </c>
      <c r="H5" s="47">
        <v>273529390</v>
      </c>
      <c r="I5" s="182">
        <f>H5/F5*100</f>
        <v>40.22491029411765</v>
      </c>
    </row>
    <row r="6" spans="2:9" ht="20.25" customHeight="1" thickBot="1" thickTop="1">
      <c r="B6" s="94" t="s">
        <v>94</v>
      </c>
      <c r="C6" s="95"/>
      <c r="D6" s="95"/>
      <c r="E6" s="77" t="s">
        <v>6</v>
      </c>
      <c r="F6" s="48">
        <f>F7</f>
        <v>79200000</v>
      </c>
      <c r="G6" s="48">
        <v>166302780</v>
      </c>
      <c r="H6" s="48">
        <v>87102780</v>
      </c>
      <c r="I6" s="183">
        <f aca="true" t="shared" si="0" ref="I6:I44">H6/F6*100</f>
        <v>109.97825757575757</v>
      </c>
    </row>
    <row r="7" spans="2:9" ht="20.25" customHeight="1" thickBot="1" thickTop="1">
      <c r="B7" s="110" t="s">
        <v>114</v>
      </c>
      <c r="C7" s="99" t="s">
        <v>95</v>
      </c>
      <c r="D7" s="100"/>
      <c r="E7" s="78" t="s">
        <v>7</v>
      </c>
      <c r="F7" s="49">
        <f>F8+F9</f>
        <v>79200000</v>
      </c>
      <c r="G7" s="49">
        <v>166302780</v>
      </c>
      <c r="H7" s="49">
        <v>87102780</v>
      </c>
      <c r="I7" s="184">
        <f t="shared" si="0"/>
        <v>109.97825757575757</v>
      </c>
    </row>
    <row r="8" spans="2:9" ht="28.5" customHeight="1" thickBot="1" thickTop="1">
      <c r="B8" s="111"/>
      <c r="C8" s="106" t="s">
        <v>113</v>
      </c>
      <c r="D8" s="84" t="s">
        <v>113</v>
      </c>
      <c r="E8" s="84" t="s">
        <v>115</v>
      </c>
      <c r="F8" s="69">
        <v>47000000</v>
      </c>
      <c r="G8" s="69">
        <v>99707780</v>
      </c>
      <c r="H8" s="71">
        <v>52707780</v>
      </c>
      <c r="I8" s="185">
        <f t="shared" si="0"/>
        <v>112.14421276595745</v>
      </c>
    </row>
    <row r="9" spans="2:9" ht="19.5" customHeight="1" thickBot="1" thickTop="1">
      <c r="B9" s="111"/>
      <c r="C9" s="112"/>
      <c r="D9" s="66" t="s">
        <v>116</v>
      </c>
      <c r="E9" s="66" t="s">
        <v>116</v>
      </c>
      <c r="F9" s="68">
        <v>32200000</v>
      </c>
      <c r="G9" s="68">
        <v>66595000</v>
      </c>
      <c r="H9" s="75">
        <f>G9-F9</f>
        <v>34395000</v>
      </c>
      <c r="I9" s="185">
        <f t="shared" si="0"/>
        <v>106.81677018633539</v>
      </c>
    </row>
    <row r="10" spans="2:9" ht="20.25" customHeight="1" thickBot="1" thickTop="1">
      <c r="B10" s="94" t="s">
        <v>96</v>
      </c>
      <c r="C10" s="95"/>
      <c r="D10" s="95"/>
      <c r="E10" s="77" t="s">
        <v>6</v>
      </c>
      <c r="F10" s="50">
        <v>0</v>
      </c>
      <c r="G10" s="48">
        <v>35280000</v>
      </c>
      <c r="H10" s="48">
        <v>0</v>
      </c>
      <c r="I10" s="186">
        <v>100</v>
      </c>
    </row>
    <row r="11" spans="2:9" ht="20.25" customHeight="1" thickBot="1" thickTop="1">
      <c r="B11" s="96" t="s">
        <v>118</v>
      </c>
      <c r="C11" s="99" t="s">
        <v>96</v>
      </c>
      <c r="D11" s="100"/>
      <c r="E11" s="78" t="s">
        <v>7</v>
      </c>
      <c r="F11" s="49">
        <v>0</v>
      </c>
      <c r="G11" s="51">
        <v>35280000</v>
      </c>
      <c r="H11" s="51">
        <v>0</v>
      </c>
      <c r="I11" s="187">
        <v>100</v>
      </c>
    </row>
    <row r="12" spans="2:9" ht="18" customHeight="1" thickBot="1" thickTop="1">
      <c r="B12" s="122"/>
      <c r="C12" s="84" t="s">
        <v>117</v>
      </c>
      <c r="D12" s="84" t="s">
        <v>117</v>
      </c>
      <c r="E12" s="84" t="s">
        <v>119</v>
      </c>
      <c r="F12" s="65">
        <v>0</v>
      </c>
      <c r="G12" s="64">
        <v>35280000</v>
      </c>
      <c r="H12" s="52">
        <v>0</v>
      </c>
      <c r="I12" s="188">
        <v>100</v>
      </c>
    </row>
    <row r="13" spans="2:9" ht="18.75" customHeight="1" thickBot="1" thickTop="1">
      <c r="B13" s="94" t="s">
        <v>97</v>
      </c>
      <c r="C13" s="95"/>
      <c r="D13" s="95"/>
      <c r="E13" s="77" t="s">
        <v>6</v>
      </c>
      <c r="F13" s="53">
        <f aca="true" t="shared" si="1" ref="F13:F14">F14</f>
        <v>0</v>
      </c>
      <c r="G13" s="53">
        <v>0</v>
      </c>
      <c r="H13" s="53">
        <v>0</v>
      </c>
      <c r="I13" s="186">
        <v>0</v>
      </c>
    </row>
    <row r="14" spans="2:9" ht="18.75" customHeight="1" thickBot="1" thickTop="1">
      <c r="B14" s="96" t="s">
        <v>98</v>
      </c>
      <c r="C14" s="99" t="s">
        <v>97</v>
      </c>
      <c r="D14" s="100"/>
      <c r="E14" s="78" t="s">
        <v>7</v>
      </c>
      <c r="F14" s="54">
        <f t="shared" si="1"/>
        <v>0</v>
      </c>
      <c r="G14" s="54">
        <v>0</v>
      </c>
      <c r="H14" s="54">
        <v>0</v>
      </c>
      <c r="I14" s="187">
        <v>0</v>
      </c>
    </row>
    <row r="15" spans="2:9" ht="23.25" customHeight="1" thickBot="1" thickTop="1">
      <c r="B15" s="104"/>
      <c r="C15" s="55" t="s">
        <v>120</v>
      </c>
      <c r="D15" s="85" t="s">
        <v>120</v>
      </c>
      <c r="E15" s="85" t="s">
        <v>120</v>
      </c>
      <c r="F15" s="56">
        <v>0</v>
      </c>
      <c r="G15" s="56">
        <v>0</v>
      </c>
      <c r="H15" s="56">
        <v>0</v>
      </c>
      <c r="I15" s="188">
        <v>0</v>
      </c>
    </row>
    <row r="16" spans="2:9" ht="19.5" customHeight="1" thickBot="1" thickTop="1">
      <c r="B16" s="94" t="s">
        <v>99</v>
      </c>
      <c r="C16" s="95"/>
      <c r="D16" s="95"/>
      <c r="E16" s="77" t="s">
        <v>6</v>
      </c>
      <c r="F16" s="48">
        <f>F17</f>
        <v>50000000</v>
      </c>
      <c r="G16" s="48">
        <v>43560000</v>
      </c>
      <c r="H16" s="48">
        <f>G16-F16</f>
        <v>-6440000</v>
      </c>
      <c r="I16" s="183">
        <f t="shared" si="0"/>
        <v>-12.879999999999999</v>
      </c>
    </row>
    <row r="17" spans="2:9" ht="18.75" customHeight="1" thickBot="1" thickTop="1">
      <c r="B17" s="120" t="s">
        <v>100</v>
      </c>
      <c r="C17" s="99" t="s">
        <v>99</v>
      </c>
      <c r="D17" s="100"/>
      <c r="E17" s="78" t="s">
        <v>7</v>
      </c>
      <c r="F17" s="51">
        <f>F18+F19+F20</f>
        <v>50000000</v>
      </c>
      <c r="G17" s="51">
        <v>43560000</v>
      </c>
      <c r="H17" s="51">
        <f>G17-F17</f>
        <v>-6440000</v>
      </c>
      <c r="I17" s="184">
        <f t="shared" si="0"/>
        <v>-12.879999999999999</v>
      </c>
    </row>
    <row r="18" spans="2:9" ht="25.5" customHeight="1" thickBot="1" thickTop="1">
      <c r="B18" s="121"/>
      <c r="C18" s="106" t="s">
        <v>100</v>
      </c>
      <c r="D18" s="73" t="s">
        <v>121</v>
      </c>
      <c r="E18" s="73" t="s">
        <v>121</v>
      </c>
      <c r="F18" s="57">
        <v>0</v>
      </c>
      <c r="G18" s="57">
        <v>0</v>
      </c>
      <c r="H18" s="57">
        <v>0</v>
      </c>
      <c r="I18" s="188">
        <v>0</v>
      </c>
    </row>
    <row r="19" spans="2:9" ht="25.5" customHeight="1" thickBot="1" thickTop="1">
      <c r="B19" s="121"/>
      <c r="C19" s="119"/>
      <c r="D19" s="81" t="s">
        <v>125</v>
      </c>
      <c r="E19" s="81" t="s">
        <v>125</v>
      </c>
      <c r="F19" s="75">
        <v>50000000</v>
      </c>
      <c r="G19" s="68">
        <v>43560000</v>
      </c>
      <c r="H19" s="75">
        <f>G19-F19</f>
        <v>-6440000</v>
      </c>
      <c r="I19" s="185">
        <f t="shared" si="0"/>
        <v>-12.879999999999999</v>
      </c>
    </row>
    <row r="20" spans="2:9" ht="18" customHeight="1" thickBot="1" thickTop="1">
      <c r="B20" s="121"/>
      <c r="C20" s="107"/>
      <c r="D20" s="66" t="s">
        <v>101</v>
      </c>
      <c r="E20" s="66" t="s">
        <v>101</v>
      </c>
      <c r="F20" s="58">
        <v>0</v>
      </c>
      <c r="G20" s="58">
        <v>0</v>
      </c>
      <c r="H20" s="58">
        <v>0</v>
      </c>
      <c r="I20" s="188">
        <v>0</v>
      </c>
    </row>
    <row r="21" spans="2:9" ht="19.5" customHeight="1" thickBot="1" thickTop="1">
      <c r="B21" s="94" t="s">
        <v>102</v>
      </c>
      <c r="C21" s="95"/>
      <c r="D21" s="95"/>
      <c r="E21" s="77" t="s">
        <v>6</v>
      </c>
      <c r="F21" s="48">
        <f>F22</f>
        <v>15000000</v>
      </c>
      <c r="G21" s="48">
        <v>36000000</v>
      </c>
      <c r="H21" s="48">
        <f aca="true" t="shared" si="2" ref="H21:H27">G21-F21</f>
        <v>21000000</v>
      </c>
      <c r="I21" s="183">
        <f t="shared" si="0"/>
        <v>140</v>
      </c>
    </row>
    <row r="22" spans="2:9" ht="20.25" customHeight="1" thickBot="1" thickTop="1">
      <c r="B22" s="96" t="s">
        <v>103</v>
      </c>
      <c r="C22" s="99" t="s">
        <v>102</v>
      </c>
      <c r="D22" s="100"/>
      <c r="E22" s="78" t="s">
        <v>7</v>
      </c>
      <c r="F22" s="51">
        <f>F23+F24</f>
        <v>15000000</v>
      </c>
      <c r="G22" s="51">
        <v>36000000</v>
      </c>
      <c r="H22" s="51">
        <f t="shared" si="2"/>
        <v>21000000</v>
      </c>
      <c r="I22" s="184">
        <f t="shared" si="0"/>
        <v>140</v>
      </c>
    </row>
    <row r="23" spans="2:9" ht="22.5" customHeight="1" thickBot="1" thickTop="1">
      <c r="B23" s="97"/>
      <c r="C23" s="106" t="s">
        <v>122</v>
      </c>
      <c r="D23" s="73" t="s">
        <v>123</v>
      </c>
      <c r="E23" s="73" t="s">
        <v>123</v>
      </c>
      <c r="F23" s="15">
        <v>9000000</v>
      </c>
      <c r="G23" s="15">
        <v>12000000</v>
      </c>
      <c r="H23" s="15">
        <f t="shared" si="2"/>
        <v>3000000</v>
      </c>
      <c r="I23" s="185">
        <f t="shared" si="0"/>
        <v>33.33333333333333</v>
      </c>
    </row>
    <row r="24" spans="2:9" ht="22.5" customHeight="1" thickBot="1" thickTop="1">
      <c r="B24" s="104"/>
      <c r="C24" s="107"/>
      <c r="D24" s="66" t="s">
        <v>124</v>
      </c>
      <c r="E24" s="66" t="s">
        <v>124</v>
      </c>
      <c r="F24" s="59">
        <v>6000000</v>
      </c>
      <c r="G24" s="59">
        <v>24000000</v>
      </c>
      <c r="H24" s="59">
        <f t="shared" si="2"/>
        <v>18000000</v>
      </c>
      <c r="I24" s="188">
        <f t="shared" si="0"/>
        <v>300</v>
      </c>
    </row>
    <row r="25" spans="2:9" ht="18.75" customHeight="1" thickBot="1" thickTop="1">
      <c r="B25" s="94" t="s">
        <v>104</v>
      </c>
      <c r="C25" s="95"/>
      <c r="D25" s="95"/>
      <c r="E25" s="77" t="s">
        <v>6</v>
      </c>
      <c r="F25" s="48">
        <f aca="true" t="shared" si="3" ref="F25:F26">F26</f>
        <v>499200000</v>
      </c>
      <c r="G25" s="48">
        <v>621636610</v>
      </c>
      <c r="H25" s="48">
        <f t="shared" si="2"/>
        <v>122436610</v>
      </c>
      <c r="I25" s="183">
        <f t="shared" si="0"/>
        <v>24.52656450320513</v>
      </c>
    </row>
    <row r="26" spans="2:9" ht="19.5" customHeight="1" thickBot="1" thickTop="1">
      <c r="B26" s="96" t="s">
        <v>130</v>
      </c>
      <c r="C26" s="99" t="s">
        <v>104</v>
      </c>
      <c r="D26" s="100"/>
      <c r="E26" s="78" t="s">
        <v>7</v>
      </c>
      <c r="F26" s="51">
        <f t="shared" si="3"/>
        <v>499200000</v>
      </c>
      <c r="G26" s="51">
        <v>621636610</v>
      </c>
      <c r="H26" s="51">
        <f t="shared" si="2"/>
        <v>122436610</v>
      </c>
      <c r="I26" s="184">
        <f t="shared" si="0"/>
        <v>24.52656450320513</v>
      </c>
    </row>
    <row r="27" spans="2:9" ht="27.75" customHeight="1" thickBot="1" thickTop="1">
      <c r="B27" s="97"/>
      <c r="C27" s="84" t="s">
        <v>129</v>
      </c>
      <c r="D27" s="85" t="s">
        <v>105</v>
      </c>
      <c r="E27" s="85" t="s">
        <v>105</v>
      </c>
      <c r="F27" s="63">
        <v>499200000</v>
      </c>
      <c r="G27" s="69">
        <v>621636610</v>
      </c>
      <c r="H27" s="63">
        <f t="shared" si="2"/>
        <v>122436610</v>
      </c>
      <c r="I27" s="185">
        <f t="shared" si="0"/>
        <v>24.52656450320513</v>
      </c>
    </row>
    <row r="28" spans="2:9" ht="19.5" customHeight="1" thickBot="1" thickTop="1">
      <c r="B28" s="94" t="s">
        <v>106</v>
      </c>
      <c r="C28" s="95"/>
      <c r="D28" s="95"/>
      <c r="E28" s="77" t="s">
        <v>6</v>
      </c>
      <c r="F28" s="48">
        <f>F29</f>
        <v>0</v>
      </c>
      <c r="G28" s="48">
        <v>0</v>
      </c>
      <c r="H28" s="48">
        <v>0</v>
      </c>
      <c r="I28" s="186">
        <v>0</v>
      </c>
    </row>
    <row r="29" spans="2:9" ht="19.5" customHeight="1" thickBot="1" thickTop="1">
      <c r="B29" s="96" t="s">
        <v>106</v>
      </c>
      <c r="C29" s="99" t="s">
        <v>106</v>
      </c>
      <c r="D29" s="100"/>
      <c r="E29" s="78" t="s">
        <v>7</v>
      </c>
      <c r="F29" s="51">
        <f>F30+F31</f>
        <v>0</v>
      </c>
      <c r="G29" s="51">
        <v>0</v>
      </c>
      <c r="H29" s="51">
        <v>0</v>
      </c>
      <c r="I29" s="187">
        <v>0</v>
      </c>
    </row>
    <row r="30" spans="2:9" ht="22.5" customHeight="1" thickBot="1" thickTop="1">
      <c r="B30" s="97"/>
      <c r="C30" s="106" t="s">
        <v>106</v>
      </c>
      <c r="D30" s="73" t="s">
        <v>126</v>
      </c>
      <c r="E30" s="73" t="s">
        <v>127</v>
      </c>
      <c r="F30" s="15">
        <v>0</v>
      </c>
      <c r="G30" s="15">
        <v>0</v>
      </c>
      <c r="H30" s="15">
        <v>0</v>
      </c>
      <c r="I30" s="188">
        <v>0</v>
      </c>
    </row>
    <row r="31" spans="2:9" ht="21" customHeight="1" thickBot="1" thickTop="1">
      <c r="B31" s="104"/>
      <c r="C31" s="107"/>
      <c r="D31" s="66" t="s">
        <v>128</v>
      </c>
      <c r="E31" s="66" t="s">
        <v>128</v>
      </c>
      <c r="F31" s="59">
        <v>0</v>
      </c>
      <c r="G31" s="59">
        <v>0</v>
      </c>
      <c r="H31" s="59">
        <v>0</v>
      </c>
      <c r="I31" s="188">
        <v>0</v>
      </c>
    </row>
    <row r="32" spans="2:9" ht="19.5" customHeight="1" thickBot="1" thickTop="1">
      <c r="B32" s="94" t="s">
        <v>107</v>
      </c>
      <c r="C32" s="95"/>
      <c r="D32" s="95"/>
      <c r="E32" s="77" t="s">
        <v>6</v>
      </c>
      <c r="F32" s="48">
        <f>F33</f>
        <v>30000000</v>
      </c>
      <c r="G32" s="48">
        <v>35400000</v>
      </c>
      <c r="H32" s="48">
        <f>G32-F32</f>
        <v>5400000</v>
      </c>
      <c r="I32" s="183">
        <f t="shared" si="0"/>
        <v>18</v>
      </c>
    </row>
    <row r="33" spans="2:9" ht="20.25" customHeight="1" thickBot="1" thickTop="1">
      <c r="B33" s="96" t="s">
        <v>107</v>
      </c>
      <c r="C33" s="99" t="s">
        <v>107</v>
      </c>
      <c r="D33" s="100"/>
      <c r="E33" s="78" t="s">
        <v>7</v>
      </c>
      <c r="F33" s="51">
        <f>F34</f>
        <v>30000000</v>
      </c>
      <c r="G33" s="51">
        <v>35400000</v>
      </c>
      <c r="H33" s="51">
        <f>G33-F33</f>
        <v>5400000</v>
      </c>
      <c r="I33" s="184">
        <f t="shared" si="0"/>
        <v>18</v>
      </c>
    </row>
    <row r="34" spans="2:9" ht="22.5" customHeight="1" thickBot="1" thickTop="1">
      <c r="B34" s="104"/>
      <c r="C34" s="55" t="s">
        <v>107</v>
      </c>
      <c r="D34" s="85" t="s">
        <v>131</v>
      </c>
      <c r="E34" s="85" t="s">
        <v>131</v>
      </c>
      <c r="F34" s="60">
        <v>30000000</v>
      </c>
      <c r="G34" s="60">
        <v>35400000</v>
      </c>
      <c r="H34" s="60">
        <f>G34-F34</f>
        <v>5400000</v>
      </c>
      <c r="I34" s="185">
        <f t="shared" si="0"/>
        <v>18</v>
      </c>
    </row>
    <row r="35" spans="2:9" ht="18" customHeight="1" thickBot="1" thickTop="1">
      <c r="B35" s="94" t="s">
        <v>108</v>
      </c>
      <c r="C35" s="95"/>
      <c r="D35" s="95"/>
      <c r="E35" s="77" t="s">
        <v>6</v>
      </c>
      <c r="F35" s="48">
        <f>F36</f>
        <v>0</v>
      </c>
      <c r="G35" s="48">
        <v>12000000</v>
      </c>
      <c r="H35" s="48">
        <f>G35</f>
        <v>12000000</v>
      </c>
      <c r="I35" s="186">
        <v>100</v>
      </c>
    </row>
    <row r="36" spans="2:9" ht="20.25" customHeight="1" thickBot="1" thickTop="1">
      <c r="B36" s="96" t="s">
        <v>108</v>
      </c>
      <c r="C36" s="105" t="s">
        <v>108</v>
      </c>
      <c r="D36" s="100"/>
      <c r="E36" s="78" t="s">
        <v>7</v>
      </c>
      <c r="F36" s="51">
        <f>F37+F38+F39</f>
        <v>0</v>
      </c>
      <c r="G36" s="51">
        <v>12000000</v>
      </c>
      <c r="H36" s="51">
        <f>G36</f>
        <v>12000000</v>
      </c>
      <c r="I36" s="187">
        <v>100</v>
      </c>
    </row>
    <row r="37" spans="2:9" ht="26.25" customHeight="1" thickBot="1" thickTop="1">
      <c r="B37" s="97"/>
      <c r="C37" s="101" t="s">
        <v>108</v>
      </c>
      <c r="D37" s="72" t="s">
        <v>132</v>
      </c>
      <c r="E37" s="73" t="s">
        <v>132</v>
      </c>
      <c r="F37" s="15">
        <v>0</v>
      </c>
      <c r="G37" s="60">
        <v>10000000</v>
      </c>
      <c r="H37" s="60">
        <f>G37</f>
        <v>10000000</v>
      </c>
      <c r="I37" s="188">
        <v>100</v>
      </c>
    </row>
    <row r="38" spans="2:9" ht="26.25" customHeight="1" thickBot="1" thickTop="1">
      <c r="B38" s="97"/>
      <c r="C38" s="102"/>
      <c r="D38" s="91" t="s">
        <v>133</v>
      </c>
      <c r="E38" s="81" t="s">
        <v>133</v>
      </c>
      <c r="F38" s="4">
        <v>0</v>
      </c>
      <c r="G38" s="4">
        <v>2000000</v>
      </c>
      <c r="H38" s="4">
        <f>G38</f>
        <v>2000000</v>
      </c>
      <c r="I38" s="188">
        <v>100</v>
      </c>
    </row>
    <row r="39" spans="2:9" ht="23.25" customHeight="1" thickBot="1" thickTop="1">
      <c r="B39" s="104"/>
      <c r="C39" s="103"/>
      <c r="D39" s="61" t="s">
        <v>134</v>
      </c>
      <c r="E39" s="66" t="s">
        <v>134</v>
      </c>
      <c r="F39" s="59">
        <v>0</v>
      </c>
      <c r="G39" s="60">
        <v>0</v>
      </c>
      <c r="H39" s="60">
        <v>0</v>
      </c>
      <c r="I39" s="188">
        <v>0</v>
      </c>
    </row>
    <row r="40" spans="2:9" ht="19.5" customHeight="1" thickBot="1" thickTop="1">
      <c r="B40" s="94" t="s">
        <v>109</v>
      </c>
      <c r="C40" s="95"/>
      <c r="D40" s="95"/>
      <c r="E40" s="77" t="s">
        <v>6</v>
      </c>
      <c r="F40" s="48">
        <f>F41</f>
        <v>6600000</v>
      </c>
      <c r="G40" s="48">
        <v>3350000</v>
      </c>
      <c r="H40" s="48">
        <f>G40-F40</f>
        <v>-3250000</v>
      </c>
      <c r="I40" s="183">
        <f t="shared" si="0"/>
        <v>-49.24242424242424</v>
      </c>
    </row>
    <row r="41" spans="2:9" ht="18.75" customHeight="1" thickBot="1" thickTop="1">
      <c r="B41" s="96" t="s">
        <v>109</v>
      </c>
      <c r="C41" s="99" t="s">
        <v>109</v>
      </c>
      <c r="D41" s="100"/>
      <c r="E41" s="78" t="s">
        <v>7</v>
      </c>
      <c r="F41" s="51">
        <f>F42+F43+F44</f>
        <v>6600000</v>
      </c>
      <c r="G41" s="51">
        <v>3350000</v>
      </c>
      <c r="H41" s="51">
        <f>G41-F41</f>
        <v>-3250000</v>
      </c>
      <c r="I41" s="184">
        <f t="shared" si="0"/>
        <v>-49.24242424242424</v>
      </c>
    </row>
    <row r="42" spans="2:9" ht="21.75" customHeight="1" thickBot="1" thickTop="1">
      <c r="B42" s="97"/>
      <c r="C42" s="101" t="s">
        <v>109</v>
      </c>
      <c r="D42" s="72" t="s">
        <v>135</v>
      </c>
      <c r="E42" s="73" t="s">
        <v>135</v>
      </c>
      <c r="F42" s="15">
        <v>0</v>
      </c>
      <c r="G42" s="15">
        <v>0</v>
      </c>
      <c r="H42" s="15">
        <v>0</v>
      </c>
      <c r="I42" s="188">
        <v>0</v>
      </c>
    </row>
    <row r="43" spans="2:9" ht="25.5" customHeight="1" thickBot="1" thickTop="1">
      <c r="B43" s="97"/>
      <c r="C43" s="102"/>
      <c r="D43" s="91" t="s">
        <v>136</v>
      </c>
      <c r="E43" s="81" t="s">
        <v>136</v>
      </c>
      <c r="F43" s="4">
        <v>4000000</v>
      </c>
      <c r="G43" s="4">
        <v>750000</v>
      </c>
      <c r="H43" s="4">
        <f>G43-F43</f>
        <v>-3250000</v>
      </c>
      <c r="I43" s="185">
        <f>H43/F43*100</f>
        <v>-81.25</v>
      </c>
    </row>
    <row r="44" spans="2:9" ht="21.75" customHeight="1" thickBot="1" thickTop="1">
      <c r="B44" s="98"/>
      <c r="C44" s="103"/>
      <c r="D44" s="62" t="s">
        <v>137</v>
      </c>
      <c r="E44" s="89" t="s">
        <v>137</v>
      </c>
      <c r="F44" s="18">
        <v>2600000</v>
      </c>
      <c r="G44" s="18">
        <v>2600000</v>
      </c>
      <c r="H44" s="18">
        <v>0</v>
      </c>
      <c r="I44" s="188">
        <f t="shared" si="0"/>
        <v>0</v>
      </c>
    </row>
    <row r="45" spans="2:9" ht="17.25" thickTop="1">
      <c r="B45" s="1"/>
      <c r="C45" s="1"/>
      <c r="D45" s="1"/>
      <c r="E45" s="1"/>
      <c r="F45" s="1"/>
      <c r="G45" s="1"/>
      <c r="H45" s="1"/>
      <c r="I45" s="1"/>
    </row>
    <row r="46" spans="2:9" ht="15">
      <c r="B46" s="1"/>
      <c r="C46" s="1"/>
      <c r="D46" s="1"/>
      <c r="E46" s="1"/>
      <c r="F46" s="1"/>
      <c r="G46" s="1"/>
      <c r="H46" s="1"/>
      <c r="I46" s="1"/>
    </row>
    <row r="47" spans="2:9" ht="15">
      <c r="B47" s="1"/>
      <c r="C47" s="1"/>
      <c r="D47" s="1"/>
      <c r="E47" s="1"/>
      <c r="F47" s="1"/>
      <c r="G47" s="1"/>
      <c r="H47" s="1"/>
      <c r="I47" s="1"/>
    </row>
    <row r="48" spans="2:9" ht="15">
      <c r="B48" s="1"/>
      <c r="C48" s="1"/>
      <c r="D48" s="1"/>
      <c r="E48" s="1"/>
      <c r="F48" s="1"/>
      <c r="G48" s="1"/>
      <c r="H48" s="1"/>
      <c r="I48" s="1"/>
    </row>
    <row r="49" spans="2:9" ht="15">
      <c r="B49" s="1"/>
      <c r="C49" s="1"/>
      <c r="D49" s="1"/>
      <c r="E49" s="1"/>
      <c r="F49" s="1"/>
      <c r="G49" s="1"/>
      <c r="H49" s="1"/>
      <c r="I49" s="1"/>
    </row>
    <row r="50" spans="2:9" ht="15">
      <c r="B50" s="1"/>
      <c r="C50" s="1"/>
      <c r="D50" s="1"/>
      <c r="E50" s="1"/>
      <c r="F50" s="1"/>
      <c r="G50" s="1"/>
      <c r="H50" s="1"/>
      <c r="I50" s="1"/>
    </row>
    <row r="51" spans="2:9" ht="15">
      <c r="B51" s="1"/>
      <c r="C51" s="1"/>
      <c r="D51" s="1"/>
      <c r="E51" s="1"/>
      <c r="F51" s="1"/>
      <c r="G51" s="1"/>
      <c r="H51" s="1"/>
      <c r="I51" s="1"/>
    </row>
    <row r="52" spans="2:9" ht="15">
      <c r="B52" s="1"/>
      <c r="C52" s="1"/>
      <c r="D52" s="1"/>
      <c r="E52" s="1"/>
      <c r="F52" s="1"/>
      <c r="G52" s="1"/>
      <c r="H52" s="1"/>
      <c r="I52" s="1"/>
    </row>
    <row r="53" spans="2:9" ht="15">
      <c r="B53" s="1"/>
      <c r="C53" s="1"/>
      <c r="D53" s="1"/>
      <c r="E53" s="1"/>
      <c r="F53" s="1"/>
      <c r="G53" s="1"/>
      <c r="H53" s="1"/>
      <c r="I53" s="1"/>
    </row>
    <row r="65" ht="26.25" customHeight="1"/>
    <row r="66" ht="25.5" customHeight="1"/>
    <row r="67" ht="37.5" customHeight="1"/>
    <row r="68" ht="27" customHeight="1"/>
    <row r="69" ht="18" customHeight="1"/>
    <row r="70" ht="18" customHeight="1"/>
    <row r="71" ht="26.25" customHeight="1"/>
    <row r="72" ht="18" customHeight="1"/>
    <row r="73" ht="18" customHeight="1"/>
    <row r="74" ht="26.25" customHeight="1"/>
    <row r="75" ht="18" customHeight="1"/>
    <row r="76" ht="18" customHeight="1"/>
    <row r="77" ht="24.75" customHeight="1"/>
    <row r="78" ht="27" customHeight="1"/>
    <row r="79" ht="18" customHeight="1"/>
    <row r="80" ht="18" customHeight="1"/>
    <row r="81" ht="24" customHeight="1"/>
    <row r="82" ht="18.75" customHeight="1"/>
    <row r="83" ht="18.75" customHeight="1"/>
    <row r="84" ht="19.5" customHeight="1"/>
    <row r="85" ht="26.25" customHeight="1"/>
    <row r="86" ht="18" customHeight="1"/>
    <row r="87" ht="18.75" customHeight="1"/>
    <row r="88" ht="39" customHeight="1"/>
    <row r="89" ht="18" customHeight="1"/>
    <row r="90" ht="18" customHeight="1"/>
    <row r="91" ht="39" customHeight="1"/>
  </sheetData>
  <mergeCells count="42">
    <mergeCell ref="B32:D32"/>
    <mergeCell ref="H3:I3"/>
    <mergeCell ref="C17:D17"/>
    <mergeCell ref="C18:C20"/>
    <mergeCell ref="B25:D25"/>
    <mergeCell ref="B26:B27"/>
    <mergeCell ref="C26:D26"/>
    <mergeCell ref="B13:D13"/>
    <mergeCell ref="B14:B15"/>
    <mergeCell ref="B16:D16"/>
    <mergeCell ref="B17:B20"/>
    <mergeCell ref="C14:D14"/>
    <mergeCell ref="B10:D10"/>
    <mergeCell ref="B11:B12"/>
    <mergeCell ref="C11:D11"/>
    <mergeCell ref="B28:D28"/>
    <mergeCell ref="B2:I2"/>
    <mergeCell ref="B6:D6"/>
    <mergeCell ref="C7:D7"/>
    <mergeCell ref="B7:B9"/>
    <mergeCell ref="C8:C9"/>
    <mergeCell ref="B5:E5"/>
    <mergeCell ref="G3:G4"/>
    <mergeCell ref="B3:E3"/>
    <mergeCell ref="F3:F4"/>
    <mergeCell ref="B29:B31"/>
    <mergeCell ref="C29:D29"/>
    <mergeCell ref="C30:C31"/>
    <mergeCell ref="B21:D21"/>
    <mergeCell ref="B22:B24"/>
    <mergeCell ref="C22:D22"/>
    <mergeCell ref="C23:C24"/>
    <mergeCell ref="B40:D40"/>
    <mergeCell ref="B41:B44"/>
    <mergeCell ref="C41:D41"/>
    <mergeCell ref="C42:C44"/>
    <mergeCell ref="B33:B34"/>
    <mergeCell ref="C33:D33"/>
    <mergeCell ref="B35:D35"/>
    <mergeCell ref="B36:B39"/>
    <mergeCell ref="C36:D36"/>
    <mergeCell ref="C37:C39"/>
  </mergeCells>
  <printOptions/>
  <pageMargins left="0.7874015748031497" right="0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1"/>
  <sheetViews>
    <sheetView tabSelected="1" zoomScaleSheetLayoutView="400" workbookViewId="0" topLeftCell="A1">
      <selection activeCell="I7" sqref="I7"/>
    </sheetView>
  </sheetViews>
  <sheetFormatPr defaultColWidth="9.140625" defaultRowHeight="15"/>
  <cols>
    <col min="1" max="1" width="1.28515625" style="0" customWidth="1"/>
    <col min="2" max="2" width="7.8515625" style="0" customWidth="1"/>
    <col min="3" max="3" width="10.00390625" style="0" customWidth="1"/>
    <col min="4" max="5" width="12.8515625" style="0" customWidth="1"/>
    <col min="6" max="7" width="22.57421875" style="0" customWidth="1"/>
    <col min="8" max="9" width="16.00390625" style="0" customWidth="1"/>
    <col min="10" max="10" width="9.00390625" style="0" customWidth="1"/>
  </cols>
  <sheetData>
    <row r="1" ht="4.5" customHeight="1" thickBot="1"/>
    <row r="2" spans="2:9" ht="39.75" customHeight="1" thickBot="1" thickTop="1">
      <c r="B2" s="123" t="s">
        <v>59</v>
      </c>
      <c r="C2" s="124"/>
      <c r="D2" s="124"/>
      <c r="E2" s="124"/>
      <c r="F2" s="124"/>
      <c r="G2" s="124"/>
      <c r="H2" s="124"/>
      <c r="I2" s="162"/>
    </row>
    <row r="3" spans="2:9" ht="16.5" customHeight="1" thickBot="1" thickTop="1">
      <c r="B3" s="125" t="s">
        <v>9</v>
      </c>
      <c r="C3" s="126"/>
      <c r="D3" s="126"/>
      <c r="E3" s="126"/>
      <c r="F3" s="127" t="s">
        <v>3</v>
      </c>
      <c r="G3" s="127" t="s">
        <v>4</v>
      </c>
      <c r="H3" s="131" t="s">
        <v>138</v>
      </c>
      <c r="I3" s="163"/>
    </row>
    <row r="4" spans="2:9" ht="16.5" customHeight="1" thickBot="1">
      <c r="B4" s="6" t="s">
        <v>0</v>
      </c>
      <c r="C4" s="7" t="s">
        <v>1</v>
      </c>
      <c r="D4" s="7" t="s">
        <v>8</v>
      </c>
      <c r="E4" s="7" t="s">
        <v>2</v>
      </c>
      <c r="F4" s="128"/>
      <c r="G4" s="128"/>
      <c r="H4" s="74" t="s">
        <v>140</v>
      </c>
      <c r="I4" s="164" t="s">
        <v>139</v>
      </c>
    </row>
    <row r="5" spans="2:9" ht="21" customHeight="1" thickBot="1" thickTop="1">
      <c r="B5" s="129" t="s">
        <v>5</v>
      </c>
      <c r="C5" s="130"/>
      <c r="D5" s="130"/>
      <c r="E5" s="130"/>
      <c r="F5" s="8">
        <f>F6+F26+F31+F50+F53+F56+F60+F63+F67+F70</f>
        <v>680000000</v>
      </c>
      <c r="G5" s="8">
        <v>953529390</v>
      </c>
      <c r="H5" s="8">
        <f>G5-F5</f>
        <v>273529390</v>
      </c>
      <c r="I5" s="208">
        <f>H5/F5*100</f>
        <v>40.22491029411765</v>
      </c>
    </row>
    <row r="6" spans="2:9" ht="18" customHeight="1" thickBot="1" thickTop="1">
      <c r="B6" s="135" t="s">
        <v>10</v>
      </c>
      <c r="C6" s="136"/>
      <c r="D6" s="136"/>
      <c r="E6" s="86" t="s">
        <v>6</v>
      </c>
      <c r="F6" s="9">
        <f>F7+F15+F19</f>
        <v>544200000</v>
      </c>
      <c r="G6" s="9">
        <v>640867910</v>
      </c>
      <c r="H6" s="9">
        <f>G6-F6</f>
        <v>96667910</v>
      </c>
      <c r="I6" s="165">
        <f>H6/F6*100</f>
        <v>17.763305769937524</v>
      </c>
    </row>
    <row r="7" spans="2:9" ht="18.75" customHeight="1" thickBot="1" thickTop="1">
      <c r="B7" s="137" t="s">
        <v>60</v>
      </c>
      <c r="C7" s="138" t="s">
        <v>11</v>
      </c>
      <c r="D7" s="139"/>
      <c r="E7" s="87" t="s">
        <v>7</v>
      </c>
      <c r="F7" s="10">
        <f>F8+F9+F10+F11+F12+F13+F14</f>
        <v>460400000</v>
      </c>
      <c r="G7" s="10">
        <v>547927910</v>
      </c>
      <c r="H7" s="10">
        <f>G7-F7</f>
        <v>87527910</v>
      </c>
      <c r="I7" s="166">
        <f>H7/F7*100</f>
        <v>19.011274978279758</v>
      </c>
    </row>
    <row r="8" spans="2:9" ht="17.25" customHeight="1" thickTop="1">
      <c r="B8" s="137"/>
      <c r="C8" s="106" t="s">
        <v>18</v>
      </c>
      <c r="D8" s="72" t="s">
        <v>12</v>
      </c>
      <c r="E8" s="73" t="s">
        <v>12</v>
      </c>
      <c r="F8" s="71">
        <v>397700000</v>
      </c>
      <c r="G8" s="69">
        <v>423048000</v>
      </c>
      <c r="H8" s="71">
        <f>G8-F8</f>
        <v>25348000</v>
      </c>
      <c r="I8" s="209">
        <f>H8/F8*100</f>
        <v>6.373648478752829</v>
      </c>
    </row>
    <row r="9" spans="2:9" ht="18" customHeight="1">
      <c r="B9" s="137"/>
      <c r="C9" s="112"/>
      <c r="D9" s="141" t="s">
        <v>13</v>
      </c>
      <c r="E9" s="81" t="s">
        <v>14</v>
      </c>
      <c r="F9" s="75">
        <v>0</v>
      </c>
      <c r="G9" s="68">
        <v>18000000</v>
      </c>
      <c r="H9" s="71">
        <f aca="true" t="shared" si="0" ref="H9:H14">G9-F9</f>
        <v>18000000</v>
      </c>
      <c r="I9" s="210">
        <v>100</v>
      </c>
    </row>
    <row r="10" spans="2:9" ht="18.75" customHeight="1">
      <c r="B10" s="137"/>
      <c r="C10" s="112"/>
      <c r="D10" s="141"/>
      <c r="E10" s="81" t="s">
        <v>15</v>
      </c>
      <c r="F10" s="75">
        <v>0</v>
      </c>
      <c r="G10" s="75">
        <v>17600000</v>
      </c>
      <c r="H10" s="71">
        <f t="shared" si="0"/>
        <v>17600000</v>
      </c>
      <c r="I10" s="210">
        <v>100</v>
      </c>
    </row>
    <row r="11" spans="2:9" ht="18.75" customHeight="1">
      <c r="B11" s="137"/>
      <c r="C11" s="112"/>
      <c r="D11" s="91" t="s">
        <v>16</v>
      </c>
      <c r="E11" s="81" t="s">
        <v>16</v>
      </c>
      <c r="F11" s="75">
        <v>0</v>
      </c>
      <c r="G11" s="75">
        <v>10800000</v>
      </c>
      <c r="H11" s="71">
        <f t="shared" si="0"/>
        <v>10800000</v>
      </c>
      <c r="I11" s="210">
        <v>100</v>
      </c>
    </row>
    <row r="12" spans="2:9" ht="24.75" customHeight="1">
      <c r="B12" s="137"/>
      <c r="C12" s="112"/>
      <c r="D12" s="91" t="s">
        <v>58</v>
      </c>
      <c r="E12" s="81" t="s">
        <v>57</v>
      </c>
      <c r="F12" s="75">
        <v>20400000</v>
      </c>
      <c r="G12" s="75">
        <v>35400000</v>
      </c>
      <c r="H12" s="71">
        <f t="shared" si="0"/>
        <v>15000000</v>
      </c>
      <c r="I12" s="209">
        <f aca="true" t="shared" si="1" ref="I9:I14">H12/F12*100</f>
        <v>73.52941176470588</v>
      </c>
    </row>
    <row r="13" spans="2:9" ht="24.75" customHeight="1">
      <c r="B13" s="137"/>
      <c r="C13" s="112"/>
      <c r="D13" s="91" t="s">
        <v>17</v>
      </c>
      <c r="E13" s="91" t="s">
        <v>17</v>
      </c>
      <c r="F13" s="75">
        <v>37300000</v>
      </c>
      <c r="G13" s="68">
        <v>38879910</v>
      </c>
      <c r="H13" s="71">
        <f t="shared" si="0"/>
        <v>1579910</v>
      </c>
      <c r="I13" s="209">
        <f t="shared" si="1"/>
        <v>4.235683646112601</v>
      </c>
    </row>
    <row r="14" spans="2:9" ht="18.75" customHeight="1" thickBot="1">
      <c r="B14" s="137"/>
      <c r="C14" s="140"/>
      <c r="D14" s="61" t="s">
        <v>143</v>
      </c>
      <c r="E14" s="66" t="s">
        <v>143</v>
      </c>
      <c r="F14" s="68">
        <v>5000000</v>
      </c>
      <c r="G14" s="68">
        <v>4200000</v>
      </c>
      <c r="H14" s="71">
        <f t="shared" si="0"/>
        <v>-800000</v>
      </c>
      <c r="I14" s="209">
        <f t="shared" si="1"/>
        <v>-16</v>
      </c>
    </row>
    <row r="15" spans="2:9" ht="17.25" customHeight="1" thickBot="1" thickTop="1">
      <c r="B15" s="137"/>
      <c r="C15" s="132" t="s">
        <v>19</v>
      </c>
      <c r="D15" s="133"/>
      <c r="E15" s="88" t="s">
        <v>20</v>
      </c>
      <c r="F15" s="5">
        <f>F16+F17+F18</f>
        <v>8800000</v>
      </c>
      <c r="G15" s="5">
        <v>18000000</v>
      </c>
      <c r="H15" s="5">
        <f>G15-F15</f>
        <v>9200000</v>
      </c>
      <c r="I15" s="211">
        <f>H15/F15*100</f>
        <v>104.54545454545455</v>
      </c>
    </row>
    <row r="16" spans="2:9" ht="18.75" customHeight="1" thickTop="1">
      <c r="B16" s="137"/>
      <c r="C16" s="101" t="s">
        <v>23</v>
      </c>
      <c r="D16" s="72" t="s">
        <v>141</v>
      </c>
      <c r="E16" s="73" t="s">
        <v>141</v>
      </c>
      <c r="F16" s="11">
        <v>8400000</v>
      </c>
      <c r="G16" s="12">
        <v>7800000</v>
      </c>
      <c r="H16" s="12">
        <f>G16-F16</f>
        <v>-600000</v>
      </c>
      <c r="I16" s="212">
        <f>H16/F16*100</f>
        <v>-7.142857142857142</v>
      </c>
    </row>
    <row r="17" spans="2:9" ht="18.75" customHeight="1">
      <c r="B17" s="137"/>
      <c r="C17" s="134"/>
      <c r="D17" s="91" t="s">
        <v>142</v>
      </c>
      <c r="E17" s="81" t="s">
        <v>142</v>
      </c>
      <c r="F17" s="2">
        <v>0</v>
      </c>
      <c r="G17" s="3">
        <v>7200000</v>
      </c>
      <c r="H17" s="12">
        <f aca="true" t="shared" si="2" ref="H17:H18">G17-F17</f>
        <v>7200000</v>
      </c>
      <c r="I17" s="212">
        <v>100</v>
      </c>
    </row>
    <row r="18" spans="2:9" ht="18.75" customHeight="1" thickBot="1">
      <c r="B18" s="137"/>
      <c r="C18" s="103"/>
      <c r="D18" s="20" t="s">
        <v>21</v>
      </c>
      <c r="E18" s="66" t="s">
        <v>21</v>
      </c>
      <c r="F18" s="13">
        <v>400000</v>
      </c>
      <c r="G18" s="14">
        <v>3000000</v>
      </c>
      <c r="H18" s="12">
        <f t="shared" si="2"/>
        <v>2600000</v>
      </c>
      <c r="I18" s="213">
        <f aca="true" t="shared" si="3" ref="I17:I18">H18/F18*100</f>
        <v>650</v>
      </c>
    </row>
    <row r="19" spans="2:9" ht="18" customHeight="1" thickBot="1" thickTop="1">
      <c r="B19" s="137"/>
      <c r="C19" s="132" t="s">
        <v>22</v>
      </c>
      <c r="D19" s="144"/>
      <c r="E19" s="88" t="s">
        <v>20</v>
      </c>
      <c r="F19" s="17">
        <f>F20+F21+F22+F23+F24+F25</f>
        <v>75000000</v>
      </c>
      <c r="G19" s="17">
        <v>74940000</v>
      </c>
      <c r="H19" s="17">
        <f>G19-F19</f>
        <v>-60000</v>
      </c>
      <c r="I19" s="170">
        <f>H19/F19*100</f>
        <v>-0.08</v>
      </c>
    </row>
    <row r="20" spans="2:9" ht="18.75" customHeight="1" thickTop="1">
      <c r="B20" s="137"/>
      <c r="C20" s="145" t="s">
        <v>24</v>
      </c>
      <c r="D20" s="72" t="s">
        <v>25</v>
      </c>
      <c r="E20" s="73" t="s">
        <v>25</v>
      </c>
      <c r="F20" s="15">
        <v>1000000</v>
      </c>
      <c r="G20" s="16">
        <v>1800000</v>
      </c>
      <c r="H20" s="16">
        <f>G20-F20</f>
        <v>800000</v>
      </c>
      <c r="I20" s="210">
        <f>H20/F20*100</f>
        <v>80</v>
      </c>
    </row>
    <row r="21" spans="2:9" ht="18.75" customHeight="1">
      <c r="B21" s="137"/>
      <c r="C21" s="146"/>
      <c r="D21" s="91" t="s">
        <v>144</v>
      </c>
      <c r="E21" s="81" t="s">
        <v>145</v>
      </c>
      <c r="F21" s="75">
        <v>14500000</v>
      </c>
      <c r="G21" s="76">
        <v>16620000</v>
      </c>
      <c r="H21" s="16">
        <f aca="true" t="shared" si="4" ref="H21:H25">G21-F21</f>
        <v>2120000</v>
      </c>
      <c r="I21" s="209">
        <v>14.62</v>
      </c>
    </row>
    <row r="22" spans="2:9" ht="18" customHeight="1">
      <c r="B22" s="137"/>
      <c r="C22" s="146"/>
      <c r="D22" s="70" t="s">
        <v>26</v>
      </c>
      <c r="E22" s="81" t="s">
        <v>26</v>
      </c>
      <c r="F22" s="75">
        <v>32300000</v>
      </c>
      <c r="G22" s="76">
        <v>19920000</v>
      </c>
      <c r="H22" s="16">
        <f t="shared" si="4"/>
        <v>-12380000</v>
      </c>
      <c r="I22" s="209">
        <f aca="true" t="shared" si="5" ref="I21:I25">H22/F22*100</f>
        <v>-38.328173374613</v>
      </c>
    </row>
    <row r="23" spans="2:9" ht="18" customHeight="1">
      <c r="B23" s="137"/>
      <c r="C23" s="146"/>
      <c r="D23" s="91" t="s">
        <v>146</v>
      </c>
      <c r="E23" s="81" t="s">
        <v>146</v>
      </c>
      <c r="F23" s="75">
        <v>5000000</v>
      </c>
      <c r="G23" s="76">
        <v>15000000</v>
      </c>
      <c r="H23" s="16">
        <f t="shared" si="4"/>
        <v>10000000</v>
      </c>
      <c r="I23" s="210">
        <f t="shared" si="5"/>
        <v>200</v>
      </c>
    </row>
    <row r="24" spans="2:9" ht="18" customHeight="1">
      <c r="B24" s="137"/>
      <c r="C24" s="146"/>
      <c r="D24" s="70" t="s">
        <v>27</v>
      </c>
      <c r="E24" s="81" t="s">
        <v>27</v>
      </c>
      <c r="F24" s="75">
        <v>19200000</v>
      </c>
      <c r="G24" s="76">
        <v>18600000</v>
      </c>
      <c r="H24" s="16">
        <f t="shared" si="4"/>
        <v>-600000</v>
      </c>
      <c r="I24" s="209">
        <f t="shared" si="5"/>
        <v>-3.125</v>
      </c>
    </row>
    <row r="25" spans="2:9" ht="20.25" customHeight="1" thickBot="1">
      <c r="B25" s="137"/>
      <c r="C25" s="147"/>
      <c r="D25" s="61" t="s">
        <v>147</v>
      </c>
      <c r="E25" s="66" t="s">
        <v>147</v>
      </c>
      <c r="F25" s="13">
        <v>3000000</v>
      </c>
      <c r="G25" s="14">
        <v>3000000</v>
      </c>
      <c r="H25" s="16">
        <f t="shared" si="4"/>
        <v>0</v>
      </c>
      <c r="I25" s="210">
        <f t="shared" si="5"/>
        <v>0</v>
      </c>
    </row>
    <row r="26" spans="2:9" ht="16.5" customHeight="1" thickBot="1" thickTop="1">
      <c r="B26" s="135" t="s">
        <v>28</v>
      </c>
      <c r="C26" s="136"/>
      <c r="D26" s="136"/>
      <c r="E26" s="86" t="s">
        <v>6</v>
      </c>
      <c r="F26" s="9">
        <f>F27</f>
        <v>19000000</v>
      </c>
      <c r="G26" s="9">
        <v>37200000</v>
      </c>
      <c r="H26" s="9">
        <f>G26-F26</f>
        <v>18200000</v>
      </c>
      <c r="I26" s="165">
        <f>H26/F26*100</f>
        <v>95.78947368421052</v>
      </c>
    </row>
    <row r="27" spans="2:9" ht="17.25" customHeight="1" thickBot="1" thickTop="1">
      <c r="B27" s="96" t="s">
        <v>29</v>
      </c>
      <c r="C27" s="138" t="s">
        <v>30</v>
      </c>
      <c r="D27" s="139"/>
      <c r="E27" s="87" t="s">
        <v>7</v>
      </c>
      <c r="F27" s="19">
        <f>F28+F29+F30</f>
        <v>19000000</v>
      </c>
      <c r="G27" s="19">
        <v>37200000</v>
      </c>
      <c r="H27" s="19">
        <f>G27-F27</f>
        <v>18200000</v>
      </c>
      <c r="I27" s="166">
        <f>H27/F27*100</f>
        <v>95.78947368421052</v>
      </c>
    </row>
    <row r="28" spans="2:9" ht="21.75" customHeight="1" thickBot="1" thickTop="1">
      <c r="B28" s="122"/>
      <c r="C28" s="143" t="s">
        <v>31</v>
      </c>
      <c r="D28" s="25" t="s">
        <v>31</v>
      </c>
      <c r="E28" s="25" t="s">
        <v>31</v>
      </c>
      <c r="F28" s="26">
        <v>12000000</v>
      </c>
      <c r="G28" s="27">
        <v>7800000</v>
      </c>
      <c r="H28" s="27">
        <f>G28-F28</f>
        <v>-4200000</v>
      </c>
      <c r="I28" s="172">
        <f>H28/F28*100</f>
        <v>-35</v>
      </c>
    </row>
    <row r="29" spans="2:9" ht="21.75" customHeight="1" thickBot="1">
      <c r="B29" s="122"/>
      <c r="C29" s="134"/>
      <c r="D29" s="81" t="s">
        <v>148</v>
      </c>
      <c r="E29" s="81" t="s">
        <v>148</v>
      </c>
      <c r="F29" s="4">
        <v>0</v>
      </c>
      <c r="G29" s="28">
        <v>9600000</v>
      </c>
      <c r="H29" s="28">
        <f aca="true" t="shared" si="6" ref="H29:H30">G29-F29</f>
        <v>9600000</v>
      </c>
      <c r="I29" s="173">
        <v>100</v>
      </c>
    </row>
    <row r="30" spans="2:9" ht="21.75" customHeight="1" thickBot="1">
      <c r="B30" s="142"/>
      <c r="C30" s="103"/>
      <c r="D30" s="89" t="s">
        <v>149</v>
      </c>
      <c r="E30" s="89" t="s">
        <v>149</v>
      </c>
      <c r="F30" s="18">
        <v>7000000</v>
      </c>
      <c r="G30" s="29">
        <v>19800000</v>
      </c>
      <c r="H30" s="29">
        <f t="shared" si="6"/>
        <v>12800000</v>
      </c>
      <c r="I30" s="214">
        <f>H30/F30*100</f>
        <v>182.85714285714286</v>
      </c>
    </row>
    <row r="31" spans="2:9" ht="17.25" customHeight="1" thickBot="1" thickTop="1">
      <c r="B31" s="148" t="s">
        <v>32</v>
      </c>
      <c r="C31" s="149"/>
      <c r="D31" s="150"/>
      <c r="E31" s="21" t="s">
        <v>6</v>
      </c>
      <c r="F31" s="22">
        <f>F42+F32</f>
        <v>64200000</v>
      </c>
      <c r="G31" s="22">
        <v>179410000</v>
      </c>
      <c r="H31" s="22">
        <f>G31-F31</f>
        <v>115210000</v>
      </c>
      <c r="I31" s="215">
        <f>H31/F31*100</f>
        <v>179.45482866043614</v>
      </c>
    </row>
    <row r="32" spans="2:9" ht="16.5" customHeight="1" thickBot="1" thickTop="1">
      <c r="B32" s="120" t="s">
        <v>34</v>
      </c>
      <c r="C32" s="151" t="s">
        <v>33</v>
      </c>
      <c r="D32" s="152"/>
      <c r="E32" s="88" t="s">
        <v>7</v>
      </c>
      <c r="F32" s="23">
        <f>F41+F40+F39+F38+F37+F36+F35+F34+F33</f>
        <v>63000000</v>
      </c>
      <c r="G32" s="23">
        <v>168810000</v>
      </c>
      <c r="H32" s="23">
        <f>G32-F32</f>
        <v>105810000</v>
      </c>
      <c r="I32" s="211">
        <f>H32/F32*100</f>
        <v>167.95238095238093</v>
      </c>
    </row>
    <row r="33" spans="2:9" ht="18" customHeight="1" thickBot="1" thickTop="1">
      <c r="B33" s="120"/>
      <c r="C33" s="101" t="s">
        <v>33</v>
      </c>
      <c r="D33" s="25" t="s">
        <v>35</v>
      </c>
      <c r="E33" s="79" t="s">
        <v>35</v>
      </c>
      <c r="F33" s="30">
        <v>35280000</v>
      </c>
      <c r="G33" s="31">
        <v>72270000</v>
      </c>
      <c r="H33" s="31">
        <f>G33-F33</f>
        <v>36990000</v>
      </c>
      <c r="I33" s="216">
        <f>H33/F33*100</f>
        <v>104.84693877551021</v>
      </c>
    </row>
    <row r="34" spans="2:9" ht="20.25" customHeight="1" thickBot="1" thickTop="1">
      <c r="B34" s="120"/>
      <c r="C34" s="102"/>
      <c r="D34" s="81" t="s">
        <v>171</v>
      </c>
      <c r="E34" s="81" t="s">
        <v>170</v>
      </c>
      <c r="F34" s="2">
        <v>15760000</v>
      </c>
      <c r="G34" s="3">
        <v>43200000</v>
      </c>
      <c r="H34" s="3">
        <f aca="true" t="shared" si="7" ref="H34:H41">G34-F34</f>
        <v>27440000</v>
      </c>
      <c r="I34" s="216">
        <f aca="true" t="shared" si="8" ref="I34:I41">H34/F34*100</f>
        <v>174.11167512690355</v>
      </c>
    </row>
    <row r="35" spans="2:9" ht="18" customHeight="1" thickBot="1" thickTop="1">
      <c r="B35" s="120"/>
      <c r="C35" s="102"/>
      <c r="D35" s="80" t="s">
        <v>36</v>
      </c>
      <c r="E35" s="81" t="s">
        <v>36</v>
      </c>
      <c r="F35" s="2">
        <v>0</v>
      </c>
      <c r="G35" s="3">
        <v>1800000</v>
      </c>
      <c r="H35" s="3">
        <f t="shared" si="7"/>
        <v>1800000</v>
      </c>
      <c r="I35" s="216">
        <v>100</v>
      </c>
    </row>
    <row r="36" spans="2:9" ht="18.75" customHeight="1" thickBot="1" thickTop="1">
      <c r="B36" s="120"/>
      <c r="C36" s="102"/>
      <c r="D36" s="80" t="s">
        <v>37</v>
      </c>
      <c r="E36" s="81" t="s">
        <v>37</v>
      </c>
      <c r="F36" s="2">
        <v>8960000</v>
      </c>
      <c r="G36" s="3">
        <v>14400000</v>
      </c>
      <c r="H36" s="3">
        <f t="shared" si="7"/>
        <v>5440000</v>
      </c>
      <c r="I36" s="216">
        <f t="shared" si="8"/>
        <v>60.71428571428571</v>
      </c>
    </row>
    <row r="37" spans="2:9" ht="20.25" customHeight="1" thickBot="1" thickTop="1">
      <c r="B37" s="120"/>
      <c r="C37" s="102"/>
      <c r="D37" s="80" t="s">
        <v>38</v>
      </c>
      <c r="E37" s="81" t="s">
        <v>38</v>
      </c>
      <c r="F37" s="2">
        <v>2000000</v>
      </c>
      <c r="G37" s="3">
        <v>2400000</v>
      </c>
      <c r="H37" s="3">
        <f t="shared" si="7"/>
        <v>400000</v>
      </c>
      <c r="I37" s="216">
        <f t="shared" si="8"/>
        <v>20</v>
      </c>
    </row>
    <row r="38" spans="2:9" ht="19.5" customHeight="1" thickBot="1" thickTop="1">
      <c r="B38" s="120"/>
      <c r="C38" s="102"/>
      <c r="D38" s="81" t="s">
        <v>169</v>
      </c>
      <c r="E38" s="81" t="s">
        <v>169</v>
      </c>
      <c r="F38" s="2">
        <v>0</v>
      </c>
      <c r="G38" s="3">
        <v>1200000</v>
      </c>
      <c r="H38" s="3">
        <f t="shared" si="7"/>
        <v>1200000</v>
      </c>
      <c r="I38" s="216">
        <v>100</v>
      </c>
    </row>
    <row r="39" spans="2:9" ht="20.25" customHeight="1" thickBot="1" thickTop="1">
      <c r="B39" s="120"/>
      <c r="C39" s="102"/>
      <c r="D39" s="81" t="s">
        <v>172</v>
      </c>
      <c r="E39" s="81" t="s">
        <v>172</v>
      </c>
      <c r="F39" s="2">
        <v>0</v>
      </c>
      <c r="G39" s="3">
        <v>1200000</v>
      </c>
      <c r="H39" s="3">
        <f t="shared" si="7"/>
        <v>1200000</v>
      </c>
      <c r="I39" s="216">
        <v>100</v>
      </c>
    </row>
    <row r="40" spans="2:9" ht="19.5" customHeight="1" thickBot="1" thickTop="1">
      <c r="B40" s="120"/>
      <c r="C40" s="102"/>
      <c r="D40" s="81" t="s">
        <v>173</v>
      </c>
      <c r="E40" s="81" t="s">
        <v>173</v>
      </c>
      <c r="F40" s="2">
        <v>1000000</v>
      </c>
      <c r="G40" s="3">
        <v>13140000</v>
      </c>
      <c r="H40" s="3">
        <f t="shared" si="7"/>
        <v>12140000</v>
      </c>
      <c r="I40" s="216">
        <f>H40/F40*100</f>
        <v>1214</v>
      </c>
    </row>
    <row r="41" spans="2:9" ht="15.75" customHeight="1" thickBot="1" thickTop="1">
      <c r="B41" s="120"/>
      <c r="C41" s="102"/>
      <c r="D41" s="80" t="s">
        <v>39</v>
      </c>
      <c r="E41" s="81" t="s">
        <v>39</v>
      </c>
      <c r="F41" s="75">
        <v>0</v>
      </c>
      <c r="G41" s="76">
        <v>19200000</v>
      </c>
      <c r="H41" s="161">
        <f t="shared" si="7"/>
        <v>19200000</v>
      </c>
      <c r="I41" s="217">
        <v>100</v>
      </c>
    </row>
    <row r="42" spans="2:9" ht="16.5" customHeight="1" thickBot="1" thickTop="1">
      <c r="B42" s="121"/>
      <c r="C42" s="155" t="s">
        <v>40</v>
      </c>
      <c r="D42" s="156"/>
      <c r="E42" s="24" t="s">
        <v>41</v>
      </c>
      <c r="F42" s="17">
        <f>F43+F44+F45+F46+F47+F48+F49</f>
        <v>1200000</v>
      </c>
      <c r="G42" s="17">
        <v>10600000</v>
      </c>
      <c r="H42" s="17">
        <f>G42-F42</f>
        <v>9400000</v>
      </c>
      <c r="I42" s="211">
        <f>H42/F42*100</f>
        <v>783.3333333333333</v>
      </c>
    </row>
    <row r="43" spans="2:9" ht="23.25" customHeight="1" thickTop="1">
      <c r="B43" s="121"/>
      <c r="C43" s="101" t="s">
        <v>42</v>
      </c>
      <c r="D43" s="79" t="s">
        <v>150</v>
      </c>
      <c r="E43" s="79" t="s">
        <v>174</v>
      </c>
      <c r="F43" s="30">
        <v>0</v>
      </c>
      <c r="G43" s="31">
        <v>2800000</v>
      </c>
      <c r="H43" s="31">
        <f>G43-F43</f>
        <v>2800000</v>
      </c>
      <c r="I43" s="174">
        <v>100</v>
      </c>
    </row>
    <row r="44" spans="2:9" ht="21" customHeight="1">
      <c r="B44" s="121"/>
      <c r="C44" s="102"/>
      <c r="D44" s="81" t="s">
        <v>152</v>
      </c>
      <c r="E44" s="81" t="s">
        <v>152</v>
      </c>
      <c r="F44" s="2">
        <v>0</v>
      </c>
      <c r="G44" s="3">
        <v>1800000</v>
      </c>
      <c r="H44" s="3">
        <f aca="true" t="shared" si="9" ref="H44:H49">G44-F44</f>
        <v>1800000</v>
      </c>
      <c r="I44" s="168">
        <v>100</v>
      </c>
    </row>
    <row r="45" spans="2:9" ht="24.75" customHeight="1">
      <c r="B45" s="121"/>
      <c r="C45" s="102"/>
      <c r="D45" s="81" t="s">
        <v>153</v>
      </c>
      <c r="E45" s="81" t="s">
        <v>153</v>
      </c>
      <c r="F45" s="2">
        <v>0</v>
      </c>
      <c r="G45" s="3">
        <v>1800000</v>
      </c>
      <c r="H45" s="3">
        <f t="shared" si="9"/>
        <v>1800000</v>
      </c>
      <c r="I45" s="168">
        <v>100</v>
      </c>
    </row>
    <row r="46" spans="2:9" ht="23.25" customHeight="1">
      <c r="B46" s="121"/>
      <c r="C46" s="102"/>
      <c r="D46" s="81" t="s">
        <v>154</v>
      </c>
      <c r="E46" s="81" t="s">
        <v>154</v>
      </c>
      <c r="F46" s="2">
        <v>960000</v>
      </c>
      <c r="G46" s="3">
        <v>1200000</v>
      </c>
      <c r="H46" s="3">
        <f t="shared" si="9"/>
        <v>240000</v>
      </c>
      <c r="I46" s="168">
        <f>H46/F46*100</f>
        <v>25</v>
      </c>
    </row>
    <row r="47" spans="2:9" ht="22.5" customHeight="1">
      <c r="B47" s="121"/>
      <c r="C47" s="102"/>
      <c r="D47" s="81" t="s">
        <v>155</v>
      </c>
      <c r="E47" s="81" t="s">
        <v>155</v>
      </c>
      <c r="F47" s="2">
        <v>240000</v>
      </c>
      <c r="G47" s="3">
        <v>0</v>
      </c>
      <c r="H47" s="3">
        <f t="shared" si="9"/>
        <v>-240000</v>
      </c>
      <c r="I47" s="168">
        <f>H47/F47*100</f>
        <v>-100</v>
      </c>
    </row>
    <row r="48" spans="2:9" ht="25.5" customHeight="1">
      <c r="B48" s="121"/>
      <c r="C48" s="102"/>
      <c r="D48" s="81" t="s">
        <v>156</v>
      </c>
      <c r="E48" s="81" t="s">
        <v>156</v>
      </c>
      <c r="F48" s="2">
        <v>0</v>
      </c>
      <c r="G48" s="3">
        <v>1800000</v>
      </c>
      <c r="H48" s="3">
        <f t="shared" si="9"/>
        <v>1800000</v>
      </c>
      <c r="I48" s="168">
        <v>100</v>
      </c>
    </row>
    <row r="49" spans="2:9" ht="21.75" customHeight="1" thickBot="1">
      <c r="B49" s="121"/>
      <c r="C49" s="102"/>
      <c r="D49" s="66" t="s">
        <v>151</v>
      </c>
      <c r="E49" s="66" t="s">
        <v>151</v>
      </c>
      <c r="F49" s="13">
        <v>0</v>
      </c>
      <c r="G49" s="14">
        <v>1200000</v>
      </c>
      <c r="H49" s="161">
        <f t="shared" si="9"/>
        <v>1200000</v>
      </c>
      <c r="I49" s="169">
        <v>100</v>
      </c>
    </row>
    <row r="50" spans="2:9" ht="18" customHeight="1" thickBot="1" thickTop="1">
      <c r="B50" s="135" t="s">
        <v>43</v>
      </c>
      <c r="C50" s="136"/>
      <c r="D50" s="136"/>
      <c r="E50" s="86" t="s">
        <v>6</v>
      </c>
      <c r="F50" s="9">
        <v>0</v>
      </c>
      <c r="G50" s="9">
        <v>0</v>
      </c>
      <c r="H50" s="9">
        <f>G50-F50</f>
        <v>0</v>
      </c>
      <c r="I50" s="175">
        <v>0</v>
      </c>
    </row>
    <row r="51" spans="2:9" ht="18" customHeight="1" thickBot="1" thickTop="1">
      <c r="B51" s="153" t="s">
        <v>43</v>
      </c>
      <c r="C51" s="139" t="s">
        <v>43</v>
      </c>
      <c r="D51" s="139"/>
      <c r="E51" s="87" t="s">
        <v>7</v>
      </c>
      <c r="F51" s="19">
        <f aca="true" t="shared" si="10" ref="F50:H51">F52</f>
        <v>0</v>
      </c>
      <c r="G51" s="19">
        <v>0</v>
      </c>
      <c r="H51" s="19">
        <f>G51-F51</f>
        <v>0</v>
      </c>
      <c r="I51" s="171">
        <v>0</v>
      </c>
    </row>
    <row r="52" spans="2:9" ht="19.5" customHeight="1" thickBot="1">
      <c r="B52" s="154"/>
      <c r="C52" s="90" t="s">
        <v>44</v>
      </c>
      <c r="D52" s="85" t="s">
        <v>157</v>
      </c>
      <c r="E52" s="85" t="s">
        <v>157</v>
      </c>
      <c r="F52" s="32">
        <v>0</v>
      </c>
      <c r="G52" s="33">
        <v>0</v>
      </c>
      <c r="H52" s="33">
        <f>G52-F52</f>
        <v>0</v>
      </c>
      <c r="I52" s="176">
        <v>0</v>
      </c>
    </row>
    <row r="53" spans="2:9" ht="18" customHeight="1" thickBot="1" thickTop="1">
      <c r="B53" s="135" t="s">
        <v>45</v>
      </c>
      <c r="C53" s="136"/>
      <c r="D53" s="136"/>
      <c r="E53" s="86" t="s">
        <v>6</v>
      </c>
      <c r="F53" s="9">
        <f aca="true" t="shared" si="11" ref="F53:H54">F54</f>
        <v>0</v>
      </c>
      <c r="G53" s="9">
        <v>0</v>
      </c>
      <c r="H53" s="9">
        <f>G53-F53</f>
        <v>0</v>
      </c>
      <c r="I53" s="175">
        <v>0</v>
      </c>
    </row>
    <row r="54" spans="2:9" ht="18" customHeight="1" thickBot="1" thickTop="1">
      <c r="B54" s="96" t="s">
        <v>160</v>
      </c>
      <c r="C54" s="138" t="s">
        <v>45</v>
      </c>
      <c r="D54" s="139"/>
      <c r="E54" s="87" t="s">
        <v>7</v>
      </c>
      <c r="F54" s="19">
        <f t="shared" si="11"/>
        <v>0</v>
      </c>
      <c r="G54" s="19">
        <v>0</v>
      </c>
      <c r="H54" s="19">
        <f>G54-F54</f>
        <v>0</v>
      </c>
      <c r="I54" s="171">
        <v>0</v>
      </c>
    </row>
    <row r="55" spans="2:9" ht="21" customHeight="1" thickBot="1">
      <c r="B55" s="154"/>
      <c r="C55" s="85" t="s">
        <v>159</v>
      </c>
      <c r="D55" s="85" t="s">
        <v>159</v>
      </c>
      <c r="E55" s="85" t="s">
        <v>159</v>
      </c>
      <c r="F55" s="32">
        <v>0</v>
      </c>
      <c r="G55" s="33">
        <v>0</v>
      </c>
      <c r="H55" s="33">
        <f>G55-F55</f>
        <v>0</v>
      </c>
      <c r="I55" s="176">
        <v>0</v>
      </c>
    </row>
    <row r="56" spans="2:9" ht="18" customHeight="1" thickBot="1" thickTop="1">
      <c r="B56" s="135" t="s">
        <v>46</v>
      </c>
      <c r="C56" s="136"/>
      <c r="D56" s="136"/>
      <c r="E56" s="86" t="s">
        <v>6</v>
      </c>
      <c r="F56" s="9">
        <f>F57</f>
        <v>49200000</v>
      </c>
      <c r="G56" s="9">
        <v>69600000</v>
      </c>
      <c r="H56" s="9">
        <f>G56-F56</f>
        <v>20400000</v>
      </c>
      <c r="I56" s="165">
        <f>H56/F56*100</f>
        <v>41.46341463414634</v>
      </c>
    </row>
    <row r="57" spans="2:9" ht="18" customHeight="1" thickBot="1" thickTop="1">
      <c r="B57" s="96" t="s">
        <v>161</v>
      </c>
      <c r="C57" s="138" t="s">
        <v>46</v>
      </c>
      <c r="D57" s="139"/>
      <c r="E57" s="87" t="s">
        <v>7</v>
      </c>
      <c r="F57" s="19">
        <f>F59+F58</f>
        <v>49200000</v>
      </c>
      <c r="G57" s="19">
        <v>69600000</v>
      </c>
      <c r="H57" s="19">
        <f>G57-F57</f>
        <v>20400000</v>
      </c>
      <c r="I57" s="166">
        <f>H57/F57*100</f>
        <v>41.46341463414634</v>
      </c>
    </row>
    <row r="58" spans="2:9" ht="19.5" customHeight="1" thickBot="1">
      <c r="B58" s="157"/>
      <c r="C58" s="102" t="s">
        <v>46</v>
      </c>
      <c r="D58" s="73" t="s">
        <v>158</v>
      </c>
      <c r="E58" s="73" t="s">
        <v>175</v>
      </c>
      <c r="F58" s="11">
        <v>39000000</v>
      </c>
      <c r="G58" s="12">
        <v>60000000</v>
      </c>
      <c r="H58" s="12">
        <f>G58-F58</f>
        <v>21000000</v>
      </c>
      <c r="I58" s="218">
        <f>H58/F58*100</f>
        <v>53.84615384615385</v>
      </c>
    </row>
    <row r="59" spans="2:9" ht="20.25" customHeight="1" thickBot="1">
      <c r="B59" s="154"/>
      <c r="C59" s="102"/>
      <c r="D59" s="66" t="s">
        <v>162</v>
      </c>
      <c r="E59" s="66" t="s">
        <v>162</v>
      </c>
      <c r="F59" s="13">
        <v>10200000</v>
      </c>
      <c r="G59" s="14">
        <v>9600000</v>
      </c>
      <c r="H59" s="12">
        <f>G59-F59</f>
        <v>-600000</v>
      </c>
      <c r="I59" s="218">
        <f>H59/F59*100</f>
        <v>-5.88235294117647</v>
      </c>
    </row>
    <row r="60" spans="2:9" ht="18" customHeight="1" thickBot="1" thickTop="1">
      <c r="B60" s="135" t="s">
        <v>47</v>
      </c>
      <c r="C60" s="136"/>
      <c r="D60" s="136"/>
      <c r="E60" s="86" t="s">
        <v>6</v>
      </c>
      <c r="F60" s="9">
        <f aca="true" t="shared" si="12" ref="F60:H61">F61</f>
        <v>1000000</v>
      </c>
      <c r="G60" s="9">
        <v>1000000</v>
      </c>
      <c r="H60" s="9">
        <f>G60-F60</f>
        <v>0</v>
      </c>
      <c r="I60" s="175">
        <v>0</v>
      </c>
    </row>
    <row r="61" spans="2:9" ht="18" customHeight="1" thickBot="1" thickTop="1">
      <c r="B61" s="96" t="s">
        <v>47</v>
      </c>
      <c r="C61" s="138" t="s">
        <v>47</v>
      </c>
      <c r="D61" s="139"/>
      <c r="E61" s="87" t="s">
        <v>7</v>
      </c>
      <c r="F61" s="19">
        <f t="shared" si="12"/>
        <v>1000000</v>
      </c>
      <c r="G61" s="19">
        <v>1000000</v>
      </c>
      <c r="H61" s="19">
        <f>G61-F61</f>
        <v>0</v>
      </c>
      <c r="I61" s="171">
        <v>0</v>
      </c>
    </row>
    <row r="62" spans="2:9" ht="21" customHeight="1" thickBot="1">
      <c r="B62" s="154"/>
      <c r="C62" s="85" t="s">
        <v>47</v>
      </c>
      <c r="D62" s="85" t="s">
        <v>48</v>
      </c>
      <c r="E62" s="85" t="s">
        <v>47</v>
      </c>
      <c r="F62" s="32">
        <v>1000000</v>
      </c>
      <c r="G62" s="33">
        <v>1000000</v>
      </c>
      <c r="H62" s="33">
        <f>G62-F62</f>
        <v>0</v>
      </c>
      <c r="I62" s="176">
        <v>0</v>
      </c>
    </row>
    <row r="63" spans="2:9" ht="18.75" customHeight="1" thickBot="1" thickTop="1">
      <c r="B63" s="135" t="s">
        <v>49</v>
      </c>
      <c r="C63" s="136"/>
      <c r="D63" s="136"/>
      <c r="E63" s="86" t="s">
        <v>6</v>
      </c>
      <c r="F63" s="9">
        <f>F64</f>
        <v>2400000</v>
      </c>
      <c r="G63" s="9">
        <v>7451480</v>
      </c>
      <c r="H63" s="9">
        <f>G63-F63</f>
        <v>5051480</v>
      </c>
      <c r="I63" s="175">
        <v>0</v>
      </c>
    </row>
    <row r="64" spans="2:9" ht="18.75" customHeight="1" thickBot="1" thickTop="1">
      <c r="B64" s="158" t="s">
        <v>50</v>
      </c>
      <c r="C64" s="139" t="s">
        <v>49</v>
      </c>
      <c r="D64" s="139"/>
      <c r="E64" s="87" t="s">
        <v>7</v>
      </c>
      <c r="F64" s="19">
        <f>F65+F66</f>
        <v>2400000</v>
      </c>
      <c r="G64" s="19">
        <v>7451480</v>
      </c>
      <c r="H64" s="19">
        <f>G64-F64</f>
        <v>5051480</v>
      </c>
      <c r="I64" s="171">
        <v>0</v>
      </c>
    </row>
    <row r="65" spans="2:9" ht="19.5" customHeight="1" thickBot="1">
      <c r="B65" s="157"/>
      <c r="C65" s="102" t="s">
        <v>164</v>
      </c>
      <c r="D65" s="73" t="s">
        <v>51</v>
      </c>
      <c r="E65" s="73" t="s">
        <v>52</v>
      </c>
      <c r="F65" s="11">
        <v>2400000</v>
      </c>
      <c r="G65" s="12">
        <v>6251480</v>
      </c>
      <c r="H65" s="12">
        <f>G65-F65</f>
        <v>3851480</v>
      </c>
      <c r="I65" s="167">
        <v>0</v>
      </c>
    </row>
    <row r="66" spans="2:9" ht="19.5" customHeight="1" thickBot="1">
      <c r="B66" s="154"/>
      <c r="C66" s="102"/>
      <c r="D66" s="66" t="s">
        <v>163</v>
      </c>
      <c r="E66" s="66" t="s">
        <v>163</v>
      </c>
      <c r="F66" s="13">
        <v>0</v>
      </c>
      <c r="G66" s="14">
        <v>1200000</v>
      </c>
      <c r="H66" s="14">
        <f>G66-F66</f>
        <v>1200000</v>
      </c>
      <c r="I66" s="169">
        <v>0</v>
      </c>
    </row>
    <row r="67" spans="2:9" ht="18" customHeight="1" thickBot="1" thickTop="1">
      <c r="B67" s="135" t="s">
        <v>53</v>
      </c>
      <c r="C67" s="136"/>
      <c r="D67" s="136"/>
      <c r="E67" s="86" t="s">
        <v>6</v>
      </c>
      <c r="F67" s="9">
        <f aca="true" t="shared" si="13" ref="F67:H68">F68</f>
        <v>0</v>
      </c>
      <c r="G67" s="9">
        <v>9000000</v>
      </c>
      <c r="H67" s="9">
        <f>G67-F67</f>
        <v>9000000</v>
      </c>
      <c r="I67" s="175">
        <v>100</v>
      </c>
    </row>
    <row r="68" spans="2:9" ht="18.75" customHeight="1" thickBot="1" thickTop="1">
      <c r="B68" s="158" t="s">
        <v>53</v>
      </c>
      <c r="C68" s="139" t="s">
        <v>54</v>
      </c>
      <c r="D68" s="139"/>
      <c r="E68" s="87" t="s">
        <v>7</v>
      </c>
      <c r="F68" s="19">
        <f t="shared" si="13"/>
        <v>0</v>
      </c>
      <c r="G68" s="19">
        <v>9000000</v>
      </c>
      <c r="H68" s="19">
        <f>G68-F68</f>
        <v>9000000</v>
      </c>
      <c r="I68" s="171">
        <v>100</v>
      </c>
    </row>
    <row r="69" spans="2:9" ht="25.5" customHeight="1" thickBot="1">
      <c r="B69" s="160"/>
      <c r="C69" s="85" t="s">
        <v>165</v>
      </c>
      <c r="D69" s="85" t="s">
        <v>166</v>
      </c>
      <c r="E69" s="85" t="s">
        <v>166</v>
      </c>
      <c r="F69" s="63">
        <v>0</v>
      </c>
      <c r="G69" s="63">
        <v>9000000</v>
      </c>
      <c r="H69" s="63">
        <f>G69-F69</f>
        <v>9000000</v>
      </c>
      <c r="I69" s="177">
        <v>100</v>
      </c>
    </row>
    <row r="70" spans="2:9" ht="18" customHeight="1" thickBot="1" thickTop="1">
      <c r="B70" s="135" t="s">
        <v>55</v>
      </c>
      <c r="C70" s="136"/>
      <c r="D70" s="136"/>
      <c r="E70" s="86" t="s">
        <v>6</v>
      </c>
      <c r="F70" s="9">
        <f aca="true" t="shared" si="14" ref="F70:H71">F71</f>
        <v>0</v>
      </c>
      <c r="G70" s="9">
        <v>9000000</v>
      </c>
      <c r="H70" s="9">
        <f>G70-F70</f>
        <v>9000000</v>
      </c>
      <c r="I70" s="175">
        <v>100</v>
      </c>
    </row>
    <row r="71" spans="2:9" ht="18" customHeight="1" thickBot="1" thickTop="1">
      <c r="B71" s="96" t="s">
        <v>55</v>
      </c>
      <c r="C71" s="138" t="s">
        <v>56</v>
      </c>
      <c r="D71" s="139"/>
      <c r="E71" s="87" t="s">
        <v>7</v>
      </c>
      <c r="F71" s="19">
        <f t="shared" si="14"/>
        <v>0</v>
      </c>
      <c r="G71" s="19">
        <v>9000000</v>
      </c>
      <c r="H71" s="19">
        <f>G71-F71</f>
        <v>9000000</v>
      </c>
      <c r="I71" s="171">
        <v>100</v>
      </c>
    </row>
    <row r="72" spans="2:9" ht="26.25" customHeight="1" thickBot="1">
      <c r="B72" s="159"/>
      <c r="C72" s="35" t="s">
        <v>168</v>
      </c>
      <c r="D72" s="35" t="s">
        <v>167</v>
      </c>
      <c r="E72" s="35" t="s">
        <v>167</v>
      </c>
      <c r="F72" s="34">
        <v>0</v>
      </c>
      <c r="G72" s="34">
        <v>9000000</v>
      </c>
      <c r="H72" s="34">
        <f>G72-F72</f>
        <v>9000000</v>
      </c>
      <c r="I72" s="178">
        <v>100</v>
      </c>
    </row>
    <row r="73" spans="2:9" ht="17.25" thickTop="1">
      <c r="B73" s="1"/>
      <c r="C73" s="1"/>
      <c r="D73" s="1"/>
      <c r="E73" s="1"/>
      <c r="F73" s="1"/>
      <c r="G73" s="1"/>
      <c r="H73" s="1"/>
      <c r="I73" s="1"/>
    </row>
    <row r="74" spans="2:9" ht="15">
      <c r="B74" s="1"/>
      <c r="C74" s="1"/>
      <c r="D74" s="1"/>
      <c r="E74" s="1"/>
      <c r="F74" s="1"/>
      <c r="G74" s="1"/>
      <c r="H74" s="1"/>
      <c r="I74" s="1"/>
    </row>
    <row r="75" spans="2:9" ht="15">
      <c r="B75" s="1"/>
      <c r="C75" s="1"/>
      <c r="D75" s="1"/>
      <c r="E75" s="1"/>
      <c r="F75" s="1"/>
      <c r="G75" s="1"/>
      <c r="H75" s="1"/>
      <c r="I75" s="1"/>
    </row>
    <row r="76" spans="2:9" ht="15">
      <c r="B76" s="1"/>
      <c r="C76" s="1"/>
      <c r="D76" s="1"/>
      <c r="E76" s="1"/>
      <c r="F76" s="1"/>
      <c r="G76" s="1"/>
      <c r="H76" s="1"/>
      <c r="I76" s="1"/>
    </row>
    <row r="77" spans="2:9" ht="15">
      <c r="B77" s="1"/>
      <c r="C77" s="1"/>
      <c r="D77" s="1"/>
      <c r="E77" s="1"/>
      <c r="F77" s="1"/>
      <c r="G77" s="1"/>
      <c r="H77" s="1"/>
      <c r="I77" s="1"/>
    </row>
    <row r="78" spans="2:9" ht="15">
      <c r="B78" s="1"/>
      <c r="C78" s="1"/>
      <c r="D78" s="1"/>
      <c r="E78" s="1"/>
      <c r="F78" s="1"/>
      <c r="G78" s="1"/>
      <c r="H78" s="1"/>
      <c r="I78" s="1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5">
      <c r="B80" s="1"/>
      <c r="C80" s="1"/>
      <c r="D80" s="1"/>
      <c r="E80" s="1"/>
      <c r="F80" s="1"/>
      <c r="G80" s="1"/>
      <c r="H80" s="1"/>
      <c r="I80" s="1"/>
    </row>
    <row r="81" spans="2:9" ht="15">
      <c r="B81" s="1"/>
      <c r="C81" s="1"/>
      <c r="D81" s="1"/>
      <c r="E81" s="1"/>
      <c r="F81" s="1"/>
      <c r="G81" s="1"/>
      <c r="H81" s="1"/>
      <c r="I81" s="1"/>
    </row>
  </sheetData>
  <mergeCells count="48">
    <mergeCell ref="B70:D70"/>
    <mergeCell ref="B71:B72"/>
    <mergeCell ref="C71:D71"/>
    <mergeCell ref="B67:D67"/>
    <mergeCell ref="B68:B69"/>
    <mergeCell ref="C68:D68"/>
    <mergeCell ref="B63:D63"/>
    <mergeCell ref="B64:B66"/>
    <mergeCell ref="C64:D64"/>
    <mergeCell ref="C65:C66"/>
    <mergeCell ref="B60:D60"/>
    <mergeCell ref="B61:B62"/>
    <mergeCell ref="C61:D61"/>
    <mergeCell ref="B53:D53"/>
    <mergeCell ref="B50:D50"/>
    <mergeCell ref="C42:D42"/>
    <mergeCell ref="C43:C49"/>
    <mergeCell ref="B57:B59"/>
    <mergeCell ref="C57:D57"/>
    <mergeCell ref="C58:C59"/>
    <mergeCell ref="B54:B55"/>
    <mergeCell ref="C54:D54"/>
    <mergeCell ref="B56:D56"/>
    <mergeCell ref="B31:D31"/>
    <mergeCell ref="B32:B49"/>
    <mergeCell ref="C32:D32"/>
    <mergeCell ref="C33:C41"/>
    <mergeCell ref="B51:B52"/>
    <mergeCell ref="C51:D51"/>
    <mergeCell ref="B26:D26"/>
    <mergeCell ref="B27:B30"/>
    <mergeCell ref="C27:D27"/>
    <mergeCell ref="C28:C30"/>
    <mergeCell ref="C19:D19"/>
    <mergeCell ref="C20:C25"/>
    <mergeCell ref="C15:D15"/>
    <mergeCell ref="C16:C18"/>
    <mergeCell ref="B6:D6"/>
    <mergeCell ref="B7:B25"/>
    <mergeCell ref="C7:D7"/>
    <mergeCell ref="C8:C14"/>
    <mergeCell ref="D9:D10"/>
    <mergeCell ref="B2:I2"/>
    <mergeCell ref="B3:E3"/>
    <mergeCell ref="F3:F4"/>
    <mergeCell ref="G3:G4"/>
    <mergeCell ref="B5:E5"/>
    <mergeCell ref="H3:I3"/>
  </mergeCells>
  <printOptions/>
  <pageMargins left="0.7874015748031497" right="0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I4" sqref="I4"/>
    </sheetView>
  </sheetViews>
  <sheetFormatPr defaultColWidth="9.140625" defaultRowHeight="16.5" customHeight="1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0691</dc:creator>
  <cp:keywords/>
  <dc:description/>
  <cp:lastModifiedBy>사무국장</cp:lastModifiedBy>
  <cp:lastPrinted>2016-12-29T06:46:20Z</cp:lastPrinted>
  <dcterms:modified xsi:type="dcterms:W3CDTF">2016-12-29T06:54:22Z</dcterms:modified>
  <cp:category/>
  <cp:version/>
  <cp:contentType/>
  <cp:contentStatus/>
  <cp:revision>3</cp:revision>
</cp:coreProperties>
</file>