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세입결산서" sheetId="1" r:id="rId1"/>
    <sheet name="세출결산서" sheetId="2" r:id="rId2"/>
  </sheets>
  <definedNames/>
  <calcPr fullCalcOnLoad="1"/>
</workbook>
</file>

<file path=xl/sharedStrings.xml><?xml version="1.0" encoding="utf-8"?>
<sst xmlns="http://schemas.openxmlformats.org/spreadsheetml/2006/main" count="220" uniqueCount="44">
  <si>
    <t>[별지 제5호의4서식] &lt;개정 2009.2.5&gt;</t>
  </si>
  <si>
    <t>과목</t>
  </si>
  <si>
    <t>구분</t>
  </si>
  <si>
    <t>시설부담금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</si>
  <si>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</si>
  <si>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</si>
  <si>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</si>
  <si>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</si>
  <si>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</si>
  <si>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</si>
  <si>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</si>
  <si>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</si>
  <si>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합계</t>
  </si>
  <si>
    <t>총계</t>
  </si>
  <si>
    <t>퇴직급여</t>
  </si>
  <si>
    <t>복리후생비
(기타복리후생비)</t>
  </si>
  <si>
    <t>재료비
(일반재료비)</t>
  </si>
  <si>
    <t>복리후생비
(사회보험부담금)</t>
  </si>
  <si>
    <t>교육훈련비</t>
  </si>
  <si>
    <t>위탁관리비</t>
  </si>
  <si>
    <t>공공운영비</t>
  </si>
  <si>
    <t>(단위:원)</t>
  </si>
  <si>
    <t>건물</t>
  </si>
  <si>
    <t>공기구비품</t>
  </si>
  <si>
    <t>자본적지출
(유형자산취득)</t>
  </si>
  <si>
    <t>[별지 제5호의3서식] &lt;개정 2009.2.5&gt;</t>
  </si>
  <si>
    <t>210mm×297mm[일반용지 60g/㎡(재활용품)]</t>
  </si>
  <si>
    <t>정부보조금</t>
  </si>
  <si>
    <t>사업비용
(영업비용)</t>
  </si>
  <si>
    <t>판매비와
관리비</t>
  </si>
  <si>
    <t>인건비
(기간제근로자등보수)</t>
  </si>
  <si>
    <t>일반운영비
(사무관리비)</t>
  </si>
  <si>
    <t>여비
(국내여비)</t>
  </si>
  <si>
    <t>여비
(월액여비)</t>
  </si>
  <si>
    <t>수선유지교체비
(수선유지비)</t>
  </si>
  <si>
    <t>행사·홍보비
(행사운영비)</t>
  </si>
  <si>
    <t>관서업무비
(부서업무비)</t>
  </si>
  <si>
    <t>일반보상금
(사회복무요원보상금)</t>
  </si>
  <si>
    <t>일반보상금
(행사실비보상금)</t>
  </si>
  <si>
    <t>일반보상금
(기타보상금)</t>
  </si>
  <si>
    <t>시설비및부대비
(시설비)</t>
  </si>
  <si>
    <t>자산취득비등
(자산취득비)</t>
  </si>
  <si>
    <t>2016년 세입결산서(포항시노인복지회관)</t>
  </si>
  <si>
    <t>2016년 세출결산서(포항시노인복지회관)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</si>
</sst>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_);[Red]\(0\)"/>
    <numFmt numFmtId="183" formatCode="#,##0;[Red]\△#,##0"/>
    <numFmt numFmtId="184" formatCode="#,##0;\△#,##0"/>
    <numFmt numFmtId="185" formatCode="_-* #,##0_-;\△* #,##0_-;_-* &quot;-&quot;_-;_-@_-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한컴바탕"/>
      <family val="1"/>
    </font>
    <font>
      <b/>
      <u val="single"/>
      <sz val="16"/>
      <color indexed="12"/>
      <name val="한컴바탕"/>
      <family val="1"/>
    </font>
    <font>
      <sz val="10"/>
      <color indexed="8"/>
      <name val="한컴바탕"/>
      <family val="1"/>
    </font>
    <font>
      <b/>
      <sz val="11"/>
      <color indexed="8"/>
      <name val="한컴바탕"/>
      <family val="1"/>
    </font>
    <font>
      <b/>
      <sz val="10"/>
      <color indexed="8"/>
      <name val="한컴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000000"/>
      <name val="한컴바탕"/>
      <family val="1"/>
    </font>
    <font>
      <sz val="11"/>
      <color theme="1"/>
      <name val="한컴바탕"/>
      <family val="1"/>
    </font>
    <font>
      <sz val="10"/>
      <color rgb="FF000000"/>
      <name val="한컴바탕"/>
      <family val="1"/>
    </font>
    <font>
      <b/>
      <sz val="11"/>
      <color rgb="FF000000"/>
      <name val="한컴바탕"/>
      <family val="1"/>
    </font>
    <font>
      <b/>
      <sz val="10"/>
      <color rgb="FF000000"/>
      <name val="한컴바탕"/>
      <family val="1"/>
    </font>
    <font>
      <b/>
      <u val="single"/>
      <sz val="16"/>
      <color rgb="FF0000FF"/>
      <name val="한컴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7" borderId="12" xfId="0" applyFont="1" applyFill="1" applyBorder="1" applyAlignment="1" applyProtection="1">
      <alignment horizontal="center" vertical="center" wrapText="1"/>
      <protection/>
    </xf>
    <xf numFmtId="0" fontId="44" fillId="6" borderId="12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/>
      <protection/>
    </xf>
    <xf numFmtId="185" fontId="46" fillId="0" borderId="12" xfId="48" applyNumberFormat="1" applyFont="1" applyBorder="1" applyAlignment="1" applyProtection="1">
      <alignment horizontal="center" vertical="center" wrapText="1"/>
      <protection/>
    </xf>
    <xf numFmtId="185" fontId="46" fillId="0" borderId="12" xfId="48" applyNumberFormat="1" applyFont="1" applyBorder="1" applyAlignment="1" applyProtection="1">
      <alignment horizontal="right" vertical="center" wrapText="1" indent="1"/>
      <protection/>
    </xf>
    <xf numFmtId="185" fontId="46" fillId="7" borderId="12" xfId="48" applyNumberFormat="1" applyFont="1" applyFill="1" applyBorder="1" applyAlignment="1" applyProtection="1">
      <alignment horizontal="center" vertical="center" wrapText="1"/>
      <protection/>
    </xf>
    <xf numFmtId="185" fontId="46" fillId="7" borderId="12" xfId="48" applyNumberFormat="1" applyFont="1" applyFill="1" applyBorder="1" applyAlignment="1" applyProtection="1">
      <alignment horizontal="right" vertical="center" wrapText="1" indent="1"/>
      <protection/>
    </xf>
    <xf numFmtId="185" fontId="46" fillId="0" borderId="13" xfId="48" applyNumberFormat="1" applyFont="1" applyBorder="1" applyAlignment="1" applyProtection="1">
      <alignment horizontal="center" vertical="center" wrapText="1"/>
      <protection/>
    </xf>
    <xf numFmtId="185" fontId="46" fillId="0" borderId="13" xfId="48" applyNumberFormat="1" applyFont="1" applyBorder="1" applyAlignment="1" applyProtection="1">
      <alignment horizontal="right" vertical="center" wrapText="1" indent="1"/>
      <protection/>
    </xf>
    <xf numFmtId="185" fontId="46" fillId="6" borderId="12" xfId="48" applyNumberFormat="1" applyFont="1" applyFill="1" applyBorder="1" applyAlignment="1" applyProtection="1">
      <alignment horizontal="center" vertical="center" wrapText="1"/>
      <protection/>
    </xf>
    <xf numFmtId="185" fontId="46" fillId="6" borderId="12" xfId="48" applyNumberFormat="1" applyFont="1" applyFill="1" applyBorder="1" applyAlignment="1" applyProtection="1">
      <alignment horizontal="right" vertical="center" wrapText="1" inden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185" fontId="48" fillId="33" borderId="12" xfId="48" applyNumberFormat="1" applyFont="1" applyFill="1" applyBorder="1" applyAlignment="1" applyProtection="1">
      <alignment horizontal="center" vertical="center" wrapText="1"/>
      <protection/>
    </xf>
    <xf numFmtId="185" fontId="48" fillId="33" borderId="12" xfId="48" applyNumberFormat="1" applyFont="1" applyFill="1" applyBorder="1" applyAlignment="1" applyProtection="1">
      <alignment horizontal="right" vertical="center" wrapText="1" inden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185" fontId="48" fillId="33" borderId="14" xfId="48" applyNumberFormat="1" applyFont="1" applyFill="1" applyBorder="1" applyAlignment="1" applyProtection="1">
      <alignment horizontal="right" vertical="center" wrapText="1" indent="1"/>
      <protection/>
    </xf>
    <xf numFmtId="0" fontId="46" fillId="7" borderId="15" xfId="0" applyFont="1" applyFill="1" applyBorder="1" applyAlignment="1" applyProtection="1">
      <alignment horizontal="center" vertical="center" wrapText="1"/>
      <protection/>
    </xf>
    <xf numFmtId="0" fontId="46" fillId="7" borderId="16" xfId="0" applyFont="1" applyFill="1" applyBorder="1" applyAlignment="1" applyProtection="1">
      <alignment horizontal="center" vertical="center" wrapText="1"/>
      <protection/>
    </xf>
    <xf numFmtId="0" fontId="46" fillId="7" borderId="13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4" fillId="7" borderId="15" xfId="0" applyFont="1" applyFill="1" applyBorder="1" applyAlignment="1" applyProtection="1">
      <alignment horizontal="center" vertical="center" wrapText="1"/>
      <protection/>
    </xf>
    <xf numFmtId="0" fontId="44" fillId="7" borderId="16" xfId="0" applyFont="1" applyFill="1" applyBorder="1" applyAlignment="1" applyProtection="1">
      <alignment horizontal="center" vertical="center" wrapText="1"/>
      <protection/>
    </xf>
    <xf numFmtId="0" fontId="44" fillId="7" borderId="13" xfId="0" applyFont="1" applyFill="1" applyBorder="1" applyAlignment="1" applyProtection="1">
      <alignment horizontal="center" vertical="center" wrapText="1"/>
      <protection/>
    </xf>
    <xf numFmtId="0" fontId="44" fillId="6" borderId="17" xfId="0" applyFont="1" applyFill="1" applyBorder="1" applyAlignment="1" applyProtection="1">
      <alignment horizontal="center" vertical="center" wrapText="1"/>
      <protection/>
    </xf>
    <xf numFmtId="0" fontId="44" fillId="6" borderId="18" xfId="0" applyFont="1" applyFill="1" applyBorder="1" applyAlignment="1" applyProtection="1">
      <alignment horizontal="center" vertical="center" wrapText="1"/>
      <protection/>
    </xf>
    <xf numFmtId="0" fontId="44" fillId="6" borderId="19" xfId="0" applyFont="1" applyFill="1" applyBorder="1" applyAlignment="1" applyProtection="1">
      <alignment horizontal="center" vertical="center" wrapText="1"/>
      <protection/>
    </xf>
    <xf numFmtId="0" fontId="44" fillId="6" borderId="20" xfId="0" applyFont="1" applyFill="1" applyBorder="1" applyAlignment="1" applyProtection="1">
      <alignment horizontal="center" vertical="center" wrapText="1"/>
      <protection/>
    </xf>
    <xf numFmtId="0" fontId="44" fillId="6" borderId="21" xfId="0" applyFont="1" applyFill="1" applyBorder="1" applyAlignment="1" applyProtection="1">
      <alignment horizontal="center" vertical="center" wrapText="1"/>
      <protection/>
    </xf>
    <xf numFmtId="0" fontId="44" fillId="6" borderId="22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33" borderId="23" xfId="0" applyFont="1" applyFill="1" applyBorder="1" applyAlignment="1" applyProtection="1">
      <alignment horizontal="center" vertical="center" wrapText="1"/>
      <protection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right" vertical="center" wrapText="1"/>
      <protection/>
    </xf>
    <xf numFmtId="0" fontId="44" fillId="0" borderId="26" xfId="0" applyFont="1" applyBorder="1" applyAlignment="1" applyProtection="1">
      <alignment horizontal="right" vertical="center" wrapText="1"/>
      <protection/>
    </xf>
    <xf numFmtId="0" fontId="44" fillId="0" borderId="27" xfId="0" applyFont="1" applyBorder="1" applyAlignment="1" applyProtection="1">
      <alignment horizontal="right" vertical="center" wrapText="1"/>
      <protection/>
    </xf>
    <xf numFmtId="0" fontId="44" fillId="0" borderId="17" xfId="0" applyFont="1" applyBorder="1" applyAlignment="1" applyProtection="1">
      <alignment horizontal="justify" vertical="center" wrapText="1"/>
      <protection/>
    </xf>
    <xf numFmtId="0" fontId="44" fillId="0" borderId="23" xfId="0" applyFont="1" applyBorder="1" applyAlignment="1" applyProtection="1">
      <alignment horizontal="justify" vertical="center" wrapText="1"/>
      <protection/>
    </xf>
    <xf numFmtId="0" fontId="44" fillId="0" borderId="18" xfId="0" applyFont="1" applyBorder="1" applyAlignment="1" applyProtection="1">
      <alignment horizontal="justify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right" vertical="center"/>
      <protection/>
    </xf>
    <xf numFmtId="0" fontId="45" fillId="0" borderId="24" xfId="0" applyFont="1" applyBorder="1" applyAlignment="1" applyProtection="1">
      <alignment horizontal="right" vertical="center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140625" defaultRowHeight="15"/>
  <cols>
    <col min="1" max="1" width="11.28125" style="1" bestFit="1" customWidth="1"/>
    <col min="2" max="2" width="10.28125" style="1" bestFit="1" customWidth="1"/>
    <col min="3" max="3" width="18.00390625" style="1" bestFit="1" customWidth="1"/>
    <col min="4" max="4" width="9.00390625" style="1" customWidth="1"/>
    <col min="5" max="5" width="16.57421875" style="1" bestFit="1" customWidth="1"/>
    <col min="6" max="7" width="12.57421875" style="1" customWidth="1"/>
    <col min="8" max="8" width="16.57421875" style="1" bestFit="1" customWidth="1"/>
    <col min="9" max="16384" width="9.00390625" style="1" customWidth="1"/>
  </cols>
  <sheetData>
    <row r="1" spans="1:8" ht="16.5" customHeight="1">
      <c r="A1" s="48" t="s">
        <v>25</v>
      </c>
      <c r="B1" s="49"/>
      <c r="C1" s="49"/>
      <c r="D1" s="49"/>
      <c r="E1" s="49"/>
      <c r="F1" s="49"/>
      <c r="G1" s="49"/>
      <c r="H1" s="50"/>
    </row>
    <row r="2" spans="1:8" ht="24.75" customHeight="1">
      <c r="A2" s="51" t="s">
        <v>42</v>
      </c>
      <c r="B2" s="52"/>
      <c r="C2" s="52"/>
      <c r="D2" s="52"/>
      <c r="E2" s="52"/>
      <c r="F2" s="52"/>
      <c r="G2" s="52"/>
      <c r="H2" s="53"/>
    </row>
    <row r="3" spans="1:8" ht="12.75" customHeight="1" thickBot="1">
      <c r="A3" s="2"/>
      <c r="B3" s="3"/>
      <c r="C3" s="3"/>
      <c r="D3" s="3"/>
      <c r="E3" s="3"/>
      <c r="F3" s="3"/>
      <c r="G3" s="54" t="s">
        <v>21</v>
      </c>
      <c r="H3" s="55"/>
    </row>
    <row r="4" spans="1:8" ht="12.75" customHeight="1" thickTop="1">
      <c r="A4" s="56" t="s">
        <v>1</v>
      </c>
      <c r="B4" s="57"/>
      <c r="C4" s="58"/>
      <c r="D4" s="59" t="s">
        <v>2</v>
      </c>
      <c r="E4" s="59" t="s">
        <v>27</v>
      </c>
      <c r="F4" s="59" t="s">
        <v>3</v>
      </c>
      <c r="G4" s="59" t="s">
        <v>4</v>
      </c>
      <c r="H4" s="59" t="s">
        <v>5</v>
      </c>
    </row>
    <row r="5" spans="1:8" ht="12.75" customHeight="1">
      <c r="A5" s="4" t="s">
        <v>6</v>
      </c>
      <c r="B5" s="4" t="s">
        <v>7</v>
      </c>
      <c r="C5" s="4" t="s">
        <v>8</v>
      </c>
      <c r="D5" s="60"/>
      <c r="E5" s="60"/>
      <c r="F5" s="60"/>
      <c r="G5" s="60"/>
      <c r="H5" s="60"/>
    </row>
    <row r="6" spans="1:8" ht="12.75" customHeight="1">
      <c r="A6" s="25" t="s">
        <v>28</v>
      </c>
      <c r="B6" s="24" t="s">
        <v>29</v>
      </c>
      <c r="C6" s="24" t="s">
        <v>30</v>
      </c>
      <c r="D6" s="4" t="s">
        <v>9</v>
      </c>
      <c r="E6" s="8">
        <v>92817000</v>
      </c>
      <c r="F6" s="9">
        <v>0</v>
      </c>
      <c r="G6" s="9">
        <v>0</v>
      </c>
      <c r="H6" s="8">
        <f aca="true" t="shared" si="0" ref="H6:H67">SUM(E6:G6)</f>
        <v>92817000</v>
      </c>
    </row>
    <row r="7" spans="1:8" ht="12.75" customHeight="1">
      <c r="A7" s="25"/>
      <c r="B7" s="25"/>
      <c r="C7" s="25"/>
      <c r="D7" s="4" t="s">
        <v>10</v>
      </c>
      <c r="E7" s="8">
        <v>89751680</v>
      </c>
      <c r="F7" s="9">
        <v>0</v>
      </c>
      <c r="G7" s="9">
        <v>0</v>
      </c>
      <c r="H7" s="8">
        <f t="shared" si="0"/>
        <v>89751680</v>
      </c>
    </row>
    <row r="8" spans="1:8" ht="12.75" customHeight="1">
      <c r="A8" s="25"/>
      <c r="B8" s="25"/>
      <c r="C8" s="26"/>
      <c r="D8" s="4" t="s">
        <v>11</v>
      </c>
      <c r="E8" s="8">
        <f>E7-E6</f>
        <v>-3065320</v>
      </c>
      <c r="F8" s="9">
        <v>0</v>
      </c>
      <c r="G8" s="9">
        <v>0</v>
      </c>
      <c r="H8" s="8">
        <f t="shared" si="0"/>
        <v>-3065320</v>
      </c>
    </row>
    <row r="9" spans="1:8" ht="12.75" customHeight="1">
      <c r="A9" s="25"/>
      <c r="B9" s="25"/>
      <c r="C9" s="24" t="s">
        <v>14</v>
      </c>
      <c r="D9" s="4" t="s">
        <v>9</v>
      </c>
      <c r="E9" s="8">
        <v>4901000</v>
      </c>
      <c r="F9" s="9">
        <v>0</v>
      </c>
      <c r="G9" s="9">
        <v>0</v>
      </c>
      <c r="H9" s="8">
        <f t="shared" si="0"/>
        <v>4901000</v>
      </c>
    </row>
    <row r="10" spans="1:8" ht="12.75" customHeight="1">
      <c r="A10" s="25"/>
      <c r="B10" s="25"/>
      <c r="C10" s="25"/>
      <c r="D10" s="4" t="s">
        <v>10</v>
      </c>
      <c r="E10" s="8">
        <v>4901000</v>
      </c>
      <c r="F10" s="9">
        <v>0</v>
      </c>
      <c r="G10" s="9">
        <v>0</v>
      </c>
      <c r="H10" s="8">
        <f t="shared" si="0"/>
        <v>4901000</v>
      </c>
    </row>
    <row r="11" spans="1:8" ht="12.75" customHeight="1">
      <c r="A11" s="25"/>
      <c r="B11" s="25"/>
      <c r="C11" s="26"/>
      <c r="D11" s="4" t="s">
        <v>11</v>
      </c>
      <c r="E11" s="8">
        <f>E10-E9</f>
        <v>0</v>
      </c>
      <c r="F11" s="9">
        <v>0</v>
      </c>
      <c r="G11" s="9">
        <v>0</v>
      </c>
      <c r="H11" s="8">
        <f t="shared" si="0"/>
        <v>0</v>
      </c>
    </row>
    <row r="12" spans="1:8" ht="12.75" customHeight="1">
      <c r="A12" s="25"/>
      <c r="B12" s="25"/>
      <c r="C12" s="24" t="s">
        <v>31</v>
      </c>
      <c r="D12" s="4" t="s">
        <v>9</v>
      </c>
      <c r="E12" s="8">
        <v>78910000</v>
      </c>
      <c r="F12" s="9">
        <v>0</v>
      </c>
      <c r="G12" s="9">
        <v>0</v>
      </c>
      <c r="H12" s="8">
        <f t="shared" si="0"/>
        <v>78910000</v>
      </c>
    </row>
    <row r="13" spans="1:8" ht="12.75" customHeight="1">
      <c r="A13" s="25"/>
      <c r="B13" s="25"/>
      <c r="C13" s="25"/>
      <c r="D13" s="4" t="s">
        <v>10</v>
      </c>
      <c r="E13" s="8">
        <v>69108550</v>
      </c>
      <c r="F13" s="9">
        <v>0</v>
      </c>
      <c r="G13" s="9">
        <v>0</v>
      </c>
      <c r="H13" s="8">
        <f t="shared" si="0"/>
        <v>69108550</v>
      </c>
    </row>
    <row r="14" spans="1:8" ht="12.75" customHeight="1">
      <c r="A14" s="25"/>
      <c r="B14" s="25"/>
      <c r="C14" s="26"/>
      <c r="D14" s="4" t="s">
        <v>11</v>
      </c>
      <c r="E14" s="8">
        <f>E13-E12</f>
        <v>-9801450</v>
      </c>
      <c r="F14" s="9">
        <v>0</v>
      </c>
      <c r="G14" s="9">
        <v>0</v>
      </c>
      <c r="H14" s="8">
        <f t="shared" si="0"/>
        <v>-9801450</v>
      </c>
    </row>
    <row r="15" spans="1:8" ht="12.75" customHeight="1">
      <c r="A15" s="25"/>
      <c r="B15" s="25"/>
      <c r="C15" s="24" t="s">
        <v>20</v>
      </c>
      <c r="D15" s="4" t="s">
        <v>9</v>
      </c>
      <c r="E15" s="8">
        <v>124865000</v>
      </c>
      <c r="F15" s="9">
        <v>0</v>
      </c>
      <c r="G15" s="9">
        <v>0</v>
      </c>
      <c r="H15" s="8">
        <f t="shared" si="0"/>
        <v>124865000</v>
      </c>
    </row>
    <row r="16" spans="1:8" ht="12.75" customHeight="1">
      <c r="A16" s="25"/>
      <c r="B16" s="25"/>
      <c r="C16" s="25"/>
      <c r="D16" s="4" t="s">
        <v>10</v>
      </c>
      <c r="E16" s="8">
        <v>99501020</v>
      </c>
      <c r="F16" s="9">
        <v>0</v>
      </c>
      <c r="G16" s="9">
        <v>0</v>
      </c>
      <c r="H16" s="8">
        <f t="shared" si="0"/>
        <v>99501020</v>
      </c>
    </row>
    <row r="17" spans="1:8" ht="12.75" customHeight="1">
      <c r="A17" s="25"/>
      <c r="B17" s="25"/>
      <c r="C17" s="26"/>
      <c r="D17" s="4" t="s">
        <v>11</v>
      </c>
      <c r="E17" s="8">
        <f>E16-E15</f>
        <v>-25363980</v>
      </c>
      <c r="F17" s="9">
        <v>0</v>
      </c>
      <c r="G17" s="9">
        <v>0</v>
      </c>
      <c r="H17" s="8">
        <f t="shared" si="0"/>
        <v>-25363980</v>
      </c>
    </row>
    <row r="18" spans="1:8" ht="12.75" customHeight="1">
      <c r="A18" s="25"/>
      <c r="B18" s="25"/>
      <c r="C18" s="24" t="s">
        <v>32</v>
      </c>
      <c r="D18" s="4" t="s">
        <v>9</v>
      </c>
      <c r="E18" s="8">
        <v>2640000</v>
      </c>
      <c r="F18" s="9">
        <v>0</v>
      </c>
      <c r="G18" s="9">
        <v>0</v>
      </c>
      <c r="H18" s="8">
        <f t="shared" si="0"/>
        <v>2640000</v>
      </c>
    </row>
    <row r="19" spans="1:8" ht="12.75" customHeight="1">
      <c r="A19" s="25"/>
      <c r="B19" s="25"/>
      <c r="C19" s="25"/>
      <c r="D19" s="4" t="s">
        <v>10</v>
      </c>
      <c r="E19" s="8">
        <v>2040400</v>
      </c>
      <c r="F19" s="9">
        <v>0</v>
      </c>
      <c r="G19" s="9">
        <v>0</v>
      </c>
      <c r="H19" s="8">
        <f t="shared" si="0"/>
        <v>2040400</v>
      </c>
    </row>
    <row r="20" spans="1:8" ht="12.75" customHeight="1">
      <c r="A20" s="25"/>
      <c r="B20" s="25"/>
      <c r="C20" s="26"/>
      <c r="D20" s="4" t="s">
        <v>11</v>
      </c>
      <c r="E20" s="8">
        <f>E19-E18</f>
        <v>-599600</v>
      </c>
      <c r="F20" s="9">
        <v>0</v>
      </c>
      <c r="G20" s="9">
        <v>0</v>
      </c>
      <c r="H20" s="8">
        <f t="shared" si="0"/>
        <v>-599600</v>
      </c>
    </row>
    <row r="21" spans="1:8" ht="12.75" customHeight="1">
      <c r="A21" s="25"/>
      <c r="B21" s="25"/>
      <c r="C21" s="24" t="s">
        <v>33</v>
      </c>
      <c r="D21" s="4" t="s">
        <v>9</v>
      </c>
      <c r="E21" s="8">
        <v>24000000</v>
      </c>
      <c r="F21" s="9">
        <v>0</v>
      </c>
      <c r="G21" s="9">
        <v>0</v>
      </c>
      <c r="H21" s="8">
        <f t="shared" si="0"/>
        <v>24000000</v>
      </c>
    </row>
    <row r="22" spans="1:8" ht="12.75" customHeight="1">
      <c r="A22" s="25"/>
      <c r="B22" s="25"/>
      <c r="C22" s="25"/>
      <c r="D22" s="4" t="s">
        <v>10</v>
      </c>
      <c r="E22" s="8">
        <v>24000000</v>
      </c>
      <c r="F22" s="9">
        <v>0</v>
      </c>
      <c r="G22" s="9">
        <v>0</v>
      </c>
      <c r="H22" s="8">
        <f t="shared" si="0"/>
        <v>24000000</v>
      </c>
    </row>
    <row r="23" spans="1:8" ht="12.75" customHeight="1">
      <c r="A23" s="25"/>
      <c r="B23" s="25"/>
      <c r="C23" s="26"/>
      <c r="D23" s="4" t="s">
        <v>11</v>
      </c>
      <c r="E23" s="8">
        <f>E22-E21</f>
        <v>0</v>
      </c>
      <c r="F23" s="9">
        <v>0</v>
      </c>
      <c r="G23" s="9">
        <v>0</v>
      </c>
      <c r="H23" s="8">
        <f t="shared" si="0"/>
        <v>0</v>
      </c>
    </row>
    <row r="24" spans="1:8" ht="12.75" customHeight="1">
      <c r="A24" s="25"/>
      <c r="B24" s="25"/>
      <c r="C24" s="24" t="s">
        <v>16</v>
      </c>
      <c r="D24" s="4" t="s">
        <v>9</v>
      </c>
      <c r="E24" s="8">
        <v>21100000</v>
      </c>
      <c r="F24" s="9">
        <v>0</v>
      </c>
      <c r="G24" s="9">
        <v>0</v>
      </c>
      <c r="H24" s="8">
        <f t="shared" si="0"/>
        <v>21100000</v>
      </c>
    </row>
    <row r="25" spans="1:8" ht="12.75" customHeight="1">
      <c r="A25" s="25"/>
      <c r="B25" s="25"/>
      <c r="C25" s="25"/>
      <c r="D25" s="4" t="s">
        <v>10</v>
      </c>
      <c r="E25" s="8">
        <v>14630780</v>
      </c>
      <c r="F25" s="9">
        <v>0</v>
      </c>
      <c r="G25" s="9">
        <v>0</v>
      </c>
      <c r="H25" s="8">
        <f t="shared" si="0"/>
        <v>14630780</v>
      </c>
    </row>
    <row r="26" spans="1:8" ht="12.75" customHeight="1">
      <c r="A26" s="25"/>
      <c r="B26" s="25"/>
      <c r="C26" s="26"/>
      <c r="D26" s="4" t="s">
        <v>11</v>
      </c>
      <c r="E26" s="8">
        <f>E25-E24</f>
        <v>-6469220</v>
      </c>
      <c r="F26" s="9">
        <v>0</v>
      </c>
      <c r="G26" s="9">
        <v>0</v>
      </c>
      <c r="H26" s="8">
        <f t="shared" si="0"/>
        <v>-6469220</v>
      </c>
    </row>
    <row r="27" spans="1:8" ht="12.75" customHeight="1">
      <c r="A27" s="25"/>
      <c r="B27" s="25"/>
      <c r="C27" s="24" t="s">
        <v>17</v>
      </c>
      <c r="D27" s="4" t="s">
        <v>9</v>
      </c>
      <c r="E27" s="8">
        <v>8067000</v>
      </c>
      <c r="F27" s="9">
        <v>0</v>
      </c>
      <c r="G27" s="9">
        <v>0</v>
      </c>
      <c r="H27" s="8">
        <f t="shared" si="0"/>
        <v>8067000</v>
      </c>
    </row>
    <row r="28" spans="1:8" ht="12.75" customHeight="1">
      <c r="A28" s="25"/>
      <c r="B28" s="25"/>
      <c r="C28" s="25"/>
      <c r="D28" s="4" t="s">
        <v>10</v>
      </c>
      <c r="E28" s="8">
        <v>7065690</v>
      </c>
      <c r="F28" s="9">
        <v>0</v>
      </c>
      <c r="G28" s="9">
        <v>0</v>
      </c>
      <c r="H28" s="8">
        <f t="shared" si="0"/>
        <v>7065690</v>
      </c>
    </row>
    <row r="29" spans="1:8" ht="12.75" customHeight="1">
      <c r="A29" s="25"/>
      <c r="B29" s="25"/>
      <c r="C29" s="26"/>
      <c r="D29" s="4" t="s">
        <v>11</v>
      </c>
      <c r="E29" s="8">
        <f>E28-E27</f>
        <v>-1001310</v>
      </c>
      <c r="F29" s="9">
        <v>0</v>
      </c>
      <c r="G29" s="9">
        <v>0</v>
      </c>
      <c r="H29" s="8">
        <f t="shared" si="0"/>
        <v>-1001310</v>
      </c>
    </row>
    <row r="30" spans="1:8" ht="12.75" customHeight="1">
      <c r="A30" s="25"/>
      <c r="B30" s="25"/>
      <c r="C30" s="24" t="s">
        <v>15</v>
      </c>
      <c r="D30" s="4" t="s">
        <v>9</v>
      </c>
      <c r="E30" s="8">
        <v>5616000</v>
      </c>
      <c r="F30" s="9">
        <v>0</v>
      </c>
      <c r="G30" s="9">
        <v>0</v>
      </c>
      <c r="H30" s="8">
        <f t="shared" si="0"/>
        <v>5616000</v>
      </c>
    </row>
    <row r="31" spans="1:8" ht="12.75" customHeight="1">
      <c r="A31" s="25"/>
      <c r="B31" s="25"/>
      <c r="C31" s="25"/>
      <c r="D31" s="4" t="s">
        <v>10</v>
      </c>
      <c r="E31" s="8">
        <v>5376000</v>
      </c>
      <c r="F31" s="9">
        <v>0</v>
      </c>
      <c r="G31" s="9">
        <v>0</v>
      </c>
      <c r="H31" s="8">
        <f t="shared" si="0"/>
        <v>5376000</v>
      </c>
    </row>
    <row r="32" spans="1:8" ht="12.75" customHeight="1">
      <c r="A32" s="25"/>
      <c r="B32" s="25"/>
      <c r="C32" s="26"/>
      <c r="D32" s="4" t="s">
        <v>11</v>
      </c>
      <c r="E32" s="8">
        <f>E31-E30</f>
        <v>-240000</v>
      </c>
      <c r="F32" s="9">
        <v>0</v>
      </c>
      <c r="G32" s="9">
        <v>0</v>
      </c>
      <c r="H32" s="8">
        <f t="shared" si="0"/>
        <v>-240000</v>
      </c>
    </row>
    <row r="33" spans="1:8" ht="12.75" customHeight="1">
      <c r="A33" s="25"/>
      <c r="B33" s="25"/>
      <c r="C33" s="24" t="s">
        <v>18</v>
      </c>
      <c r="D33" s="4" t="s">
        <v>9</v>
      </c>
      <c r="E33" s="8">
        <v>3620000</v>
      </c>
      <c r="F33" s="9">
        <v>0</v>
      </c>
      <c r="G33" s="9">
        <v>0</v>
      </c>
      <c r="H33" s="8">
        <f t="shared" si="0"/>
        <v>3620000</v>
      </c>
    </row>
    <row r="34" spans="1:8" ht="12.75" customHeight="1">
      <c r="A34" s="25"/>
      <c r="B34" s="25"/>
      <c r="C34" s="25"/>
      <c r="D34" s="4" t="s">
        <v>10</v>
      </c>
      <c r="E34" s="8">
        <v>1288400</v>
      </c>
      <c r="F34" s="9">
        <v>0</v>
      </c>
      <c r="G34" s="9">
        <v>0</v>
      </c>
      <c r="H34" s="8">
        <f t="shared" si="0"/>
        <v>1288400</v>
      </c>
    </row>
    <row r="35" spans="1:8" ht="12.75" customHeight="1">
      <c r="A35" s="25"/>
      <c r="B35" s="25"/>
      <c r="C35" s="26"/>
      <c r="D35" s="4" t="s">
        <v>11</v>
      </c>
      <c r="E35" s="8">
        <f>E34-E33</f>
        <v>-2331600</v>
      </c>
      <c r="F35" s="9">
        <v>0</v>
      </c>
      <c r="G35" s="9">
        <v>0</v>
      </c>
      <c r="H35" s="8">
        <f t="shared" si="0"/>
        <v>-2331600</v>
      </c>
    </row>
    <row r="36" spans="1:8" ht="12.75" customHeight="1">
      <c r="A36" s="25"/>
      <c r="B36" s="25"/>
      <c r="C36" s="24" t="s">
        <v>34</v>
      </c>
      <c r="D36" s="4" t="s">
        <v>9</v>
      </c>
      <c r="E36" s="8">
        <v>29310000</v>
      </c>
      <c r="F36" s="9">
        <v>0</v>
      </c>
      <c r="G36" s="9">
        <v>0</v>
      </c>
      <c r="H36" s="8">
        <f t="shared" si="0"/>
        <v>29310000</v>
      </c>
    </row>
    <row r="37" spans="1:8" ht="12.75" customHeight="1">
      <c r="A37" s="25"/>
      <c r="B37" s="25"/>
      <c r="C37" s="25"/>
      <c r="D37" s="4" t="s">
        <v>10</v>
      </c>
      <c r="E37" s="8">
        <v>22358120</v>
      </c>
      <c r="F37" s="9">
        <v>0</v>
      </c>
      <c r="G37" s="9">
        <v>0</v>
      </c>
      <c r="H37" s="8">
        <f t="shared" si="0"/>
        <v>22358120</v>
      </c>
    </row>
    <row r="38" spans="1:8" ht="12.75" customHeight="1">
      <c r="A38" s="25"/>
      <c r="B38" s="25"/>
      <c r="C38" s="26"/>
      <c r="D38" s="4" t="s">
        <v>11</v>
      </c>
      <c r="E38" s="8">
        <f>E37-E36</f>
        <v>-6951880</v>
      </c>
      <c r="F38" s="9">
        <v>0</v>
      </c>
      <c r="G38" s="9">
        <v>0</v>
      </c>
      <c r="H38" s="8">
        <f t="shared" si="0"/>
        <v>-6951880</v>
      </c>
    </row>
    <row r="39" spans="1:8" ht="12.75" customHeight="1">
      <c r="A39" s="25"/>
      <c r="B39" s="25"/>
      <c r="C39" s="24" t="s">
        <v>35</v>
      </c>
      <c r="D39" s="4" t="s">
        <v>9</v>
      </c>
      <c r="E39" s="8">
        <v>13200000</v>
      </c>
      <c r="F39" s="9">
        <v>0</v>
      </c>
      <c r="G39" s="9">
        <v>0</v>
      </c>
      <c r="H39" s="8">
        <f t="shared" si="0"/>
        <v>13200000</v>
      </c>
    </row>
    <row r="40" spans="1:8" ht="12.75" customHeight="1">
      <c r="A40" s="25"/>
      <c r="B40" s="25"/>
      <c r="C40" s="25"/>
      <c r="D40" s="4" t="s">
        <v>10</v>
      </c>
      <c r="E40" s="8">
        <v>10123960</v>
      </c>
      <c r="F40" s="9">
        <v>0</v>
      </c>
      <c r="G40" s="9">
        <v>0</v>
      </c>
      <c r="H40" s="8">
        <f t="shared" si="0"/>
        <v>10123960</v>
      </c>
    </row>
    <row r="41" spans="1:8" ht="12.75" customHeight="1">
      <c r="A41" s="25"/>
      <c r="B41" s="25"/>
      <c r="C41" s="26"/>
      <c r="D41" s="4" t="s">
        <v>11</v>
      </c>
      <c r="E41" s="8">
        <f>E40-E39</f>
        <v>-3076040</v>
      </c>
      <c r="F41" s="9">
        <v>0</v>
      </c>
      <c r="G41" s="9">
        <v>0</v>
      </c>
      <c r="H41" s="8">
        <f t="shared" si="0"/>
        <v>-3076040</v>
      </c>
    </row>
    <row r="42" spans="1:8" ht="12.75" customHeight="1">
      <c r="A42" s="25"/>
      <c r="B42" s="25"/>
      <c r="C42" s="24" t="s">
        <v>36</v>
      </c>
      <c r="D42" s="4" t="s">
        <v>9</v>
      </c>
      <c r="E42" s="8">
        <v>5100000</v>
      </c>
      <c r="F42" s="9">
        <v>0</v>
      </c>
      <c r="G42" s="9">
        <v>0</v>
      </c>
      <c r="H42" s="8">
        <f t="shared" si="0"/>
        <v>5100000</v>
      </c>
    </row>
    <row r="43" spans="1:8" ht="12.75" customHeight="1">
      <c r="A43" s="25"/>
      <c r="B43" s="25"/>
      <c r="C43" s="25"/>
      <c r="D43" s="4" t="s">
        <v>10</v>
      </c>
      <c r="E43" s="8">
        <v>4965800</v>
      </c>
      <c r="F43" s="9">
        <v>0</v>
      </c>
      <c r="G43" s="9">
        <v>0</v>
      </c>
      <c r="H43" s="8">
        <f t="shared" si="0"/>
        <v>4965800</v>
      </c>
    </row>
    <row r="44" spans="1:8" ht="12.75" customHeight="1">
      <c r="A44" s="25"/>
      <c r="B44" s="25"/>
      <c r="C44" s="26"/>
      <c r="D44" s="4" t="s">
        <v>11</v>
      </c>
      <c r="E44" s="8">
        <f>E43-E42</f>
        <v>-134200</v>
      </c>
      <c r="F44" s="9">
        <v>0</v>
      </c>
      <c r="G44" s="9">
        <v>0</v>
      </c>
      <c r="H44" s="8">
        <f t="shared" si="0"/>
        <v>-134200</v>
      </c>
    </row>
    <row r="45" spans="1:8" ht="12.75" customHeight="1">
      <c r="A45" s="25"/>
      <c r="B45" s="25"/>
      <c r="C45" s="24" t="s">
        <v>19</v>
      </c>
      <c r="D45" s="4" t="s">
        <v>9</v>
      </c>
      <c r="E45" s="8">
        <v>13340000</v>
      </c>
      <c r="F45" s="9">
        <v>0</v>
      </c>
      <c r="G45" s="9">
        <v>0</v>
      </c>
      <c r="H45" s="8">
        <f t="shared" si="0"/>
        <v>13340000</v>
      </c>
    </row>
    <row r="46" spans="1:8" ht="12.75" customHeight="1">
      <c r="A46" s="25"/>
      <c r="B46" s="25"/>
      <c r="C46" s="25"/>
      <c r="D46" s="4" t="s">
        <v>10</v>
      </c>
      <c r="E46" s="8">
        <v>11501700</v>
      </c>
      <c r="F46" s="9">
        <v>0</v>
      </c>
      <c r="G46" s="9">
        <v>0</v>
      </c>
      <c r="H46" s="8">
        <f t="shared" si="0"/>
        <v>11501700</v>
      </c>
    </row>
    <row r="47" spans="1:8" ht="12.75" customHeight="1">
      <c r="A47" s="25"/>
      <c r="B47" s="25"/>
      <c r="C47" s="26"/>
      <c r="D47" s="4" t="s">
        <v>11</v>
      </c>
      <c r="E47" s="8">
        <f>E46-E45</f>
        <v>-1838300</v>
      </c>
      <c r="F47" s="9">
        <v>0</v>
      </c>
      <c r="G47" s="9">
        <v>0</v>
      </c>
      <c r="H47" s="8">
        <f t="shared" si="0"/>
        <v>-1838300</v>
      </c>
    </row>
    <row r="48" spans="1:8" ht="12.75" customHeight="1">
      <c r="A48" s="25"/>
      <c r="B48" s="25"/>
      <c r="C48" s="24" t="s">
        <v>37</v>
      </c>
      <c r="D48" s="4" t="s">
        <v>9</v>
      </c>
      <c r="E48" s="8">
        <v>11480000</v>
      </c>
      <c r="F48" s="9">
        <v>0</v>
      </c>
      <c r="G48" s="9">
        <v>0</v>
      </c>
      <c r="H48" s="8">
        <f t="shared" si="0"/>
        <v>11480000</v>
      </c>
    </row>
    <row r="49" spans="1:8" ht="12.75" customHeight="1">
      <c r="A49" s="25"/>
      <c r="B49" s="25"/>
      <c r="C49" s="25"/>
      <c r="D49" s="4" t="s">
        <v>10</v>
      </c>
      <c r="E49" s="8">
        <v>10640000</v>
      </c>
      <c r="F49" s="9">
        <v>0</v>
      </c>
      <c r="G49" s="9">
        <v>0</v>
      </c>
      <c r="H49" s="8">
        <f t="shared" si="0"/>
        <v>10640000</v>
      </c>
    </row>
    <row r="50" spans="1:8" ht="12.75" customHeight="1">
      <c r="A50" s="25"/>
      <c r="B50" s="25"/>
      <c r="C50" s="26"/>
      <c r="D50" s="4" t="s">
        <v>11</v>
      </c>
      <c r="E50" s="8">
        <f>E49-E48</f>
        <v>-840000</v>
      </c>
      <c r="F50" s="9">
        <v>0</v>
      </c>
      <c r="G50" s="9">
        <v>0</v>
      </c>
      <c r="H50" s="8">
        <f t="shared" si="0"/>
        <v>-840000</v>
      </c>
    </row>
    <row r="51" spans="1:8" ht="12.75" customHeight="1">
      <c r="A51" s="25"/>
      <c r="B51" s="25"/>
      <c r="C51" s="24" t="s">
        <v>38</v>
      </c>
      <c r="D51" s="4" t="s">
        <v>9</v>
      </c>
      <c r="E51" s="8">
        <v>13340000</v>
      </c>
      <c r="F51" s="9">
        <v>0</v>
      </c>
      <c r="G51" s="9">
        <v>0</v>
      </c>
      <c r="H51" s="8">
        <f t="shared" si="0"/>
        <v>13340000</v>
      </c>
    </row>
    <row r="52" spans="1:8" ht="12.75" customHeight="1">
      <c r="A52" s="25"/>
      <c r="B52" s="25"/>
      <c r="C52" s="25"/>
      <c r="D52" s="4" t="s">
        <v>10</v>
      </c>
      <c r="E52" s="8">
        <v>12389550</v>
      </c>
      <c r="F52" s="9">
        <v>0</v>
      </c>
      <c r="G52" s="9">
        <v>0</v>
      </c>
      <c r="H52" s="8">
        <f t="shared" si="0"/>
        <v>12389550</v>
      </c>
    </row>
    <row r="53" spans="1:8" ht="12.75" customHeight="1">
      <c r="A53" s="25"/>
      <c r="B53" s="25"/>
      <c r="C53" s="26"/>
      <c r="D53" s="4" t="s">
        <v>11</v>
      </c>
      <c r="E53" s="8">
        <f>E52-E51</f>
        <v>-950450</v>
      </c>
      <c r="F53" s="9">
        <v>0</v>
      </c>
      <c r="G53" s="9">
        <v>0</v>
      </c>
      <c r="H53" s="8">
        <f t="shared" si="0"/>
        <v>-950450</v>
      </c>
    </row>
    <row r="54" spans="1:8" ht="12.75" customHeight="1">
      <c r="A54" s="25"/>
      <c r="B54" s="25"/>
      <c r="C54" s="24" t="s">
        <v>39</v>
      </c>
      <c r="D54" s="4" t="s">
        <v>9</v>
      </c>
      <c r="E54" s="8">
        <v>151200000</v>
      </c>
      <c r="F54" s="9">
        <v>0</v>
      </c>
      <c r="G54" s="9">
        <v>0</v>
      </c>
      <c r="H54" s="8">
        <f>SUM(E54:G54)</f>
        <v>151200000</v>
      </c>
    </row>
    <row r="55" spans="1:8" ht="12.75" customHeight="1">
      <c r="A55" s="25"/>
      <c r="B55" s="25"/>
      <c r="C55" s="25"/>
      <c r="D55" s="4" t="s">
        <v>10</v>
      </c>
      <c r="E55" s="8">
        <v>146230000</v>
      </c>
      <c r="F55" s="9">
        <v>0</v>
      </c>
      <c r="G55" s="9">
        <v>0</v>
      </c>
      <c r="H55" s="8">
        <f>SUM(E55:G55)</f>
        <v>146230000</v>
      </c>
    </row>
    <row r="56" spans="1:8" ht="12.75" customHeight="1">
      <c r="A56" s="25"/>
      <c r="B56" s="26"/>
      <c r="C56" s="26"/>
      <c r="D56" s="4" t="s">
        <v>11</v>
      </c>
      <c r="E56" s="8">
        <f>E55-E54</f>
        <v>-4970000</v>
      </c>
      <c r="F56" s="9">
        <v>0</v>
      </c>
      <c r="G56" s="9">
        <v>0</v>
      </c>
      <c r="H56" s="8">
        <f>SUM(E56:G56)</f>
        <v>-4970000</v>
      </c>
    </row>
    <row r="57" spans="1:8" ht="12.75" customHeight="1">
      <c r="A57" s="25"/>
      <c r="B57" s="21"/>
      <c r="C57" s="27" t="s">
        <v>12</v>
      </c>
      <c r="D57" s="5" t="s">
        <v>9</v>
      </c>
      <c r="E57" s="10">
        <f>SUM(E6,E9,E12,E15,E18,E21,E24,E27,E30,E33,E36,E39,E42,E45,E48,E51,E54)</f>
        <v>603506000</v>
      </c>
      <c r="F57" s="11">
        <v>0</v>
      </c>
      <c r="G57" s="11">
        <v>0</v>
      </c>
      <c r="H57" s="10">
        <f t="shared" si="0"/>
        <v>603506000</v>
      </c>
    </row>
    <row r="58" spans="1:8" ht="12.75" customHeight="1">
      <c r="A58" s="25"/>
      <c r="B58" s="22"/>
      <c r="C58" s="28"/>
      <c r="D58" s="5" t="s">
        <v>10</v>
      </c>
      <c r="E58" s="10">
        <f>SUM(E7,E10,E13,E16,E19,E22,E25,E28,E31,E34,E37,E40,E43,E46,E49,E52,E55)</f>
        <v>535872650</v>
      </c>
      <c r="F58" s="11">
        <v>0</v>
      </c>
      <c r="G58" s="11">
        <v>0</v>
      </c>
      <c r="H58" s="10">
        <f t="shared" si="0"/>
        <v>535872650</v>
      </c>
    </row>
    <row r="59" spans="1:8" ht="12.75" customHeight="1">
      <c r="A59" s="26"/>
      <c r="B59" s="23"/>
      <c r="C59" s="29"/>
      <c r="D59" s="5" t="s">
        <v>11</v>
      </c>
      <c r="E59" s="10">
        <f>E58-E57</f>
        <v>-67633350</v>
      </c>
      <c r="F59" s="11">
        <v>0</v>
      </c>
      <c r="G59" s="11">
        <v>0</v>
      </c>
      <c r="H59" s="10">
        <f t="shared" si="0"/>
        <v>-67633350</v>
      </c>
    </row>
    <row r="60" spans="1:8" ht="12.75" customHeight="1">
      <c r="A60" s="24" t="s">
        <v>24</v>
      </c>
      <c r="B60" s="24" t="s">
        <v>22</v>
      </c>
      <c r="C60" s="25" t="s">
        <v>40</v>
      </c>
      <c r="D60" s="4" t="s">
        <v>9</v>
      </c>
      <c r="E60" s="12">
        <v>57400000</v>
      </c>
      <c r="F60" s="13">
        <v>0</v>
      </c>
      <c r="G60" s="13">
        <v>0</v>
      </c>
      <c r="H60" s="8">
        <f t="shared" si="0"/>
        <v>57400000</v>
      </c>
    </row>
    <row r="61" spans="1:8" ht="12.75" customHeight="1">
      <c r="A61" s="25"/>
      <c r="B61" s="25"/>
      <c r="C61" s="25"/>
      <c r="D61" s="4" t="s">
        <v>10</v>
      </c>
      <c r="E61" s="8">
        <v>52221200</v>
      </c>
      <c r="F61" s="9">
        <v>0</v>
      </c>
      <c r="G61" s="9">
        <v>0</v>
      </c>
      <c r="H61" s="8">
        <f t="shared" si="0"/>
        <v>52221200</v>
      </c>
    </row>
    <row r="62" spans="1:8" ht="12.75" customHeight="1">
      <c r="A62" s="25"/>
      <c r="B62" s="26"/>
      <c r="C62" s="26"/>
      <c r="D62" s="4" t="s">
        <v>11</v>
      </c>
      <c r="E62" s="8">
        <f>E61-E60</f>
        <v>-5178800</v>
      </c>
      <c r="F62" s="9">
        <v>0</v>
      </c>
      <c r="G62" s="9">
        <v>0</v>
      </c>
      <c r="H62" s="8">
        <f t="shared" si="0"/>
        <v>-5178800</v>
      </c>
    </row>
    <row r="63" spans="1:8" ht="12.75" customHeight="1">
      <c r="A63" s="25"/>
      <c r="B63" s="25" t="s">
        <v>23</v>
      </c>
      <c r="C63" s="24" t="s">
        <v>41</v>
      </c>
      <c r="D63" s="4" t="s">
        <v>9</v>
      </c>
      <c r="E63" s="8">
        <v>48100000</v>
      </c>
      <c r="F63" s="9">
        <v>0</v>
      </c>
      <c r="G63" s="9">
        <v>0</v>
      </c>
      <c r="H63" s="8">
        <f t="shared" si="0"/>
        <v>48100000</v>
      </c>
    </row>
    <row r="64" spans="1:8" ht="12.75" customHeight="1">
      <c r="A64" s="25"/>
      <c r="B64" s="25"/>
      <c r="C64" s="25"/>
      <c r="D64" s="4" t="s">
        <v>10</v>
      </c>
      <c r="E64" s="8">
        <v>43046640</v>
      </c>
      <c r="F64" s="9">
        <v>0</v>
      </c>
      <c r="G64" s="9">
        <v>0</v>
      </c>
      <c r="H64" s="8">
        <f t="shared" si="0"/>
        <v>43046640</v>
      </c>
    </row>
    <row r="65" spans="1:8" ht="12.75" customHeight="1">
      <c r="A65" s="25"/>
      <c r="B65" s="26"/>
      <c r="C65" s="26"/>
      <c r="D65" s="4" t="s">
        <v>11</v>
      </c>
      <c r="E65" s="8">
        <f>E64-E63</f>
        <v>-5053360</v>
      </c>
      <c r="F65" s="9">
        <v>0</v>
      </c>
      <c r="G65" s="9">
        <v>0</v>
      </c>
      <c r="H65" s="8">
        <f t="shared" si="0"/>
        <v>-5053360</v>
      </c>
    </row>
    <row r="66" spans="1:8" ht="12.75" customHeight="1">
      <c r="A66" s="25"/>
      <c r="B66" s="21"/>
      <c r="C66" s="27" t="s">
        <v>12</v>
      </c>
      <c r="D66" s="5" t="s">
        <v>9</v>
      </c>
      <c r="E66" s="10">
        <f>SUM(E60,E63,)</f>
        <v>105500000</v>
      </c>
      <c r="F66" s="11">
        <v>0</v>
      </c>
      <c r="G66" s="11">
        <v>0</v>
      </c>
      <c r="H66" s="10">
        <f t="shared" si="0"/>
        <v>105500000</v>
      </c>
    </row>
    <row r="67" spans="1:8" ht="12.75" customHeight="1">
      <c r="A67" s="25"/>
      <c r="B67" s="22"/>
      <c r="C67" s="28"/>
      <c r="D67" s="5" t="s">
        <v>10</v>
      </c>
      <c r="E67" s="10">
        <f>SUM(E61,E64,)</f>
        <v>95267840</v>
      </c>
      <c r="F67" s="11">
        <v>0</v>
      </c>
      <c r="G67" s="11">
        <v>0</v>
      </c>
      <c r="H67" s="10">
        <f t="shared" si="0"/>
        <v>95267840</v>
      </c>
    </row>
    <row r="68" spans="1:8" ht="12.75" customHeight="1">
      <c r="A68" s="26"/>
      <c r="B68" s="23"/>
      <c r="C68" s="29"/>
      <c r="D68" s="5" t="s">
        <v>11</v>
      </c>
      <c r="E68" s="10">
        <f>E67-E66</f>
        <v>-10232160</v>
      </c>
      <c r="F68" s="11">
        <v>0</v>
      </c>
      <c r="G68" s="11">
        <v>0</v>
      </c>
      <c r="H68" s="10">
        <f aca="true" t="shared" si="1" ref="H68:H74">SUM(E68:G68)</f>
        <v>-10232160</v>
      </c>
    </row>
    <row r="69" spans="1:8" ht="12.75" customHeight="1">
      <c r="A69" s="24"/>
      <c r="B69" s="30" t="s">
        <v>12</v>
      </c>
      <c r="C69" s="31"/>
      <c r="D69" s="6" t="s">
        <v>9</v>
      </c>
      <c r="E69" s="14">
        <f>SUM(E57,E66)</f>
        <v>709006000</v>
      </c>
      <c r="F69" s="15">
        <v>0</v>
      </c>
      <c r="G69" s="15">
        <v>0</v>
      </c>
      <c r="H69" s="14">
        <f t="shared" si="1"/>
        <v>709006000</v>
      </c>
    </row>
    <row r="70" spans="1:8" ht="12.75" customHeight="1">
      <c r="A70" s="25"/>
      <c r="B70" s="32"/>
      <c r="C70" s="33"/>
      <c r="D70" s="6" t="s">
        <v>10</v>
      </c>
      <c r="E70" s="14">
        <f>SUM(E58,E67)</f>
        <v>631140490</v>
      </c>
      <c r="F70" s="15">
        <v>0</v>
      </c>
      <c r="G70" s="15">
        <v>0</v>
      </c>
      <c r="H70" s="14">
        <f t="shared" si="1"/>
        <v>631140490</v>
      </c>
    </row>
    <row r="71" spans="1:8" ht="12.75" customHeight="1">
      <c r="A71" s="26"/>
      <c r="B71" s="34"/>
      <c r="C71" s="35"/>
      <c r="D71" s="6" t="s">
        <v>11</v>
      </c>
      <c r="E71" s="14">
        <f>E70-E69</f>
        <v>-77865510</v>
      </c>
      <c r="F71" s="15">
        <v>0</v>
      </c>
      <c r="G71" s="15">
        <v>0</v>
      </c>
      <c r="H71" s="14">
        <f t="shared" si="1"/>
        <v>-77865510</v>
      </c>
    </row>
    <row r="72" spans="1:8" ht="13.5" customHeight="1">
      <c r="A72" s="36" t="s">
        <v>13</v>
      </c>
      <c r="B72" s="37"/>
      <c r="C72" s="38"/>
      <c r="D72" s="16" t="s">
        <v>9</v>
      </c>
      <c r="E72" s="17">
        <f>E69</f>
        <v>709006000</v>
      </c>
      <c r="F72" s="18">
        <v>0</v>
      </c>
      <c r="G72" s="18">
        <v>0</v>
      </c>
      <c r="H72" s="17">
        <f t="shared" si="1"/>
        <v>709006000</v>
      </c>
    </row>
    <row r="73" spans="1:8" ht="13.5" customHeight="1">
      <c r="A73" s="39"/>
      <c r="B73" s="40"/>
      <c r="C73" s="41"/>
      <c r="D73" s="16" t="s">
        <v>10</v>
      </c>
      <c r="E73" s="17">
        <f>E70</f>
        <v>631140490</v>
      </c>
      <c r="F73" s="18">
        <v>0</v>
      </c>
      <c r="G73" s="18">
        <v>0</v>
      </c>
      <c r="H73" s="17">
        <f t="shared" si="1"/>
        <v>631140490</v>
      </c>
    </row>
    <row r="74" spans="1:8" ht="13.5" customHeight="1" thickBot="1">
      <c r="A74" s="42"/>
      <c r="B74" s="43"/>
      <c r="C74" s="44"/>
      <c r="D74" s="19" t="s">
        <v>11</v>
      </c>
      <c r="E74" s="17">
        <f>E73-E72</f>
        <v>-77865510</v>
      </c>
      <c r="F74" s="20">
        <v>0</v>
      </c>
      <c r="G74" s="20">
        <v>0</v>
      </c>
      <c r="H74" s="17">
        <f t="shared" si="1"/>
        <v>-77865510</v>
      </c>
    </row>
    <row r="75" spans="1:8" ht="12.75" customHeight="1" thickTop="1">
      <c r="A75" s="45" t="s">
        <v>26</v>
      </c>
      <c r="B75" s="46"/>
      <c r="C75" s="46"/>
      <c r="D75" s="46"/>
      <c r="E75" s="46"/>
      <c r="F75" s="46"/>
      <c r="G75" s="46"/>
      <c r="H75" s="47"/>
    </row>
  </sheetData>
  <sheetProtection/>
  <mergeCells count="41">
    <mergeCell ref="A1:H1"/>
    <mergeCell ref="A2:H2"/>
    <mergeCell ref="G3:H3"/>
    <mergeCell ref="A4:C4"/>
    <mergeCell ref="D4:D5"/>
    <mergeCell ref="E4:E5"/>
    <mergeCell ref="F4:F5"/>
    <mergeCell ref="G4:G5"/>
    <mergeCell ref="H4:H5"/>
    <mergeCell ref="A6:A59"/>
    <mergeCell ref="C6:C8"/>
    <mergeCell ref="C9:C11"/>
    <mergeCell ref="C12:C14"/>
    <mergeCell ref="C15:C17"/>
    <mergeCell ref="C18:C20"/>
    <mergeCell ref="C21:C23"/>
    <mergeCell ref="C24:C26"/>
    <mergeCell ref="C27:C29"/>
    <mergeCell ref="C39:C41"/>
    <mergeCell ref="C66:C68"/>
    <mergeCell ref="C42:C44"/>
    <mergeCell ref="C45:C47"/>
    <mergeCell ref="C48:C50"/>
    <mergeCell ref="C51:C53"/>
    <mergeCell ref="C63:C65"/>
    <mergeCell ref="A72:C74"/>
    <mergeCell ref="A75:H75"/>
    <mergeCell ref="A60:A68"/>
    <mergeCell ref="B60:B62"/>
    <mergeCell ref="C60:C62"/>
    <mergeCell ref="B63:B65"/>
    <mergeCell ref="B66:B68"/>
    <mergeCell ref="B6:B56"/>
    <mergeCell ref="C54:C56"/>
    <mergeCell ref="B57:B59"/>
    <mergeCell ref="C57:C59"/>
    <mergeCell ref="A69:A71"/>
    <mergeCell ref="B69:C71"/>
    <mergeCell ref="C30:C32"/>
    <mergeCell ref="C33:C35"/>
    <mergeCell ref="C36:C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5"/>
  <sheetViews>
    <sheetView view="pageBreakPreview" zoomScale="85" zoomScaleSheetLayoutView="85" workbookViewId="0" topLeftCell="A1">
      <selection activeCell="A2" sqref="A2:H2"/>
    </sheetView>
  </sheetViews>
  <sheetFormatPr defaultColWidth="9.140625" defaultRowHeight="15"/>
  <cols>
    <col min="1" max="1" width="11.28125" style="7" bestFit="1" customWidth="1"/>
    <col min="2" max="2" width="10.28125" style="7" bestFit="1" customWidth="1"/>
    <col min="3" max="3" width="18.00390625" style="7" bestFit="1" customWidth="1"/>
    <col min="4" max="4" width="9.00390625" style="7" customWidth="1"/>
    <col min="5" max="5" width="16.57421875" style="7" customWidth="1"/>
    <col min="6" max="7" width="12.57421875" style="7" customWidth="1"/>
    <col min="8" max="8" width="16.57421875" style="7" customWidth="1"/>
    <col min="9" max="16384" width="9.00390625" style="7" customWidth="1"/>
  </cols>
  <sheetData>
    <row r="1" spans="1:8" ht="16.5" customHeight="1">
      <c r="A1" s="48" t="s">
        <v>0</v>
      </c>
      <c r="B1" s="49"/>
      <c r="C1" s="49"/>
      <c r="D1" s="49"/>
      <c r="E1" s="49"/>
      <c r="F1" s="49"/>
      <c r="G1" s="49"/>
      <c r="H1" s="50"/>
    </row>
    <row r="2" spans="1:8" ht="24.75" customHeight="1">
      <c r="A2" s="51" t="s">
        <v>43</v>
      </c>
      <c r="B2" s="52"/>
      <c r="C2" s="52"/>
      <c r="D2" s="52"/>
      <c r="E2" s="52"/>
      <c r="F2" s="52"/>
      <c r="G2" s="52"/>
      <c r="H2" s="53"/>
    </row>
    <row r="3" spans="1:8" ht="12.75" customHeight="1" thickBot="1">
      <c r="A3" s="2"/>
      <c r="B3" s="3"/>
      <c r="C3" s="3"/>
      <c r="D3" s="3"/>
      <c r="E3" s="3"/>
      <c r="F3" s="3"/>
      <c r="G3" s="54" t="s">
        <v>21</v>
      </c>
      <c r="H3" s="55"/>
    </row>
    <row r="4" spans="1:8" ht="12.75" customHeight="1" thickTop="1">
      <c r="A4" s="56" t="s">
        <v>1</v>
      </c>
      <c r="B4" s="57"/>
      <c r="C4" s="58"/>
      <c r="D4" s="59" t="s">
        <v>2</v>
      </c>
      <c r="E4" s="59" t="s">
        <v>27</v>
      </c>
      <c r="F4" s="59" t="s">
        <v>3</v>
      </c>
      <c r="G4" s="59" t="s">
        <v>4</v>
      </c>
      <c r="H4" s="59" t="s">
        <v>5</v>
      </c>
    </row>
    <row r="5" spans="1:8" ht="12.75" customHeight="1">
      <c r="A5" s="4" t="s">
        <v>6</v>
      </c>
      <c r="B5" s="4" t="s">
        <v>7</v>
      </c>
      <c r="C5" s="4" t="s">
        <v>8</v>
      </c>
      <c r="D5" s="60"/>
      <c r="E5" s="60"/>
      <c r="F5" s="60"/>
      <c r="G5" s="60"/>
      <c r="H5" s="60"/>
    </row>
    <row r="6" spans="1:8" ht="12.75" customHeight="1">
      <c r="A6" s="25" t="s">
        <v>28</v>
      </c>
      <c r="B6" s="24" t="s">
        <v>29</v>
      </c>
      <c r="C6" s="24" t="s">
        <v>30</v>
      </c>
      <c r="D6" s="4" t="s">
        <v>9</v>
      </c>
      <c r="E6" s="8">
        <v>92817000</v>
      </c>
      <c r="F6" s="9">
        <v>0</v>
      </c>
      <c r="G6" s="9">
        <v>0</v>
      </c>
      <c r="H6" s="8">
        <f aca="true" t="shared" si="0" ref="H6:H69">SUM(E6:G6)</f>
        <v>92817000</v>
      </c>
    </row>
    <row r="7" spans="1:8" ht="12.75" customHeight="1">
      <c r="A7" s="25"/>
      <c r="B7" s="25"/>
      <c r="C7" s="25"/>
      <c r="D7" s="4" t="s">
        <v>10</v>
      </c>
      <c r="E7" s="8">
        <v>89751680</v>
      </c>
      <c r="F7" s="9">
        <v>0</v>
      </c>
      <c r="G7" s="9">
        <v>0</v>
      </c>
      <c r="H7" s="8">
        <f t="shared" si="0"/>
        <v>89751680</v>
      </c>
    </row>
    <row r="8" spans="1:8" ht="12.75" customHeight="1">
      <c r="A8" s="25"/>
      <c r="B8" s="25"/>
      <c r="C8" s="26"/>
      <c r="D8" s="4" t="s">
        <v>11</v>
      </c>
      <c r="E8" s="8">
        <f>E7-E6</f>
        <v>-3065320</v>
      </c>
      <c r="F8" s="9">
        <v>0</v>
      </c>
      <c r="G8" s="9">
        <v>0</v>
      </c>
      <c r="H8" s="8">
        <f t="shared" si="0"/>
        <v>-3065320</v>
      </c>
    </row>
    <row r="9" spans="1:8" ht="12.75" customHeight="1">
      <c r="A9" s="25"/>
      <c r="B9" s="25"/>
      <c r="C9" s="24" t="s">
        <v>14</v>
      </c>
      <c r="D9" s="4" t="s">
        <v>9</v>
      </c>
      <c r="E9" s="8">
        <v>4901000</v>
      </c>
      <c r="F9" s="9">
        <v>0</v>
      </c>
      <c r="G9" s="9">
        <v>0</v>
      </c>
      <c r="H9" s="8">
        <f t="shared" si="0"/>
        <v>4901000</v>
      </c>
    </row>
    <row r="10" spans="1:8" ht="12.75" customHeight="1">
      <c r="A10" s="25"/>
      <c r="B10" s="25"/>
      <c r="C10" s="25"/>
      <c r="D10" s="4" t="s">
        <v>10</v>
      </c>
      <c r="E10" s="8">
        <v>4901000</v>
      </c>
      <c r="F10" s="9">
        <v>0</v>
      </c>
      <c r="G10" s="9">
        <v>0</v>
      </c>
      <c r="H10" s="8">
        <f t="shared" si="0"/>
        <v>4901000</v>
      </c>
    </row>
    <row r="11" spans="1:8" ht="12.75" customHeight="1">
      <c r="A11" s="25"/>
      <c r="B11" s="25"/>
      <c r="C11" s="26"/>
      <c r="D11" s="4" t="s">
        <v>11</v>
      </c>
      <c r="E11" s="8">
        <f>E10-E9</f>
        <v>0</v>
      </c>
      <c r="F11" s="9">
        <v>0</v>
      </c>
      <c r="G11" s="9">
        <v>0</v>
      </c>
      <c r="H11" s="8">
        <f t="shared" si="0"/>
        <v>0</v>
      </c>
    </row>
    <row r="12" spans="1:8" ht="12.75" customHeight="1">
      <c r="A12" s="25"/>
      <c r="B12" s="25"/>
      <c r="C12" s="24" t="s">
        <v>31</v>
      </c>
      <c r="D12" s="4" t="s">
        <v>9</v>
      </c>
      <c r="E12" s="8">
        <v>78910000</v>
      </c>
      <c r="F12" s="9">
        <v>0</v>
      </c>
      <c r="G12" s="9">
        <v>0</v>
      </c>
      <c r="H12" s="8">
        <f t="shared" si="0"/>
        <v>78910000</v>
      </c>
    </row>
    <row r="13" spans="1:8" ht="12.75" customHeight="1">
      <c r="A13" s="25"/>
      <c r="B13" s="25"/>
      <c r="C13" s="25"/>
      <c r="D13" s="4" t="s">
        <v>10</v>
      </c>
      <c r="E13" s="8">
        <v>69108550</v>
      </c>
      <c r="F13" s="9">
        <v>0</v>
      </c>
      <c r="G13" s="9">
        <v>0</v>
      </c>
      <c r="H13" s="8">
        <f t="shared" si="0"/>
        <v>69108550</v>
      </c>
    </row>
    <row r="14" spans="1:8" ht="12.75" customHeight="1">
      <c r="A14" s="25"/>
      <c r="B14" s="25"/>
      <c r="C14" s="26"/>
      <c r="D14" s="4" t="s">
        <v>11</v>
      </c>
      <c r="E14" s="8">
        <f>E13-E12</f>
        <v>-9801450</v>
      </c>
      <c r="F14" s="9">
        <v>0</v>
      </c>
      <c r="G14" s="9">
        <v>0</v>
      </c>
      <c r="H14" s="8">
        <f t="shared" si="0"/>
        <v>-9801450</v>
      </c>
    </row>
    <row r="15" spans="1:8" ht="12.75" customHeight="1">
      <c r="A15" s="25"/>
      <c r="B15" s="25"/>
      <c r="C15" s="24" t="s">
        <v>20</v>
      </c>
      <c r="D15" s="4" t="s">
        <v>9</v>
      </c>
      <c r="E15" s="8">
        <v>124865000</v>
      </c>
      <c r="F15" s="9">
        <v>0</v>
      </c>
      <c r="G15" s="9">
        <v>0</v>
      </c>
      <c r="H15" s="8">
        <f t="shared" si="0"/>
        <v>124865000</v>
      </c>
    </row>
    <row r="16" spans="1:8" ht="12.75" customHeight="1">
      <c r="A16" s="25"/>
      <c r="B16" s="25"/>
      <c r="C16" s="25"/>
      <c r="D16" s="4" t="s">
        <v>10</v>
      </c>
      <c r="E16" s="8">
        <v>99501020</v>
      </c>
      <c r="F16" s="9">
        <v>0</v>
      </c>
      <c r="G16" s="9">
        <v>0</v>
      </c>
      <c r="H16" s="8">
        <f t="shared" si="0"/>
        <v>99501020</v>
      </c>
    </row>
    <row r="17" spans="1:8" ht="12.75" customHeight="1">
      <c r="A17" s="25"/>
      <c r="B17" s="25"/>
      <c r="C17" s="26"/>
      <c r="D17" s="4" t="s">
        <v>11</v>
      </c>
      <c r="E17" s="8">
        <f>E16-E15</f>
        <v>-25363980</v>
      </c>
      <c r="F17" s="9">
        <v>0</v>
      </c>
      <c r="G17" s="9">
        <v>0</v>
      </c>
      <c r="H17" s="8">
        <f t="shared" si="0"/>
        <v>-25363980</v>
      </c>
    </row>
    <row r="18" spans="1:8" ht="12.75" customHeight="1">
      <c r="A18" s="25"/>
      <c r="B18" s="25"/>
      <c r="C18" s="24" t="s">
        <v>32</v>
      </c>
      <c r="D18" s="4" t="s">
        <v>9</v>
      </c>
      <c r="E18" s="8">
        <v>2640000</v>
      </c>
      <c r="F18" s="9">
        <v>0</v>
      </c>
      <c r="G18" s="9">
        <v>0</v>
      </c>
      <c r="H18" s="8">
        <f t="shared" si="0"/>
        <v>2640000</v>
      </c>
    </row>
    <row r="19" spans="1:8" ht="12.75" customHeight="1">
      <c r="A19" s="25"/>
      <c r="B19" s="25"/>
      <c r="C19" s="25"/>
      <c r="D19" s="4" t="s">
        <v>10</v>
      </c>
      <c r="E19" s="8">
        <v>2040400</v>
      </c>
      <c r="F19" s="9">
        <v>0</v>
      </c>
      <c r="G19" s="9">
        <v>0</v>
      </c>
      <c r="H19" s="8">
        <f t="shared" si="0"/>
        <v>2040400</v>
      </c>
    </row>
    <row r="20" spans="1:8" ht="12.75" customHeight="1">
      <c r="A20" s="25"/>
      <c r="B20" s="25"/>
      <c r="C20" s="26"/>
      <c r="D20" s="4" t="s">
        <v>11</v>
      </c>
      <c r="E20" s="8">
        <f>E19-E18</f>
        <v>-599600</v>
      </c>
      <c r="F20" s="9">
        <v>0</v>
      </c>
      <c r="G20" s="9">
        <v>0</v>
      </c>
      <c r="H20" s="8">
        <f t="shared" si="0"/>
        <v>-599600</v>
      </c>
    </row>
    <row r="21" spans="1:8" ht="12.75" customHeight="1">
      <c r="A21" s="25"/>
      <c r="B21" s="25"/>
      <c r="C21" s="24" t="s">
        <v>33</v>
      </c>
      <c r="D21" s="4" t="s">
        <v>9</v>
      </c>
      <c r="E21" s="8">
        <v>24000000</v>
      </c>
      <c r="F21" s="9">
        <v>0</v>
      </c>
      <c r="G21" s="9">
        <v>0</v>
      </c>
      <c r="H21" s="8">
        <f t="shared" si="0"/>
        <v>24000000</v>
      </c>
    </row>
    <row r="22" spans="1:8" ht="12.75" customHeight="1">
      <c r="A22" s="25"/>
      <c r="B22" s="25"/>
      <c r="C22" s="25"/>
      <c r="D22" s="4" t="s">
        <v>10</v>
      </c>
      <c r="E22" s="8">
        <v>24000000</v>
      </c>
      <c r="F22" s="9">
        <v>0</v>
      </c>
      <c r="G22" s="9">
        <v>0</v>
      </c>
      <c r="H22" s="8">
        <f t="shared" si="0"/>
        <v>24000000</v>
      </c>
    </row>
    <row r="23" spans="1:8" ht="12.75" customHeight="1">
      <c r="A23" s="25"/>
      <c r="B23" s="25"/>
      <c r="C23" s="26"/>
      <c r="D23" s="4" t="s">
        <v>11</v>
      </c>
      <c r="E23" s="8">
        <f>E22-E21</f>
        <v>0</v>
      </c>
      <c r="F23" s="9">
        <v>0</v>
      </c>
      <c r="G23" s="9">
        <v>0</v>
      </c>
      <c r="H23" s="8">
        <f t="shared" si="0"/>
        <v>0</v>
      </c>
    </row>
    <row r="24" spans="1:8" ht="12.75" customHeight="1">
      <c r="A24" s="25"/>
      <c r="B24" s="25"/>
      <c r="C24" s="24" t="s">
        <v>16</v>
      </c>
      <c r="D24" s="4" t="s">
        <v>9</v>
      </c>
      <c r="E24" s="8">
        <v>21100000</v>
      </c>
      <c r="F24" s="9">
        <v>0</v>
      </c>
      <c r="G24" s="9">
        <v>0</v>
      </c>
      <c r="H24" s="8">
        <f t="shared" si="0"/>
        <v>21100000</v>
      </c>
    </row>
    <row r="25" spans="1:8" ht="12.75" customHeight="1">
      <c r="A25" s="25"/>
      <c r="B25" s="25"/>
      <c r="C25" s="25"/>
      <c r="D25" s="4" t="s">
        <v>10</v>
      </c>
      <c r="E25" s="8">
        <v>14630780</v>
      </c>
      <c r="F25" s="9">
        <v>0</v>
      </c>
      <c r="G25" s="9">
        <v>0</v>
      </c>
      <c r="H25" s="8">
        <f t="shared" si="0"/>
        <v>14630780</v>
      </c>
    </row>
    <row r="26" spans="1:8" ht="12.75" customHeight="1">
      <c r="A26" s="25"/>
      <c r="B26" s="25"/>
      <c r="C26" s="26"/>
      <c r="D26" s="4" t="s">
        <v>11</v>
      </c>
      <c r="E26" s="8">
        <f>E25-E24</f>
        <v>-6469220</v>
      </c>
      <c r="F26" s="9">
        <v>0</v>
      </c>
      <c r="G26" s="9">
        <v>0</v>
      </c>
      <c r="H26" s="8">
        <f t="shared" si="0"/>
        <v>-6469220</v>
      </c>
    </row>
    <row r="27" spans="1:8" ht="12.75" customHeight="1">
      <c r="A27" s="25"/>
      <c r="B27" s="25"/>
      <c r="C27" s="24" t="s">
        <v>17</v>
      </c>
      <c r="D27" s="4" t="s">
        <v>9</v>
      </c>
      <c r="E27" s="8">
        <v>8067000</v>
      </c>
      <c r="F27" s="9">
        <v>0</v>
      </c>
      <c r="G27" s="9">
        <v>0</v>
      </c>
      <c r="H27" s="8">
        <f t="shared" si="0"/>
        <v>8067000</v>
      </c>
    </row>
    <row r="28" spans="1:8" ht="12.75" customHeight="1">
      <c r="A28" s="25"/>
      <c r="B28" s="25"/>
      <c r="C28" s="25"/>
      <c r="D28" s="4" t="s">
        <v>10</v>
      </c>
      <c r="E28" s="8">
        <v>7065690</v>
      </c>
      <c r="F28" s="9">
        <v>0</v>
      </c>
      <c r="G28" s="9">
        <v>0</v>
      </c>
      <c r="H28" s="8">
        <f t="shared" si="0"/>
        <v>7065690</v>
      </c>
    </row>
    <row r="29" spans="1:8" ht="12.75" customHeight="1">
      <c r="A29" s="25"/>
      <c r="B29" s="25"/>
      <c r="C29" s="26"/>
      <c r="D29" s="4" t="s">
        <v>11</v>
      </c>
      <c r="E29" s="8">
        <f>E28-E27</f>
        <v>-1001310</v>
      </c>
      <c r="F29" s="9">
        <v>0</v>
      </c>
      <c r="G29" s="9">
        <v>0</v>
      </c>
      <c r="H29" s="8">
        <f t="shared" si="0"/>
        <v>-1001310</v>
      </c>
    </row>
    <row r="30" spans="1:8" ht="12.75" customHeight="1">
      <c r="A30" s="25"/>
      <c r="B30" s="25"/>
      <c r="C30" s="24" t="s">
        <v>15</v>
      </c>
      <c r="D30" s="4" t="s">
        <v>9</v>
      </c>
      <c r="E30" s="8">
        <v>5616000</v>
      </c>
      <c r="F30" s="9">
        <v>0</v>
      </c>
      <c r="G30" s="9">
        <v>0</v>
      </c>
      <c r="H30" s="8">
        <f t="shared" si="0"/>
        <v>5616000</v>
      </c>
    </row>
    <row r="31" spans="1:8" ht="12.75" customHeight="1">
      <c r="A31" s="25"/>
      <c r="B31" s="25"/>
      <c r="C31" s="25"/>
      <c r="D31" s="4" t="s">
        <v>10</v>
      </c>
      <c r="E31" s="8">
        <v>5376000</v>
      </c>
      <c r="F31" s="9">
        <v>0</v>
      </c>
      <c r="G31" s="9">
        <v>0</v>
      </c>
      <c r="H31" s="8">
        <f t="shared" si="0"/>
        <v>5376000</v>
      </c>
    </row>
    <row r="32" spans="1:8" ht="12.75" customHeight="1">
      <c r="A32" s="25"/>
      <c r="B32" s="25"/>
      <c r="C32" s="26"/>
      <c r="D32" s="4" t="s">
        <v>11</v>
      </c>
      <c r="E32" s="8">
        <f>E31-E30</f>
        <v>-240000</v>
      </c>
      <c r="F32" s="9">
        <v>0</v>
      </c>
      <c r="G32" s="9">
        <v>0</v>
      </c>
      <c r="H32" s="8">
        <f t="shared" si="0"/>
        <v>-240000</v>
      </c>
    </row>
    <row r="33" spans="1:8" ht="12.75" customHeight="1">
      <c r="A33" s="25"/>
      <c r="B33" s="25"/>
      <c r="C33" s="24" t="s">
        <v>18</v>
      </c>
      <c r="D33" s="4" t="s">
        <v>9</v>
      </c>
      <c r="E33" s="8">
        <v>3620000</v>
      </c>
      <c r="F33" s="9">
        <v>0</v>
      </c>
      <c r="G33" s="9">
        <v>0</v>
      </c>
      <c r="H33" s="8">
        <f t="shared" si="0"/>
        <v>3620000</v>
      </c>
    </row>
    <row r="34" spans="1:8" ht="12.75" customHeight="1">
      <c r="A34" s="25"/>
      <c r="B34" s="25"/>
      <c r="C34" s="25"/>
      <c r="D34" s="4" t="s">
        <v>10</v>
      </c>
      <c r="E34" s="8">
        <v>1288400</v>
      </c>
      <c r="F34" s="9">
        <v>0</v>
      </c>
      <c r="G34" s="9">
        <v>0</v>
      </c>
      <c r="H34" s="8">
        <f t="shared" si="0"/>
        <v>1288400</v>
      </c>
    </row>
    <row r="35" spans="1:8" ht="12.75" customHeight="1">
      <c r="A35" s="25"/>
      <c r="B35" s="25"/>
      <c r="C35" s="26"/>
      <c r="D35" s="4" t="s">
        <v>11</v>
      </c>
      <c r="E35" s="8">
        <f>E34-E33</f>
        <v>-2331600</v>
      </c>
      <c r="F35" s="9">
        <v>0</v>
      </c>
      <c r="G35" s="9">
        <v>0</v>
      </c>
      <c r="H35" s="8">
        <f t="shared" si="0"/>
        <v>-2331600</v>
      </c>
    </row>
    <row r="36" spans="1:8" ht="12.75" customHeight="1">
      <c r="A36" s="25"/>
      <c r="B36" s="25"/>
      <c r="C36" s="24" t="s">
        <v>34</v>
      </c>
      <c r="D36" s="4" t="s">
        <v>9</v>
      </c>
      <c r="E36" s="8">
        <v>29310000</v>
      </c>
      <c r="F36" s="9">
        <v>0</v>
      </c>
      <c r="G36" s="9">
        <v>0</v>
      </c>
      <c r="H36" s="8">
        <f t="shared" si="0"/>
        <v>29310000</v>
      </c>
    </row>
    <row r="37" spans="1:8" ht="12.75" customHeight="1">
      <c r="A37" s="25"/>
      <c r="B37" s="25"/>
      <c r="C37" s="25"/>
      <c r="D37" s="4" t="s">
        <v>10</v>
      </c>
      <c r="E37" s="8">
        <v>22358120</v>
      </c>
      <c r="F37" s="9">
        <v>0</v>
      </c>
      <c r="G37" s="9">
        <v>0</v>
      </c>
      <c r="H37" s="8">
        <f t="shared" si="0"/>
        <v>22358120</v>
      </c>
    </row>
    <row r="38" spans="1:8" ht="12.75" customHeight="1">
      <c r="A38" s="25"/>
      <c r="B38" s="25"/>
      <c r="C38" s="26"/>
      <c r="D38" s="4" t="s">
        <v>11</v>
      </c>
      <c r="E38" s="8">
        <f>E37-E36</f>
        <v>-6951880</v>
      </c>
      <c r="F38" s="9">
        <v>0</v>
      </c>
      <c r="G38" s="9">
        <v>0</v>
      </c>
      <c r="H38" s="8">
        <f t="shared" si="0"/>
        <v>-6951880</v>
      </c>
    </row>
    <row r="39" spans="1:8" ht="12.75" customHeight="1">
      <c r="A39" s="25"/>
      <c r="B39" s="25"/>
      <c r="C39" s="24" t="s">
        <v>35</v>
      </c>
      <c r="D39" s="4" t="s">
        <v>9</v>
      </c>
      <c r="E39" s="8">
        <v>13200000</v>
      </c>
      <c r="F39" s="9">
        <v>0</v>
      </c>
      <c r="G39" s="9">
        <v>0</v>
      </c>
      <c r="H39" s="8">
        <f t="shared" si="0"/>
        <v>13200000</v>
      </c>
    </row>
    <row r="40" spans="1:8" ht="12.75" customHeight="1">
      <c r="A40" s="25"/>
      <c r="B40" s="25"/>
      <c r="C40" s="25"/>
      <c r="D40" s="4" t="s">
        <v>10</v>
      </c>
      <c r="E40" s="8">
        <v>10123960</v>
      </c>
      <c r="F40" s="9">
        <v>0</v>
      </c>
      <c r="G40" s="9">
        <v>0</v>
      </c>
      <c r="H40" s="8">
        <f t="shared" si="0"/>
        <v>10123960</v>
      </c>
    </row>
    <row r="41" spans="1:8" ht="12.75" customHeight="1">
      <c r="A41" s="25"/>
      <c r="B41" s="25"/>
      <c r="C41" s="26"/>
      <c r="D41" s="4" t="s">
        <v>11</v>
      </c>
      <c r="E41" s="8">
        <f>E40-E39</f>
        <v>-3076040</v>
      </c>
      <c r="F41" s="9">
        <v>0</v>
      </c>
      <c r="G41" s="9">
        <v>0</v>
      </c>
      <c r="H41" s="8">
        <f t="shared" si="0"/>
        <v>-3076040</v>
      </c>
    </row>
    <row r="42" spans="1:8" ht="12.75" customHeight="1">
      <c r="A42" s="25"/>
      <c r="B42" s="25"/>
      <c r="C42" s="24" t="s">
        <v>36</v>
      </c>
      <c r="D42" s="4" t="s">
        <v>9</v>
      </c>
      <c r="E42" s="8">
        <v>5100000</v>
      </c>
      <c r="F42" s="9">
        <v>0</v>
      </c>
      <c r="G42" s="9">
        <v>0</v>
      </c>
      <c r="H42" s="8">
        <f t="shared" si="0"/>
        <v>5100000</v>
      </c>
    </row>
    <row r="43" spans="1:8" ht="12.75" customHeight="1">
      <c r="A43" s="25"/>
      <c r="B43" s="25"/>
      <c r="C43" s="25"/>
      <c r="D43" s="4" t="s">
        <v>10</v>
      </c>
      <c r="E43" s="8">
        <v>4965800</v>
      </c>
      <c r="F43" s="9">
        <v>0</v>
      </c>
      <c r="G43" s="9">
        <v>0</v>
      </c>
      <c r="H43" s="8">
        <f t="shared" si="0"/>
        <v>4965800</v>
      </c>
    </row>
    <row r="44" spans="1:8" ht="12.75" customHeight="1">
      <c r="A44" s="25"/>
      <c r="B44" s="25"/>
      <c r="C44" s="26"/>
      <c r="D44" s="4" t="s">
        <v>11</v>
      </c>
      <c r="E44" s="8">
        <f>E43-E42</f>
        <v>-134200</v>
      </c>
      <c r="F44" s="9">
        <v>0</v>
      </c>
      <c r="G44" s="9">
        <v>0</v>
      </c>
      <c r="H44" s="8">
        <f t="shared" si="0"/>
        <v>-134200</v>
      </c>
    </row>
    <row r="45" spans="1:8" ht="12.75" customHeight="1">
      <c r="A45" s="25"/>
      <c r="B45" s="25"/>
      <c r="C45" s="24" t="s">
        <v>19</v>
      </c>
      <c r="D45" s="4" t="s">
        <v>9</v>
      </c>
      <c r="E45" s="8">
        <v>13340000</v>
      </c>
      <c r="F45" s="9">
        <v>0</v>
      </c>
      <c r="G45" s="9">
        <v>0</v>
      </c>
      <c r="H45" s="8">
        <f t="shared" si="0"/>
        <v>13340000</v>
      </c>
    </row>
    <row r="46" spans="1:8" ht="12.75" customHeight="1">
      <c r="A46" s="25"/>
      <c r="B46" s="25"/>
      <c r="C46" s="25"/>
      <c r="D46" s="4" t="s">
        <v>10</v>
      </c>
      <c r="E46" s="8">
        <v>11501700</v>
      </c>
      <c r="F46" s="9">
        <v>0</v>
      </c>
      <c r="G46" s="9">
        <v>0</v>
      </c>
      <c r="H46" s="8">
        <f t="shared" si="0"/>
        <v>11501700</v>
      </c>
    </row>
    <row r="47" spans="1:8" ht="12.75" customHeight="1">
      <c r="A47" s="25"/>
      <c r="B47" s="25"/>
      <c r="C47" s="26"/>
      <c r="D47" s="4" t="s">
        <v>11</v>
      </c>
      <c r="E47" s="8">
        <f>E46-E45</f>
        <v>-1838300</v>
      </c>
      <c r="F47" s="9">
        <v>0</v>
      </c>
      <c r="G47" s="9">
        <v>0</v>
      </c>
      <c r="H47" s="8">
        <f t="shared" si="0"/>
        <v>-1838300</v>
      </c>
    </row>
    <row r="48" spans="1:8" ht="12.75" customHeight="1">
      <c r="A48" s="25"/>
      <c r="B48" s="25"/>
      <c r="C48" s="24" t="s">
        <v>37</v>
      </c>
      <c r="D48" s="4" t="s">
        <v>9</v>
      </c>
      <c r="E48" s="8">
        <v>11480000</v>
      </c>
      <c r="F48" s="9">
        <v>0</v>
      </c>
      <c r="G48" s="9">
        <v>0</v>
      </c>
      <c r="H48" s="8">
        <f t="shared" si="0"/>
        <v>11480000</v>
      </c>
    </row>
    <row r="49" spans="1:8" ht="12.75" customHeight="1">
      <c r="A49" s="25"/>
      <c r="B49" s="25"/>
      <c r="C49" s="25"/>
      <c r="D49" s="4" t="s">
        <v>10</v>
      </c>
      <c r="E49" s="8">
        <v>10640000</v>
      </c>
      <c r="F49" s="9">
        <v>0</v>
      </c>
      <c r="G49" s="9">
        <v>0</v>
      </c>
      <c r="H49" s="8">
        <f t="shared" si="0"/>
        <v>10640000</v>
      </c>
    </row>
    <row r="50" spans="1:8" ht="12.75" customHeight="1">
      <c r="A50" s="25"/>
      <c r="B50" s="25"/>
      <c r="C50" s="26"/>
      <c r="D50" s="4" t="s">
        <v>11</v>
      </c>
      <c r="E50" s="8">
        <f>E49-E48</f>
        <v>-840000</v>
      </c>
      <c r="F50" s="9">
        <v>0</v>
      </c>
      <c r="G50" s="9">
        <v>0</v>
      </c>
      <c r="H50" s="8">
        <f t="shared" si="0"/>
        <v>-840000</v>
      </c>
    </row>
    <row r="51" spans="1:8" ht="12.75" customHeight="1">
      <c r="A51" s="25"/>
      <c r="B51" s="25"/>
      <c r="C51" s="24" t="s">
        <v>38</v>
      </c>
      <c r="D51" s="4" t="s">
        <v>9</v>
      </c>
      <c r="E51" s="8">
        <v>13340000</v>
      </c>
      <c r="F51" s="9">
        <v>0</v>
      </c>
      <c r="G51" s="9">
        <v>0</v>
      </c>
      <c r="H51" s="8">
        <f t="shared" si="0"/>
        <v>13340000</v>
      </c>
    </row>
    <row r="52" spans="1:8" ht="12.75" customHeight="1">
      <c r="A52" s="25"/>
      <c r="B52" s="25"/>
      <c r="C52" s="25"/>
      <c r="D52" s="4" t="s">
        <v>10</v>
      </c>
      <c r="E52" s="8">
        <v>12389550</v>
      </c>
      <c r="F52" s="9">
        <v>0</v>
      </c>
      <c r="G52" s="9">
        <v>0</v>
      </c>
      <c r="H52" s="8">
        <f t="shared" si="0"/>
        <v>12389550</v>
      </c>
    </row>
    <row r="53" spans="1:8" ht="12.75" customHeight="1">
      <c r="A53" s="25"/>
      <c r="B53" s="25"/>
      <c r="C53" s="26"/>
      <c r="D53" s="4" t="s">
        <v>11</v>
      </c>
      <c r="E53" s="8">
        <f>E52-E51</f>
        <v>-950450</v>
      </c>
      <c r="F53" s="9">
        <v>0</v>
      </c>
      <c r="G53" s="9">
        <v>0</v>
      </c>
      <c r="H53" s="8">
        <f t="shared" si="0"/>
        <v>-950450</v>
      </c>
    </row>
    <row r="54" spans="1:8" ht="12.75" customHeight="1">
      <c r="A54" s="25"/>
      <c r="B54" s="25"/>
      <c r="C54" s="24" t="s">
        <v>39</v>
      </c>
      <c r="D54" s="4" t="s">
        <v>9</v>
      </c>
      <c r="E54" s="8">
        <v>151200000</v>
      </c>
      <c r="F54" s="9">
        <v>0</v>
      </c>
      <c r="G54" s="9">
        <v>0</v>
      </c>
      <c r="H54" s="8">
        <f>SUM(E54:G54)</f>
        <v>151200000</v>
      </c>
    </row>
    <row r="55" spans="1:8" ht="12.75" customHeight="1">
      <c r="A55" s="25"/>
      <c r="B55" s="25"/>
      <c r="C55" s="25"/>
      <c r="D55" s="4" t="s">
        <v>10</v>
      </c>
      <c r="E55" s="8">
        <v>146230000</v>
      </c>
      <c r="F55" s="9">
        <v>0</v>
      </c>
      <c r="G55" s="9">
        <v>0</v>
      </c>
      <c r="H55" s="8">
        <f>SUM(E55:G55)</f>
        <v>146230000</v>
      </c>
    </row>
    <row r="56" spans="1:8" ht="12.75" customHeight="1">
      <c r="A56" s="25"/>
      <c r="B56" s="26"/>
      <c r="C56" s="26"/>
      <c r="D56" s="4" t="s">
        <v>11</v>
      </c>
      <c r="E56" s="8">
        <f>E55-E54</f>
        <v>-4970000</v>
      </c>
      <c r="F56" s="9">
        <v>0</v>
      </c>
      <c r="G56" s="9">
        <v>0</v>
      </c>
      <c r="H56" s="8">
        <f>SUM(E56:G56)</f>
        <v>-4970000</v>
      </c>
    </row>
    <row r="57" spans="1:8" ht="12.75" customHeight="1">
      <c r="A57" s="25"/>
      <c r="B57" s="21"/>
      <c r="C57" s="27" t="s">
        <v>12</v>
      </c>
      <c r="D57" s="5" t="s">
        <v>9</v>
      </c>
      <c r="E57" s="10">
        <f>SUM(E6,E9,E12,E15,E18,E21,E24,E27,E30,E33,E36,E39,E42,E45,E48,E51,E54)</f>
        <v>603506000</v>
      </c>
      <c r="F57" s="11">
        <v>0</v>
      </c>
      <c r="G57" s="11">
        <v>0</v>
      </c>
      <c r="H57" s="10">
        <f t="shared" si="0"/>
        <v>603506000</v>
      </c>
    </row>
    <row r="58" spans="1:8" ht="12.75" customHeight="1">
      <c r="A58" s="25"/>
      <c r="B58" s="22"/>
      <c r="C58" s="28"/>
      <c r="D58" s="5" t="s">
        <v>10</v>
      </c>
      <c r="E58" s="10">
        <f>SUM(E7,E10,E13,E16,E19,E22,E25,E28,E31,E34,E37,E40,E43,E46,E49,E52,E55)</f>
        <v>535872650</v>
      </c>
      <c r="F58" s="11">
        <v>0</v>
      </c>
      <c r="G58" s="11">
        <v>0</v>
      </c>
      <c r="H58" s="10">
        <f t="shared" si="0"/>
        <v>535872650</v>
      </c>
    </row>
    <row r="59" spans="1:8" ht="12.75" customHeight="1">
      <c r="A59" s="26"/>
      <c r="B59" s="23"/>
      <c r="C59" s="29"/>
      <c r="D59" s="5" t="s">
        <v>11</v>
      </c>
      <c r="E59" s="10">
        <f>E58-E57</f>
        <v>-67633350</v>
      </c>
      <c r="F59" s="11">
        <v>0</v>
      </c>
      <c r="G59" s="11">
        <v>0</v>
      </c>
      <c r="H59" s="10">
        <f t="shared" si="0"/>
        <v>-67633350</v>
      </c>
    </row>
    <row r="60" spans="1:8" ht="12.75" customHeight="1">
      <c r="A60" s="24" t="s">
        <v>24</v>
      </c>
      <c r="B60" s="24" t="s">
        <v>22</v>
      </c>
      <c r="C60" s="25" t="s">
        <v>40</v>
      </c>
      <c r="D60" s="4" t="s">
        <v>9</v>
      </c>
      <c r="E60" s="12">
        <v>57400000</v>
      </c>
      <c r="F60" s="13">
        <v>0</v>
      </c>
      <c r="G60" s="13">
        <v>0</v>
      </c>
      <c r="H60" s="8">
        <f t="shared" si="0"/>
        <v>57400000</v>
      </c>
    </row>
    <row r="61" spans="1:8" ht="12.75" customHeight="1">
      <c r="A61" s="25"/>
      <c r="B61" s="25"/>
      <c r="C61" s="25"/>
      <c r="D61" s="4" t="s">
        <v>10</v>
      </c>
      <c r="E61" s="8">
        <v>52221200</v>
      </c>
      <c r="F61" s="9">
        <v>0</v>
      </c>
      <c r="G61" s="9">
        <v>0</v>
      </c>
      <c r="H61" s="8">
        <f t="shared" si="0"/>
        <v>52221200</v>
      </c>
    </row>
    <row r="62" spans="1:8" ht="12.75" customHeight="1">
      <c r="A62" s="25"/>
      <c r="B62" s="26"/>
      <c r="C62" s="26"/>
      <c r="D62" s="4" t="s">
        <v>11</v>
      </c>
      <c r="E62" s="8">
        <f>E61-E60</f>
        <v>-5178800</v>
      </c>
      <c r="F62" s="9">
        <v>0</v>
      </c>
      <c r="G62" s="9">
        <v>0</v>
      </c>
      <c r="H62" s="8">
        <f t="shared" si="0"/>
        <v>-5178800</v>
      </c>
    </row>
    <row r="63" spans="1:8" ht="12.75" customHeight="1">
      <c r="A63" s="25"/>
      <c r="B63" s="25" t="s">
        <v>23</v>
      </c>
      <c r="C63" s="24" t="s">
        <v>41</v>
      </c>
      <c r="D63" s="4" t="s">
        <v>9</v>
      </c>
      <c r="E63" s="8">
        <v>48100000</v>
      </c>
      <c r="F63" s="9">
        <v>0</v>
      </c>
      <c r="G63" s="9">
        <v>0</v>
      </c>
      <c r="H63" s="8">
        <f t="shared" si="0"/>
        <v>48100000</v>
      </c>
    </row>
    <row r="64" spans="1:8" ht="12.75" customHeight="1">
      <c r="A64" s="25"/>
      <c r="B64" s="25"/>
      <c r="C64" s="25"/>
      <c r="D64" s="4" t="s">
        <v>10</v>
      </c>
      <c r="E64" s="8">
        <v>43046640</v>
      </c>
      <c r="F64" s="9">
        <v>0</v>
      </c>
      <c r="G64" s="9">
        <v>0</v>
      </c>
      <c r="H64" s="8">
        <f t="shared" si="0"/>
        <v>43046640</v>
      </c>
    </row>
    <row r="65" spans="1:8" ht="12.75" customHeight="1">
      <c r="A65" s="25"/>
      <c r="B65" s="26"/>
      <c r="C65" s="26"/>
      <c r="D65" s="4" t="s">
        <v>11</v>
      </c>
      <c r="E65" s="8">
        <f>E64-E63</f>
        <v>-5053360</v>
      </c>
      <c r="F65" s="9">
        <v>0</v>
      </c>
      <c r="G65" s="9">
        <v>0</v>
      </c>
      <c r="H65" s="8">
        <f t="shared" si="0"/>
        <v>-5053360</v>
      </c>
    </row>
    <row r="66" spans="1:8" ht="12.75" customHeight="1">
      <c r="A66" s="25"/>
      <c r="B66" s="21"/>
      <c r="C66" s="27" t="s">
        <v>12</v>
      </c>
      <c r="D66" s="5" t="s">
        <v>9</v>
      </c>
      <c r="E66" s="10">
        <f>SUM(E60,E63,)</f>
        <v>105500000</v>
      </c>
      <c r="F66" s="11">
        <v>0</v>
      </c>
      <c r="G66" s="11">
        <v>0</v>
      </c>
      <c r="H66" s="10">
        <f t="shared" si="0"/>
        <v>105500000</v>
      </c>
    </row>
    <row r="67" spans="1:8" ht="12.75" customHeight="1">
      <c r="A67" s="25"/>
      <c r="B67" s="22"/>
      <c r="C67" s="28"/>
      <c r="D67" s="5" t="s">
        <v>10</v>
      </c>
      <c r="E67" s="10">
        <f>SUM(E61,E64,)</f>
        <v>95267840</v>
      </c>
      <c r="F67" s="11">
        <v>0</v>
      </c>
      <c r="G67" s="11">
        <v>0</v>
      </c>
      <c r="H67" s="10">
        <f t="shared" si="0"/>
        <v>95267840</v>
      </c>
    </row>
    <row r="68" spans="1:8" ht="12.75" customHeight="1">
      <c r="A68" s="26"/>
      <c r="B68" s="23"/>
      <c r="C68" s="29"/>
      <c r="D68" s="5" t="s">
        <v>11</v>
      </c>
      <c r="E68" s="10">
        <f>E67-E66</f>
        <v>-10232160</v>
      </c>
      <c r="F68" s="11">
        <v>0</v>
      </c>
      <c r="G68" s="11">
        <v>0</v>
      </c>
      <c r="H68" s="10">
        <f t="shared" si="0"/>
        <v>-10232160</v>
      </c>
    </row>
    <row r="69" spans="1:8" ht="12.75" customHeight="1">
      <c r="A69" s="24"/>
      <c r="B69" s="30" t="s">
        <v>12</v>
      </c>
      <c r="C69" s="31"/>
      <c r="D69" s="6" t="s">
        <v>9</v>
      </c>
      <c r="E69" s="14">
        <f>SUM(E57,E66)</f>
        <v>709006000</v>
      </c>
      <c r="F69" s="15">
        <v>0</v>
      </c>
      <c r="G69" s="15">
        <v>0</v>
      </c>
      <c r="H69" s="14">
        <f t="shared" si="0"/>
        <v>709006000</v>
      </c>
    </row>
    <row r="70" spans="1:8" ht="12.75" customHeight="1">
      <c r="A70" s="25"/>
      <c r="B70" s="32"/>
      <c r="C70" s="33"/>
      <c r="D70" s="6" t="s">
        <v>10</v>
      </c>
      <c r="E70" s="14">
        <f>SUM(E58,E67)</f>
        <v>631140490</v>
      </c>
      <c r="F70" s="15">
        <v>0</v>
      </c>
      <c r="G70" s="15">
        <v>0</v>
      </c>
      <c r="H70" s="14">
        <f>SUM(E70:G70)</f>
        <v>631140490</v>
      </c>
    </row>
    <row r="71" spans="1:8" ht="12.75" customHeight="1">
      <c r="A71" s="26"/>
      <c r="B71" s="34"/>
      <c r="C71" s="35"/>
      <c r="D71" s="6" t="s">
        <v>11</v>
      </c>
      <c r="E71" s="14">
        <f>E70-E69</f>
        <v>-77865510</v>
      </c>
      <c r="F71" s="15">
        <v>0</v>
      </c>
      <c r="G71" s="15">
        <v>0</v>
      </c>
      <c r="H71" s="14">
        <f>SUM(E71:G71)</f>
        <v>-77865510</v>
      </c>
    </row>
    <row r="72" spans="1:8" ht="13.5" customHeight="1">
      <c r="A72" s="36" t="s">
        <v>13</v>
      </c>
      <c r="B72" s="37"/>
      <c r="C72" s="38"/>
      <c r="D72" s="16" t="s">
        <v>9</v>
      </c>
      <c r="E72" s="17">
        <f>E69</f>
        <v>709006000</v>
      </c>
      <c r="F72" s="18">
        <v>0</v>
      </c>
      <c r="G72" s="18">
        <v>0</v>
      </c>
      <c r="H72" s="17">
        <f>SUM(E72:G72)</f>
        <v>709006000</v>
      </c>
    </row>
    <row r="73" spans="1:8" ht="13.5" customHeight="1">
      <c r="A73" s="39"/>
      <c r="B73" s="40"/>
      <c r="C73" s="41"/>
      <c r="D73" s="16" t="s">
        <v>10</v>
      </c>
      <c r="E73" s="17">
        <f>E70</f>
        <v>631140490</v>
      </c>
      <c r="F73" s="18">
        <v>0</v>
      </c>
      <c r="G73" s="18">
        <v>0</v>
      </c>
      <c r="H73" s="17">
        <f>SUM(E73:G73)</f>
        <v>631140490</v>
      </c>
    </row>
    <row r="74" spans="1:8" ht="13.5" customHeight="1" thickBot="1">
      <c r="A74" s="42"/>
      <c r="B74" s="43"/>
      <c r="C74" s="44"/>
      <c r="D74" s="19" t="s">
        <v>11</v>
      </c>
      <c r="E74" s="17">
        <f>E73-E72</f>
        <v>-77865510</v>
      </c>
      <c r="F74" s="20">
        <v>0</v>
      </c>
      <c r="G74" s="20">
        <v>0</v>
      </c>
      <c r="H74" s="17">
        <f>SUM(E74:G74)</f>
        <v>-77865510</v>
      </c>
    </row>
    <row r="75" spans="1:8" ht="14.25" thickTop="1">
      <c r="A75" s="45" t="s">
        <v>26</v>
      </c>
      <c r="B75" s="46"/>
      <c r="C75" s="46"/>
      <c r="D75" s="46"/>
      <c r="E75" s="46"/>
      <c r="F75" s="46"/>
      <c r="G75" s="46"/>
      <c r="H75" s="47"/>
    </row>
  </sheetData>
  <sheetProtection/>
  <mergeCells count="41">
    <mergeCell ref="A1:H1"/>
    <mergeCell ref="A2:H2"/>
    <mergeCell ref="A4:C4"/>
    <mergeCell ref="D4:D5"/>
    <mergeCell ref="E4:E5"/>
    <mergeCell ref="F4:F5"/>
    <mergeCell ref="G4:G5"/>
    <mergeCell ref="H4:H5"/>
    <mergeCell ref="G3:H3"/>
    <mergeCell ref="B63:B65"/>
    <mergeCell ref="C63:C65"/>
    <mergeCell ref="C15:C17"/>
    <mergeCell ref="C18:C20"/>
    <mergeCell ref="C21:C23"/>
    <mergeCell ref="C24:C26"/>
    <mergeCell ref="C36:C38"/>
    <mergeCell ref="C45:C47"/>
    <mergeCell ref="C54:C56"/>
    <mergeCell ref="C51:C53"/>
    <mergeCell ref="C6:C8"/>
    <mergeCell ref="C9:C11"/>
    <mergeCell ref="C12:C14"/>
    <mergeCell ref="C57:C59"/>
    <mergeCell ref="C60:C62"/>
    <mergeCell ref="B57:B59"/>
    <mergeCell ref="B60:B62"/>
    <mergeCell ref="C27:C29"/>
    <mergeCell ref="C30:C32"/>
    <mergeCell ref="C39:C41"/>
    <mergeCell ref="C42:C44"/>
    <mergeCell ref="C33:C35"/>
    <mergeCell ref="A69:A71"/>
    <mergeCell ref="B69:C71"/>
    <mergeCell ref="A72:C74"/>
    <mergeCell ref="A75:H75"/>
    <mergeCell ref="C48:C50"/>
    <mergeCell ref="A6:A59"/>
    <mergeCell ref="B6:B56"/>
    <mergeCell ref="A60:A68"/>
    <mergeCell ref="B66:B68"/>
    <mergeCell ref="C66:C6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2017-01-05T02:09:38Z</cp:lastPrinted>
  <dcterms:created xsi:type="dcterms:W3CDTF">2014-05-16T01:40:04Z</dcterms:created>
  <dcterms:modified xsi:type="dcterms:W3CDTF">2017-01-05T02:18:07Z</dcterms:modified>
  <cp:category/>
  <cp:version/>
  <cp:contentType/>
  <cp:contentStatus/>
</cp:coreProperties>
</file>