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4400" yWindow="65521" windowWidth="14445" windowHeight="12045" activeTab="0"/>
  </bookViews>
  <sheets>
    <sheet name="심사결과요약서" sheetId="1" r:id="rId1"/>
  </sheets>
  <definedNames>
    <definedName name="_xlnm.Print_Area" localSheetId="0">'심사결과요약서'!$B$1:$I$29</definedName>
    <definedName name="_xlnm.Print_Titles" localSheetId="0">'심사결과요약서'!$1:$3</definedName>
  </definedNames>
  <calcPr calcId="145621"/>
</workbook>
</file>

<file path=xl/sharedStrings.xml><?xml version="1.0" encoding="utf-8"?>
<sst xmlns="http://schemas.openxmlformats.org/spreadsheetml/2006/main" count="67" uniqueCount="60">
  <si>
    <t>A1</t>
  </si>
  <si>
    <t>순   공   사   원   가</t>
  </si>
  <si>
    <t>재   료   비</t>
  </si>
  <si>
    <t>직  접  재  료  비</t>
  </si>
  <si>
    <t/>
  </si>
  <si>
    <t>AS</t>
  </si>
  <si>
    <t>[ 소          계 ]</t>
  </si>
  <si>
    <t>B1</t>
  </si>
  <si>
    <t>노   무   비</t>
  </si>
  <si>
    <t>직  접  노  무  비</t>
  </si>
  <si>
    <t>B2</t>
  </si>
  <si>
    <t>간  접  노  무  비</t>
  </si>
  <si>
    <t>BS</t>
  </si>
  <si>
    <t>C2</t>
  </si>
  <si>
    <t>C4</t>
  </si>
  <si>
    <t>C5</t>
  </si>
  <si>
    <t>C6</t>
  </si>
  <si>
    <t>C7</t>
  </si>
  <si>
    <t>S1</t>
  </si>
  <si>
    <t>D1</t>
  </si>
  <si>
    <t>일  반  관  리  비</t>
  </si>
  <si>
    <t>D2</t>
  </si>
  <si>
    <t>공   급    가   액</t>
  </si>
  <si>
    <t>부  가  가  치  세</t>
  </si>
  <si>
    <t>요   청</t>
  </si>
  <si>
    <t>구  분</t>
  </si>
  <si>
    <t>심   사</t>
  </si>
  <si>
    <t>증 감</t>
  </si>
  <si>
    <t>비  고</t>
  </si>
  <si>
    <t xml:space="preserve">(단위:원)  </t>
  </si>
  <si>
    <t>간  접  재  료  비</t>
  </si>
  <si>
    <t xml:space="preserve">        계</t>
  </si>
  <si>
    <t>이                윤</t>
  </si>
  <si>
    <t>작업부산물(△)</t>
  </si>
  <si>
    <t>도  급  예  정  액</t>
  </si>
  <si>
    <t>총  공  사  금  액</t>
  </si>
  <si>
    <t>심 사 결 과 요 약 서</t>
  </si>
  <si>
    <t>노인장기요양보험료</t>
  </si>
  <si>
    <t>산  재  보  험  료</t>
  </si>
  <si>
    <t>고  용  보  험  료</t>
  </si>
  <si>
    <t>국민  건강  보험료</t>
  </si>
  <si>
    <t>국민  연금  보험료</t>
  </si>
  <si>
    <t>산업안전보건관리비</t>
  </si>
  <si>
    <t>환  경  보  전  비</t>
  </si>
  <si>
    <t>기   타    경    비</t>
  </si>
  <si>
    <t>지  급  자  재  대</t>
  </si>
  <si>
    <t>별도공사비</t>
  </si>
  <si>
    <t>직노*9.4%</t>
  </si>
  <si>
    <t>노무비*3.8%</t>
  </si>
  <si>
    <t>노무비*0.87%</t>
  </si>
  <si>
    <t>직노*1.7%</t>
  </si>
  <si>
    <t>건강*6.55%</t>
  </si>
  <si>
    <t>직노*2.49%</t>
  </si>
  <si>
    <t>(재+노)*5.1%</t>
  </si>
  <si>
    <t>(노+경+일반관리비)*15%</t>
  </si>
  <si>
    <t>공사명 : 2016년 농산물산지유통시설 설치 지원사업 냉장공사(저온저장고)</t>
  </si>
  <si>
    <t>(재+노+경)*5.5%</t>
  </si>
  <si>
    <t>산   출   경   비</t>
  </si>
  <si>
    <t>(재+직노)*2.93%</t>
  </si>
  <si>
    <t>(재+직노+산출경비)*0.3%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</si>
</sst>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;[Red]#,##0"/>
    <numFmt numFmtId="177" formatCode="#,###"/>
  </numFmts>
  <fonts count="18">
    <font>
      <sz val="11"/>
      <color theme="1"/>
      <name val="Calibri"/>
      <family val="3"/>
      <scheme val="minor"/>
    </font>
    <font>
      <sz val="10"/>
      <name val="Arial"/>
      <family val="2"/>
    </font>
    <font>
      <sz val="8"/>
      <name val="맑은 고딕"/>
      <family val="3"/>
    </font>
    <font>
      <b/>
      <u val="single"/>
      <sz val="20"/>
      <name val="돋움"/>
      <family val="3"/>
    </font>
    <font>
      <sz val="8"/>
      <name val="돋움"/>
      <family val="3"/>
    </font>
    <font>
      <sz val="11"/>
      <color rgb="FFFF0000"/>
      <name val="Calibri"/>
      <family val="3"/>
      <scheme val="minor"/>
    </font>
    <font>
      <b/>
      <sz val="11"/>
      <color theme="1"/>
      <name val="돋움체"/>
      <family val="3"/>
    </font>
    <font>
      <sz val="11"/>
      <name val="Calibri"/>
      <family val="3"/>
      <scheme val="minor"/>
    </font>
    <font>
      <sz val="11"/>
      <color rgb="FF0070C0"/>
      <name val="Calibri"/>
      <family val="3"/>
      <scheme val="minor"/>
    </font>
    <font>
      <sz val="11"/>
      <color theme="1"/>
      <name val="돋움체"/>
      <family val="3"/>
    </font>
    <font>
      <b/>
      <sz val="11"/>
      <name val="Calibri"/>
      <family val="3"/>
      <scheme val="minor"/>
    </font>
    <font>
      <b/>
      <sz val="11"/>
      <color rgb="FFFF0000"/>
      <name val="Calibri"/>
      <family val="3"/>
      <scheme val="minor"/>
    </font>
    <font>
      <b/>
      <sz val="11"/>
      <color rgb="FF0070C0"/>
      <name val="굴림"/>
      <family val="3"/>
    </font>
    <font>
      <sz val="8"/>
      <name val="Calibri"/>
      <family val="2"/>
      <scheme val="minor"/>
    </font>
    <font>
      <sz val="11"/>
      <name val="돋움"/>
      <family val="3"/>
    </font>
    <font>
      <sz val="10"/>
      <color theme="1"/>
      <name val="Calibri"/>
      <family val="3"/>
      <scheme val="minor"/>
    </font>
    <font>
      <sz val="9"/>
      <color theme="1"/>
      <name val="Calibri"/>
      <family val="3"/>
      <scheme val="minor"/>
    </font>
    <font>
      <b/>
      <sz val="9"/>
      <color theme="1"/>
      <name val="Calibri"/>
      <family val="3"/>
      <scheme val="minor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14" fillId="0" borderId="0" applyFont="0" applyFill="0" applyBorder="0" applyProtection="0">
      <alignment/>
    </xf>
  </cellStyleXfs>
  <cellXfs count="43">
    <xf numFmtId="0" fontId="0" fillId="0" borderId="0" xfId="0" applyAlignment="1">
      <alignment vertical="center"/>
    </xf>
    <xf numFmtId="0" fontId="0" fillId="0" borderId="0" xfId="0" applyAlignment="1" quotePrefix="1">
      <alignment vertical="center"/>
    </xf>
    <xf numFmtId="0" fontId="0" fillId="0" borderId="1" xfId="0" applyFont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" xfId="0" applyBorder="1" applyAlignment="1" quotePrefix="1">
      <alignment horizontal="center" vertical="center" wrapText="1"/>
    </xf>
    <xf numFmtId="0" fontId="0" fillId="0" borderId="1" xfId="0" applyBorder="1" applyAlignment="1" quotePrefix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41" fontId="8" fillId="0" borderId="2" xfId="0" applyNumberFormat="1" applyFont="1" applyBorder="1" applyAlignment="1" quotePrefix="1">
      <alignment vertical="center" wrapText="1"/>
    </xf>
    <xf numFmtId="41" fontId="12" fillId="0" borderId="3" xfId="0" applyNumberFormat="1" applyFont="1" applyBorder="1" applyAlignment="1">
      <alignment horizontal="right" vertical="center" wrapText="1"/>
    </xf>
    <xf numFmtId="41" fontId="8" fillId="0" borderId="3" xfId="0" applyNumberFormat="1" applyFont="1" applyBorder="1" applyAlignment="1" quotePrefix="1">
      <alignment vertical="center" wrapText="1"/>
    </xf>
    <xf numFmtId="176" fontId="7" fillId="0" borderId="1" xfId="0" applyNumberFormat="1" applyFont="1" applyBorder="1" applyAlignment="1">
      <alignment vertical="center" wrapText="1"/>
    </xf>
    <xf numFmtId="176" fontId="5" fillId="0" borderId="1" xfId="20" applyNumberFormat="1" applyFont="1" applyBorder="1" applyAlignment="1" quotePrefix="1">
      <alignment vertical="center" wrapText="1"/>
    </xf>
    <xf numFmtId="176" fontId="10" fillId="0" borderId="1" xfId="0" applyNumberFormat="1" applyFont="1" applyBorder="1" applyAlignment="1">
      <alignment vertical="center" wrapText="1"/>
    </xf>
    <xf numFmtId="176" fontId="11" fillId="0" borderId="1" xfId="0" applyNumberFormat="1" applyFont="1" applyBorder="1" applyAlignment="1">
      <alignment vertical="center" wrapText="1"/>
    </xf>
    <xf numFmtId="176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quotePrefix="1">
      <alignment horizontal="center" vertical="center" wrapText="1"/>
    </xf>
    <xf numFmtId="177" fontId="5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 quotePrefix="1">
      <alignment horizontal="center" vertical="center" shrinkToFit="1"/>
    </xf>
    <xf numFmtId="0" fontId="16" fillId="0" borderId="1" xfId="0" applyFont="1" applyBorder="1" applyAlignment="1" quotePrefix="1">
      <alignment horizontal="center" vertical="center" shrinkToFit="1"/>
    </xf>
    <xf numFmtId="10" fontId="17" fillId="0" borderId="1" xfId="0" applyNumberFormat="1" applyFont="1" applyBorder="1" applyAlignment="1" quotePrefix="1">
      <alignment horizontal="center" vertical="center" shrinkToFit="1"/>
    </xf>
    <xf numFmtId="0" fontId="9" fillId="0" borderId="4" xfId="0" applyFont="1" applyBorder="1" applyAlignment="1">
      <alignment horizontal="left" vertical="center"/>
    </xf>
    <xf numFmtId="0" fontId="0" fillId="0" borderId="1" xfId="0" applyBorder="1" applyAlignment="1" quotePrefix="1">
      <alignment horizontal="center" vertical="center" wrapText="1"/>
    </xf>
    <xf numFmtId="0" fontId="0" fillId="0" borderId="1" xfId="0" applyBorder="1" applyAlignment="1" quotePrefix="1">
      <alignment horizontal="center" vertical="center" wrapText="1"/>
    </xf>
    <xf numFmtId="0" fontId="0" fillId="0" borderId="1" xfId="0" applyFont="1" applyBorder="1" applyAlignment="1" quotePrefix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 quotePrefix="1">
      <alignment horizontal="center" vertical="center" wrapText="1"/>
    </xf>
    <xf numFmtId="0" fontId="0" fillId="0" borderId="1" xfId="0" applyFont="1" applyBorder="1" applyAlignment="1" quotePrefix="1">
      <alignment horizontal="distributed" vertical="center" wrapText="1"/>
    </xf>
    <xf numFmtId="0" fontId="0" fillId="0" borderId="6" xfId="0" applyFont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1" fontId="8" fillId="0" borderId="3" xfId="0" applyNumberFormat="1" applyFont="1" applyBorder="1" applyAlignment="1" quotePrefix="1">
      <alignment horizontal="center" vertical="center" wrapText="1"/>
    </xf>
    <xf numFmtId="41" fontId="8" fillId="0" borderId="2" xfId="0" applyNumberFormat="1" applyFont="1" applyBorder="1" applyAlignment="1" quotePrefix="1">
      <alignment horizontal="center" vertical="center" wrapText="1"/>
    </xf>
    <xf numFmtId="176" fontId="5" fillId="0" borderId="1" xfId="0" applyNumberFormat="1" applyFont="1" applyBorder="1" applyAlignment="1">
      <alignment vertical="center" wrapText="1"/>
    </xf>
    <xf numFmtId="0" fontId="9" fillId="0" borderId="4" xfId="0" applyFont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쉼표 [0]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32"/>
  <sheetViews>
    <sheetView tabSelected="1" view="pageBreakPreview" zoomScale="115" zoomScaleSheetLayoutView="115" workbookViewId="0" topLeftCell="B1">
      <selection activeCell="F17" sqref="F17"/>
    </sheetView>
  </sheetViews>
  <sheetFormatPr defaultColWidth="9.140625" defaultRowHeight="15"/>
  <cols>
    <col min="1" max="1" width="9.140625" style="0" hidden="1" customWidth="1"/>
    <col min="2" max="2" width="4.140625" style="0" customWidth="1"/>
    <col min="3" max="3" width="4.57421875" style="0" customWidth="1"/>
    <col min="4" max="4" width="18.140625" style="0" customWidth="1"/>
    <col min="5" max="6" width="17.8515625" style="0" customWidth="1"/>
    <col min="7" max="7" width="4.140625" style="0" customWidth="1"/>
    <col min="8" max="8" width="15.28125" style="0" customWidth="1"/>
    <col min="9" max="9" width="8.8515625" style="0" customWidth="1"/>
  </cols>
  <sheetData>
    <row r="1" spans="2:8" ht="33.75" customHeight="1">
      <c r="B1" s="32" t="s">
        <v>36</v>
      </c>
      <c r="C1" s="32"/>
      <c r="D1" s="32"/>
      <c r="E1" s="32"/>
      <c r="F1" s="32"/>
      <c r="G1" s="32"/>
      <c r="H1" s="32"/>
    </row>
    <row r="2" spans="2:9" ht="28.5" customHeight="1">
      <c r="B2" s="42" t="s">
        <v>55</v>
      </c>
      <c r="C2" s="42"/>
      <c r="D2" s="42"/>
      <c r="E2" s="42"/>
      <c r="F2" s="42"/>
      <c r="G2" s="24"/>
      <c r="H2" s="24"/>
      <c r="I2" s="4" t="s">
        <v>29</v>
      </c>
    </row>
    <row r="3" spans="2:9" ht="21.95" customHeight="1">
      <c r="B3" s="33" t="s">
        <v>25</v>
      </c>
      <c r="C3" s="34"/>
      <c r="D3" s="34"/>
      <c r="E3" s="3" t="s">
        <v>24</v>
      </c>
      <c r="F3" s="3" t="s">
        <v>26</v>
      </c>
      <c r="G3" s="37" t="s">
        <v>27</v>
      </c>
      <c r="H3" s="38"/>
      <c r="I3" s="3" t="s">
        <v>28</v>
      </c>
    </row>
    <row r="4" spans="1:9" ht="21.95" customHeight="1">
      <c r="A4" s="1" t="s">
        <v>0</v>
      </c>
      <c r="B4" s="35" t="s">
        <v>1</v>
      </c>
      <c r="C4" s="35" t="s">
        <v>2</v>
      </c>
      <c r="D4" s="2" t="s">
        <v>3</v>
      </c>
      <c r="E4" s="13">
        <v>112297595</v>
      </c>
      <c r="F4" s="20">
        <v>112297595</v>
      </c>
      <c r="G4" s="11"/>
      <c r="H4" s="10">
        <f>F4-E4</f>
        <v>0</v>
      </c>
      <c r="I4" s="22" t="s">
        <v>4</v>
      </c>
    </row>
    <row r="5" spans="1:9" ht="21.95" customHeight="1">
      <c r="A5" s="1"/>
      <c r="B5" s="35"/>
      <c r="C5" s="35"/>
      <c r="D5" s="5" t="s">
        <v>30</v>
      </c>
      <c r="E5" s="13"/>
      <c r="F5" s="20"/>
      <c r="G5" s="39">
        <f>E5-F5</f>
        <v>0</v>
      </c>
      <c r="H5" s="40"/>
      <c r="I5" s="22"/>
    </row>
    <row r="6" spans="1:9" ht="21.95" customHeight="1">
      <c r="A6" s="1"/>
      <c r="B6" s="35"/>
      <c r="C6" s="35"/>
      <c r="D6" s="9" t="s">
        <v>33</v>
      </c>
      <c r="E6" s="13"/>
      <c r="F6" s="20"/>
      <c r="G6" s="39">
        <f>E6-F6</f>
        <v>0</v>
      </c>
      <c r="H6" s="40"/>
      <c r="I6" s="22"/>
    </row>
    <row r="7" spans="1:9" ht="21.95" customHeight="1">
      <c r="A7" s="1" t="s">
        <v>5</v>
      </c>
      <c r="B7" s="35"/>
      <c r="C7" s="35"/>
      <c r="D7" s="2" t="s">
        <v>6</v>
      </c>
      <c r="E7" s="13">
        <f>SUM(E4:E6)</f>
        <v>112297595</v>
      </c>
      <c r="F7" s="20">
        <f>SUM(F4:F6)</f>
        <v>112297595</v>
      </c>
      <c r="G7" s="11"/>
      <c r="H7" s="10">
        <f>F7-E7</f>
        <v>0</v>
      </c>
      <c r="I7" s="22" t="s">
        <v>4</v>
      </c>
    </row>
    <row r="8" spans="1:9" ht="21.95" customHeight="1">
      <c r="A8" s="1" t="s">
        <v>7</v>
      </c>
      <c r="B8" s="35"/>
      <c r="C8" s="35" t="s">
        <v>8</v>
      </c>
      <c r="D8" s="2" t="s">
        <v>9</v>
      </c>
      <c r="E8" s="13">
        <v>34112949</v>
      </c>
      <c r="F8" s="20">
        <v>34112949</v>
      </c>
      <c r="G8" s="11"/>
      <c r="H8" s="10">
        <f aca="true" t="shared" si="0" ref="H8:H29">F8-E8</f>
        <v>0</v>
      </c>
      <c r="I8" s="22" t="s">
        <v>4</v>
      </c>
    </row>
    <row r="9" spans="1:9" ht="21.95" customHeight="1">
      <c r="A9" s="1" t="s">
        <v>10</v>
      </c>
      <c r="B9" s="35"/>
      <c r="C9" s="35"/>
      <c r="D9" s="2" t="s">
        <v>11</v>
      </c>
      <c r="E9" s="13">
        <v>3206617</v>
      </c>
      <c r="F9" s="20">
        <v>3206617</v>
      </c>
      <c r="G9" s="11"/>
      <c r="H9" s="10">
        <f t="shared" si="0"/>
        <v>0</v>
      </c>
      <c r="I9" s="22" t="s">
        <v>47</v>
      </c>
    </row>
    <row r="10" spans="1:9" ht="21.95" customHeight="1">
      <c r="A10" s="1" t="s">
        <v>12</v>
      </c>
      <c r="B10" s="35"/>
      <c r="C10" s="35"/>
      <c r="D10" s="2" t="s">
        <v>6</v>
      </c>
      <c r="E10" s="13">
        <f>SUM(E8:E9)</f>
        <v>37319566</v>
      </c>
      <c r="F10" s="20">
        <f>SUM(F8:F9)</f>
        <v>37319566</v>
      </c>
      <c r="G10" s="11"/>
      <c r="H10" s="10">
        <f t="shared" si="0"/>
        <v>0</v>
      </c>
      <c r="I10" s="22" t="s">
        <v>4</v>
      </c>
    </row>
    <row r="11" spans="1:9" ht="21.95" customHeight="1">
      <c r="A11" s="1" t="s">
        <v>13</v>
      </c>
      <c r="B11" s="35"/>
      <c r="C11" s="36"/>
      <c r="D11" s="25" t="s">
        <v>57</v>
      </c>
      <c r="E11" s="13">
        <v>2000000</v>
      </c>
      <c r="F11" s="20">
        <v>2000000</v>
      </c>
      <c r="G11" s="11"/>
      <c r="H11" s="10">
        <f t="shared" si="0"/>
        <v>0</v>
      </c>
      <c r="I11" s="22" t="s">
        <v>4</v>
      </c>
    </row>
    <row r="12" spans="1:9" ht="21.95" customHeight="1">
      <c r="A12" s="1" t="s">
        <v>14</v>
      </c>
      <c r="B12" s="35"/>
      <c r="C12" s="36"/>
      <c r="D12" s="6" t="s">
        <v>38</v>
      </c>
      <c r="E12" s="13">
        <v>1418143</v>
      </c>
      <c r="F12" s="20">
        <v>1418143</v>
      </c>
      <c r="G12" s="11"/>
      <c r="H12" s="10">
        <f t="shared" si="0"/>
        <v>0</v>
      </c>
      <c r="I12" s="22" t="s">
        <v>48</v>
      </c>
    </row>
    <row r="13" spans="1:9" ht="21.95" customHeight="1">
      <c r="A13" s="1" t="s">
        <v>15</v>
      </c>
      <c r="B13" s="35"/>
      <c r="C13" s="36"/>
      <c r="D13" s="6" t="s">
        <v>39</v>
      </c>
      <c r="E13" s="13">
        <v>324680</v>
      </c>
      <c r="F13" s="20">
        <v>324680</v>
      </c>
      <c r="G13" s="11"/>
      <c r="H13" s="10">
        <f t="shared" si="0"/>
        <v>0</v>
      </c>
      <c r="I13" s="22" t="s">
        <v>49</v>
      </c>
    </row>
    <row r="14" spans="1:9" ht="21.95" customHeight="1">
      <c r="A14" s="1" t="s">
        <v>16</v>
      </c>
      <c r="B14" s="35"/>
      <c r="C14" s="36"/>
      <c r="D14" s="19" t="s">
        <v>40</v>
      </c>
      <c r="E14" s="13">
        <v>579920</v>
      </c>
      <c r="F14" s="20">
        <v>579920</v>
      </c>
      <c r="G14" s="11"/>
      <c r="H14" s="10">
        <f t="shared" si="0"/>
        <v>0</v>
      </c>
      <c r="I14" s="22" t="s">
        <v>50</v>
      </c>
    </row>
    <row r="15" spans="1:9" ht="21.95" customHeight="1">
      <c r="A15" s="1"/>
      <c r="B15" s="35"/>
      <c r="C15" s="36"/>
      <c r="D15" s="6" t="s">
        <v>41</v>
      </c>
      <c r="E15" s="13">
        <v>849412</v>
      </c>
      <c r="F15" s="20">
        <v>849412</v>
      </c>
      <c r="G15" s="11"/>
      <c r="H15" s="10">
        <f t="shared" si="0"/>
        <v>0</v>
      </c>
      <c r="I15" s="22" t="s">
        <v>52</v>
      </c>
    </row>
    <row r="16" spans="1:9" ht="21.95" customHeight="1">
      <c r="A16" s="1" t="s">
        <v>17</v>
      </c>
      <c r="B16" s="35"/>
      <c r="C16" s="36"/>
      <c r="D16" s="21" t="s">
        <v>37</v>
      </c>
      <c r="E16" s="13">
        <v>37984</v>
      </c>
      <c r="F16" s="20">
        <v>37984</v>
      </c>
      <c r="G16" s="11"/>
      <c r="H16" s="10">
        <f t="shared" si="0"/>
        <v>0</v>
      </c>
      <c r="I16" s="22" t="s">
        <v>51</v>
      </c>
    </row>
    <row r="17" spans="1:9" ht="21.95" customHeight="1">
      <c r="A17" s="1"/>
      <c r="B17" s="35"/>
      <c r="C17" s="36"/>
      <c r="D17" s="18" t="s">
        <v>42</v>
      </c>
      <c r="E17" s="13">
        <v>8222236</v>
      </c>
      <c r="F17" s="20">
        <v>4289829</v>
      </c>
      <c r="G17" s="11"/>
      <c r="H17" s="10">
        <f t="shared" si="0"/>
        <v>-3932407</v>
      </c>
      <c r="I17" s="22" t="s">
        <v>58</v>
      </c>
    </row>
    <row r="18" spans="1:9" ht="21.95" customHeight="1">
      <c r="A18" s="1"/>
      <c r="B18" s="35"/>
      <c r="C18" s="36"/>
      <c r="D18" s="8" t="s">
        <v>43</v>
      </c>
      <c r="E18" s="13">
        <v>445231</v>
      </c>
      <c r="F18" s="20">
        <v>445231</v>
      </c>
      <c r="G18" s="12"/>
      <c r="H18" s="10">
        <f aca="true" t="shared" si="1" ref="H18">F18-E18</f>
        <v>0</v>
      </c>
      <c r="I18" s="22" t="s">
        <v>59</v>
      </c>
    </row>
    <row r="19" spans="1:9" ht="21.95" customHeight="1">
      <c r="A19" s="1"/>
      <c r="B19" s="35"/>
      <c r="C19" s="36"/>
      <c r="D19" s="8" t="s">
        <v>44</v>
      </c>
      <c r="E19" s="13">
        <v>7630475</v>
      </c>
      <c r="F19" s="20">
        <v>7630475</v>
      </c>
      <c r="G19" s="12"/>
      <c r="H19" s="10">
        <f aca="true" t="shared" si="2" ref="H19">F19-E19</f>
        <v>0</v>
      </c>
      <c r="I19" s="22" t="s">
        <v>53</v>
      </c>
    </row>
    <row r="20" spans="1:9" ht="21.95" customHeight="1">
      <c r="A20" s="1"/>
      <c r="B20" s="35"/>
      <c r="C20" s="36"/>
      <c r="D20" s="7" t="s">
        <v>6</v>
      </c>
      <c r="E20" s="13">
        <f>SUM(E11:E19)</f>
        <v>21508081</v>
      </c>
      <c r="F20" s="20">
        <f>SUM(F11:F19)</f>
        <v>17575674</v>
      </c>
      <c r="G20" s="11"/>
      <c r="H20" s="10">
        <f t="shared" si="0"/>
        <v>-3932407</v>
      </c>
      <c r="I20" s="22"/>
    </row>
    <row r="21" spans="1:9" ht="21.95" customHeight="1">
      <c r="A21" s="1" t="s">
        <v>18</v>
      </c>
      <c r="B21" s="29" t="s">
        <v>31</v>
      </c>
      <c r="C21" s="30"/>
      <c r="D21" s="31"/>
      <c r="E21" s="13">
        <f>SUM(E7,E10,E20)</f>
        <v>171125242</v>
      </c>
      <c r="F21" s="20">
        <f>SUM(F7,F10,F20)</f>
        <v>167192835</v>
      </c>
      <c r="G21" s="11"/>
      <c r="H21" s="10">
        <f t="shared" si="0"/>
        <v>-3932407</v>
      </c>
      <c r="I21" s="22" t="s">
        <v>4</v>
      </c>
    </row>
    <row r="22" spans="1:9" ht="21.95" customHeight="1">
      <c r="A22" s="1" t="s">
        <v>19</v>
      </c>
      <c r="B22" s="27" t="s">
        <v>20</v>
      </c>
      <c r="C22" s="27"/>
      <c r="D22" s="27"/>
      <c r="E22" s="13">
        <v>9411888</v>
      </c>
      <c r="F22" s="20">
        <v>9195605</v>
      </c>
      <c r="G22" s="11"/>
      <c r="H22" s="10">
        <f t="shared" si="0"/>
        <v>-216283</v>
      </c>
      <c r="I22" s="22" t="s">
        <v>56</v>
      </c>
    </row>
    <row r="23" spans="1:9" ht="21.95" customHeight="1">
      <c r="A23" s="1" t="s">
        <v>21</v>
      </c>
      <c r="B23" s="26" t="s">
        <v>32</v>
      </c>
      <c r="C23" s="27"/>
      <c r="D23" s="27"/>
      <c r="E23" s="13">
        <v>10232870</v>
      </c>
      <c r="F23" s="20">
        <v>9611560</v>
      </c>
      <c r="G23" s="11"/>
      <c r="H23" s="10">
        <f t="shared" si="0"/>
        <v>-621310</v>
      </c>
      <c r="I23" s="22" t="s">
        <v>54</v>
      </c>
    </row>
    <row r="24" spans="1:9" ht="21.95" customHeight="1">
      <c r="A24" s="1"/>
      <c r="B24" s="26" t="s">
        <v>22</v>
      </c>
      <c r="C24" s="27"/>
      <c r="D24" s="27"/>
      <c r="E24" s="13">
        <f>SUM(E21:E23)</f>
        <v>190770000</v>
      </c>
      <c r="F24" s="41">
        <f>SUM(F21:F23)</f>
        <v>186000000</v>
      </c>
      <c r="G24" s="11"/>
      <c r="H24" s="10">
        <f t="shared" si="0"/>
        <v>-4770000</v>
      </c>
      <c r="I24" s="22"/>
    </row>
    <row r="25" spans="1:9" ht="21.95" customHeight="1">
      <c r="A25" s="1"/>
      <c r="B25" s="26" t="s">
        <v>23</v>
      </c>
      <c r="C25" s="27"/>
      <c r="D25" s="27"/>
      <c r="E25" s="13">
        <v>19077000</v>
      </c>
      <c r="F25" s="20">
        <f>F24*10%</f>
        <v>18600000</v>
      </c>
      <c r="G25" s="11"/>
      <c r="H25" s="10">
        <f t="shared" si="0"/>
        <v>-477000</v>
      </c>
      <c r="I25" s="22"/>
    </row>
    <row r="26" spans="1:9" ht="21.95" customHeight="1">
      <c r="A26" s="1"/>
      <c r="B26" s="26" t="s">
        <v>34</v>
      </c>
      <c r="C26" s="27"/>
      <c r="D26" s="27"/>
      <c r="E26" s="13">
        <f>SUM(E24:E25)</f>
        <v>209847000</v>
      </c>
      <c r="F26" s="41">
        <f>SUM(F24:F25)</f>
        <v>204600000</v>
      </c>
      <c r="G26" s="11"/>
      <c r="H26" s="10">
        <f t="shared" si="0"/>
        <v>-5247000</v>
      </c>
      <c r="I26" s="22"/>
    </row>
    <row r="27" spans="1:9" ht="21.95" customHeight="1">
      <c r="A27" s="1"/>
      <c r="B27" s="28" t="s">
        <v>45</v>
      </c>
      <c r="C27" s="27"/>
      <c r="D27" s="27"/>
      <c r="E27" s="13"/>
      <c r="F27" s="14"/>
      <c r="G27" s="11"/>
      <c r="H27" s="10">
        <f t="shared" si="0"/>
        <v>0</v>
      </c>
      <c r="I27" s="22"/>
    </row>
    <row r="28" spans="1:9" ht="21.95" customHeight="1">
      <c r="A28" s="1"/>
      <c r="B28" s="29" t="s">
        <v>46</v>
      </c>
      <c r="C28" s="30"/>
      <c r="D28" s="31"/>
      <c r="E28" s="13"/>
      <c r="F28" s="14"/>
      <c r="G28" s="11"/>
      <c r="H28" s="10">
        <f t="shared" si="0"/>
        <v>0</v>
      </c>
      <c r="I28" s="22"/>
    </row>
    <row r="29" spans="1:9" ht="24" customHeight="1">
      <c r="A29" s="1"/>
      <c r="B29" s="26" t="s">
        <v>35</v>
      </c>
      <c r="C29" s="27"/>
      <c r="D29" s="27"/>
      <c r="E29" s="15">
        <f>SUM(E26:E28)</f>
        <v>209847000</v>
      </c>
      <c r="F29" s="16">
        <f>SUM(F26:F28)</f>
        <v>204600000</v>
      </c>
      <c r="G29" s="11"/>
      <c r="H29" s="10">
        <f t="shared" si="0"/>
        <v>-5247000</v>
      </c>
      <c r="I29" s="23"/>
    </row>
    <row r="30" ht="35.25" customHeight="1"/>
    <row r="31" spans="5:6" ht="15" hidden="1">
      <c r="E31" s="17">
        <f>E7+E8+E11</f>
        <v>148410544</v>
      </c>
      <c r="F31" s="17">
        <f>F7+F8+F11</f>
        <v>148410544</v>
      </c>
    </row>
    <row r="32" spans="5:6" ht="15" hidden="1">
      <c r="E32" s="17" t="e">
        <f>E27+#REF!</f>
        <v>#REF!</v>
      </c>
      <c r="F32" s="17" t="e">
        <f>F27+#REF!</f>
        <v>#REF!</v>
      </c>
    </row>
  </sheetData>
  <mergeCells count="18">
    <mergeCell ref="B21:D21"/>
    <mergeCell ref="B22:D22"/>
    <mergeCell ref="B1:H1"/>
    <mergeCell ref="B3:D3"/>
    <mergeCell ref="B4:B20"/>
    <mergeCell ref="C4:C7"/>
    <mergeCell ref="C8:C10"/>
    <mergeCell ref="C11:C20"/>
    <mergeCell ref="G3:H3"/>
    <mergeCell ref="G5:H5"/>
    <mergeCell ref="G6:H6"/>
    <mergeCell ref="B23:D23"/>
    <mergeCell ref="B29:D29"/>
    <mergeCell ref="B24:D24"/>
    <mergeCell ref="B25:D25"/>
    <mergeCell ref="B26:D26"/>
    <mergeCell ref="B27:D27"/>
    <mergeCell ref="B28:D28"/>
  </mergeCells>
  <printOptions/>
  <pageMargins left="0.3937007874015748" right="0" top="0.7" bottom="0.3937007874015748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경남도청</dc:creator>
  <cp:keywords/>
  <dc:description/>
  <cp:lastModifiedBy>NongHyup</cp:lastModifiedBy>
  <cp:lastPrinted>2017-02-08T00:48:36Z</cp:lastPrinted>
  <dcterms:created xsi:type="dcterms:W3CDTF">2011-04-12T04:06:02Z</dcterms:created>
  <dcterms:modified xsi:type="dcterms:W3CDTF">2017-06-14T05:16:04Z</dcterms:modified>
  <cp:category/>
  <cp:version/>
  <cp:contentType/>
  <cp:contentStatus/>
</cp:coreProperties>
</file>