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35" yWindow="65311" windowWidth="9390" windowHeight="11640" tabRatio="809" activeTab="0"/>
  </bookViews>
  <sheets>
    <sheet name="분양가-2차" sheetId="1" r:id="rId1"/>
    <sheet name="발코니-2차" sheetId="2" r:id="rId2"/>
    <sheet name="입주자모집공고-2차" sheetId="3" r:id="rId3"/>
    <sheet name="특공-10%" sheetId="4" r:id="rId4"/>
  </sheets>
  <definedNames>
    <definedName name="_xlnm.Print_Area" localSheetId="1">'발코니-2차'!$A$1:$U$25</definedName>
    <definedName name="_xlnm.Print_Area" localSheetId="0">'분양가-2차'!$A$1:$AA$86</definedName>
    <definedName name="_xlnm.Print_Area" localSheetId="2">'입주자모집공고-2차'!$A$1:$AD$395</definedName>
    <definedName name="_xlnm.Print_Area" localSheetId="3">'특공-10%'!$A$1:$K$8</definedName>
  </definedNames>
  <calcPr fullCalcOnLoad="1"/>
</workbook>
</file>

<file path=xl/sharedStrings.xml><?xml version="1.0" encoding="utf-8"?>
<sst xmlns="http://schemas.openxmlformats.org/spreadsheetml/2006/main" count="683" uniqueCount="589">
  <si>
    <t xml:space="preserve"> • 사업주체가 장래에 대한주택보증(주) 또는 대한주택보증(주)가 지정하는 자에게 주택건설 사업부지(지상건축물을 포함한다)를 신탁하는 경우는 입주예정자의 동의가 있는 것으로 봄</t>
  </si>
  <si>
    <t>• 주택공급신청 접수(영수)증(단, 인터넷, 모바일 청약신청 당첨자는 제출생략)
• 인감증명서1통 (용도 : 아파트 계약용) 및 인감도장
• 계약금(포항시 소재 금융기관이 발행한 자기앞수표 1장으로 준비하시기 바람)
• 본인확인 및 신청자격 확인서류(거주지역 세대주 20세 이상 여부 등)
   - 주민등록증 또는 운전면허증, 주민등록등(초)본, 배우자의 주민등록등본(배우자 분리세대에 한함)
   - 호적등본 (자녀의 전부 또는 일부가 본인의 주민등록등본에 등재되어 있지 아니한 자, 혹은 만60세 이상 또는 장애인인 직계존속을 부양하는 호주승계예정자로서 세대주가 아닌자)
   - 재외동포는 국내거소신고증 사본 1부(또는 국내거소사실증명서 1통)
   - 외국인은 외국인등록증 사본1부(또는 외국인등록사실 증명서 1통)
• 장애인 수첩 또는 장애인등록증 사본 1부(장애인의 직계비속을 부양하는 호주승계자로서 세대주 자격을 인정받고자 하는 분에 한함)</t>
  </si>
  <si>
    <t xml:space="preserve"> • 견본주택 전화번호 : 054)232-7000</t>
  </si>
  <si>
    <t xml:space="preserve"> • 주소 : (791-260) 경상북도 포항시 북구 장성동 1437-1번지</t>
  </si>
  <si>
    <t>평형구분</t>
  </si>
  <si>
    <t>공급세대수</t>
  </si>
  <si>
    <t xml:space="preserve">  - 상속으로 인하여 주택의 공유지분을 취득한 사실이 판명되어 사업주체나 입주자모집 승인권 자로부터 부적격자로 통보 받은 날로부터 3개월 이내에 그 지분을 처분한 경우</t>
  </si>
  <si>
    <t xml:space="preserve"> ▣ 신청자격 및 공급일정</t>
  </si>
  <si>
    <t>1) 특별공급</t>
  </si>
  <si>
    <t>주택형(㎡)</t>
  </si>
  <si>
    <t>계</t>
  </si>
  <si>
    <t>비고</t>
  </si>
  <si>
    <t>세대수</t>
  </si>
  <si>
    <t>전용85㎡이하 세대수의 10%</t>
  </si>
  <si>
    <t>2) 무주택 3자녀 특별공급</t>
  </si>
  <si>
    <t>• 무주택 3자녀 특별공급 세대</t>
  </si>
  <si>
    <t>• 무주택 3자녀 특별공급대상자 구비서류</t>
  </si>
  <si>
    <t xml:space="preserve">   - 특별공급신청서(당사 견본주택 및 각 시, 군, 구 홈페이지에서 다운받을 수 있으며, 무주택, 당해 시, 도 거주기간 등의 기준은 입주자모집공고일 현재임.)</t>
  </si>
  <si>
    <t xml:space="preserve">   - 피부양 직계존속의 주민등록초본 1통(세대주와 직계존속이 입주자모집공고일 현재로부터 과거 3년이상 계속하여 동일한 주민등록등본에 등재된 사실이 확인되지 않은 경우에 한 함)</t>
  </si>
  <si>
    <t xml:space="preserve">   - 호적등본 1통(자녀의 전부 또는 일부가 본인의 주민등록등본에 등재되어 있지 아니한 자. 혹은 만 60세이상인 직계존속이나 장애인인 직계존속을 부양하고있는 </t>
  </si>
  <si>
    <t xml:space="preserve">     호주승계예정자로서 세대주가 아닌 자에 한함.) </t>
  </si>
  <si>
    <t xml:space="preserve">   - 장애인등록증 사본 1부(장애인인 직계존속을 부양하는 호주승계예정자로서 세대주가 아닌 자에 한 함)     </t>
  </si>
  <si>
    <t xml:space="preserve">   - 무주택서약서(접수장소에 비치)       </t>
  </si>
  <si>
    <t xml:space="preserve">   - 배점기준표(접수장소에 비치) </t>
  </si>
  <si>
    <t xml:space="preserve">   - 주민등록증                  </t>
  </si>
  <si>
    <t xml:space="preserve">   - 인감증명서 1통(용도 : 주택공급신청용)                            </t>
  </si>
  <si>
    <t xml:space="preserve">   - 인감도장</t>
  </si>
  <si>
    <t xml:space="preserve">   ※ 주민등록 등·초본 발급시“세대주 성명 및 관계”를 생략하여 발급하고 있으니 세대주 기간 산정, 배우자 관계 확인 등이 필요한 경우 반드시“세대주 성명 </t>
  </si>
  <si>
    <t xml:space="preserve">      및 관계”에 대한 표기를 요청하여 발급받으시기 바람.</t>
  </si>
  <si>
    <t>• 무주택 3자녀 특별공급 당첨자는 일반공급신청이 불가하며, 특별공급미달시에는 잔여물량을 일반공급으로 전환함(※일반공급 : 특별공급을 제외한 순위내 가입자에게 공급하는 물량)</t>
  </si>
  <si>
    <t>• 무주택 3자녀 특별공급 우선순위 배점표</t>
  </si>
  <si>
    <t>평점요소</t>
  </si>
  <si>
    <t>총배점</t>
  </si>
  <si>
    <t>배점기준</t>
  </si>
  <si>
    <t>기준</t>
  </si>
  <si>
    <t>점수</t>
  </si>
  <si>
    <t>자녀수(1)</t>
  </si>
  <si>
    <t>미성년자녀</t>
  </si>
  <si>
    <t>4자녀 이상</t>
  </si>
  <si>
    <t>3자녀</t>
  </si>
  <si>
    <t>영유아</t>
  </si>
  <si>
    <t>영유아는 입주자모집공고일 현재 만 6세 미만의 자녀</t>
  </si>
  <si>
    <t>세대구성(2)</t>
  </si>
  <si>
    <t>3세대 이상</t>
  </si>
  <si>
    <t>세대주와 직계존속이 입주자모집공고일 현재로부터 과거 3년이상 계속하여 동일한 
주민등록등본에 등재 ※직계존속은 배우자의 직계존속을 포함하며, 3세대는 직계존비속으로 구성</t>
  </si>
  <si>
    <t>2세대</t>
  </si>
  <si>
    <t>무주택기간(3)</t>
  </si>
  <si>
    <t>세대주 나이가 40세 이상이면서 무주택기간 10년 이상</t>
  </si>
  <si>
    <t>세대주 나이가 35세 이상이면서 무주택 기간 5년 이상</t>
  </si>
  <si>
    <t>무주택 기간 5년 미만</t>
  </si>
  <si>
    <t>당해 시·도 거주기간(4)</t>
  </si>
  <si>
    <t>10년 이상</t>
  </si>
  <si>
    <t>세대주가 당해 지역에 입주자모집공고일 현재로부터 계속하여 거주한 기간
※시는 특별시, 광역시 기준이며, 수도권의 경우 서울, 경기, 인천지역 전체를 당해 시,도로 봄</t>
  </si>
  <si>
    <t>5년 이상~10년 미만</t>
  </si>
  <si>
    <t>1년 이상~5년 미만</t>
  </si>
  <si>
    <t>1년 미만</t>
  </si>
  <si>
    <t>3) 일반공급</t>
  </si>
  <si>
    <t>• 상기 주택은 청약가점제 적용아파트로서 총공급세대수에서 면적별로 85㎡이하 가점제 75%, 추첨제 25%, 85㎡초과 가점제 50%, 추첨제50%로 공급 함</t>
  </si>
  <si>
    <t>• 신청자격 및 요건 등의 기준은 “최초 입주자모집공고일" 현재이며, 면적은 전용면적을 기준으로 함</t>
  </si>
  <si>
    <t>구분</t>
  </si>
  <si>
    <t>아파트
코드</t>
  </si>
  <si>
    <t>주택관리
번      호
(모델번호)</t>
  </si>
  <si>
    <t>주택형별
(㎡)</t>
  </si>
  <si>
    <t>세대별계약면적(㎡)</t>
  </si>
  <si>
    <t>대지
지분
(㎡)</t>
  </si>
  <si>
    <t>층별구분</t>
  </si>
  <si>
    <t>해당
세대
수</t>
  </si>
  <si>
    <t>분양가격</t>
  </si>
  <si>
    <t>계약금</t>
  </si>
  <si>
    <t>중  도  금</t>
  </si>
  <si>
    <t>잔     금
(입주
지정일)</t>
  </si>
  <si>
    <t>세대별공급면적</t>
  </si>
  <si>
    <t>기타공용</t>
  </si>
  <si>
    <t>지하주차장</t>
  </si>
  <si>
    <t>계약면적</t>
  </si>
  <si>
    <t>대지비</t>
  </si>
  <si>
    <t>건축비</t>
  </si>
  <si>
    <t>소계</t>
  </si>
  <si>
    <t>1회</t>
  </si>
  <si>
    <t>2회</t>
  </si>
  <si>
    <t>3회</t>
  </si>
  <si>
    <t>4회</t>
  </si>
  <si>
    <t>주거전용</t>
  </si>
  <si>
    <t>주거공용</t>
  </si>
  <si>
    <t>공급면적소계</t>
  </si>
  <si>
    <t>계약시</t>
  </si>
  <si>
    <t>계약후
30일이내</t>
  </si>
  <si>
    <t>민
영
주
택</t>
  </si>
  <si>
    <t>최상층</t>
  </si>
  <si>
    <t>201동 2402,2403호
203동 2602,2603호
204동 2702,2703호
207동 2402,2403호</t>
  </si>
  <si>
    <t>11~차상층</t>
  </si>
  <si>
    <t>201동 2~3호라인 11~23층
203동 2호라인 13~25층, 3호라인 16~25층
204동 2호라인 11~26층, 3호라인 13~26층
207동 2~3호라인 11~23층</t>
  </si>
  <si>
    <t>11~12층</t>
  </si>
  <si>
    <t>203동 2호라인 11~12층, 3호라인 11~15층
204동 3호라인 11~12층</t>
  </si>
  <si>
    <t>5~10층</t>
  </si>
  <si>
    <t>201동 2~3호라인 5~10층
207동 2~3호라인 5~10층</t>
  </si>
  <si>
    <t>4~10층</t>
  </si>
  <si>
    <t>201동 402,403호
203동 2~3호라인 5~10층
204동 2~3호라인 5~10층
207동 402,403호</t>
  </si>
  <si>
    <t>4층</t>
  </si>
  <si>
    <t>203동 402호,403호
204동 402호,403호</t>
  </si>
  <si>
    <t>3층</t>
  </si>
  <si>
    <t>201동 302호,303호
207동 302호,303호</t>
  </si>
  <si>
    <t>203동 302호,303호
204동 302호,303호</t>
  </si>
  <si>
    <t>2층</t>
  </si>
  <si>
    <t>201동 202호,203호
207동 202호,203호</t>
  </si>
  <si>
    <t>203동 202호,203호
204동 202호,203호</t>
  </si>
  <si>
    <t>1층</t>
  </si>
  <si>
    <t>201동 102호,103호
207동 102호,103호</t>
  </si>
  <si>
    <t>203동 102호,103호
204동 102호,103호</t>
  </si>
  <si>
    <t>201동 1904호
203동 1904호</t>
  </si>
  <si>
    <t>201동 1901호, 203동 1901호
204동 1901호, 207동 2001호</t>
  </si>
  <si>
    <t>201동 4호라인 11~18층
203동 4호라인 11~18층</t>
  </si>
  <si>
    <t>201동 1호라인 11~18층
203동 1호라인 11~18층
204동 1호라인 11~18층
207동 1호라인 11~19층</t>
  </si>
  <si>
    <t>201동 4호라인 5~10층
203동 4호라인 5~10층</t>
  </si>
  <si>
    <t>201동 404호, 203동 404호
201동 1호라인 5~10층
203동 1호라인 5~10층
204동 1호라인 5~10층
207동 1호라인 5~10층</t>
  </si>
  <si>
    <t>201동 401호, 203동 401호
204동 401호, 207동 401호</t>
  </si>
  <si>
    <t>201동 304호
203동 304호</t>
  </si>
  <si>
    <t>201동 301호, 203동 301호
204동 301호, 207동 301호</t>
  </si>
  <si>
    <t>201동 204호
203동 204호</t>
  </si>
  <si>
    <t>202동 1901호
206동 1901호</t>
  </si>
  <si>
    <t>차상층</t>
  </si>
  <si>
    <t>202동 1902호
206동 1902호</t>
  </si>
  <si>
    <t>18층</t>
  </si>
  <si>
    <t>206동 1801호</t>
  </si>
  <si>
    <t>202동 1~2호라인 11~18층
206동 1호라인 11~17층
206동 2호라인 11~18층</t>
  </si>
  <si>
    <t>202동 1~2호라인 5~10층
206동 1~2호라인 5~10층</t>
  </si>
  <si>
    <t>202동 401,402호
206동 401,402호</t>
  </si>
  <si>
    <t>202동 301,302호
206동 301,302호</t>
  </si>
  <si>
    <t>202동 202호
206동 202호</t>
  </si>
  <si>
    <t>202동 102호
206동 102호</t>
  </si>
  <si>
    <t>205동 3001,3002호
207동 2304,2305호
208동 2301,2302호</t>
  </si>
  <si>
    <t>205동 1~2호라인 11~29층
207동 4~5호라인 11~22층
208동 1~2호라인 11~22층</t>
  </si>
  <si>
    <t>205동 1001호
207동 4~5호라인 5~10층
208동 1~2호라인 5~10층</t>
  </si>
  <si>
    <t xml:space="preserve"> (단위:금액-천원, 면적-㎡)</t>
  </si>
  <si>
    <t>포항 양덕 e-편한세상 입주자모집공고(2차)</t>
  </si>
  <si>
    <t>205동 1호라인 5~9층
205동 2호라인 5~10층
207동 404,405호
208동 401,402호</t>
  </si>
  <si>
    <t>205동 401,402호</t>
  </si>
  <si>
    <t>207동 304,305호
208동 301,302호</t>
  </si>
  <si>
    <t>205동 301,302호</t>
  </si>
  <si>
    <t>208동 201,202호</t>
  </si>
  <si>
    <t>205동 202호</t>
  </si>
  <si>
    <t>208동 101,102호</t>
  </si>
  <si>
    <t>205동 102호</t>
  </si>
  <si>
    <t>204동 2904,2905호</t>
  </si>
  <si>
    <t>204동 4~5호라인 11~28층</t>
  </si>
  <si>
    <t>10층</t>
  </si>
  <si>
    <t>204동 1005호</t>
  </si>
  <si>
    <t>204동 4호라인 5~10층
204동 5호라인 5~9층</t>
  </si>
  <si>
    <t>204동 404,405호</t>
  </si>
  <si>
    <t>204동 304,305호</t>
  </si>
  <si>
    <t>▣ 공통사항</t>
  </si>
  <si>
    <t>▣ 중도금 무이자 대출 안내</t>
  </si>
  <si>
    <t>공급
면적
(㎡)</t>
  </si>
  <si>
    <t>구분</t>
  </si>
  <si>
    <t>기본공사비(A)</t>
  </si>
  <si>
    <t>확장공사비(B)</t>
  </si>
  <si>
    <t>계약자 부담금액(B-A)</t>
  </si>
  <si>
    <t>기본공사비(A)</t>
  </si>
  <si>
    <t>▣ 발코니 확장 금액</t>
  </si>
  <si>
    <t xml:space="preserve"> • 건축법 시행령 제2조 제1항 제15호, 제46조 제4항 · 제5항의 규정에 의해 공동주택의 발코니는 관계법령이 허용하는 기준 내에서 구조 변경할 수 있으며, 발코니 구조변경은 입주자 모집공고 시 공개된 금액의 
   총액 범위 내에서 시공사에서 정한 기준에 따라 별도계약을 체결할 수 있음(2005.12.02 개정·시행)</t>
  </si>
  <si>
    <t xml:space="preserve"> • 발코니 확장 공사비 공급가격은 확장으로 인해 기존 설치 항목의 미설치 감소비용과 추가 설치항목 증가 비용이 정산된 금액이며, 부가가치세가 포함된 금액임.</t>
  </si>
  <si>
    <t xml:space="preserve"> • 상기 비용은 발코니 확장과 관련된 마감자재 변경 및 제품의 품절, 품귀 등의 사유로 인하여 조정될 수 있음</t>
  </si>
  <si>
    <t xml:space="preserve"> • 추가선택 옵션금액은 발코니 확장계약후 선택이 가능합니다.</t>
  </si>
  <si>
    <t>(단위 : ㎡ , 원)</t>
  </si>
  <si>
    <t>116.68 A</t>
  </si>
  <si>
    <t>116.71 B</t>
  </si>
  <si>
    <t>160.86</t>
  </si>
  <si>
    <t>193.87</t>
  </si>
  <si>
    <t>포항 양덕 2차 특별 공급세대</t>
  </si>
  <si>
    <t>발코니 확장금액</t>
  </si>
  <si>
    <t>추가선택 옵션금액</t>
  </si>
  <si>
    <t>총 계</t>
  </si>
  <si>
    <t>거실</t>
  </si>
  <si>
    <t>주방</t>
  </si>
  <si>
    <t>안방</t>
  </si>
  <si>
    <t>침실1</t>
  </si>
  <si>
    <t>침실2</t>
  </si>
  <si>
    <t>침실3</t>
  </si>
  <si>
    <t>대피공간</t>
  </si>
  <si>
    <t>확장 계</t>
  </si>
  <si>
    <t>보조주방가구</t>
  </si>
  <si>
    <t>안방
붙박이장</t>
  </si>
  <si>
    <t>침실1
붙박이장</t>
  </si>
  <si>
    <t>침실2
붙박이장</t>
  </si>
  <si>
    <t>침실3
붙박이장</t>
  </si>
  <si>
    <t>거실/주방
바닥타일</t>
  </si>
  <si>
    <t>전동빨래
건조대</t>
  </si>
  <si>
    <t>옵션 계</t>
  </si>
  <si>
    <t>발코니2</t>
  </si>
  <si>
    <t>현관</t>
  </si>
  <si>
    <t xml:space="preserve"> • 중도금에 대하여 공급대금의 60% 범위내(금융기관 및 개인별 대출조건에 따라 차이가 있음) 에서 대출가능함.</t>
  </si>
  <si>
    <t xml:space="preserve"> • 대출이 실행된 경우 "대출금"에 대한 이자는 회사에서 입주지정기간 초일 전일까지의 이자를 부담함. 입주지정기간 초일부터 발생하는 이자는 수분양자(계약자)가 대출받은 금융기관에 직접 납부하여야 함.</t>
  </si>
  <si>
    <t xml:space="preserve"> • 정부의 정책 및 금융기관의 대출축소 및 대출약정 변경으로 대출금 감소시 분양계약자는 회사에 대하여 어떠한 이의도 제기하지 아니하고 계약자가 분양금액을 납부한다.</t>
  </si>
  <si>
    <t>㈜디케이에셋</t>
  </si>
  <si>
    <t>㈜이지건축</t>
  </si>
  <si>
    <t>전기감리</t>
  </si>
  <si>
    <t>통신감리</t>
  </si>
  <si>
    <t>㈜종합건축사사무소 담</t>
  </si>
  <si>
    <t>㈜라인엔지니어링</t>
  </si>
  <si>
    <t>※ 동점차 처리 : 1) 미성년 자녀수가 많은 자    2) 자녀수가 같을 경우 세대주의 연령 (연월일 계산)이 많은 자</t>
  </si>
  <si>
    <t>서울-주택2002-0034호</t>
  </si>
  <si>
    <r>
      <t xml:space="preserve">    - 특별공급 대상자 : 주택공급에관한 규칙 제19조제2항에 해당하는 자로서 해당기관장의 추천을 받으신 분
                        (단, 분양가상한제 적용주택에 이미 당첨되어 재당첨 제한기간 내에 있는 자는 제외)
                        최초 입주자 모집공고일 현재 무주택세대주로서 주택공급에 관한규칙 제 19조 2항 각 호에 해당하는분 (단, 포항시 주택건설지역에 3개월 이상 거주하는 자에 한함)
    - 특별공급 세대   : 전용85㎡이하 주택 건설량의 10%범위이내로 총</t>
    </r>
    <r>
      <rPr>
        <b/>
        <sz val="15"/>
        <color indexed="10"/>
        <rFont val="굴림체"/>
        <family val="3"/>
      </rPr>
      <t>38</t>
    </r>
    <r>
      <rPr>
        <sz val="15"/>
        <rFont val="굴림체"/>
        <family val="3"/>
      </rPr>
      <t>세대</t>
    </r>
  </si>
  <si>
    <t>계</t>
  </si>
  <si>
    <r>
      <t xml:space="preserve">    - 주택공급에 관한 규칙 제19조 제6항에 해당하는 자로서 최초 입주자모집공고일 현재 </t>
    </r>
    <r>
      <rPr>
        <b/>
        <sz val="15"/>
        <color indexed="10"/>
        <rFont val="굴림체"/>
        <family val="3"/>
      </rPr>
      <t>포항시 주택건설지역에 3개월이상 거주</t>
    </r>
    <r>
      <rPr>
        <sz val="15"/>
        <rFont val="굴림체"/>
        <family val="3"/>
      </rPr>
      <t xml:space="preserve">하면서 만20세미만의 직계 자녀 3명이상을 둔 무주택 세대주(세대주를 포함하여 배우자 또는 직계존비속인
      세대원 전원이 주택을 소유하고 있지 아니한 세대의 세대주)에게 건설량의 3%범위인 </t>
    </r>
    <r>
      <rPr>
        <b/>
        <sz val="15"/>
        <color indexed="10"/>
        <rFont val="굴림체"/>
        <family val="3"/>
      </rPr>
      <t>17</t>
    </r>
    <r>
      <rPr>
        <sz val="15"/>
        <rFont val="굴림체"/>
        <family val="3"/>
      </rPr>
      <t>세대 내에서 특별 공급함
    - 단, 60세 이상의 직계존속 또는 장애인인 직계존속을 부양하고 있는 호주승계예정자는 세대주가 아니어도 이를 세대주로 간주함 
    - 청약예금 가입여부 및 과거에 당첨된 사실여부에 관계없이 신청이 가능함. 단, 분양가 상한제 적용주택에 당첨된 사실이 있는 자 중 재당첨제한 기간내에 있는 자는 제외
    - 과거에 주택을 소유하였더라도 입주자모집공고일 현재 무주택세대주이면 신청이 가능함.
    - 입주자모집공고일 현재 3자녀 모두 민법상 미성년자(만20세 미만)이어야 함
    - 자녀수에는 입양자녀도 포함됨. 단, 임신중에 있는 태아는 제외됨
    - 입주자 선정방법 : 3자녀특별공급 배점표에 의한 점수 순에 따라 대상자를 선정함</t>
    </r>
  </si>
  <si>
    <t xml:space="preserve"> ▣ 주택공급에 관한 규칙 제8조의 규정에 의하여 경상북도 포항시 건축과-12158호(2007.12.20.)로 입주자 모집공고 승인</t>
  </si>
  <si>
    <t>총세대수의 3%</t>
  </si>
  <si>
    <t xml:space="preserve">   - 주민등록등본 1통(본인이 주민등록등본에 배우자가 등재되어 있지 않은 경우에는 배우자의 주민등록등본 추가제출) </t>
  </si>
  <si>
    <t xml:space="preserve">   - 주민등록초본 1통(본인이 인정받고자 하는 포항시 거주기간 또는 세대주 기간이 주민등록등본만으로 입증할 수 없는 경우에 한함.) </t>
  </si>
  <si>
    <r>
      <t>• 최초 입주자모집공고일</t>
    </r>
    <r>
      <rPr>
        <b/>
        <sz val="15"/>
        <color indexed="53"/>
        <rFont val="굴림체"/>
        <family val="3"/>
      </rPr>
      <t>(2007.12.  )</t>
    </r>
    <r>
      <rPr>
        <sz val="15"/>
        <rFont val="굴림체"/>
        <family val="3"/>
      </rPr>
      <t xml:space="preserve"> 현재 </t>
    </r>
    <r>
      <rPr>
        <b/>
        <sz val="15"/>
        <color indexed="10"/>
        <rFont val="굴림체"/>
        <family val="3"/>
      </rPr>
      <t>포항시 주택건설지역에 3개월 이상 거주</t>
    </r>
    <r>
      <rPr>
        <b/>
        <sz val="15"/>
        <rFont val="굴림체"/>
        <family val="3"/>
      </rPr>
      <t xml:space="preserve">하는 </t>
    </r>
    <r>
      <rPr>
        <sz val="15"/>
        <rFont val="굴림체"/>
        <family val="3"/>
      </rPr>
      <t>세대주 또는 만20세 이상인 분【국내에 거주하고 있는 재외동포(재외국민, 외국국적 동포) 및 외국인 포함】</t>
    </r>
  </si>
  <si>
    <r>
      <t xml:space="preserve"> • 융자 은행은 </t>
    </r>
    <r>
      <rPr>
        <b/>
        <sz val="15"/>
        <color indexed="10"/>
        <rFont val="굴림체"/>
        <family val="3"/>
      </rPr>
      <t>국민은행 두호동 지점</t>
    </r>
    <r>
      <rPr>
        <b/>
        <sz val="15"/>
        <color indexed="53"/>
        <rFont val="굴림체"/>
        <family val="3"/>
      </rPr>
      <t>임</t>
    </r>
    <r>
      <rPr>
        <sz val="15"/>
        <rFont val="굴림체"/>
        <family val="3"/>
      </rPr>
      <t>.(융자은행은 사정에 따라 변동 될수 있음.)</t>
    </r>
  </si>
  <si>
    <t xml:space="preserve"> • 아파트 배치구조 및 동·호수별 위치에 따라 일조권, 조망권, 소음 등으로 환경권 및 사생활 등이 침해될 수 있음을 확인하고 계약 체결하여야 하며 이로 인하여 이의를 제기할 수 없음</t>
  </si>
  <si>
    <t>세대</t>
  </si>
  <si>
    <t>천원</t>
  </si>
  <si>
    <t>• 신청접수는 당첨자 발표일이 동일한 입주자모집공고분 전체에 대하여 1인 1건만 신청가능하며, 2건이상 신청시 청약 모두를 무효처리함</t>
  </si>
  <si>
    <t>• 상기 주택에 신청하여 당첨된 청약관련 예금통장은 계약체결 여부와 무관하게 재사용이 불가함</t>
  </si>
  <si>
    <t>• 상기 주택에 신청하여 당첨될 경우 전산 관리 되며, 향후 투기과열지구 청약시 1순위 청약신청에 제한을 받을수 있음.</t>
  </si>
  <si>
    <t>전용
면적</t>
  </si>
  <si>
    <t xml:space="preserve">• 청약부금에 가입하여 2년이 경과하고 납입인정금액이 85㎡이하 주택에
  신청 가능한 청약예금 예치금액 이상인 분
• 청약저축에 가입하여 2년이 경과하고 매월 약정납입일에 월 납입금을
  24회 이상 불입한 1순위자로서 최초입주자모집공고일 전일까지 해당
  청약예금으로 전환한 분 
• 80. 8. 29이전 국민은행 재형저축에 가입하였거나 81. 5. 22이전 국민
  주택 청약부금 가입자중 청약자격 제1순위자로서 최초 입주자모집공고
  전일까지 85㎡이하 주택에 신청가능한 청약예금으로 전환한 분 </t>
  </si>
  <si>
    <t>• 각 주택형에 신청가능한 청약예금에 가입하여 2년이 경과한 분 
• 청약부금에 가입하여 각 주택형에 신청 가능한 청약예금 예치금액으로
  변경 후 신청일 현재 1년이 경과한 분(85㎡초과 주택에 한함) 
• 청약저축에 가입하여 2년이 경과된 1순위자로 납입인정금액이 지역별 
  청약예금 예치금액 이상인 분으로서 최초입주자모집공고 전일까지 해당
  청약예금으로 전환한 분
• 1순위 청약제한 대상에 해당되지 않는 분
  (※‘1순위 청약제한 대상’참조)</t>
  </si>
  <si>
    <t>• 청약부금에 가입하여 6개월이 경과하고 납입인정금액이 85㎡이하 주택에
  신청가능한 청약예금 예치금액 이상인 분
• 청약저축에 가입하여 6개월이 경과하고 매월 약정납입일에 월납입금액을
  6회이상 불입한 2순위자로서 납입인정금액이 85㎡이하 주택에 신청가능한
  청약예금 예치금액 이상인 자로서 최초입주자모집공고일 전일까지 해당
  청약예금으로 전환한 분</t>
  </si>
  <si>
    <t>• 각 주택형에 신청가능한 청약예금에 가입하여 6개월이 경과한 분
• 1순위자중 1순위 청약제한 대상에 해당되시는 분</t>
  </si>
  <si>
    <t xml:space="preserve"> • 청약신청 시 유의사항</t>
  </si>
  <si>
    <t xml:space="preserve">   - 청약신청 시 은행에서는 청약자의 청약자격에 대해 확인(검증)없이 청약자가 주택공급신청서에 기재한 사항만으로 청약접수를 받습니다. </t>
  </si>
  <si>
    <t>면적 (㎡)</t>
  </si>
  <si>
    <t>3자녀특별공급</t>
  </si>
  <si>
    <t>총세대수의 3%</t>
  </si>
  <si>
    <t>전용85㎡이하 세대수의 10%</t>
  </si>
  <si>
    <t>비고</t>
  </si>
  <si>
    <t>▣ 계약 시 구비사항</t>
  </si>
  <si>
    <t>제3자  대리 계약 시 추가사항</t>
  </si>
  <si>
    <t>가점항목</t>
  </si>
  <si>
    <t>가점구분</t>
  </si>
  <si>
    <t>점수</t>
  </si>
  <si>
    <t>1년 이상 ~ 2년 미만</t>
  </si>
  <si>
    <t>2년 이상 ~ 3년 미만</t>
  </si>
  <si>
    <t>3년 이상 ~ 4년 미만</t>
  </si>
  <si>
    <t>4년 이상 ~ 5년 미만</t>
  </si>
  <si>
    <t>5년 이상 ~ 6년 미만</t>
  </si>
  <si>
    <t>6년 이상 ~ 7년 미만</t>
  </si>
  <si>
    <t>7년 이상 ~ 8년 미만</t>
  </si>
  <si>
    <t>8년 이상 ~ 9년 미만</t>
  </si>
  <si>
    <t>순위</t>
  </si>
  <si>
    <t>구  분</t>
  </si>
  <si>
    <t>신 청 자 격</t>
  </si>
  <si>
    <t>거주구분</t>
  </si>
  <si>
    <t>접수일자</t>
  </si>
  <si>
    <t>청약접수장소 / 시간</t>
  </si>
  <si>
    <t>추첨 및 당첨자발표</t>
  </si>
  <si>
    <t>특별공급(3자녀이상)</t>
  </si>
  <si>
    <t>전주택형</t>
  </si>
  <si>
    <t>• 위 3자녀 특별공급 신청자격 구비자</t>
  </si>
  <si>
    <t>당사 견본주택 (09:30~12:30)</t>
  </si>
  <si>
    <t>1순위</t>
  </si>
  <si>
    <t>공통</t>
  </si>
  <si>
    <t>가점제대상자</t>
  </si>
  <si>
    <t>• 주택소유사실이 없는 세대에 속한 분</t>
  </si>
  <si>
    <t>추첨제대상자</t>
  </si>
  <si>
    <t>• 1주택을 소유한 세대에 속한 분</t>
  </si>
  <si>
    <t>85㎡ 이하</t>
  </si>
  <si>
    <t>2순위</t>
  </si>
  <si>
    <t>• 2순위 청약자 전원</t>
  </si>
  <si>
    <t xml:space="preserve">• 해당사항 없음（별도 추첨제 신청자격 없음） </t>
  </si>
  <si>
    <t>3순위</t>
  </si>
  <si>
    <t xml:space="preserve">• 상기 1순위 및 2순위에 해당되지 아니한 분 </t>
  </si>
  <si>
    <t>9년 이상 ~ 10년 미만</t>
  </si>
  <si>
    <t>10년 이상 ~ 11년 미만</t>
  </si>
  <si>
    <t>11년 이상 ~ 12년 미만</t>
  </si>
  <si>
    <t>12년 이상 ~ 13년 미만</t>
  </si>
  <si>
    <t>13년 이상 ~ 14년 미만</t>
  </si>
  <si>
    <t>14년 이상 ~ 15년 미만</t>
  </si>
  <si>
    <t>15년 이상</t>
  </si>
  <si>
    <t>0명</t>
  </si>
  <si>
    <t>1명</t>
  </si>
  <si>
    <t>2명</t>
  </si>
  <si>
    <t>3명</t>
  </si>
  <si>
    <t>4명</t>
  </si>
  <si>
    <t>5명</t>
  </si>
  <si>
    <t>6명 이상</t>
  </si>
  <si>
    <t>6월 미만</t>
  </si>
  <si>
    <t>6월 이상 ~ 1년 미만</t>
  </si>
  <si>
    <t>총점</t>
  </si>
  <si>
    <t>-</t>
  </si>
  <si>
    <t>특별공급일반</t>
  </si>
  <si>
    <t>(1), (2) : 주민등록등본이나, 호적등본으로 확인 / (3) : 건교부 등 주택소유 전산검색으로 확인 / (4) : 주민등록 등본이나 주민등록 초본으로 확인</t>
  </si>
  <si>
    <t>5회</t>
  </si>
  <si>
    <t>6회</t>
  </si>
  <si>
    <t>소계</t>
  </si>
  <si>
    <t>• 인터넷·KB모바일 청약신청서비스 안내</t>
  </si>
  <si>
    <t>구분</t>
  </si>
  <si>
    <t>국민은행(舊, 주택은행 포함)에 청약통장을 가입하신 분</t>
  </si>
  <si>
    <t>금융결제원(국민은행을 제외한 은행에 청약통장을 가입하신 분)</t>
  </si>
  <si>
    <t>특별공급
(3자녀 이상)</t>
  </si>
  <si>
    <t>본인</t>
  </si>
  <si>
    <t xml:space="preserve">   사전에 변경하지 않을시에는 불이익을 받을수 있음.</t>
  </si>
  <si>
    <t>공급
세대수</t>
  </si>
  <si>
    <t xml:space="preserve"> • 중도금은 당해 주택의 건축공정이 아파트인 경우 전체 공사비(부지매입비를 제외한다)의 50% 이상이 투입된 때를 기준으로 전후 각 2회 이상 분할하여 받으며, 상기 중도금 납부일자는 예정일자이며 </t>
  </si>
  <si>
    <t xml:space="preserve">   감리자의 건축공정 확인에 따라 추후 변동될 수 있음(다만 동별 건축공정이 31% 이상이어야 함)</t>
  </si>
  <si>
    <t xml:space="preserve"> • 청약자격 전산등록을 완료하신분중 주민등록사항(거주지지역)등 청약자격이 변동된 경우에는 반드시 청약신청 이전에 청약통장 가입은행에 관련서류를 제출하여 전산등록 사항을 변경하여야 하며, </t>
  </si>
  <si>
    <t xml:space="preserve"> • 상기116.68㎡ 는 과거 35A평형, 116.71㎡는 과거 35B평형, 117.60㎡는 과거 35C평형, 160.86㎡는 과거 48평형, 193.87㎡는 과거 58평형에 해당함.</t>
  </si>
  <si>
    <t xml:space="preserve">• 최초 입주자모집공고일 현재 무주택세대주 입증서류(건물등기등본 또는 건축물관리대장, 기타 무주택자임을 증명하는 서류 중 1통) 
• 주민등록등본, 주민등록초본 및 인감증명서(용도 : 주택공급신청용) 각1통 
• 특별공급신청서(당사 견본주택 비치) 및 배점기준표(당사 견본주택 비치) 
• 호적등본 1통(해당자 : 자녀의 전부 또는 일부가 본인의 주민등록등본에 등재되어 있지 아니한 자, 혹은 만 60세 이상의 직계존속이나 장애인인 직계존속을 부양하고 있는 호주승계예정자로서
  세대주가 아닌 자에 한함 
• 장애인등록증 사본1부 (장애인인 직계존속을 부양하고 있는 호주승계예정자로서 세대주가 아닌 자에 한함 
• 인감도장, 주민등록증 </t>
  </si>
  <si>
    <t>일반공급</t>
  </si>
  <si>
    <t>본인 신청시
(배우자 포함)</t>
  </si>
  <si>
    <t>• 주택공급신청서 (1, 2순위 : 청약통장 가입은행 비치, 3순위 : 국민은행 비치) 
• 청약예금, 청약부금 통장 (1, 2순위자에 한함) 
• 예금인장 (1, 2순위자에 한함) 또는 본인·배우자 서명 
• 주민등록증(본인 또는 배우자), 재외동포는 국내거소 신고증, 외국인은 외국인 등록증 ※ 배우자 대리 신청시 배우자 입증서류 추가 제출 : 주민등록 등, 초본 등 (배우자 관계확인이 가능하여야 함) 
• 청약신청금[제3순위 신청자에 한함]</t>
  </si>
  <si>
    <t>제3자
대리 신청시</t>
  </si>
  <si>
    <t>• 본인 및 배우자 외에는 모두 대리신청자 (직계존·비속 포함)로 간주하며, 상기 구비사항 외에 아래의 서류를 추가로 구비하여야 함.
 - 청약자의 인감증명서 1통 (용도 : 주택공급신청위임용) : 단, 외국인의 경우 본국 관공서의 증명 (서명인증서) 이나 이에 관한 공정증서
 - 청약자의 인감도장 (재외동포 또는 외국인이 인증된 서명으로 공급신청 위임시는 제출 생략)
 - 청약자의 인감도장이 날인된 위임장 1통 (양식은 당사 견본주택에 비치)
 - 대리신청자의 주민등록증 (재외동포는 국내거소 신고증, 외국인은 외국인 등록증) 
 ※ 청약자 주민등록증 제출 생략가능</t>
  </si>
  <si>
    <t>• 노약자 · 장애우 등 창구 청약시 구비서류</t>
  </si>
  <si>
    <t>이용대상</t>
  </si>
  <si>
    <t>인터넷</t>
  </si>
  <si>
    <t>• 청약통장 가입은행에서 인터넷뱅킹 서비스 이용 신청을 하신 분
• 1·2순위 : 최초 입주자모집공고일 현재 해당 순위가 발생한 분으로 청약자격 전산등록을 하신 분
• 3순위 : 지정은행 뱅킹계좌에 3순위 청약신청금 이상의 잔액을 유지하고 계신 분</t>
  </si>
  <si>
    <t>KB모바일</t>
  </si>
  <si>
    <t>• 국민은행 MBANK, KBANK, BANKON 서비스 이용신청을 하신 분(WIPI 기종만 가능)</t>
  </si>
  <si>
    <t>이용방법 및 절차</t>
  </si>
  <si>
    <t>• 인터넷 홈페이지(www.kbstar.com)접속→부동산→분양관→사이버청약지점→인터넷청약</t>
  </si>
  <si>
    <t>• 청약통장 가입은행 또는 금융결제원 홈페이지(www.apt2you.com) 접속
→청약센터→주택청약신청</t>
  </si>
  <si>
    <t>• SKT : MBANK접속→KB StartNet→모바일주택청약→PIN입력→주택청약신청
• KTF, LGT : KB뱅킹→모바일주택청약→PIN입력→주택청약 신청</t>
  </si>
  <si>
    <t>※ 상기 제 증명서류 중 주민등록 등 • 초본은 최초입주자 모집공고일 또는 청약자의 전산등록 기준 3개월 이내 발행분에 한함.(단, 주민등록상에 변경사항이 있을경우 변경서류 제출)</t>
  </si>
  <si>
    <t>※ 신청자 착오로 인해 잘못 접수된 청약신청분의 당첨으로 인한 당첨취소 및 부적격 결과에 대해서는 당사는 책임지지 않음</t>
  </si>
  <si>
    <t>• 청약 가점항목 및 적용 기준</t>
  </si>
  <si>
    <t>적용기준</t>
  </si>
  <si>
    <t>무주택기간
(32점)</t>
  </si>
  <si>
    <t>1년 미만</t>
  </si>
  <si>
    <r>
      <t xml:space="preserve">▶ 입주자모집공고일 현재 무주택 대상자 </t>
    </r>
    <r>
      <rPr>
        <sz val="15"/>
        <rFont val="굴림"/>
        <family val="3"/>
      </rPr>
      <t xml:space="preserve">
 - 입주자모집공고일 현재 입주자저축  가입자의 주민등록등본에 등재된 가입자 및 세대원 전원이 주택을 소유하고 있지 않아야 함
    → 세대원의 범위 : 배우자(주민등록이 분리된 배우자 및 그 세대원 포함), 직계존속(배우자의 직계존속 포함), 직계비속
 - 주택공급에 관한 규칙 제6조 제3항의 어느 하나에 해당하는 주택을 소유하고 있는 경우 해당 주택은 무주택으로 인정함
▶ </t>
    </r>
    <r>
      <rPr>
        <b/>
        <sz val="15"/>
        <rFont val="굴림"/>
        <family val="3"/>
      </rPr>
      <t>무주택기간 산정 대상자</t>
    </r>
    <r>
      <rPr>
        <sz val="15"/>
        <rFont val="굴림"/>
        <family val="3"/>
      </rPr>
      <t xml:space="preserve">
 - 입주자저축 가입자와 배우자
▶ </t>
    </r>
    <r>
      <rPr>
        <b/>
        <sz val="15"/>
        <rFont val="굴림"/>
        <family val="3"/>
      </rPr>
      <t>무주택기간 산정 기준</t>
    </r>
    <r>
      <rPr>
        <sz val="15"/>
        <rFont val="굴림"/>
        <family val="3"/>
      </rPr>
      <t xml:space="preserve">
 - 입주자저축 가입자 연령기준 만30세 이후부터 계속하여 무주택인 기간을 산정. 단, 만30세 이전에 혼인한 경우에는 혼인신고 일로부터 기산하며, 
    입주자저축 가입자 또는 배우자가 과거 주택을 소유하고 있다가 처분한 경우에는 처분 이후 무주택자가 된 시점부터 무주택 기간 산정
 - 만 30세 미만으로서 미혼인 무주택자의 가점점수는 “0”점임</t>
    </r>
  </si>
  <si>
    <t>부양가족수
(35점)</t>
  </si>
  <si>
    <t>640437 - 04 - 000136</t>
  </si>
  <si>
    <t>국민이하</t>
  </si>
  <si>
    <t>국민초과</t>
  </si>
  <si>
    <r>
      <t xml:space="preserve">▶ 부양가족 인정 대상자 
 - </t>
    </r>
    <r>
      <rPr>
        <sz val="15"/>
        <rFont val="굴림"/>
        <family val="3"/>
      </rPr>
      <t xml:space="preserve">입주자모집공고일 현재 청약통장 가입자의 주민등록등본에 등재된 세대원을 부양가족으로 인정함.
    → 세대원의 범위 : 배우자(주민등록이 분리된 배우자 및 그 세대원 포함), 직계존속(배우자의 직계존속 포함), 직계비속(미혼인 자녀에 한하여
        부모가 사망한 경우에는 손자·손녀를 포함)
▶ </t>
    </r>
    <r>
      <rPr>
        <b/>
        <sz val="15"/>
        <rFont val="굴림"/>
        <family val="3"/>
      </rPr>
      <t>직계존속의 부양가족 인정기준</t>
    </r>
    <r>
      <rPr>
        <sz val="15"/>
        <rFont val="굴림"/>
        <family val="3"/>
      </rPr>
      <t xml:space="preserve">
 - 입주자모집공고일 현재 세대주인 입주자저축 가입자 또는 배우자와 최근 3년 이상 계속하여 동일주민등록표상에 등재되어 있는 경우
    부양가족으로 인정
▶ </t>
    </r>
    <r>
      <rPr>
        <b/>
        <sz val="15"/>
        <rFont val="굴림"/>
        <family val="3"/>
      </rPr>
      <t xml:space="preserve">만30세 이상인 미혼 자녀의 부양가족 인정기준
 - </t>
    </r>
    <r>
      <rPr>
        <sz val="15"/>
        <rFont val="굴림"/>
        <family val="3"/>
      </rPr>
      <t>입주자저축 가입자 또는 배우자의 주민등록등본에 입주자모집공고일로부터 최근 1년 이상 계속하여 등재되어 있는 경우 부양가족으로 인정</t>
    </r>
  </si>
  <si>
    <t>입주자저축
가입기간
(17점)</t>
  </si>
  <si>
    <t>▶ 입주자모집공고일 현재 입주자저축 가입자의 가입기간을 기준으로 하며, 
입주자저축의 종류, 금액, 가입자 명의변경을 한 경우에도 최초 가입일을 기준으로 가입기간을 산정함</t>
  </si>
  <si>
    <t xml:space="preserve"> ▣ 신청접수방법</t>
  </si>
  <si>
    <t xml:space="preserve"> • 전용면적 85㎡ 이하인 민영주택은 일반공급대상 주택수의 75%를 청약가점제, 25%는 추첨제로 공급하며, 청약가점제 신청접수결과 미달된 세대수는 동 순위내 추첨제로 전환하여 공급함</t>
  </si>
  <si>
    <t xml:space="preserve"> • 전용면적 85㎡ 초과주택은 일반공급대상 주택수의 50%는 청약가점제, 50%는 추첨제로 공급하며, 청약가점제 신청접수결과 미달된 세대수는 동 순위내 추첨제로 전환하여 공급함</t>
  </si>
  <si>
    <t xml:space="preserve"> • 입주자 선정은 주택공급에 관한 규칙에서 정한 순위에 의함</t>
  </si>
  <si>
    <t xml:space="preserve"> • 신청자의 착오로 인한 잘못된 신청에 대해서는 취소 및 정정이 불가하며 이에 대한 책임은 청약신청자에게 있음</t>
  </si>
  <si>
    <t xml:space="preserve"> ▣ 청약신청시 유의사항</t>
  </si>
  <si>
    <t xml:space="preserve">   - 건전한 주택청약 문화 정착을 위한 정부 방침에 따라 인터넷 청약 의무적 적용시행 아파트로서 반드시  청약이전에 청약통장 가입은행을 방문하여 인터넷뱅킹 가입 및 공인인증서를 발급받으시어 청약하시길 바랍니다.</t>
  </si>
  <si>
    <t xml:space="preserve">   - 그러므로 청약신청을 하고자 하시는 분께서는 본인의 청약자격(거주지역, 거주개시일, 주택소유여부 등)을 사전에 정확하게 확인하시고 난 후 청약하여 주시기 바랍니다.</t>
  </si>
  <si>
    <t xml:space="preserve">   - 거주지역별, 자격별 청약접수 일정이 다르므로 반드시 입주자모집공고문을 참고하시기 바랍니다.</t>
  </si>
  <si>
    <t xml:space="preserve"> • 청약자격 기재방법</t>
  </si>
  <si>
    <t xml:space="preserve">   - 거주개시일 : 주민등록 등 · 초본 등으로 확인한 주택건설지역(시, 군 단위)전입일을 기재</t>
  </si>
  <si>
    <t xml:space="preserve"> • 청약신청 시 청약자격 및 청약가점 착오기재 등에 따라 부적격으로 판정되어 계약체결이 불가능한 경우 당사에서 책임지지 않으며, 모든 책임은 청약자 본인에게 있습니다.</t>
  </si>
  <si>
    <t xml:space="preserve"> • 인터넷 청약 신청시 신청당일 마감시간전까지 신청내용을 변경(취소 또는 취소 후 재신청)할 수 있으며, 마감시간 종료후에는 변경이 불가능하오니, 유의하시기 바랍니다.</t>
  </si>
  <si>
    <t>▣ 주택소유에 대한 유의사항</t>
  </si>
  <si>
    <t xml:space="preserve"> 1. 건물의 용도는 공부상 표시된 용도를 기준으로 함</t>
  </si>
  <si>
    <t xml:space="preserve"> 2. 주택은 전국에 소재하는 재산세 과세대장에 등재되어 있는 주택으로서 세대주, 배우자 (주민등록이 분리된 배우자 및 그 세대원 포함) 및 세대원 전원이 소유하고 있는 주택이 포함됨</t>
  </si>
  <si>
    <t xml:space="preserve"> 3. 주택매매 등 처분사실은 건물등기부등본 상 등기접수일(미등기주택은 건축물관리대장등본 상 처리일) 기준임</t>
  </si>
  <si>
    <t xml:space="preserve"> 4. 주택공유지분 소유자 및 주택의 용도가 있는 복합건물 소유자도 주택소유자에 해당됨</t>
  </si>
  <si>
    <t xml:space="preserve"> 5. 공유지분으로 주택을 소유한 경우 지분 소유자 전원이 주택소유자로 인정됨</t>
  </si>
  <si>
    <t xml:space="preserve"> 6. 다음에 해당되는 경우에는 주택을 소유하지 않은 것으로 봄</t>
  </si>
  <si>
    <t xml:space="preserve">  - 도시지역이 아닌 지역 또는 면의 행정구역(수도권 제외)에 건축되어 있는 주택으로서 다음에 해당하는 주택의 소유자가 당해 주택건설지역에 거주</t>
  </si>
  <si>
    <t xml:space="preserve">    (상속으로 주택을 소유한 경우에는 피상속인이 거주한 것을 상속인이 거주한 것으로 봄)하다가 다른 주택건설지역으로 이주한 경우</t>
  </si>
  <si>
    <t xml:space="preserve">    ① 사용승인 후 20년 이상 경과된 단독주택 </t>
  </si>
  <si>
    <t xml:space="preserve">    ② 전용면적 85㎡이하의 단독주택 </t>
  </si>
  <si>
    <t xml:space="preserve">    ③ 소유자의 본적지에 건축되어 있는 주택으로서 직계존속 또는 배우자로부터 상속 등에 의하여 이전 받은 단독주택</t>
  </si>
  <si>
    <t xml:space="preserve">  - 개인주택사업자가 분양을 목적으로 주택을 건설하여 이를 분양 완료하였거나 사업주체로부터 부적격자로 통보 받은 날로부터 3개월 이내에 이를 처분한 경우</t>
  </si>
  <si>
    <t xml:space="preserve">  - 세무서에 사업자로 등록한 개인사업자가 그 소속근로자의 숙소로 사용하기 위하여 주택을 소유하고 있거나 사업주체가 정부시책의 일환으로 근로자에게 공급할 </t>
  </si>
  <si>
    <t xml:space="preserve">    목적으로 사업계획승인을 얻어 건설한 주택을 공급받아 소유하고 있는 경우</t>
  </si>
  <si>
    <t xml:space="preserve">  - 전용면적 20㎡이하의 주택(아파트 제외)을 소유하고 있는 경우</t>
  </si>
  <si>
    <t xml:space="preserve">  - 공부상 주택으로 등재되어 있으나 주택이 낡아 사람이 살지 않는 폐가 또는 멸실되었거나 주택 외의 다른 용도로 사용되고 있는 경우로서 사업주체로부터 부적격자로 </t>
  </si>
  <si>
    <t xml:space="preserve">     통보 받은 날로부터 3개월 이내에 이를 멸실시키거나 실제 사용하고 있는 용도로 공부를 정리한 경우</t>
  </si>
  <si>
    <t xml:space="preserve">  - 무허가 건물을 소유하고 있는 경우</t>
  </si>
  <si>
    <t xml:space="preserve"> ▣ 경과기간 및 요건</t>
  </si>
  <si>
    <t xml:space="preserve"> • 전용면적 85㎡초과 102㎡이하 주택에 신청가능한 청약예금, 청약부금 가입자의 경우 85㎡이하 민영주택에 신청가능</t>
  </si>
  <si>
    <t xml:space="preserve"> • 평형변경 요건</t>
  </si>
  <si>
    <t xml:space="preserve">  - 청약예금(청약부금은 납입인정금액이 지역별 전용면적 85㎡이하 청약예금 예치금액 이상 납입한 분에 한함)에 가입하여 가입일 (청약저축에서 청약예금으로 전환한 </t>
  </si>
  <si>
    <t>20010년 3월</t>
  </si>
  <si>
    <t xml:space="preserve"> ※ 세대원 주택소유에 따른 감점 적용 기준</t>
  </si>
  <si>
    <t xml:space="preserve">    - 만 60세 이상 직계존속(배우자 직계존속 포함) 소유 주택  : 2주택 이상인 경우 1주택을 초과하는 주택수마다 5점씩 감점</t>
  </si>
  <si>
    <t xml:space="preserve">     (※ 만 60세 이상 직계존속 소유주택은 주택공급에 관한 규칙 제6조 제3항에 의거 신청자격 판단시 무주택으로 인정은 되나 2주택 이상인 경우 상기 감점기준 적용함)</t>
  </si>
  <si>
    <t xml:space="preserve">    - 만 60세 이상 직계존속외 소유 주택 : 2주택 이상인 경우 주택수마다 5점씩 감점 </t>
  </si>
  <si>
    <t xml:space="preserve">    경우는 전환일, 이미 평형 변경한 경우는 변경일)로 부터 2년 경과시마다 회수에 관계없이 예치금액 변경이 가능하며, 이 경우 금액은 현행 지역별 청약예금 </t>
  </si>
  <si>
    <t xml:space="preserve">    예치금액으로 변경하여야 함</t>
  </si>
  <si>
    <t xml:space="preserve"> • 평형 변경한 자 신청요건</t>
  </si>
  <si>
    <t xml:space="preserve">  - 작은 주택규모로 변경한 분 : 최초 입주자모집공고 전일까지 변경한 경우 신청가능</t>
  </si>
  <si>
    <t xml:space="preserve">  - 큰 주택규모로 변경한 분 : 신청일 현재 1년이 경과한 자는 변경 후 평형만 신청가능(단, 1년 미만인 자는 변경 전 평형만 신청가능)</t>
  </si>
  <si>
    <t xml:space="preserve">  - 청약저축에서 청약예금으로 전환한 분 : 최초 입주자모집공고 전일까지 변경한 경우 신청가능</t>
  </si>
  <si>
    <t xml:space="preserve"> • '94.08.15 이전 청약저축에 가입한 1순위자로서 최초입주자모집공고 전일까지 85㎡이하 청약예금으로 차액을 추가 예치하고 전환하면 1순위 자격으로 청약이 가능함</t>
  </si>
  <si>
    <t xml:space="preserve"> ▣ 3순위 청약신청금</t>
  </si>
  <si>
    <t>구   분</t>
  </si>
  <si>
    <t>금   액</t>
  </si>
  <si>
    <t>신 청 금 납 부 방 법</t>
  </si>
  <si>
    <t>전 주택형</t>
  </si>
  <si>
    <t>100만원</t>
  </si>
  <si>
    <t xml:space="preserve"> • 인터넷 청약시 : 신청금액에 해당되는 은행 잔고를 유지해야 함
 • 은행 방문 청약시 : 가능한 한 신청금액에 해당되는 양산시 소재 금융기관 발행 자기앞수표(가능한 한 1매)로 준비하시기 바람</t>
  </si>
  <si>
    <t xml:space="preserve"> ▣ 3순위 청약신청금 환불</t>
  </si>
  <si>
    <t xml:space="preserve"> • 환불장소 : 청약접수한 은행 본·지점 (단, 청약자 본인의 국민은행 지정계좌로 이체 신청한 분은 당첨자 발표 익영업일에 자동이체됨)</t>
  </si>
  <si>
    <t xml:space="preserve"> • 환불시 구비서류 : 주택공급신청 접수증 및 영수증(당첨자는 원본 및 사본 추가제출), 주민등록증, 신청시 사용 인감 또는 본인·배우자 서명(서명으로 신청한 자, 환불시에 한함)</t>
  </si>
  <si>
    <t xml:space="preserve"> • 제3자 대리환불 시 추가 구비사항 : 상기 환불시 구비서류 외에 청약자의 인감증명서(용도 : 청약신청금 환불위임용)1통 : 외국인의 경우 본국 관공서의 증명(서명인증서)이나 이에 관한 </t>
  </si>
  <si>
    <t xml:space="preserve">                                     공정증서, 인감도장(재외동포 또는 외국인이 인증된 서명으로 공급신청 위임시는 제출 생략), 제3자의 주민등록증(재외동포는 국내거소 신고증, 외국인은 외국인 등록증)</t>
  </si>
  <si>
    <t>21705
-01</t>
  </si>
  <si>
    <t>2007001269
(01)</t>
  </si>
  <si>
    <t>116.680A</t>
  </si>
  <si>
    <t>116.710B</t>
  </si>
  <si>
    <t>21705
-02</t>
  </si>
  <si>
    <t>2007001269
(02)</t>
  </si>
  <si>
    <t>21705
-03</t>
  </si>
  <si>
    <t>2007001269
(03)</t>
  </si>
  <si>
    <t>21705
-04</t>
  </si>
  <si>
    <t>2007001269
(04)</t>
  </si>
  <si>
    <t>21705
-05</t>
  </si>
  <si>
    <t>2007001269
(05)</t>
  </si>
  <si>
    <t>4) 일반공급 순위별 신청자격 및 공급일정</t>
  </si>
  <si>
    <t>• 분양가 상한제 주택 기당첨자 또는 기당첨자가 된 자의 세대에 속한 자는 재당첨 제한기간이 경과되어야만 청약 가능함.</t>
  </si>
  <si>
    <t xml:space="preserve">  ※ 당첨사실 및 주택소유 판단대상 : 청약자 본인, 배우자(주민등록이 분리된 배우자 포함), 청약자 본인 또는 배우자와 같은 주민등록등본에 등재된 직계존속(배우자의 직계존속 포함) 및 직계비속
  ※ 청약신청시 은행에서는 가점항목 등 청약자격을 확인(검증)하지 않고 신청자 기재사항만으로 청약신청을 받으며 당첨자에 한하여 계약 체결시 주민등록등(초)본, 호적등본등 관련서류를 징구하여
     주택공급 신청내용과 청약자격을 대조한 후 청약신청내용과 청약자격이 일치할 경우에 계약체결이 가능하므로 청약신청시 유의하기 바람.  
  ※ 청약신청은 인터넷 청약이 원칙이며 노약자, 장애우 등을 제외하고는 은행 창구에서의 청약접수는 불가함
    [노약자․장애우 창구청약 가능 시간 : 09:30 ~ 16:30, 단, 청약통장 가입은행에서만 가능]
  ※ 가점제 개요(가점항목, 점수, 항목별 판단기준 및 유의사항 등), 주택소유여부 판단기준 등에 대한 자세한 내용은 본 공고 하단‘가점제 및 주택소유관련 유의사항’에서 확인하시기 바람
5) 1순위 청약제한 대상
  - 2주택 이상을 소유한 세대에 속한 분
   ※ 주택소유사실 판단대상 : 청약자 본인, 배우자(주민등록이 분리된 배우자 포함), 청약자 본인 또는 배우자와 같은 주민등록등본에 등재된 직계존속(배우자의 직계존속 포함) 및 직계비속
6) 청약관련예금 변경(전환)시 경과기간 및 요건 (전용면적 기준)
  - 85㎡초과 102㎡이하 주택에 신청 가능한 청약관련예금 가입자의 경우 85㎡이하 민영주택 청약신청이 가능함 
  - 신청가능 전용면적 변경 요건
    ① 청약예금(청약부금은 납입인정금액이 지역별 85㎡ 이하 청약예금 예치금액 이상 납입한 분에 한함)에 가입하여 가입일(청약저축에서 청약예금으로 전환한 경우는 전환일, 이미 신청가능 전용면적을 변경한 경우는 변경일)로부터
       2년 경과시마다 횟수에 관계없이 신청가능 전용면적 변경이 가능하며, 이 경우 금액은 현행 지역별 청약예금 예치금액으로 변경하여야 함.
    ② 94.8.15이전 청약저축에 가입한 제1순위자로서 최초 입주자 모집공고 전일까지 85㎡이하 청약예금으로 차액을 추가 예치하고, 전환하면 제1순위 자격으로 청약이 가능함.
  - 신청가능 전용면적 변경한 자 신청요건
    ① 작은 주택규모로 변경한자 : 최초입주자 모집공고 전일까지 변경한 경우 신청가능
    ② 큰 주택 규모로 변경한 자 : 신청일 현재 1년이 경과한 자는 변경후 전용면적으로만 신청가능(단,1년 미만인 자는 변경전 전용면적으로만 신청가능)
    ③ 청약저축에서 청약예금으로 전환한 자 : 최초입주자 모집공고 전일까지 변경한 경우 신청가능</t>
  </si>
  <si>
    <t xml:space="preserve"> • 층별, 동별, 호별, 라인별, 군별 구분 없이 주택형별, 청약순위별로 구분하여 접수하되 선순위 신청접수 결과 일반공급세대수를 초과할 경우 차순위를 접수치 않음</t>
  </si>
  <si>
    <t xml:space="preserve"> • 1,2순위 : 1순위자중 가점제 대상자 및 2순위 청약자 전원은 가점제로 청약접수 되며 가점제 낙첨자는 별도 신청절차 없이 추첨제 대상자로 전환</t>
  </si>
  <si>
    <t xml:space="preserve">             1순위자중 추첨제 대상자에 한해 추첨제로 청약접수</t>
  </si>
  <si>
    <t xml:space="preserve"> • 3순위 : 청약신청자 전원 추첨제로 청약접수   </t>
  </si>
  <si>
    <t xml:space="preserve">   ※ 청약자는 입주자선정방법[가점제 / 추첨제] 선택이 불가하며, 청약통장 순위와 청약신청시 입력한 주택소유현황 등에 따라 자동 분류 접수됨</t>
  </si>
  <si>
    <t>▶2008. 1. 4(금)~2008. 1.13 (일), 10일간</t>
  </si>
  <si>
    <t>▶2008. 1. 4(금)~2008. 1.13 (일), 10일간</t>
  </si>
  <si>
    <t>▶2008. 1. 4(금)~2008. 1.13 (일), 10일간</t>
  </si>
  <si>
    <t>▶2008. 1. 4 (금) 08:30   ※ 제공시간은 사정에 따라 변동될 수 있음</t>
  </si>
  <si>
    <r>
      <t xml:space="preserve">  •</t>
    </r>
    <r>
      <rPr>
        <u val="single"/>
        <sz val="15"/>
        <color indexed="48"/>
        <rFont val="굴림체"/>
        <family val="3"/>
      </rPr>
      <t xml:space="preserve"> 204, 207동은 대지레벨의 차이로 인하여 라인별 층수를 오인할 수 있으니, 계약체결전 반드시 단지모형 또는 도면 등을 확인하시기 바랍니다.</t>
    </r>
  </si>
  <si>
    <t xml:space="preserve"> • 3순위 당첨자의 신청금은 계약금의 일부로 대체되지 않으니 국민은행 본·지점에서 환불받아 별도로 계약체결 하여야 함</t>
  </si>
  <si>
    <t xml:space="preserve"> • 제3순위 신청자의 신청금에 대해 별도의 이자가 발생하지 않음</t>
  </si>
  <si>
    <t>▣ 입주자 선정방법 및 동 • 호수 결정</t>
  </si>
  <si>
    <t>입 주 자 선 정 방 법</t>
  </si>
  <si>
    <t>특별공급</t>
  </si>
  <si>
    <t xml:space="preserve"> ․ 당사 견본주택에서 신청자 입회하에 공개추첨에 의해 동 ․ 호수를 결정
 ․ 특별공급 신청자가 없거나 물량에 미달된 경우, 잔여물량은 일반공급으로 전환함
 ․ 특별공급은 별도의 예비당첨자를 선정하지 않으며, 과거 특별공급에 당첨된 자는 당첨이 취소될 수 있음에 유의</t>
  </si>
  <si>
    <t>일반공급</t>
  </si>
  <si>
    <t>모집공고일
현재 포항시
3개월 이상
거주자</t>
  </si>
  <si>
    <t xml:space="preserve">  - 60세 이상의 직계존속(배우자의 직계존속 포함)이 주택을 소유하고 있는 경우</t>
  </si>
  <si>
    <t xml:space="preserve">       무주택 기간으로 인정됨.(장기간 보유특례)</t>
  </si>
  <si>
    <t xml:space="preserve">       ② (현재:무주택자) 종전에 소형·저가주택을 처분한 후 계속 무주택자로 있는 경우, 두 기간을 합산하여 10년 이상 경과한 경우. </t>
  </si>
  <si>
    <t xml:space="preserve">    ※ 소형·저가주택 1호를 10년 이상 계속 보유한 경우의 특례(주택공급에 관한 규칙 별표 제1호 가목2)</t>
  </si>
  <si>
    <t xml:space="preserve">      - 전용면적 60㎡ 이하이며, 공시가격이 5천만원 이하인 1주택(소형·저가주택), 소유에 대해 다음 요건을 충족하는 분은 60㎡ 초과 민영주택 또는 민간건설중형 국민주택을 청약하는 경우에 한해 소형·저가주택 보유기간을 </t>
  </si>
  <si>
    <t xml:space="preserve">       ① (현재:소형·저가주택 소유자) 입주자 모집공고일 기준으로 "소형·저가주택" 1호 또는 1세대만을 10년 이상 계속 보유한 경우</t>
  </si>
  <si>
    <t xml:space="preserve">         → 현재:소형·저가주택을 10년 미만 보유한 경우: 특례에 해당 안됨.(따라서 유주택자이며 종전 무주택 기간은 포함되지 않음)</t>
  </si>
  <si>
    <t xml:space="preserve">         → 해당 소형·저가주택의 보유기간도 무주택으로 간주함.</t>
  </si>
  <si>
    <t xml:space="preserve">      - 주택공시가격 적용기준: 입주자 모집공고일 이전에 "부동산 가격공시 및 감정평가에 관한 법률" 제 16조 또는 제 17조에 따라 공시된 가격(이하"주택공시가격"이라 한다) 중 입주자 모집공고일에 가장 가까운 날에 공시된</t>
  </si>
  <si>
    <t xml:space="preserve">        주택공시가격 중 처분일에 가장 가까운 날에 공시된 주택공시가격을 주택가격으로봄. (단,2007.8.31 이전에 주택을 처분한 경우에는 2007년도 주택공시가격을 주택가격으로 봄.)</t>
  </si>
  <si>
    <t xml:space="preserve"> ․ 국민은행 컴퓨터 입주자선정 프로그램에 의해 각 순위별로 청약통장 가입은행 구분없이 1․2순위는 전용면적대별 가점제 및 추첨제 적용비율에 따라 입주자를 선정하고, 3순위는 추첨제로
   입주자를 선정하며, 동․ 호수는 무작위로 결정함
·전용면적대별 가점제 및 추첨제 적용비율은 다음과 같으며, 1․2순위 청약자는 모두 해당 순위에서 가점제(가점점수가 높은 순)로 입주자를 선정한 후, 가점제 낙첨자에 한해 별도의
  신청절차 없이 해당 거주지역 추첨제 대상으로 전환하여 입주자를 재선정함. (※ 단, 1순위자중 1주택 소유자는 청약접수시 자동으로 1순위 추첨제 대상으로 분류되어 1순위 가점제
  낙첨자와 함께 추첨제로 입주자 선정함)
  - 전용면적 85㎡ 이하 : 일반공급세대수의 75%를 가점제로, 나머지 25%를 추첨제로 입주자 선정
  - 전용면적 85㎡ 초과 : 일반공급세대수의 50%를 가점제로, 나머지 50%를 추첨제로 입주자 선정 
 ․ 입주자 선정시 선순위 신청자(가점제 및 추첨제 대상 모두 포함)가 일반공급세대수의 120%를 초과할 경우 차순위 접수분은 입주자 및 예비입주자 선정대상에서 제외될 수 있음
 ․ 입주자 선정시 주택형별 일반공급세대수의 20%까지 추첨의 방법에 의하여 예비당첨자를 선정(3순위까지 전체 신청자수가 일반공급세대수의 120%에 미달하는 경우 낙첨자 모두를
   예비당첨자로 선정)하며, 선순위 신청자수가 미계약  세대 또는 계약취소 세대 발생시 예비당첨자 순번에 따라 입주자를 선정하되, 최초로 예비입주자를 입주자로 선정하는 경우에는
   당첨 취소 또는 미계약 물량 등을 공개한 후, 동ㆍ호수를 배정하는 추첨에의 참가의사를 표시한 예비입주자에 대하여 추첨의 방법으로 동․호수를 배정함 (동․호수를 최초로 배정받은
   예비입주자는 계약여부와 상관없이 당첨자로 관리됨)
 ․ 예비당첨자 명단은 당첨자 발표시 견본주택에 별도 공고함 </t>
  </si>
  <si>
    <t>▣ 인터넷,ARS,모바일 당첨확인서비스 이용방법</t>
  </si>
  <si>
    <t>구분</t>
  </si>
  <si>
    <t>국민은행(국민은행에서 청약접수한 분에 한함)</t>
  </si>
  <si>
    <t>금융졀제원(국민은행 외의 은행에서 청약 접수한 분에 한함)</t>
  </si>
  <si>
    <t>인터넷</t>
  </si>
  <si>
    <t>이용방법</t>
  </si>
  <si>
    <t>▶국민은행 홈페이지(www.kbstar.com) 접속 →부동산 → 분양관 →
  사이버청약지점 → 당첨확인</t>
  </si>
  <si>
    <t>▶ 금융결제원 홈페이지(www.apt2you.com)에 접속 → 청약센터
   → 당첨자 조회</t>
  </si>
  <si>
    <t>이용기간</t>
  </si>
  <si>
    <t>ARS</t>
  </si>
  <si>
    <t xml:space="preserve">▶국민은행 콜센터 (1588-9999) [서비스코드 : 701] </t>
  </si>
  <si>
    <t>-</t>
  </si>
  <si>
    <t>KB 모바일</t>
  </si>
  <si>
    <t>- SKT : Mbank 접속 → KB StarNet → 모바일주택청약→ PIN 입력→ 당첨확인
- KTF, LGT : KB뱅킹 → 모바일주택청약 → PIN 입력→ 당첨확인</t>
  </si>
  <si>
    <t>휴대폰 문자서비스</t>
  </si>
  <si>
    <t>대상</t>
  </si>
  <si>
    <t>국민은행 주택청약 신청시 휴대폰번호를 등록하신분 중 당첨자</t>
  </si>
  <si>
    <t>제공 일시</t>
  </si>
  <si>
    <t>▣ 계약 체결 및 계약금 납부 장소</t>
  </si>
  <si>
    <t xml:space="preserve"> </t>
  </si>
  <si>
    <t>▣ 입주자에 대한 융자 지원 내용</t>
  </si>
  <si>
    <r>
      <t xml:space="preserve"> • 지정 금융기관에서 각 주택형별 </t>
    </r>
    <r>
      <rPr>
        <b/>
        <sz val="15"/>
        <rFont val="굴림체"/>
        <family val="3"/>
      </rPr>
      <t>60%</t>
    </r>
    <r>
      <rPr>
        <sz val="15"/>
        <rFont val="굴림체"/>
        <family val="3"/>
      </rPr>
      <t>까지 융자 가능함.(개인별 금융기관 신용도에 따라 변경될수 있으며, 정부의 정책 변화에 따라서도 변동 될수 있음.)</t>
    </r>
  </si>
  <si>
    <t xml:space="preserve"> • 대출에 필요한 보증수수료 등 제반 경비는 계약자의 부담이며, 금융 신용관리자등 계약자 사정에 의한 중도금 대출 불가자는 납부 조건에 따라 직접 납부 하여야 함. </t>
  </si>
  <si>
    <t>▣ 분양대금 납부계좌 및 납부방법</t>
  </si>
  <si>
    <t>예금주</t>
  </si>
  <si>
    <t>계좌번호</t>
  </si>
  <si>
    <t>금융기관</t>
  </si>
  <si>
    <t>대림산업㈜</t>
  </si>
  <si>
    <t>제 005172 호</t>
  </si>
  <si>
    <t xml:space="preserve"> • 무통장입금 시 동,호수 및 계약자 성명을 필히 기재 요망
 • 지정된 중도금 · 잔금은 지정된 납부일에 상기 계좌로 입금하시기 바라며, 회사에서는 별도의 통보를 하지 않음</t>
  </si>
  <si>
    <t>구  비  사  항</t>
  </si>
  <si>
    <t>공             통</t>
  </si>
  <si>
    <t>• 본인 이외에는 모두 제3자로 간주하며(배우자, 직계존·비속 포함), 상기 구비사항 외에 아래 서류 추가 제출
  - 계약자의 인감증명서(용도 : 아파트 계약 위임용) 1통
  - 대리인의 주민등록증 및 인장
  - 계약자의 인감도장이 날인되어 있는 위임장 (계약장소에 비치)</t>
  </si>
  <si>
    <t>부적격통보를 받은분</t>
  </si>
  <si>
    <t>• 부적격자로 통보 받은 해당 주택에 대한 소명서류
  - 건물등기부등본 또는 건축물 관리대장등본(가옥대장등본 포함)
  - 무허가건물확인서 또는 철거예정 증명서
  - 기타 무주택자임을 증명하는 서류</t>
  </si>
  <si>
    <t>※ 상기 제 증명 서류는 계약일 기준 3개월 이내 발행 분에 한하며, 인감증명서 발급 시 용도를 기재하지 않고 공란으로 발급하므로 용도를 직접 기재(용도:아파트계약용)
    하여 제출하시기 바람. (외국인 등의 경우 인감증명서, 인감도장은 공급신청 시와 동일한 서류를 제출하여야 함)</t>
  </si>
  <si>
    <t>▣ 계약조건 등</t>
  </si>
  <si>
    <t xml:space="preserve"> • 사업주체에서 당첨자에 대하여 세대주 거주지역 등을 확인할 수 있는 증빙서류를 제출받아 공급자격 또는 선정순위와 다르게 당첨되어 부적격당첨자로 최종 확인되는 경우 공급계약이 취소되며 당첨된 청약관련예금 계좌의 재사용이</t>
  </si>
  <si>
    <t xml:space="preserve">   불가하며 당첨자로 전산관리됨</t>
  </si>
  <si>
    <t xml:space="preserve"> • 계약체결 후에라도 다음 중 1에 해당될 경우 당첨권의 박탈과 함께 공급계약은 취소되며 당첨된 청약관련예금 계좌의 재사용이 불가함</t>
  </si>
  <si>
    <t xml:space="preserve">   - 1순위 가점제 당첨자 중 최초 입주자 모집공고일 현재 1주택이상 소유한 세대에 속한 자</t>
  </si>
  <si>
    <t xml:space="preserve">   - 1순위 추첨제 당첨자 중 최초 입주자 모집공고일 현재 2주택이상 소유한 세대에 속한 자</t>
  </si>
  <si>
    <t xml:space="preserve">    - 분양가 상한제 적용 주택에 당첨된 자 또는 당첨된 자의 세대에 속한 자로 재당첨 제한 기간이 경과되지 않은 자</t>
  </si>
  <si>
    <t xml:space="preserve">   ※주택소유여부 및 과거 당첨사실 유무판단시 당첨자 본인, 배우자(주민등록이 분리된 배우자 및 그 세대원 전원 포함) 및 세대별 주민등록표상 세대원 전원의 주택소유 및 당첨사실 포함함</t>
  </si>
  <si>
    <t xml:space="preserve"> • 청약접수일자와 관계없이 당첨자 발표일이 우선인 주택에 당첨이 되면 본 주택의 당첨을 취소함(각각 동일한 청약관련예금으로 청약신청하여 당첨된 경우에 한함)</t>
  </si>
  <si>
    <t xml:space="preserve"> • 신청 시 제출한 서류가 사실이 아님이 판명될 경우에는 이미 행하여진 신청은 무효로 하고 체결된 계약은 취소함</t>
  </si>
  <si>
    <t xml:space="preserve"> • 당해 주택에 신청하여 당첨될 경우 계약체결 여부에 관계없이 당첨자로 전산관리하며, 향후 투기과열지구 청약신청 시 1순위 청약신청에 제한을 받음</t>
  </si>
  <si>
    <t xml:space="preserve"> • 주민등록번호 위조, 타인의 주민등록증 절취, 청약관련서류 변조 및 도용 등 불법행위로 적발될 경우 계약체결 후라도 당첨 취소 및 고발 조치함</t>
  </si>
  <si>
    <t xml:space="preserve"> • 주민등록법령 위반 및 청약관련예금 등을 타인명의로 가입하거나 가입자의 청약예금 등을 사실상 양도받아 공급신청 및 계약시는 이미 행하여진 신청은 무효로 하고 계약 취소 및 당첨자로 관리할뿐만 아니라 당첨계좌 재사용 불가함</t>
  </si>
  <si>
    <t xml:space="preserve"> • 감리대상에서 제외되는 공사(조경공사, 부대시설공사, 공동가설공사, 가시설물공사, 가구·주방공사, 유리공사, 돌·타일공사, 도장공사, 도배공사, 잡공사, 위생기구공사 등)에 대해서는 입주개시전 특정일자를 계약자들에게</t>
  </si>
  <si>
    <t xml:space="preserve">   통보하여 사전점검토록 할 예정임</t>
  </si>
  <si>
    <t xml:space="preserve"> • 분양가 상한제 적용주택에 당첨된 자로서 재당첨제한 기간이 경과하지 아니한 자는 당 주택의 입주자로 선정될 수 없음(주택공급에 관한 규칙 제23조 1항)</t>
  </si>
  <si>
    <t xml:space="preserve"> • 기타 계약조건은 주택공급에 관한 규칙 제27조에 준함</t>
  </si>
  <si>
    <t xml:space="preserve"> • 각종 인쇄물 및 홍보물상의 조감도 및 이미지는 소비자의 이해를 돕기 위한 것으로 실제와 다를 수 있으니, 반드시 현장 및 견본주택을 방문하시어 확인한 후 계약을 체결하시기 바랍니다.</t>
  </si>
  <si>
    <t xml:space="preserve"> • 가구제품, 가전제품 등 입주자가 개별적으로 구입 및 설치가 가능한 제품에 한하여는 별도 계약품목으로 한다.</t>
  </si>
  <si>
    <t xml:space="preserve"> • 지정 계약기간내 계약금 또는 일부금액을 납부하더라도 지정계약기간내 계약미체결시에는 계약을 포기한 것으로 간주함.</t>
  </si>
  <si>
    <t>▣ 입주예정일</t>
  </si>
  <si>
    <t>입주예정일</t>
  </si>
  <si>
    <t>비고</t>
  </si>
  <si>
    <t xml:space="preserve"> • 정확한 입주일자는 추후 통보함
 • 실입주일이 입주예정일보다 앞당겨질 경우 미도래 중도금과 잔금은 실입주일에 함께 납부하여야 하며, 이 경우 선납 할인은 적용되지 않음</t>
  </si>
  <si>
    <t>▣ 유의사항</t>
  </si>
  <si>
    <t xml:space="preserve">  • 주택공급신청서상 단말기로 인지된 [거주지역명]을 주민등록등본상 거주지역과 반드시 대조확인을 하시기 바랍니다.</t>
  </si>
  <si>
    <t xml:space="preserve">  • 주택공급신청서의 [주택 형] 또는 [형]란은 평형으로 기재하지 말고 입주자모집공고상 [주택 형(㎡)]으로 기재하여 불이익이 발생되지 않도록 하시기 바랍니다</t>
  </si>
  <si>
    <t xml:space="preserve">  • 주택규모 표시방법을 종전의 평형대신 넓이표시 법정단위인 제곱 미터(㎡)로만 표기하였으니 신청에 착오 없으시기 바랍니다. </t>
  </si>
  <si>
    <t xml:space="preserve">    [평형환산방법 : 형별 면적(㎡) × 0.3025 또는 형별면적(㎡) ÷ 3.3058]</t>
  </si>
  <si>
    <t xml:space="preserve">  • 입주자로 선정된 후 계약기간내에 계약을 체결하지 않을 경우에는 당첨을 포기한 것으로 간주함</t>
  </si>
  <si>
    <t xml:space="preserve">  • 공급면적과 대지면적은 법령에 따른 공부정리 절차로 인한 차이 등 부득이한 사유로 인한 변동 시 공급가격에 의해 정산 처리함</t>
  </si>
  <si>
    <t xml:space="preserve">  • 견본주택은 분양 후 일정기간 공개 후 관계규정[건설교통부 주관30415-26905(90.10.15)]에 의거하여 철수할 수 있음.(단, 평면설계 및 마감 자재 등은 촬영 보존)</t>
  </si>
  <si>
    <t xml:space="preserve">  • 각종 인쇄물 및 조감도는 개략적인 이해를 돕기 위한 것이므로 실제와는 다소 차이가 있을 수 있으며 구획선과 시설물의 위치와 규모는 측량결과 및 각종 평가사의 </t>
  </si>
  <si>
    <t>국민은행</t>
  </si>
  <si>
    <t xml:space="preserve">    결과에 따라 시공시 다소 변경될 수 있음</t>
  </si>
  <si>
    <t xml:space="preserve">  • 신청 접수된 서류는 반환하지 않으며, 공급신청 후에는 어떠한 경우에도 취소나 정정을 할 수 없음 </t>
  </si>
  <si>
    <t xml:space="preserve">  • 당첨 및 계약체결 후라도 서류의 결격 및 부정한 방법으로 당첨되었을 경우 일방적으로 해약조치함</t>
  </si>
  <si>
    <t xml:space="preserve">  • 주변단지의 신축으로 인한  건축사항과 아파트 배치구조 및 동·호수별 위치에 따라 일조권, 조망권, 소음, 진동(주변도로의 비산분진, 소음문제 등을 포함한다) </t>
  </si>
  <si>
    <t xml:space="preserve">    등으로 환경권 및 사생활 등이 침해될 수 있음을 확인하고 계약 체결하며,이로 인하여 시행사 또는 시공사에게 이의를 제기할 수 없음</t>
  </si>
  <si>
    <t xml:space="preserve">  • 보존등기 및 소유권 이전등기는 입주일과 관계없이 지연될 수 있음</t>
  </si>
  <si>
    <t xml:space="preserve">  • 각종 홍보유인물에 표시된 도로 등의 개발계획은 각각의 개발 주체가 계획, 추진예정 및 실행중인 상황을 표현한 것으로써 향후 변경될 수 있음.</t>
  </si>
  <si>
    <t xml:space="preserve">  • 사업지 인근의 공공시설물(학교 등)의 개발 및 건립(개교) 일정 등은 관계기관의 사정 및 계획에 따라 변동될 수 있음.</t>
  </si>
  <si>
    <t xml:space="preserve">  • 견본주택에 시공된 제품은 자재의 품절, 품귀, 생산중단, 제조회사의 도산 등의 부득이한 경우에는 동질의 타사제품으로 변경될 수 있음</t>
  </si>
  <si>
    <r>
      <t>2007.12.24</t>
    </r>
    <r>
      <rPr>
        <sz val="15"/>
        <rFont val="굴림체"/>
        <family val="3"/>
      </rPr>
      <t xml:space="preserve">
(월)</t>
    </r>
  </si>
  <si>
    <r>
      <t>2007.12.26</t>
    </r>
    <r>
      <rPr>
        <sz val="15"/>
        <rFont val="굴림체"/>
        <family val="3"/>
      </rPr>
      <t xml:space="preserve">
(수)</t>
    </r>
  </si>
  <si>
    <r>
      <t>2007.12.27</t>
    </r>
    <r>
      <rPr>
        <sz val="15"/>
        <rFont val="굴림체"/>
        <family val="3"/>
      </rPr>
      <t xml:space="preserve">
(목)</t>
    </r>
  </si>
  <si>
    <r>
      <t>2007.12.28</t>
    </r>
    <r>
      <rPr>
        <sz val="15"/>
        <rFont val="굴림체"/>
        <family val="3"/>
      </rPr>
      <t xml:space="preserve">
(금)</t>
    </r>
  </si>
  <si>
    <r>
      <t xml:space="preserve">    - 접수일시 및 장소 : </t>
    </r>
    <r>
      <rPr>
        <b/>
        <sz val="15"/>
        <color indexed="53"/>
        <rFont val="굴림체"/>
        <family val="3"/>
      </rPr>
      <t xml:space="preserve">2007.12.24 </t>
    </r>
    <r>
      <rPr>
        <sz val="15"/>
        <rFont val="굴림체"/>
        <family val="3"/>
      </rPr>
      <t xml:space="preserve">(10:00 ~ 16:00) / 당사 견본주택
    - 동/호수 추첨일시 및 장소 : </t>
    </r>
    <r>
      <rPr>
        <b/>
        <sz val="15"/>
        <color indexed="53"/>
        <rFont val="굴림체"/>
        <family val="3"/>
      </rPr>
      <t xml:space="preserve">2007.12.24 </t>
    </r>
    <r>
      <rPr>
        <sz val="15"/>
        <rFont val="굴림체"/>
        <family val="3"/>
      </rPr>
      <t>(16:00) / 당사 견본주택
    - 계약체결일 : 각 순위 정당 당첨자 계약체결일내 
    - 특별공급 대상자 구비서류
       • 최초 입주자모집공고일</t>
    </r>
    <r>
      <rPr>
        <b/>
        <sz val="15"/>
        <color indexed="53"/>
        <rFont val="굴림체"/>
        <family val="3"/>
      </rPr>
      <t>(2007.12.   )</t>
    </r>
    <r>
      <rPr>
        <sz val="15"/>
        <rFont val="굴림체"/>
        <family val="3"/>
      </rPr>
      <t>현재 무주택세대주 입증서류
         (건물등기부등본 또는 건축물관리대장등본, 기타 무주택자임을 입증하는 서류 중 1통)
    - 주민등록증  
    - 주민등록등본 1통  
    - 인감증명서 1통(주택공급신청용)  
    - 인감도장  
    - 해당기관의 추천서 또는 인정서 1통 
      ※ 장애인 특별공급의 경우 필히 해당 지자체장이 발급한 장애인인정서만 인정함(장애인증명서,복지카드등 기타서류 불가)
    - 중복청약 및 당첨시 처리기준 : 특별공급과 일반공급 중복 당첨시 특별공급만 당첨으로 인정하며 일반공급 당첨분은 무효처리함
    - 특별공급 신청 미달시 잔여물량은 일반공급으로 전환함</t>
    </r>
  </si>
  <si>
    <r>
      <t xml:space="preserve"> - 발표일시 : </t>
    </r>
    <r>
      <rPr>
        <b/>
        <sz val="14"/>
        <color indexed="53"/>
        <rFont val="굴림체"/>
        <family val="3"/>
      </rPr>
      <t xml:space="preserve">2007.12.24 </t>
    </r>
    <r>
      <rPr>
        <sz val="14"/>
        <rFont val="굴림체"/>
        <family val="3"/>
      </rPr>
      <t>(16:00) 
 - 발표장소 : 당사 견본주택</t>
    </r>
  </si>
  <si>
    <r>
      <t xml:space="preserve"> - </t>
    </r>
    <r>
      <rPr>
        <sz val="15"/>
        <color indexed="53"/>
        <rFont val="굴림체"/>
        <family val="3"/>
      </rPr>
      <t>발표일시: 2008.1.4(금) (16:00)</t>
    </r>
    <r>
      <rPr>
        <sz val="15"/>
        <rFont val="굴림체"/>
        <family val="3"/>
      </rPr>
      <t xml:space="preserve">
 - 장소: 당사 견본주택 및
         홈페이지 
 - 당첨자 명단은 상기 장소에서
   본인이 직접 확인하셔야 하며
   개별 서면통지는 하지 않음   
   (전화문의는 착오가능성 때문에
    응답하지 않으니 양지하시기
    바랍니다)</t>
    </r>
  </si>
  <si>
    <r>
      <t xml:space="preserve"> • 환불기간 : 당첨자 발표 익영업일</t>
    </r>
    <r>
      <rPr>
        <b/>
        <sz val="15"/>
        <color indexed="53"/>
        <rFont val="굴림체"/>
        <family val="3"/>
      </rPr>
      <t>(2008.1.7)</t>
    </r>
    <r>
      <rPr>
        <sz val="15"/>
        <rFont val="굴림체"/>
        <family val="3"/>
      </rPr>
      <t>이후 (평일 09:30~16:30, 토요일 및 공휴은일 제외)</t>
    </r>
  </si>
  <si>
    <r>
      <t xml:space="preserve">• 계약기간 : 정당 당첨자 </t>
    </r>
    <r>
      <rPr>
        <b/>
        <sz val="15"/>
        <color indexed="53"/>
        <rFont val="굴림체"/>
        <family val="3"/>
      </rPr>
      <t xml:space="preserve">2008.1.9 (수) ~ 2008.1.11 (금) </t>
    </r>
    <r>
      <rPr>
        <sz val="15"/>
        <rFont val="굴림체"/>
        <family val="3"/>
      </rPr>
      <t>(3일간, 시간 : 10:00~16:30)
• 계약금 납부 및 계약체결 장소 : 당사 견본주택(약도 및 전화번호 참조)
  - 특별공급, 무주택 3자녀 특별공급과 1순위의 계약기간은 주택소유실태 및 과거 당첨사실 유무 전산검색 소요기간에 따라 변동될 수 있으며, 전산검색결과 공급자격 또는 선정순위 등 
    적격자(정당당첨자)에 한하여 계약을 체결하고 부적격자는 부적격자가 아님을 증명할 수 있는 서류를 제출하여 적격자로 재확인 후 계약을 체결함
    ※ 계약체결 이후라도 전산검색결과 부적격자로 판명 시 부적격자가 아님을 증명하지 못하면 계약은 취소됨
    ※ 지정 계약 기간 내 계약금 또는 일부 금액을 납부하더라도 계약 미체결시는 당첨 효력 상실됨</t>
    </r>
  </si>
  <si>
    <t xml:space="preserve">  • 본 아파트는 실제로 입주하실 분을 위하여 건립되는 것이므로 투기의 대상이 될 수 없으며, 신청서 내용 변조 등의 주택공급질서를 어지럽힐 시에는 법에 따라 처벌받게 됨</t>
  </si>
  <si>
    <t xml:space="preserve">  • 기 청약자격 전산수록한자중 주민등록사항등(거주지역, 세대주기간,부양가족등)청약자격이 변동된 경우에는 반드시 청약신청일 이전에 관련서류를 제출하여 </t>
  </si>
  <si>
    <t xml:space="preserve">    전산수록사항을 변경한후 신청하여야하며 사전에 변경요청하지 않을경우에는 불이익을 받을수 있음.</t>
  </si>
  <si>
    <t xml:space="preserve">  • 청약저축에서 청약예금으로 전환하거나 청약예금 예치금액을 보다 작은 규모의 예치금액으로 변경하여 당해주택에 공급신청을 희망하는 경우에는 최초입주자 모집공고 </t>
  </si>
  <si>
    <t xml:space="preserve">    전일까지 변경한자에 한하여 가능하며, 향후 다른주택을 공급 신청하고자 할경우에는 사전에 변경하여 주시기 바람.</t>
  </si>
  <si>
    <t xml:space="preserve">  • 임대주택(임대기간 만료 후 분양하는 임대주택) 입주자 또는 입주자로 선정된 자(임대주택을 분양주택으로 전환받은자 제외)가 당첨되는 경우 당첨된 분양주택의 </t>
  </si>
  <si>
    <t xml:space="preserve">    입주시까지 임대주택을 명도하는 조건으로 분양주택을 신청할 수 있으며, 입주 전 기존 임대주택을 분양주택으로 전환 받을 경우에는 새로 공급받은 주택에 대한 </t>
  </si>
  <si>
    <t xml:space="preserve">    당첨 또는 계약이 취소됨(단, 임대계약 만료가 분양주택의 입주시점 이전에 도래하는 경우에는 일반 계약 만료시점까지 임대주택에 거주할 수 있음)</t>
  </si>
  <si>
    <t xml:space="preserve">  • 본 아파트 단지 내에 건립되는 공유시설물 및 대지는 공동으로 사용함</t>
  </si>
  <si>
    <t xml:space="preserve">  • 주택감리대상에서 제외되는 도배, 도장 기타 경미한 공사에 대한 입주자사전점검방법은 건설교통부에서 정한 [입주자사전점검운영요령]에 따름</t>
  </si>
  <si>
    <t xml:space="preserve">  • 본 아파트의 하자 등에 따른 소비자 피해보상은 주택법 제46조 및 주택법 시행령 제59조에 따라 적용됨</t>
  </si>
  <si>
    <t xml:space="preserve">  • 본 아파트의 서비스 면적은 약간의 차이가 있을 수 있음.(면적증감시 분양가에 영향을 미치치 않음)</t>
  </si>
  <si>
    <t xml:space="preserve">  • 본 아파트의 구조개선을 위해 관계법령의 허용범위내에서 경미한 설계 변경이 추진 될수 있음.</t>
  </si>
  <si>
    <t xml:space="preserve">  • 발코니 확장시에는 확장된 발코니 일부벽체의 단열을 위하여 확장부위 일부 벽체가 분양안내서 그림보다 다소 두꺼워질 수 있음</t>
  </si>
  <si>
    <t xml:space="preserve"> ▣ 공 급 위 치 : 경상북도 포항시 북구 양덕동 양덕토지구획정리지구 1189-1,2,3,4,5,6,7</t>
  </si>
  <si>
    <t xml:space="preserve">  • 커뮤니티 시설의 운영방식 결정, 운영비용 부담 및 운영의 주체는 입주 후 구성되는 자치위원회에 일임함</t>
  </si>
  <si>
    <t xml:space="preserve">  • 본 공고는 편집 및 인쇄과정상 착오가 있을 수 있으니 의문사항에 대하여는 당사 견본주택에 문의하여 주시기 바랍니다.</t>
  </si>
  <si>
    <t xml:space="preserve"> </t>
  </si>
  <si>
    <t>▣ 사업주체(시행사 및 시공사), 지정번호</t>
  </si>
  <si>
    <t>구      분</t>
  </si>
  <si>
    <t>회사명</t>
  </si>
  <si>
    <t>지정번호</t>
  </si>
  <si>
    <t>시  행  사</t>
  </si>
  <si>
    <t>서울-주택2003-008호</t>
  </si>
  <si>
    <t>시  공  사</t>
  </si>
  <si>
    <t>▣ 감리회사 및 감리금액(원, VAT별도)</t>
  </si>
  <si>
    <t>감리금액(VAT별도)</t>
  </si>
  <si>
    <t>건축감리</t>
  </si>
  <si>
    <t>소방감리</t>
  </si>
  <si>
    <t>▣ 연대보증사 및 분양보증내용</t>
  </si>
  <si>
    <t xml:space="preserve"> • 대한주택보증㈜의 주택분양보증 내용</t>
  </si>
  <si>
    <t>연대보증사</t>
  </si>
  <si>
    <t>보증서 번호 (용지번호)</t>
  </si>
  <si>
    <t>보증금액</t>
  </si>
  <si>
    <t xml:space="preserve">  • 포항양덕 1차 e-편한세상 과 포항양덕 2차 e-편한세상은 별개의 단지로서 주민공동시설 및 부대복리시설 등을 공유할 수 없음. </t>
  </si>
  <si>
    <t>보증기간</t>
  </si>
  <si>
    <t>대한주택보증㈜</t>
  </si>
  <si>
    <t>입주자모집공고승인일부터 소유권보존등기일(사용검사 포함)까지</t>
  </si>
  <si>
    <t>▣ 대한주택보증(주)의 보증약관 중 보증의 범위 및 보증대상 제외대상</t>
  </si>
  <si>
    <t>(1) 보증회사는 주택법시행령 제106조 제1항 제1호 가목에 따라 주채무자가 보증사고로 분양계약을 이행할 수 없게 된 경우에 당해 주택의 분양이행 또는 납부한 계약금 
     및 중도금의 환급책임을 부담합니다.
(2) 보증대상 제외사항
  ① 천재지변, 전쟁, 내란 기타 이와 비슷한 사정으로 주채무자가 분양계약을 이행하지 못함으로써 발생한 채무
  ② 주채무자가 대물변제, 차명, 이중계약 등 주택공급에 관한 규칙에 의한 정상계약자가 아닌 자에게 부담하는 채무 
  ③ 입주자모집공고 전에 주택분양계약을 체결한 자가 납부한 입주금
  ④ 보증채권자가 입주자모집공고에서 지정한 입주금납부계좌(입주자모집공고에서 지정하지 않은 경우에는 분양계약서에서 지정한 계좌를, 보증회사가 입주금납부계좌를 
      변경․통보한 후에는 변경된 납부계좌를 말한다)에 납부하지 아니한 입주금
  ⑤ 보증회사가 보증채권자에게 입주금의 납부중지를 통보한 후에 그 납부중지통보계좌에 납부한 입주금
  ⑥ 보증채권자가 입주자모집공고에서 정한 납부기일 전에 납부한 입주금중 납부기일이 보증사고일 후에 해당하는 입주금
  ⑦ 보증채권자가 분양계약서에서 정한 계약금 및 중도금을 초과하여 납부한 입주금
  ⑧ 보증채권자가 납부한 입주금에 대한 이자, 비용, 기타 종속채무
  ⑨ 보증채권자가 대출받은 입주금대출금의 이자 
  ⑩ 보증채권자가 입주금의 납부 지연으로 납부한 지연배상금
  ⑪ 보증사고전에 분양계약의 해제 또는 해지로 인하여 주채무자가 보증채권자에게 반환하여야 할 입주금
  ⑫ 주채무자가 입주자모집공고에서 정한 입주예정일 이내에 입주를 시키지 못한 경우의 지체상금
  ⑬ 입주자모집공고서에 명시되지 않은 사양선택 품목(예시:홈오토,발코니샤시,마이너스옵션 부위,기타 마감재공사 등)과 관련한 금액
  ⑭ 보증채권자가 제6조의 보증채무이행청구서류를 제출하지 아니하거나 제7조의 협력의무를 이행하지 아니하는 등 기타 보증채권자의 책임있는 사유로 발생하거나 증가된 채무
(3) 보증회사가 제8조에 의거 분양이행으로 보증채무를 이행할 경우에는 보증채권자는 잔여입주금 및 제1항 제4호 내지 제8호에 해당하는 입주금을 보증회사에 납부하여야 합니다. 
     다만, 제1항 제8호에 해당하는 입주금 중 다음 각호의 1에 해당하는 잔금은 그러하지 아니합니다.
   1. 사용승인일 이후에 납부한 잔금
   2. 임시사용승인일 이후에 납부한 잔금중 전체입주금의 90퍼센트 이내에 해당하는 잔금</t>
  </si>
  <si>
    <t>▣ 부대복리시설</t>
  </si>
  <si>
    <t xml:space="preserve"> • 관리사무소, 경로당, 주민운동시설, 어린이 놀이터, 경비실, 주민공동시설 등</t>
  </si>
  <si>
    <t>▣ 견본주택 약도 및 전화번호</t>
  </si>
  <si>
    <t xml:space="preserve"> • 견본주택 위치도</t>
  </si>
  <si>
    <t xml:space="preserve"> ※ 본 공고는 편집 및 인쇄과정상 오류가 있을 수 있으니 자세한 내용은 반드시 견본주택 및 본사로 확인해 주시기 바랍니다.</t>
  </si>
  <si>
    <t>2자녀 이상</t>
  </si>
  <si>
    <t>1자녀</t>
  </si>
  <si>
    <t>자녀(입양 포함)는 입주자모집공고일 현재 만 20세 미만인 경우에 포함</t>
  </si>
  <si>
    <t>입주자모집공고일 현재, 세대주, 배우자, 직계존비속을 포함한 세대원 전원이 
무주택이어야 하며,무주택기간은 세대주 및 배우자의 무주택기간을 산정
※무주택자 기준은 주택공급에 관한 규칙 제6조 제 3항의 규정에 따름
  (60세 이상의 직계존속이 주택을 소유한 경우 무주택자로 인정)</t>
  </si>
  <si>
    <t xml:space="preserve"> - 인터넷 
• 국민은행
  www.kbstar.com 
• 국민은행 이외의 은행
  www.apt2you.com
 - KB모바일 
   Mbank,kbank, Bankon
 - 시간
   08:30~18:00</t>
  </si>
  <si>
    <t>- 본 서비스는 청약신청자의 편의도모를 위한 부가서비스로 정확한 당첨여부는 발표장소 등에서 재확인하여 주시기 바랍니다.</t>
  </si>
  <si>
    <t>2차</t>
  </si>
  <si>
    <t>• 포항시 주택건설지역 이외의 지역에서 청약예금등을 가입한후 포항시 주택건설지역으로 주거를 이전한자는 신청일 현재 포항시 주택건설지역에 해당하는 청약예금 예치금액으로 변경하여야 청약이 가능함.</t>
  </si>
  <si>
    <t xml:space="preserve"> ▣ 공 급 규 모 : 아파트 지하2층, 지상19층~30층 8개동 581세대 및 부대복리시설</t>
  </si>
  <si>
    <r>
      <t xml:space="preserve">   - 최초입주자모집공고일</t>
    </r>
    <r>
      <rPr>
        <b/>
        <sz val="15"/>
        <color indexed="53"/>
        <rFont val="굴림체"/>
        <family val="3"/>
      </rPr>
      <t>(2007.12.  )</t>
    </r>
    <r>
      <rPr>
        <sz val="15"/>
        <rFont val="굴림체"/>
        <family val="3"/>
      </rPr>
      <t xml:space="preserve"> 현재 무주택 입증서류(건물등기부등본 또는 건축물관리대장등본, 기타 무주택자임을 입증하는 서류 등) </t>
    </r>
  </si>
  <si>
    <t>대지지분</t>
  </si>
  <si>
    <t> - 국민은행 인터넷
    모바일
 - 시간 08:30~18:00</t>
  </si>
  <si>
    <r>
      <t xml:space="preserve"> ▣ 공급대상 및 공급금액(특별공급 116.68㎡ 20세대, 116.71㎡ 11세대, 117.60㎡ 7세대 총 38세대 및 무주택 3자녀특별공급 116.68㎡ 6세대, 116.71㎡ 3세대, 117.60㎡ 2세대, 160.86㎡ 4세대, 193.87㎡ 2세대 총 </t>
    </r>
    <r>
      <rPr>
        <b/>
        <sz val="12"/>
        <color indexed="53"/>
        <rFont val="굴림체"/>
        <family val="3"/>
      </rPr>
      <t>17세대</t>
    </r>
    <r>
      <rPr>
        <sz val="12"/>
        <rFont val="굴림체"/>
        <family val="3"/>
      </rPr>
      <t xml:space="preserve"> 포함)</t>
    </r>
  </si>
  <si>
    <t xml:space="preserve"> • 상기 공급금액은 분양가 자율화 실시에 의하여 당사에서 적의 조정하여 책정한 금액임</t>
  </si>
  <si>
    <t xml:space="preserve"> </t>
  </si>
  <si>
    <t xml:space="preserve"> • 상기 공급금액에는 각 주택형별 공히 소유권이전 등기비용, 등록세, 취득세가 미포함된 금액이며, 전용면적 85㎡를 초과하는 주택은 부가가치세가 포함된 가격임.</t>
  </si>
  <si>
    <t xml:space="preserve"> • 근린생활시설(단지내 상가)은 상기 공급대상 및 공급금액에 포함되어 있지 않음.</t>
  </si>
  <si>
    <t xml:space="preserve"> • 상기 세대당 계약면적에는 주차장 면적이 포함되어 있으며, 각 주택형별 주차장에 대한 금액이 상기 공급금액에 포함되어 있음</t>
  </si>
  <si>
    <t xml:space="preserve"> • 주택형별 표기면적은 공급면적을 기준으로 표기 하였음. </t>
  </si>
  <si>
    <t xml:space="preserve"> • 잔금은 사용검사일을 기준으로 받되, 주택공급에 관한 규칙 제26조에 의거 납부하여야 함</t>
  </si>
  <si>
    <t xml:space="preserve"> • 세대별 대지지분은 주택형별 전용면적 비율에 따라 배분하였으며, 향후 입주 시 지적 정리에 따라 대지면적 확정시 면적증감이 있을 수 있음</t>
  </si>
  <si>
    <t xml:space="preserve"> • 소수점 이하 단수조정으로 등기 면적이 상이할 수 있음 </t>
  </si>
  <si>
    <t xml:space="preserve"> • 상기 공급금액에는 별도품목인 발코니 확장, 붙박이장,타일옵션(견본주택 설치기준) 비용이 제외된 금액.</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</si>
</sst>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_-;\-* #,##0_-;_-* &quot;-&quot;??_-;_-@_-"/>
    <numFmt numFmtId="177" formatCode="#,##0_ "/>
    <numFmt numFmtId="178" formatCode="\(##\)"/>
    <numFmt numFmtId="179" formatCode="#,##0_);[Red]\(#,##0\)"/>
    <numFmt numFmtId="180" formatCode="0.0000_ "/>
    <numFmt numFmtId="181" formatCode="_-* #,##0.00_-;\-* #,##0.00_-;_-* &quot;-&quot;_-;_-@_-"/>
    <numFmt numFmtId="182" formatCode="_-* #,##0.000_-;\-* #,##0.000_-;_-* &quot;-&quot;_-;_-@_-"/>
    <numFmt numFmtId="183" formatCode="_-* #,##0.0000_-;\-* #,##0.0000_-;_-* &quot;-&quot;_-;_-@_-"/>
    <numFmt numFmtId="184" formatCode="_-* #,##0.00000_-;\-* #,##0.00000_-;_-* &quot;-&quot;_-;_-@_-"/>
    <numFmt numFmtId="185" formatCode="0.000_ "/>
    <numFmt numFmtId="186" formatCode="0.0%"/>
    <numFmt numFmtId="187" formatCode="0_);[Red]\(0\)"/>
    <numFmt numFmtId="188" formatCode="_-* #,##0.000_-;\-* #,##0.000_-;_-* &quot;-&quot;??_-;_-@_-"/>
    <numFmt numFmtId="189" formatCode="_-* #,##0.0000_-;\-* #,##0.0000_-;_-* &quot;-&quot;??_-;_-@_-"/>
    <numFmt numFmtId="190" formatCode="_-* #,##0.000_-;\-* #,##0.000_-;_-* &quot;-&quot;???_-;_-@_-"/>
    <numFmt numFmtId="191" formatCode="0.000_);[Red]\(0.000\)"/>
    <numFmt numFmtId="192" formatCode="0.000%"/>
    <numFmt numFmtId="193" formatCode="0.0;_"/>
    <numFmt numFmtId="194" formatCode="#,##0.00_ "/>
    <numFmt numFmtId="195" formatCode="0.0000%"/>
    <numFmt numFmtId="196" formatCode="#,##0.0_ "/>
    <numFmt numFmtId="197" formatCode="#,##0.000_ "/>
    <numFmt numFmtId="198" formatCode="#,##0.0000000_ "/>
    <numFmt numFmtId="199" formatCode="#,##0.00000000_ "/>
    <numFmt numFmtId="200" formatCode="#,##0.0000_ "/>
    <numFmt numFmtId="201" formatCode="0.00000_ "/>
    <numFmt numFmtId="202" formatCode="_-* #,##0.0_-;\-* #,##0.0_-;_-* &quot;-&quot;_-;_-@_-"/>
    <numFmt numFmtId="203" formatCode="0.00000000_ "/>
    <numFmt numFmtId="204" formatCode="0.0000000_ "/>
    <numFmt numFmtId="205" formatCode="0.000000_ "/>
    <numFmt numFmtId="206" formatCode="&quot;Yes&quot;;&quot;Yes&quot;;&quot;No&quot;"/>
    <numFmt numFmtId="207" formatCode="&quot;True&quot;;&quot;True&quot;;&quot;False&quot;"/>
    <numFmt numFmtId="208" formatCode="&quot;On&quot;;&quot;On&quot;;&quot;Off&quot;"/>
    <numFmt numFmtId="209" formatCode="[$€-2]\ #,##0.00_);[Red]\([$€-2]\ #,##0.00\)"/>
    <numFmt numFmtId="210" formatCode="[$-412]yyyy&quot;년&quot;\ m&quot;월&quot;\ d&quot;일&quot;\ dddd"/>
    <numFmt numFmtId="211" formatCode="0.000;[Red]0.000"/>
    <numFmt numFmtId="212" formatCode="#,##0_);\(#,##0\)"/>
    <numFmt numFmtId="213" formatCode="#,##0;[Red]#,##0"/>
    <numFmt numFmtId="214" formatCode="0.00_ "/>
    <numFmt numFmtId="215" formatCode="0.0000_);[Red]\(0.0000\)"/>
    <numFmt numFmtId="216" formatCode="0.0_);[Red]\(0.0\)"/>
    <numFmt numFmtId="217" formatCode="0.00_);[Red]\(0.00\)"/>
    <numFmt numFmtId="218" formatCode="0_ "/>
    <numFmt numFmtId="219" formatCode="0.0_ "/>
    <numFmt numFmtId="220" formatCode="#,##0.0;[Red]#,##0.0"/>
    <numFmt numFmtId="221" formatCode="#,##0.00;[Red]#,##0.00"/>
  </numFmts>
  <fonts count="47">
    <font>
      <sz val="11"/>
      <name val="돋움"/>
      <family val="0"/>
    </font>
    <font>
      <sz val="8"/>
      <name val="돋움"/>
      <family val="3"/>
    </font>
    <font>
      <sz val="7"/>
      <name val="돋움"/>
      <family val="3"/>
    </font>
    <font>
      <sz val="10"/>
      <name val="굴림체"/>
      <family val="3"/>
    </font>
    <font>
      <u val="single"/>
      <sz val="11"/>
      <color indexed="12"/>
      <name val="돋움"/>
      <family val="3"/>
    </font>
    <font>
      <sz val="12"/>
      <name val="굴림체"/>
      <family val="3"/>
    </font>
    <font>
      <b/>
      <sz val="12"/>
      <name val="굴림체"/>
      <family val="3"/>
    </font>
    <font>
      <sz val="12"/>
      <name val="돋움"/>
      <family val="3"/>
    </font>
    <font>
      <u val="single"/>
      <sz val="11"/>
      <color indexed="36"/>
      <name val="돋움"/>
      <family val="3"/>
    </font>
    <font>
      <sz val="10"/>
      <color indexed="10"/>
      <name val="굴림체"/>
      <family val="3"/>
    </font>
    <font>
      <sz val="15"/>
      <name val="굴림체"/>
      <family val="3"/>
    </font>
    <font>
      <b/>
      <sz val="15"/>
      <name val="굴림체"/>
      <family val="3"/>
    </font>
    <font>
      <sz val="14"/>
      <name val="굴림체"/>
      <family val="3"/>
    </font>
    <font>
      <sz val="15"/>
      <name val="돋움"/>
      <family val="3"/>
    </font>
    <font>
      <b/>
      <sz val="10"/>
      <name val="굴림체"/>
      <family val="3"/>
    </font>
    <font>
      <sz val="8"/>
      <name val="새굴림"/>
      <family val="1"/>
    </font>
    <font>
      <sz val="8"/>
      <name val="굴림"/>
      <family val="3"/>
    </font>
    <font>
      <sz val="12"/>
      <name val="새굴림"/>
      <family val="1"/>
    </font>
    <font>
      <sz val="12"/>
      <name val="굴림"/>
      <family val="3"/>
    </font>
    <font>
      <b/>
      <sz val="22"/>
      <name val="굴림체"/>
      <family val="3"/>
    </font>
    <font>
      <b/>
      <sz val="24"/>
      <name val="굴림체"/>
      <family val="3"/>
    </font>
    <font>
      <b/>
      <sz val="15"/>
      <name val="굴림"/>
      <family val="3"/>
    </font>
    <font>
      <sz val="15"/>
      <name val="굴림"/>
      <family val="3"/>
    </font>
    <font>
      <b/>
      <sz val="15"/>
      <color indexed="10"/>
      <name val="굴림체"/>
      <family val="3"/>
    </font>
    <font>
      <u val="single"/>
      <sz val="15"/>
      <name val="굴림체"/>
      <family val="3"/>
    </font>
    <font>
      <sz val="11"/>
      <name val="HY울릉도M"/>
      <family val="1"/>
    </font>
    <font>
      <sz val="15"/>
      <color indexed="10"/>
      <name val="굴림체"/>
      <family val="3"/>
    </font>
    <font>
      <sz val="14"/>
      <color indexed="10"/>
      <name val="굴림체"/>
      <family val="3"/>
    </font>
    <font>
      <b/>
      <sz val="8"/>
      <name val="굴림"/>
      <family val="3"/>
    </font>
    <font>
      <sz val="6"/>
      <name val="굴림체"/>
      <family val="3"/>
    </font>
    <font>
      <sz val="9"/>
      <name val="굴림"/>
      <family val="3"/>
    </font>
    <font>
      <sz val="9"/>
      <color indexed="12"/>
      <name val="굴림"/>
      <family val="3"/>
    </font>
    <font>
      <sz val="9"/>
      <name val="굴림체"/>
      <family val="3"/>
    </font>
    <font>
      <b/>
      <sz val="15"/>
      <color indexed="53"/>
      <name val="굴림체"/>
      <family val="3"/>
    </font>
    <font>
      <b/>
      <sz val="14"/>
      <color indexed="53"/>
      <name val="굴림체"/>
      <family val="3"/>
    </font>
    <font>
      <sz val="8"/>
      <color indexed="53"/>
      <name val="굴림체"/>
      <family val="3"/>
    </font>
    <font>
      <b/>
      <sz val="12"/>
      <color indexed="53"/>
      <name val="굴림체"/>
      <family val="3"/>
    </font>
    <font>
      <b/>
      <sz val="15"/>
      <color indexed="10"/>
      <name val="굴림"/>
      <family val="3"/>
    </font>
    <font>
      <sz val="14"/>
      <name val="굴림"/>
      <family val="3"/>
    </font>
    <font>
      <sz val="11"/>
      <name val="굴림"/>
      <family val="3"/>
    </font>
    <font>
      <sz val="10"/>
      <name val="굴림"/>
      <family val="3"/>
    </font>
    <font>
      <sz val="15"/>
      <color indexed="53"/>
      <name val="굴림체"/>
      <family val="3"/>
    </font>
    <font>
      <sz val="11"/>
      <color indexed="10"/>
      <name val="굴림"/>
      <family val="3"/>
    </font>
    <font>
      <sz val="9"/>
      <color indexed="48"/>
      <name val="굴림"/>
      <family val="3"/>
    </font>
    <font>
      <sz val="15"/>
      <color indexed="48"/>
      <name val="굴림체"/>
      <family val="3"/>
    </font>
    <font>
      <b/>
      <sz val="15"/>
      <color indexed="48"/>
      <name val="굴림체"/>
      <family val="3"/>
    </font>
    <font>
      <u val="single"/>
      <sz val="15"/>
      <color indexed="48"/>
      <name val="굴림체"/>
      <family val="3"/>
    </font>
  </fonts>
  <fills count="12">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indexed="8"/>
        <bgColor indexed="64"/>
      </patternFill>
    </fill>
    <fill>
      <patternFill patternType="solid">
        <fgColor indexed="22"/>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s>
  <borders count="19">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426">
    <xf numFmtId="0" fontId="0" fillId="0" borderId="0" xfId="0"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41" fontId="3" fillId="0" borderId="0" xfId="17" applyFont="1" applyAlignment="1">
      <alignment horizontal="center" vertical="center"/>
    </xf>
    <xf numFmtId="0" fontId="14" fillId="0" borderId="0" xfId="0" applyFont="1" applyAlignment="1">
      <alignment horizontal="center" vertical="center"/>
    </xf>
    <xf numFmtId="0" fontId="11" fillId="0" borderId="0" xfId="0" applyFont="1" applyFill="1" applyAlignment="1">
      <alignment horizontal="left" vertical="center"/>
    </xf>
    <xf numFmtId="41" fontId="3" fillId="0" borderId="0" xfId="17" applyFont="1" applyFill="1" applyAlignment="1">
      <alignment horizontal="center" vertical="center"/>
    </xf>
    <xf numFmtId="0" fontId="10" fillId="0" borderId="0" xfId="0" applyFont="1" applyFill="1" applyBorder="1" applyAlignment="1">
      <alignment horizontal="center" vertical="center"/>
    </xf>
    <xf numFmtId="0" fontId="12" fillId="0" borderId="0" xfId="0" applyFont="1" applyAlignment="1">
      <alignment horizontal="center" vertical="center"/>
    </xf>
    <xf numFmtId="0" fontId="3" fillId="0" borderId="0" xfId="0" applyFont="1" applyFill="1" applyBorder="1" applyAlignment="1">
      <alignment horizontal="center" vertical="center"/>
    </xf>
    <xf numFmtId="41" fontId="10" fillId="0" borderId="0" xfId="17" applyFont="1" applyFill="1" applyBorder="1" applyAlignment="1">
      <alignment horizontal="center" vertical="center"/>
    </xf>
    <xf numFmtId="0" fontId="15" fillId="0" borderId="0" xfId="0" applyFont="1" applyFill="1" applyBorder="1" applyAlignment="1">
      <alignment horizontal="center" vertical="center"/>
    </xf>
    <xf numFmtId="212" fontId="16" fillId="0" borderId="0" xfId="17" applyNumberFormat="1" applyFont="1" applyFill="1" applyBorder="1" applyAlignment="1">
      <alignment horizontal="center" vertical="center"/>
    </xf>
    <xf numFmtId="0" fontId="10" fillId="0" borderId="0" xfId="0" applyFont="1" applyFill="1" applyBorder="1" applyAlignment="1">
      <alignment horizontal="left" vertical="center"/>
    </xf>
    <xf numFmtId="0" fontId="5" fillId="0" borderId="0" xfId="0" applyFont="1" applyAlignment="1">
      <alignment horizontal="center" vertical="center"/>
    </xf>
    <xf numFmtId="0" fontId="1" fillId="0" borderId="0" xfId="0" applyFont="1" applyFill="1" applyBorder="1" applyAlignment="1">
      <alignment vertical="center"/>
    </xf>
    <xf numFmtId="41" fontId="15" fillId="0" borderId="0" xfId="0" applyNumberFormat="1" applyFont="1" applyFill="1" applyBorder="1" applyAlignment="1">
      <alignment horizontal="center" vertical="center"/>
    </xf>
    <xf numFmtId="213" fontId="15"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85" fontId="13" fillId="0" borderId="0" xfId="0" applyNumberFormat="1" applyFont="1" applyFill="1" applyBorder="1" applyAlignment="1">
      <alignment vertical="center"/>
    </xf>
    <xf numFmtId="0" fontId="15" fillId="0" borderId="0" xfId="0" applyFont="1" applyFill="1" applyBorder="1" applyAlignment="1">
      <alignment vertical="center"/>
    </xf>
    <xf numFmtId="3" fontId="15" fillId="0" borderId="0" xfId="0" applyNumberFormat="1" applyFont="1" applyFill="1" applyBorder="1" applyAlignment="1">
      <alignment vertical="center" wrapText="1"/>
    </xf>
    <xf numFmtId="185" fontId="1" fillId="0" borderId="0" xfId="0" applyNumberFormat="1" applyFont="1" applyFill="1" applyBorder="1" applyAlignment="1">
      <alignment vertical="center"/>
    </xf>
    <xf numFmtId="0" fontId="5" fillId="2" borderId="0" xfId="0" applyFont="1" applyFill="1" applyAlignment="1">
      <alignment horizontal="center" vertical="center"/>
    </xf>
    <xf numFmtId="0" fontId="5" fillId="0" borderId="0" xfId="0" applyFont="1" applyFill="1" applyAlignment="1">
      <alignment horizontal="center" vertical="center"/>
    </xf>
    <xf numFmtId="0" fontId="17" fillId="0" borderId="0" xfId="0" applyFont="1" applyFill="1" applyBorder="1" applyAlignment="1">
      <alignment vertical="center" wrapText="1"/>
    </xf>
    <xf numFmtId="185" fontId="17" fillId="0" borderId="0" xfId="0" applyNumberFormat="1" applyFont="1" applyFill="1" applyBorder="1" applyAlignment="1">
      <alignment vertical="center" wrapText="1"/>
    </xf>
    <xf numFmtId="211" fontId="17" fillId="0" borderId="0" xfId="0" applyNumberFormat="1" applyFont="1" applyFill="1" applyBorder="1" applyAlignment="1">
      <alignment vertical="center"/>
    </xf>
    <xf numFmtId="0" fontId="17" fillId="0" borderId="0" xfId="0" applyFont="1" applyFill="1" applyBorder="1" applyAlignment="1">
      <alignment vertical="center"/>
    </xf>
    <xf numFmtId="3" fontId="17" fillId="0" borderId="0" xfId="0" applyNumberFormat="1" applyFont="1" applyFill="1" applyBorder="1" applyAlignment="1">
      <alignment vertical="center" wrapText="1"/>
    </xf>
    <xf numFmtId="0" fontId="17" fillId="0" borderId="0" xfId="0" applyFont="1" applyFill="1" applyBorder="1" applyAlignment="1">
      <alignment horizontal="center" vertical="center"/>
    </xf>
    <xf numFmtId="212" fontId="18" fillId="0" borderId="0" xfId="17" applyNumberFormat="1" applyFont="1" applyFill="1" applyBorder="1" applyAlignment="1">
      <alignment horizontal="center" vertical="center"/>
    </xf>
    <xf numFmtId="41" fontId="17" fillId="0" borderId="0" xfId="0" applyNumberFormat="1" applyFont="1" applyFill="1" applyBorder="1" applyAlignment="1">
      <alignment horizontal="center" vertical="center"/>
    </xf>
    <xf numFmtId="213" fontId="17" fillId="0" borderId="0" xfId="0" applyNumberFormat="1" applyFont="1" applyFill="1" applyBorder="1" applyAlignment="1">
      <alignment horizontal="center" vertical="center"/>
    </xf>
    <xf numFmtId="0" fontId="7" fillId="0" borderId="0" xfId="0" applyFont="1" applyFill="1" applyBorder="1" applyAlignment="1">
      <alignment vertical="center"/>
    </xf>
    <xf numFmtId="180" fontId="9" fillId="2" borderId="1" xfId="0" applyNumberFormat="1" applyFont="1" applyFill="1" applyBorder="1" applyAlignment="1">
      <alignment horizontal="center" vertical="center"/>
    </xf>
    <xf numFmtId="180" fontId="9" fillId="3" borderId="1" xfId="0" applyNumberFormat="1" applyFont="1" applyFill="1" applyBorder="1" applyAlignment="1">
      <alignment horizontal="center" vertical="center"/>
    </xf>
    <xf numFmtId="218" fontId="3" fillId="0" borderId="1" xfId="0" applyNumberFormat="1" applyFont="1" applyBorder="1" applyAlignment="1">
      <alignment horizontal="center" vertical="center"/>
    </xf>
    <xf numFmtId="218" fontId="3" fillId="4" borderId="1" xfId="0" applyNumberFormat="1" applyFont="1" applyFill="1" applyBorder="1" applyAlignment="1">
      <alignment horizontal="center" vertical="center"/>
    </xf>
    <xf numFmtId="218" fontId="3" fillId="0" borderId="0" xfId="0" applyNumberFormat="1"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86" fontId="3" fillId="0" borderId="2" xfId="15" applyNumberFormat="1" applyFont="1" applyBorder="1" applyAlignment="1">
      <alignment horizontal="center" vertical="center"/>
    </xf>
    <xf numFmtId="186" fontId="3" fillId="0" borderId="4" xfId="0" applyNumberFormat="1" applyFont="1" applyBorder="1" applyAlignment="1">
      <alignment horizontal="center" vertical="center"/>
    </xf>
    <xf numFmtId="0" fontId="3" fillId="0" borderId="5" xfId="0" applyFont="1" applyBorder="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12" fillId="5" borderId="0" xfId="0" applyFont="1" applyFill="1" applyAlignment="1">
      <alignment horizontal="left" vertical="center"/>
    </xf>
    <xf numFmtId="0" fontId="12" fillId="2" borderId="0" xfId="0" applyFont="1" applyFill="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vertical="center"/>
    </xf>
    <xf numFmtId="0" fontId="5" fillId="2" borderId="0" xfId="0" applyFont="1" applyFill="1" applyAlignment="1">
      <alignment vertical="center" wrapText="1"/>
    </xf>
    <xf numFmtId="0" fontId="0" fillId="6" borderId="0" xfId="0" applyFill="1" applyBorder="1" applyAlignment="1">
      <alignment vertical="center"/>
    </xf>
    <xf numFmtId="186" fontId="14" fillId="0" borderId="0" xfId="15" applyNumberFormat="1" applyFont="1" applyAlignment="1">
      <alignment horizontal="center" vertical="center"/>
    </xf>
    <xf numFmtId="186" fontId="3" fillId="0" borderId="0" xfId="15" applyNumberFormat="1" applyFont="1" applyAlignment="1">
      <alignment horizontal="center" vertical="center"/>
    </xf>
    <xf numFmtId="186" fontId="5" fillId="2" borderId="0" xfId="15" applyNumberFormat="1" applyFont="1" applyFill="1" applyAlignment="1">
      <alignment horizontal="center" vertical="center"/>
    </xf>
    <xf numFmtId="186" fontId="5" fillId="0" borderId="0" xfId="15" applyNumberFormat="1" applyFont="1" applyAlignment="1">
      <alignment horizontal="center" vertical="center"/>
    </xf>
    <xf numFmtId="186" fontId="12" fillId="0" borderId="0" xfId="15" applyNumberFormat="1" applyFont="1" applyFill="1" applyAlignment="1">
      <alignment horizontal="left" vertical="center"/>
    </xf>
    <xf numFmtId="186" fontId="12" fillId="5" borderId="0" xfId="15" applyNumberFormat="1" applyFont="1" applyFill="1" applyAlignment="1">
      <alignment horizontal="left" vertical="center"/>
    </xf>
    <xf numFmtId="186" fontId="5" fillId="0" borderId="0" xfId="15" applyNumberFormat="1" applyFont="1" applyFill="1" applyAlignment="1">
      <alignment horizontal="center" vertical="center"/>
    </xf>
    <xf numFmtId="186" fontId="7" fillId="0" borderId="0" xfId="15" applyNumberFormat="1" applyFont="1" applyFill="1" applyBorder="1" applyAlignment="1">
      <alignment vertical="center"/>
    </xf>
    <xf numFmtId="186" fontId="2" fillId="0" borderId="0" xfId="15" applyNumberFormat="1" applyFont="1" applyFill="1" applyBorder="1" applyAlignment="1">
      <alignment vertical="center"/>
    </xf>
    <xf numFmtId="186" fontId="3" fillId="0" borderId="0" xfId="15" applyNumberFormat="1" applyFont="1" applyFill="1" applyBorder="1" applyAlignment="1">
      <alignment horizontal="center" vertical="center"/>
    </xf>
    <xf numFmtId="41" fontId="12" fillId="0" borderId="0" xfId="17" applyFont="1" applyFill="1" applyAlignment="1">
      <alignment horizontal="center" vertical="center"/>
    </xf>
    <xf numFmtId="41" fontId="5" fillId="0" borderId="0" xfId="17" applyFont="1" applyFill="1" applyAlignment="1">
      <alignment horizontal="center" vertical="center"/>
    </xf>
    <xf numFmtId="0" fontId="12" fillId="0" borderId="0" xfId="0" applyFont="1" applyFill="1" applyAlignment="1">
      <alignment vertical="center"/>
    </xf>
    <xf numFmtId="0" fontId="12" fillId="0" borderId="0" xfId="0" applyFont="1" applyAlignment="1">
      <alignment vertical="center"/>
    </xf>
    <xf numFmtId="49" fontId="10" fillId="0" borderId="0" xfId="0" applyNumberFormat="1" applyFont="1" applyFill="1" applyBorder="1" applyAlignment="1">
      <alignment horizontal="center" vertical="center" wrapText="1"/>
    </xf>
    <xf numFmtId="185" fontId="10" fillId="0" borderId="0" xfId="0" applyNumberFormat="1" applyFont="1" applyFill="1" applyBorder="1" applyAlignment="1">
      <alignment horizontal="center" vertical="center"/>
    </xf>
    <xf numFmtId="0" fontId="10" fillId="0" borderId="0" xfId="15" applyNumberFormat="1" applyFont="1" applyFill="1" applyBorder="1" applyAlignment="1">
      <alignment horizontal="center" vertical="center"/>
    </xf>
    <xf numFmtId="177" fontId="10" fillId="0" borderId="0" xfId="17" applyNumberFormat="1" applyFont="1" applyFill="1" applyBorder="1" applyAlignment="1">
      <alignment horizontal="center" vertical="center"/>
    </xf>
    <xf numFmtId="41" fontId="10" fillId="0" borderId="0" xfId="0" applyNumberFormat="1" applyFont="1" applyFill="1" applyBorder="1" applyAlignment="1">
      <alignment horizontal="center" vertical="center"/>
    </xf>
    <xf numFmtId="0" fontId="10" fillId="0" borderId="0" xfId="0" applyFont="1" applyFill="1" applyAlignment="1">
      <alignment horizontal="center" vertical="center"/>
    </xf>
    <xf numFmtId="0" fontId="11" fillId="7" borderId="0" xfId="0" applyFont="1" applyFill="1" applyAlignment="1">
      <alignment horizontal="left" vertical="center"/>
    </xf>
    <xf numFmtId="0" fontId="10" fillId="0" borderId="0" xfId="0" applyFont="1" applyAlignment="1">
      <alignment horizontal="center" vertical="center"/>
    </xf>
    <xf numFmtId="0" fontId="11" fillId="5" borderId="0" xfId="0" applyFont="1" applyFill="1" applyAlignment="1">
      <alignment horizontal="left" vertical="center"/>
    </xf>
    <xf numFmtId="0" fontId="10" fillId="5"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pplyAlignment="1">
      <alignment horizontal="center" vertical="center"/>
    </xf>
    <xf numFmtId="49" fontId="10" fillId="0" borderId="0" xfId="0" applyNumberFormat="1" applyFont="1" applyFill="1" applyAlignment="1">
      <alignment horizontal="left" vertical="center"/>
    </xf>
    <xf numFmtId="0" fontId="11" fillId="0" borderId="0" xfId="0" applyFont="1" applyFill="1" applyBorder="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21" fillId="0" borderId="0" xfId="0" applyFont="1" applyFill="1" applyBorder="1" applyAlignment="1">
      <alignment horizontal="left" vertical="center" wrapText="1"/>
    </xf>
    <xf numFmtId="0" fontId="10" fillId="0" borderId="0" xfId="0" applyFont="1" applyAlignment="1">
      <alignment vertical="center"/>
    </xf>
    <xf numFmtId="0" fontId="10" fillId="2" borderId="0" xfId="0" applyFont="1" applyFill="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Fill="1" applyAlignment="1">
      <alignment vertical="center"/>
    </xf>
    <xf numFmtId="0" fontId="25" fillId="0" borderId="0" xfId="0" applyFont="1" applyAlignment="1">
      <alignment vertical="center"/>
    </xf>
    <xf numFmtId="0" fontId="27" fillId="0" borderId="0" xfId="0" applyFont="1" applyAlignment="1">
      <alignment vertical="center"/>
    </xf>
    <xf numFmtId="0" fontId="30" fillId="0" borderId="1" xfId="0" applyFont="1" applyFill="1" applyBorder="1" applyAlignment="1">
      <alignment horizontal="center" vertical="center" wrapText="1"/>
    </xf>
    <xf numFmtId="41" fontId="28" fillId="0" borderId="0" xfId="17" applyFont="1" applyAlignment="1">
      <alignment horizontal="center" vertical="center"/>
    </xf>
    <xf numFmtId="41" fontId="16" fillId="0" borderId="0" xfId="17" applyFont="1" applyAlignment="1">
      <alignment horizontal="center" vertical="center"/>
    </xf>
    <xf numFmtId="41" fontId="16" fillId="2" borderId="0" xfId="17" applyFont="1" applyFill="1" applyAlignment="1">
      <alignment horizontal="center" vertical="center"/>
    </xf>
    <xf numFmtId="0" fontId="16" fillId="0" borderId="0" xfId="0" applyFont="1" applyAlignment="1">
      <alignment vertical="center"/>
    </xf>
    <xf numFmtId="213" fontId="16" fillId="0" borderId="0" xfId="0" applyNumberFormat="1" applyFont="1" applyAlignment="1">
      <alignment vertical="center"/>
    </xf>
    <xf numFmtId="41" fontId="16" fillId="0" borderId="0" xfId="17" applyFont="1" applyFill="1" applyBorder="1" applyAlignment="1">
      <alignment vertical="center"/>
    </xf>
    <xf numFmtId="0" fontId="16" fillId="0" borderId="0" xfId="0" applyFont="1" applyFill="1" applyAlignment="1">
      <alignment vertical="center"/>
    </xf>
    <xf numFmtId="0" fontId="16" fillId="0" borderId="0" xfId="0" applyFont="1" applyAlignment="1">
      <alignment vertical="center"/>
    </xf>
    <xf numFmtId="41" fontId="16" fillId="0" borderId="0" xfId="17" applyFont="1" applyFill="1" applyAlignment="1">
      <alignment horizontal="left" vertical="center"/>
    </xf>
    <xf numFmtId="41" fontId="16" fillId="5" borderId="0" xfId="17" applyFont="1" applyFill="1" applyAlignment="1">
      <alignment horizontal="left" vertical="center"/>
    </xf>
    <xf numFmtId="41" fontId="16" fillId="0" borderId="0" xfId="17" applyFont="1" applyFill="1" applyAlignment="1">
      <alignment horizontal="center" vertical="center"/>
    </xf>
    <xf numFmtId="41" fontId="16" fillId="0" borderId="0" xfId="17" applyFont="1" applyFill="1" applyBorder="1" applyAlignment="1">
      <alignment horizontal="center" vertical="center"/>
    </xf>
    <xf numFmtId="9" fontId="29" fillId="0" borderId="0" xfId="0" applyNumberFormat="1" applyFont="1" applyAlignment="1">
      <alignment horizontal="center" vertical="center"/>
    </xf>
    <xf numFmtId="9" fontId="29" fillId="0" borderId="0" xfId="15" applyFont="1" applyAlignment="1">
      <alignment horizontal="center" vertical="center"/>
    </xf>
    <xf numFmtId="41" fontId="16" fillId="0" borderId="0" xfId="17" applyFont="1" applyAlignment="1">
      <alignment vertical="center"/>
    </xf>
    <xf numFmtId="41" fontId="16" fillId="0" borderId="0" xfId="17" applyFont="1" applyFill="1" applyAlignment="1">
      <alignment vertical="center"/>
    </xf>
    <xf numFmtId="41" fontId="16" fillId="0" borderId="0" xfId="17" applyFont="1" applyAlignment="1">
      <alignment vertical="center"/>
    </xf>
    <xf numFmtId="0" fontId="30" fillId="8" borderId="1" xfId="0" applyFont="1" applyFill="1" applyBorder="1" applyAlignment="1">
      <alignment horizontal="center" vertical="center"/>
    </xf>
    <xf numFmtId="0" fontId="30"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14" fontId="31" fillId="8" borderId="1" xfId="0" applyNumberFormat="1" applyFont="1" applyFill="1" applyBorder="1" applyAlignment="1">
      <alignment horizontal="center" vertical="center" wrapText="1"/>
    </xf>
    <xf numFmtId="0" fontId="30" fillId="0" borderId="6" xfId="0" applyFont="1" applyFill="1" applyBorder="1" applyAlignment="1">
      <alignment horizontal="center" vertical="center" wrapText="1"/>
    </xf>
    <xf numFmtId="213" fontId="30" fillId="0" borderId="6" xfId="17" applyNumberFormat="1" applyFont="1" applyFill="1" applyBorder="1" applyAlignment="1">
      <alignment horizontal="center" vertical="center" wrapText="1"/>
    </xf>
    <xf numFmtId="179" fontId="30" fillId="0" borderId="1" xfId="0" applyNumberFormat="1" applyFont="1" applyFill="1" applyBorder="1" applyAlignment="1">
      <alignment horizontal="center" vertical="center"/>
    </xf>
    <xf numFmtId="213" fontId="30" fillId="0" borderId="1" xfId="17" applyNumberFormat="1" applyFont="1" applyFill="1" applyBorder="1" applyAlignment="1">
      <alignment horizontal="center" vertical="center" wrapText="1"/>
    </xf>
    <xf numFmtId="1" fontId="30" fillId="0" borderId="0" xfId="0" applyNumberFormat="1" applyFont="1" applyAlignment="1">
      <alignment vertical="center"/>
    </xf>
    <xf numFmtId="0" fontId="30" fillId="0" borderId="0" xfId="0" applyFont="1" applyAlignment="1">
      <alignment vertical="center"/>
    </xf>
    <xf numFmtId="10" fontId="3" fillId="0" borderId="0" xfId="15" applyNumberFormat="1" applyFont="1" applyAlignment="1">
      <alignment horizontal="center" vertical="center"/>
    </xf>
    <xf numFmtId="0" fontId="5" fillId="0" borderId="0" xfId="0" applyFont="1" applyBorder="1" applyAlignment="1">
      <alignment vertical="center" wrapText="1"/>
    </xf>
    <xf numFmtId="0" fontId="35" fillId="0" borderId="0" xfId="0" applyFont="1" applyFill="1" applyAlignment="1">
      <alignment vertical="center" wrapText="1"/>
    </xf>
    <xf numFmtId="0" fontId="35" fillId="0" borderId="0" xfId="0" applyFont="1" applyBorder="1" applyAlignment="1">
      <alignment vertical="center" wrapText="1"/>
    </xf>
    <xf numFmtId="41" fontId="30" fillId="0" borderId="6" xfId="17" applyFont="1" applyFill="1" applyBorder="1" applyAlignment="1">
      <alignment horizontal="center" vertical="center"/>
    </xf>
    <xf numFmtId="41" fontId="30" fillId="0" borderId="1" xfId="17" applyFont="1" applyFill="1" applyBorder="1" applyAlignment="1">
      <alignment horizontal="center" vertical="center"/>
    </xf>
    <xf numFmtId="41" fontId="25" fillId="0" borderId="0" xfId="0" applyNumberFormat="1" applyFont="1" applyAlignment="1">
      <alignment vertical="center"/>
    </xf>
    <xf numFmtId="183" fontId="14" fillId="0" borderId="0" xfId="17" applyNumberFormat="1" applyFont="1" applyAlignment="1">
      <alignment horizontal="center" vertical="center"/>
    </xf>
    <xf numFmtId="183" fontId="3" fillId="0" borderId="0" xfId="17" applyNumberFormat="1" applyFont="1" applyAlignment="1">
      <alignment horizontal="center" vertical="center"/>
    </xf>
    <xf numFmtId="183" fontId="5" fillId="2" borderId="0" xfId="17" applyNumberFormat="1" applyFont="1" applyFill="1" applyAlignment="1">
      <alignment horizontal="center" vertical="center"/>
    </xf>
    <xf numFmtId="183" fontId="5" fillId="0" borderId="0" xfId="17" applyNumberFormat="1" applyFont="1" applyFill="1" applyAlignment="1">
      <alignment horizontal="center" vertical="center"/>
    </xf>
    <xf numFmtId="183" fontId="5" fillId="0" borderId="0" xfId="17" applyNumberFormat="1" applyFont="1" applyAlignment="1">
      <alignment horizontal="center" vertical="center"/>
    </xf>
    <xf numFmtId="183" fontId="25" fillId="0" borderId="0" xfId="17" applyNumberFormat="1" applyFont="1" applyAlignment="1">
      <alignment vertical="center"/>
    </xf>
    <xf numFmtId="183" fontId="0" fillId="6" borderId="0" xfId="17" applyNumberFormat="1" applyFill="1" applyBorder="1" applyAlignment="1">
      <alignment vertical="center"/>
    </xf>
    <xf numFmtId="183" fontId="12" fillId="0" borderId="0" xfId="17" applyNumberFormat="1" applyFont="1" applyAlignment="1">
      <alignment horizontal="center" vertical="center"/>
    </xf>
    <xf numFmtId="183" fontId="12" fillId="0" borderId="0" xfId="17" applyNumberFormat="1" applyFont="1" applyFill="1" applyAlignment="1">
      <alignment horizontal="center" vertical="center"/>
    </xf>
    <xf numFmtId="183" fontId="12" fillId="2" borderId="0" xfId="17" applyNumberFormat="1" applyFont="1" applyFill="1" applyAlignment="1">
      <alignment horizontal="center" vertical="center"/>
    </xf>
    <xf numFmtId="183" fontId="7" fillId="0" borderId="0" xfId="17" applyNumberFormat="1" applyFont="1" applyFill="1" applyBorder="1" applyAlignment="1">
      <alignment vertical="center"/>
    </xf>
    <xf numFmtId="183" fontId="2" fillId="0" borderId="0" xfId="17" applyNumberFormat="1" applyFont="1" applyFill="1" applyBorder="1" applyAlignment="1">
      <alignment vertical="center"/>
    </xf>
    <xf numFmtId="183" fontId="3" fillId="0" borderId="0" xfId="17" applyNumberFormat="1" applyFont="1" applyFill="1" applyBorder="1" applyAlignment="1">
      <alignment horizontal="center" vertical="center"/>
    </xf>
    <xf numFmtId="0" fontId="26" fillId="0" borderId="0" xfId="0" applyFont="1" applyFill="1" applyAlignment="1">
      <alignment horizontal="left" vertical="center"/>
    </xf>
    <xf numFmtId="183" fontId="16" fillId="0" borderId="0" xfId="17" applyNumberFormat="1" applyFont="1" applyAlignment="1">
      <alignment horizontal="center" vertical="center"/>
    </xf>
    <xf numFmtId="183" fontId="16" fillId="0" borderId="0" xfId="17" applyNumberFormat="1" applyFont="1" applyFill="1" applyAlignment="1">
      <alignment horizontal="center" vertical="center"/>
    </xf>
    <xf numFmtId="0" fontId="28" fillId="7" borderId="0" xfId="0" applyFont="1" applyFill="1" applyAlignment="1">
      <alignment horizontal="left" vertical="center"/>
    </xf>
    <xf numFmtId="0" fontId="28" fillId="0" borderId="0" xfId="0" applyFont="1" applyFill="1" applyAlignment="1">
      <alignment horizontal="left" vertical="center"/>
    </xf>
    <xf numFmtId="0" fontId="26" fillId="0" borderId="0" xfId="0" applyFont="1" applyFill="1" applyBorder="1" applyAlignment="1">
      <alignment horizontal="left" vertical="center"/>
    </xf>
    <xf numFmtId="0" fontId="37" fillId="0" borderId="0" xfId="0" applyFont="1" applyFill="1" applyBorder="1" applyAlignment="1">
      <alignment horizontal="left" vertical="center" wrapText="1"/>
    </xf>
    <xf numFmtId="0" fontId="27" fillId="0" borderId="0" xfId="0" applyFont="1" applyFill="1" applyAlignment="1">
      <alignment horizontal="left" vertical="center" wrapText="1"/>
    </xf>
    <xf numFmtId="0" fontId="38" fillId="0" borderId="0" xfId="0" applyFont="1" applyFill="1" applyAlignment="1">
      <alignment horizontal="left" vertical="center" wrapText="1"/>
    </xf>
    <xf numFmtId="41" fontId="38" fillId="0" borderId="0" xfId="17" applyFont="1" applyFill="1" applyAlignment="1">
      <alignment horizontal="center" vertical="center"/>
    </xf>
    <xf numFmtId="183" fontId="38" fillId="0" borderId="0" xfId="17" applyNumberFormat="1" applyFont="1" applyFill="1" applyAlignment="1">
      <alignment horizontal="center" vertical="center"/>
    </xf>
    <xf numFmtId="0" fontId="23" fillId="0" borderId="0" xfId="0" applyFont="1" applyFill="1" applyAlignment="1">
      <alignment vertical="center"/>
    </xf>
    <xf numFmtId="0" fontId="39" fillId="2" borderId="1" xfId="0" applyFont="1" applyFill="1" applyBorder="1" applyAlignment="1">
      <alignment horizontal="center" vertical="center"/>
    </xf>
    <xf numFmtId="0" fontId="39" fillId="0" borderId="0" xfId="0" applyFont="1" applyAlignment="1">
      <alignment vertical="center"/>
    </xf>
    <xf numFmtId="0" fontId="39" fillId="2" borderId="1" xfId="0" applyFont="1" applyFill="1" applyBorder="1" applyAlignment="1">
      <alignment horizontal="centerContinuous" vertical="center"/>
    </xf>
    <xf numFmtId="0" fontId="39" fillId="0" borderId="0" xfId="0" applyFont="1" applyAlignment="1">
      <alignment vertical="center"/>
    </xf>
    <xf numFmtId="41" fontId="39" fillId="2" borderId="1" xfId="17" applyFont="1" applyFill="1" applyBorder="1" applyAlignment="1">
      <alignment horizontal="center" vertical="center"/>
    </xf>
    <xf numFmtId="41" fontId="39" fillId="2" borderId="1" xfId="17" applyFont="1" applyFill="1" applyBorder="1" applyAlignment="1">
      <alignment horizontal="center" vertical="center" wrapText="1"/>
    </xf>
    <xf numFmtId="49" fontId="40" fillId="0" borderId="7" xfId="0" applyNumberFormat="1" applyFont="1" applyFill="1" applyBorder="1" applyAlignment="1">
      <alignment horizontal="center" vertical="center"/>
    </xf>
    <xf numFmtId="0" fontId="39" fillId="2" borderId="8" xfId="0" applyFont="1" applyFill="1" applyBorder="1" applyAlignment="1">
      <alignment vertical="center"/>
    </xf>
    <xf numFmtId="41" fontId="39" fillId="0" borderId="8" xfId="17" applyFont="1" applyFill="1" applyBorder="1" applyAlignment="1">
      <alignment horizontal="center" vertical="center"/>
    </xf>
    <xf numFmtId="41" fontId="39" fillId="0" borderId="8" xfId="17" applyFont="1" applyFill="1" applyBorder="1" applyAlignment="1">
      <alignment vertical="center"/>
    </xf>
    <xf numFmtId="41" fontId="39" fillId="2" borderId="8" xfId="17" applyFont="1" applyFill="1" applyBorder="1" applyAlignment="1">
      <alignment vertical="center"/>
    </xf>
    <xf numFmtId="49" fontId="40" fillId="0" borderId="9" xfId="0" applyNumberFormat="1" applyFont="1" applyFill="1" applyBorder="1" applyAlignment="1">
      <alignment horizontal="center" vertical="center"/>
    </xf>
    <xf numFmtId="0" fontId="39" fillId="2" borderId="10" xfId="0" applyFont="1" applyFill="1" applyBorder="1" applyAlignment="1">
      <alignment vertical="center"/>
    </xf>
    <xf numFmtId="41" fontId="39" fillId="0" borderId="10" xfId="17" applyFont="1" applyFill="1" applyBorder="1" applyAlignment="1">
      <alignment vertical="center"/>
    </xf>
    <xf numFmtId="41" fontId="39" fillId="2" borderId="10" xfId="17" applyFont="1" applyFill="1" applyBorder="1" applyAlignment="1">
      <alignment vertical="center"/>
    </xf>
    <xf numFmtId="49" fontId="40" fillId="0" borderId="6" xfId="0" applyNumberFormat="1" applyFont="1" applyFill="1" applyBorder="1" applyAlignment="1">
      <alignment horizontal="center" vertical="center"/>
    </xf>
    <xf numFmtId="0" fontId="39" fillId="2" borderId="11" xfId="0" applyFont="1" applyFill="1" applyBorder="1" applyAlignment="1">
      <alignment vertical="center"/>
    </xf>
    <xf numFmtId="41" fontId="39" fillId="4" borderId="11" xfId="17" applyFont="1" applyFill="1" applyBorder="1" applyAlignment="1">
      <alignment vertical="center"/>
    </xf>
    <xf numFmtId="41" fontId="39" fillId="9" borderId="11" xfId="17" applyFont="1" applyFill="1" applyBorder="1" applyAlignment="1">
      <alignment vertical="center"/>
    </xf>
    <xf numFmtId="49" fontId="40" fillId="0" borderId="7" xfId="17" applyNumberFormat="1" applyFont="1" applyFill="1" applyBorder="1" applyAlignment="1">
      <alignment horizontal="center" vertical="center"/>
    </xf>
    <xf numFmtId="41" fontId="39" fillId="0" borderId="10" xfId="17" applyFont="1" applyFill="1" applyBorder="1" applyAlignment="1">
      <alignment horizontal="center" vertical="center"/>
    </xf>
    <xf numFmtId="0" fontId="40" fillId="0" borderId="6" xfId="17" applyNumberFormat="1" applyFont="1" applyFill="1" applyBorder="1" applyAlignment="1">
      <alignment horizontal="center" vertical="center"/>
    </xf>
    <xf numFmtId="0" fontId="39" fillId="5" borderId="0" xfId="0" applyFont="1" applyFill="1" applyAlignment="1">
      <alignment vertical="center"/>
    </xf>
    <xf numFmtId="214" fontId="40" fillId="0" borderId="9" xfId="17" applyNumberFormat="1" applyFont="1" applyFill="1" applyBorder="1" applyAlignment="1">
      <alignment horizontal="center" vertical="center"/>
    </xf>
    <xf numFmtId="0" fontId="18" fillId="0" borderId="0" xfId="0" applyFont="1" applyAlignment="1">
      <alignment horizontal="right" vertical="center"/>
    </xf>
    <xf numFmtId="0" fontId="3" fillId="0" borderId="0" xfId="0" applyFont="1" applyAlignment="1">
      <alignment horizontal="left" vertical="center"/>
    </xf>
    <xf numFmtId="0" fontId="30" fillId="0" borderId="0" xfId="0" applyFont="1" applyFill="1" applyBorder="1" applyAlignment="1">
      <alignment horizontal="center" vertical="center" wrapText="1"/>
    </xf>
    <xf numFmtId="180" fontId="30" fillId="0" borderId="0" xfId="0" applyNumberFormat="1" applyFont="1" applyFill="1" applyBorder="1" applyAlignment="1">
      <alignment horizontal="center" vertical="center"/>
    </xf>
    <xf numFmtId="180" fontId="30" fillId="0" borderId="0" xfId="0" applyNumberFormat="1" applyFont="1" applyFill="1" applyBorder="1" applyAlignment="1">
      <alignment horizontal="center" vertical="center" wrapText="1"/>
    </xf>
    <xf numFmtId="187" fontId="30" fillId="0" borderId="0" xfId="0" applyNumberFormat="1" applyFont="1" applyFill="1" applyBorder="1" applyAlignment="1">
      <alignment horizontal="center" vertical="center" wrapText="1"/>
    </xf>
    <xf numFmtId="41" fontId="30" fillId="0" borderId="0" xfId="17" applyFont="1" applyFill="1" applyBorder="1" applyAlignment="1">
      <alignment horizontal="center" vertical="center"/>
    </xf>
    <xf numFmtId="41" fontId="32" fillId="0" borderId="0" xfId="17" applyFont="1" applyBorder="1" applyAlignment="1">
      <alignment vertical="center" wrapText="1"/>
    </xf>
    <xf numFmtId="213" fontId="30" fillId="0" borderId="0" xfId="17" applyNumberFormat="1" applyFont="1" applyFill="1" applyBorder="1" applyAlignment="1">
      <alignment horizontal="center" vertical="center" wrapText="1"/>
    </xf>
    <xf numFmtId="41" fontId="30" fillId="0" borderId="1" xfId="17" applyFont="1" applyBorder="1" applyAlignment="1">
      <alignment vertical="center"/>
    </xf>
    <xf numFmtId="41" fontId="30" fillId="0" borderId="0" xfId="17" applyFont="1" applyBorder="1" applyAlignment="1">
      <alignment vertical="center"/>
    </xf>
    <xf numFmtId="41" fontId="42" fillId="0" borderId="10" xfId="17" applyFont="1" applyFill="1" applyBorder="1" applyAlignment="1">
      <alignment vertical="center"/>
    </xf>
    <xf numFmtId="41" fontId="42" fillId="0" borderId="8" xfId="17" applyFont="1" applyFill="1" applyBorder="1" applyAlignment="1">
      <alignment vertical="center"/>
    </xf>
    <xf numFmtId="187" fontId="30"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12" fillId="0" borderId="0" xfId="0" applyFont="1" applyAlignment="1">
      <alignment horizontal="left" vertical="center"/>
    </xf>
    <xf numFmtId="180" fontId="30" fillId="0" borderId="1" xfId="0" applyNumberFormat="1" applyFont="1" applyFill="1" applyBorder="1" applyAlignment="1">
      <alignment horizontal="center" vertical="center" wrapText="1"/>
    </xf>
    <xf numFmtId="0" fontId="30" fillId="8" borderId="1" xfId="0" applyFont="1" applyFill="1" applyBorder="1" applyAlignment="1">
      <alignment horizontal="center" vertical="center"/>
    </xf>
    <xf numFmtId="180" fontId="30" fillId="0" borderId="6"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 xfId="0" applyFont="1" applyBorder="1" applyAlignment="1">
      <alignment horizontal="center" vertical="center"/>
    </xf>
    <xf numFmtId="180" fontId="30" fillId="0" borderId="1" xfId="0" applyNumberFormat="1" applyFont="1" applyFill="1" applyBorder="1" applyAlignment="1">
      <alignment horizontal="center" vertical="center"/>
    </xf>
    <xf numFmtId="180" fontId="30" fillId="0" borderId="7" xfId="0" applyNumberFormat="1" applyFont="1" applyFill="1" applyBorder="1" applyAlignment="1">
      <alignment horizontal="center" vertical="center" wrapText="1"/>
    </xf>
    <xf numFmtId="180" fontId="30" fillId="0" borderId="9" xfId="0" applyNumberFormat="1" applyFont="1" applyFill="1" applyBorder="1" applyAlignment="1">
      <alignment horizontal="center" vertical="center" wrapText="1"/>
    </xf>
    <xf numFmtId="0" fontId="44" fillId="0" borderId="0" xfId="0" applyFont="1" applyFill="1" applyAlignment="1">
      <alignment horizontal="left" vertical="center"/>
    </xf>
    <xf numFmtId="0" fontId="44" fillId="0" borderId="0" xfId="0" applyFont="1" applyFill="1" applyAlignment="1">
      <alignment horizontal="center" vertical="center"/>
    </xf>
    <xf numFmtId="0" fontId="12" fillId="0" borderId="0" xfId="0" applyFont="1" applyFill="1" applyAlignment="1">
      <alignment horizontal="left" vertical="center"/>
    </xf>
    <xf numFmtId="180" fontId="30" fillId="0" borderId="6" xfId="0" applyNumberFormat="1" applyFont="1" applyFill="1" applyBorder="1" applyAlignment="1">
      <alignment horizontal="center" vertical="center"/>
    </xf>
    <xf numFmtId="0" fontId="30" fillId="8" borderId="12"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30" fillId="8" borderId="3"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30" fillId="10" borderId="1" xfId="0" applyFont="1" applyFill="1" applyBorder="1" applyAlignment="1">
      <alignment horizontal="center" vertical="center" wrapText="1"/>
    </xf>
    <xf numFmtId="0" fontId="6" fillId="7" borderId="0" xfId="0" applyFont="1" applyFill="1" applyAlignment="1">
      <alignment horizontal="left" vertical="center"/>
    </xf>
    <xf numFmtId="0" fontId="27" fillId="0" borderId="0" xfId="0" applyFont="1" applyFill="1" applyAlignment="1">
      <alignment horizontal="left" vertical="center" wrapText="1"/>
    </xf>
    <xf numFmtId="0" fontId="5" fillId="0" borderId="0" xfId="0" applyFont="1" applyFill="1" applyAlignment="1">
      <alignment horizontal="left" vertical="center" wrapText="1"/>
    </xf>
    <xf numFmtId="0" fontId="39" fillId="2" borderId="1" xfId="0" applyFont="1" applyFill="1" applyBorder="1" applyAlignment="1">
      <alignment horizontal="center" vertical="center" wrapText="1"/>
    </xf>
    <xf numFmtId="0" fontId="39" fillId="2" borderId="1" xfId="0" applyFont="1" applyFill="1" applyBorder="1" applyAlignment="1">
      <alignment horizontal="center" vertical="center"/>
    </xf>
    <xf numFmtId="177" fontId="39" fillId="2" borderId="1" xfId="0" applyNumberFormat="1" applyFont="1" applyFill="1" applyBorder="1" applyAlignment="1">
      <alignment horizontal="center" vertical="center"/>
    </xf>
    <xf numFmtId="0" fontId="44" fillId="0" borderId="0" xfId="0" applyFont="1" applyFill="1" applyAlignment="1">
      <alignment horizontal="left" vertical="center"/>
    </xf>
    <xf numFmtId="0" fontId="10" fillId="0" borderId="14" xfId="0" applyFont="1" applyFill="1" applyBorder="1" applyAlignment="1">
      <alignment horizontal="left" vertical="center" wrapText="1"/>
    </xf>
    <xf numFmtId="0" fontId="10" fillId="0" borderId="0" xfId="0" applyFont="1" applyFill="1" applyAlignment="1">
      <alignment horizontal="left" vertical="center" wrapText="1"/>
    </xf>
    <xf numFmtId="218" fontId="10" fillId="0" borderId="1" xfId="0" applyNumberFormat="1" applyFont="1" applyFill="1" applyBorder="1" applyAlignment="1">
      <alignment horizontal="center" vertical="center"/>
    </xf>
    <xf numFmtId="218" fontId="10" fillId="0" borderId="15" xfId="0" applyNumberFormat="1" applyFont="1" applyFill="1" applyBorder="1" applyAlignment="1">
      <alignment horizontal="center" vertical="center"/>
    </xf>
    <xf numFmtId="218" fontId="10" fillId="0" borderId="16" xfId="0" applyNumberFormat="1" applyFont="1" applyFill="1" applyBorder="1" applyAlignment="1">
      <alignment horizontal="center" vertical="center"/>
    </xf>
    <xf numFmtId="218" fontId="10" fillId="0" borderId="17"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10" borderId="15" xfId="0" applyFont="1" applyFill="1" applyBorder="1" applyAlignment="1">
      <alignment horizontal="center" vertical="center"/>
    </xf>
    <xf numFmtId="0" fontId="10" fillId="10" borderId="16" xfId="0" applyFont="1" applyFill="1" applyBorder="1" applyAlignment="1">
      <alignment horizontal="center" vertical="center"/>
    </xf>
    <xf numFmtId="0" fontId="10" fillId="10" borderId="17" xfId="0" applyFont="1" applyFill="1" applyBorder="1" applyAlignment="1">
      <alignment horizontal="center" vertical="center"/>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1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7" borderId="0" xfId="0" applyFont="1" applyFill="1" applyAlignment="1">
      <alignment horizontal="left" vertical="center"/>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Alignment="1">
      <alignment horizontal="left" vertical="center"/>
    </xf>
    <xf numFmtId="0" fontId="10" fillId="0" borderId="0" xfId="0" applyFont="1" applyAlignment="1">
      <alignment horizontal="left" vertical="center"/>
    </xf>
    <xf numFmtId="0" fontId="10" fillId="1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180" fontId="10" fillId="10" borderId="1" xfId="0" applyNumberFormat="1"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1" fillId="5" borderId="12" xfId="0" applyFont="1" applyFill="1" applyBorder="1" applyAlignment="1">
      <alignment horizontal="left" vertical="center" wrapText="1"/>
    </xf>
    <xf numFmtId="0" fontId="21" fillId="5" borderId="1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21" fillId="5" borderId="4" xfId="0" applyFont="1" applyFill="1" applyBorder="1" applyAlignment="1">
      <alignment horizontal="left" vertical="center" wrapText="1"/>
    </xf>
    <xf numFmtId="0" fontId="21" fillId="5" borderId="18"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5" xfId="0" applyFont="1" applyFill="1" applyBorder="1" applyAlignment="1">
      <alignment horizontal="center" vertical="center"/>
    </xf>
    <xf numFmtId="0" fontId="22" fillId="5"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10" fillId="0" borderId="1" xfId="0" applyFont="1" applyFill="1" applyBorder="1" applyAlignment="1">
      <alignment horizontal="left" vertical="center"/>
    </xf>
    <xf numFmtId="180" fontId="10" fillId="10" borderId="15" xfId="0" applyNumberFormat="1" applyFont="1" applyFill="1" applyBorder="1" applyAlignment="1">
      <alignment horizontal="center" vertical="center"/>
    </xf>
    <xf numFmtId="180" fontId="10" fillId="10" borderId="16" xfId="0" applyNumberFormat="1" applyFont="1" applyFill="1" applyBorder="1" applyAlignment="1">
      <alignment horizontal="center" vertical="center"/>
    </xf>
    <xf numFmtId="180" fontId="10" fillId="10" borderId="17" xfId="0" applyNumberFormat="1" applyFont="1" applyFill="1" applyBorder="1" applyAlignment="1">
      <alignment horizontal="center" vertical="center"/>
    </xf>
    <xf numFmtId="0" fontId="10" fillId="7" borderId="0" xfId="0" applyFont="1" applyFill="1" applyAlignment="1">
      <alignment horizontal="left" vertical="center"/>
    </xf>
    <xf numFmtId="0" fontId="11" fillId="10" borderId="1"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1" fillId="10" borderId="12" xfId="0" applyFont="1" applyFill="1" applyBorder="1" applyAlignment="1">
      <alignment horizontal="center" vertical="center"/>
    </xf>
    <xf numFmtId="0" fontId="11" fillId="10" borderId="14" xfId="0" applyFont="1" applyFill="1" applyBorder="1" applyAlignment="1">
      <alignment horizontal="center" vertical="center"/>
    </xf>
    <xf numFmtId="0" fontId="11" fillId="10" borderId="13"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18" xfId="0" applyFont="1" applyFill="1" applyBorder="1" applyAlignment="1">
      <alignment horizontal="center" vertical="center"/>
    </xf>
    <xf numFmtId="0" fontId="11" fillId="10" borderId="5"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xf>
    <xf numFmtId="0" fontId="10" fillId="0" borderId="13" xfId="0" applyFont="1" applyFill="1" applyBorder="1" applyAlignment="1">
      <alignment horizontal="left" vertical="center"/>
    </xf>
    <xf numFmtId="0" fontId="11" fillId="9" borderId="0" xfId="0" applyFont="1" applyFill="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11" fillId="10" borderId="17" xfId="0" applyFont="1" applyFill="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left" vertical="center" wrapText="1"/>
    </xf>
    <xf numFmtId="0" fontId="23" fillId="0" borderId="1" xfId="0" applyFont="1" applyFill="1" applyBorder="1" applyAlignment="1">
      <alignment horizontal="center" vertical="center"/>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8" xfId="0" applyFont="1" applyBorder="1" applyAlignment="1">
      <alignment horizontal="left" vertical="center"/>
    </xf>
    <xf numFmtId="0" fontId="10" fillId="0" borderId="5" xfId="0" applyFont="1" applyBorder="1" applyAlignment="1">
      <alignment horizontal="left" vertical="center"/>
    </xf>
    <xf numFmtId="0" fontId="10" fillId="0" borderId="2" xfId="0" applyFont="1" applyBorder="1" applyAlignment="1">
      <alignment horizontal="left" vertical="center" wrapText="1"/>
    </xf>
    <xf numFmtId="41" fontId="10" fillId="0" borderId="15" xfId="17" applyFont="1" applyFill="1" applyBorder="1" applyAlignment="1">
      <alignment horizontal="center" vertical="center"/>
    </xf>
    <xf numFmtId="41" fontId="10" fillId="0" borderId="16" xfId="17" applyFont="1" applyFill="1" applyBorder="1" applyAlignment="1">
      <alignment horizontal="center" vertical="center"/>
    </xf>
    <xf numFmtId="41" fontId="10" fillId="0" borderId="17" xfId="17" applyFont="1" applyFill="1" applyBorder="1" applyAlignment="1">
      <alignment horizontal="center" vertical="center"/>
    </xf>
    <xf numFmtId="0" fontId="10" fillId="0" borderId="0" xfId="0" applyFont="1" applyAlignment="1">
      <alignment vertical="center"/>
    </xf>
    <xf numFmtId="6" fontId="10" fillId="0" borderId="15" xfId="0" applyNumberFormat="1" applyFont="1" applyFill="1" applyBorder="1" applyAlignment="1">
      <alignment horizontal="center" vertical="center"/>
    </xf>
    <xf numFmtId="42" fontId="10" fillId="0" borderId="16" xfId="0" applyNumberFormat="1" applyFont="1" applyFill="1" applyBorder="1" applyAlignment="1">
      <alignment horizontal="center" vertical="center"/>
    </xf>
    <xf numFmtId="42" fontId="10" fillId="0" borderId="17" xfId="0" applyNumberFormat="1" applyFont="1" applyFill="1" applyBorder="1" applyAlignment="1">
      <alignment horizontal="center" vertical="center"/>
    </xf>
    <xf numFmtId="0" fontId="24" fillId="5"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2"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8" xfId="0" applyFont="1" applyBorder="1" applyAlignment="1">
      <alignment horizontal="left" vertical="center" wrapText="1"/>
    </xf>
    <xf numFmtId="0" fontId="10" fillId="0" borderId="5" xfId="0" applyFont="1" applyBorder="1" applyAlignment="1">
      <alignment horizontal="left" vertical="center" wrapText="1"/>
    </xf>
    <xf numFmtId="0" fontId="10" fillId="0" borderId="15" xfId="0" applyFont="1" applyFill="1" applyBorder="1" applyAlignment="1">
      <alignment horizontal="left" vertical="center"/>
    </xf>
    <xf numFmtId="0" fontId="10" fillId="0" borderId="15" xfId="0" applyFont="1" applyFill="1" applyBorder="1" applyAlignment="1">
      <alignment vertical="center" wrapText="1"/>
    </xf>
    <xf numFmtId="0" fontId="10" fillId="0" borderId="16" xfId="0" applyFont="1" applyFill="1" applyBorder="1" applyAlignment="1">
      <alignment vertical="center"/>
    </xf>
    <xf numFmtId="0" fontId="10" fillId="0" borderId="17" xfId="0" applyFont="1" applyFill="1" applyBorder="1" applyAlignment="1">
      <alignment vertical="center"/>
    </xf>
    <xf numFmtId="0" fontId="45" fillId="0" borderId="1" xfId="0" applyFont="1" applyFill="1" applyBorder="1" applyAlignment="1">
      <alignment horizontal="left" vertical="center"/>
    </xf>
    <xf numFmtId="0" fontId="45" fillId="0" borderId="1" xfId="0" applyFont="1" applyFill="1" applyBorder="1" applyAlignment="1">
      <alignment vertical="center"/>
    </xf>
    <xf numFmtId="49" fontId="10" fillId="0" borderId="15"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0" fontId="26" fillId="0" borderId="0" xfId="0" applyFont="1" applyFill="1" applyAlignment="1">
      <alignment horizontal="left" vertical="center"/>
    </xf>
    <xf numFmtId="41" fontId="30" fillId="0" borderId="0" xfId="17" applyFont="1" applyAlignment="1">
      <alignment horizontal="center" vertical="center"/>
    </xf>
    <xf numFmtId="0" fontId="12" fillId="5" borderId="0" xfId="0" applyFont="1" applyFill="1" applyAlignment="1">
      <alignment horizontal="left" vertical="center"/>
    </xf>
    <xf numFmtId="0" fontId="3" fillId="2" borderId="0" xfId="0" applyFont="1" applyFill="1" applyBorder="1" applyAlignment="1">
      <alignment horizontal="center" vertical="center" wrapText="1"/>
    </xf>
    <xf numFmtId="0" fontId="43" fillId="0" borderId="1" xfId="17" applyNumberFormat="1" applyFont="1" applyFill="1" applyBorder="1" applyAlignment="1">
      <alignment horizontal="center" vertical="center" wrapText="1"/>
    </xf>
    <xf numFmtId="180" fontId="43" fillId="0" borderId="1" xfId="0" applyNumberFormat="1" applyFont="1" applyFill="1" applyBorder="1" applyAlignment="1">
      <alignment horizontal="center" vertical="center" wrapText="1"/>
    </xf>
    <xf numFmtId="180" fontId="43" fillId="0" borderId="1" xfId="0" applyNumberFormat="1" applyFont="1" applyFill="1" applyBorder="1" applyAlignment="1">
      <alignment horizontal="center" vertical="center"/>
    </xf>
    <xf numFmtId="0" fontId="43" fillId="0" borderId="7" xfId="17" applyNumberFormat="1" applyFont="1" applyFill="1" applyBorder="1" applyAlignment="1">
      <alignment horizontal="center" vertical="center" wrapText="1"/>
    </xf>
    <xf numFmtId="0" fontId="43" fillId="0" borderId="9" xfId="17" applyNumberFormat="1" applyFont="1" applyFill="1" applyBorder="1" applyAlignment="1">
      <alignment horizontal="center" vertical="center" wrapText="1"/>
    </xf>
    <xf numFmtId="0" fontId="43" fillId="0" borderId="6" xfId="17" applyNumberFormat="1" applyFont="1" applyFill="1" applyBorder="1" applyAlignment="1">
      <alignment horizontal="center" vertical="center" wrapText="1"/>
    </xf>
    <xf numFmtId="180" fontId="30" fillId="0" borderId="7" xfId="0" applyNumberFormat="1" applyFont="1" applyFill="1" applyBorder="1" applyAlignment="1">
      <alignment horizontal="center" vertical="center"/>
    </xf>
    <xf numFmtId="180" fontId="30" fillId="0" borderId="9" xfId="0" applyNumberFormat="1" applyFont="1" applyFill="1" applyBorder="1" applyAlignment="1">
      <alignment horizontal="center" vertical="center"/>
    </xf>
    <xf numFmtId="0" fontId="43" fillId="0" borderId="1" xfId="0" applyNumberFormat="1" applyFont="1" applyFill="1" applyBorder="1" applyAlignment="1">
      <alignment horizontal="center" vertical="center" wrapText="1"/>
    </xf>
    <xf numFmtId="0" fontId="43" fillId="0" borderId="1" xfId="0" applyNumberFormat="1" applyFont="1" applyFill="1" applyBorder="1" applyAlignment="1">
      <alignment horizontal="center" vertical="center"/>
    </xf>
    <xf numFmtId="49" fontId="12" fillId="5" borderId="15" xfId="0" applyNumberFormat="1" applyFont="1" applyFill="1" applyBorder="1" applyAlignment="1">
      <alignment horizontal="left" vertical="center" wrapText="1"/>
    </xf>
    <xf numFmtId="49" fontId="12" fillId="5" borderId="16" xfId="0" applyNumberFormat="1" applyFont="1" applyFill="1" applyBorder="1" applyAlignment="1">
      <alignment horizontal="left" vertical="center" wrapText="1"/>
    </xf>
    <xf numFmtId="49" fontId="12" fillId="5" borderId="17" xfId="0" applyNumberFormat="1" applyFont="1" applyFill="1" applyBorder="1" applyAlignment="1">
      <alignment horizontal="left" vertical="center" wrapText="1"/>
    </xf>
    <xf numFmtId="0" fontId="3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8">
    <cellStyle name="Normal" xfId="0"/>
    <cellStyle name="Percent" xfId="15"/>
    <cellStyle name="Comma" xfId="16"/>
    <cellStyle name="Comma [0]" xfId="17"/>
    <cellStyle name="Followed Hyperlink"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98B3CE"/>
      <rgbColor rgb="00FFFFFF"/>
      <rgbColor rgb="00AC0E3B"/>
      <rgbColor rgb="0000FF00"/>
      <rgbColor rgb="000000FF"/>
      <rgbColor rgb="00B9D98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9DA86B"/>
      <rgbColor rgb="00CCFFCC"/>
      <rgbColor rgb="00E08761"/>
      <rgbColor rgb="00CECE6C"/>
      <rgbColor rgb="0098B3CE"/>
      <rgbColor rgb="00CC99FF"/>
      <rgbColor rgb="00D59633"/>
      <rgbColor rgb="003366FF"/>
      <rgbColor rgb="0033CCCC"/>
      <rgbColor rgb="0099CC00"/>
      <rgbColor rgb="00A2CD9E"/>
      <rgbColor rgb="002A4B25"/>
      <rgbColor rgb="00FF6600"/>
      <rgbColor rgb="00666699"/>
      <rgbColor rgb="00969696"/>
      <rgbColor rgb="00003366"/>
      <rgbColor rgb="005F205B"/>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6">
    <tabColor indexed="49"/>
  </sheetPr>
  <dimension ref="A1:AF115"/>
  <sheetViews>
    <sheetView showGridLines="0" tabSelected="1" view="pageBreakPreview" zoomScale="75" zoomScaleNormal="75" zoomScaleSheetLayoutView="75" workbookViewId="0" topLeftCell="A1">
      <selection activeCell="M2" sqref="M2"/>
    </sheetView>
  </sheetViews>
  <sheetFormatPr defaultColWidth="8.88671875" defaultRowHeight="13.5"/>
  <cols>
    <col min="1" max="1" width="5.21484375" style="10" customWidth="1"/>
    <col min="2" max="2" width="6.10546875" style="10" customWidth="1"/>
    <col min="3" max="3" width="9.88671875" style="10" customWidth="1"/>
    <col min="4" max="4" width="7.5546875" style="10" customWidth="1"/>
    <col min="5" max="5" width="7.21484375" style="10" customWidth="1"/>
    <col min="6" max="6" width="7.4453125" style="10" customWidth="1"/>
    <col min="7" max="7" width="7.99609375" style="10" customWidth="1"/>
    <col min="8" max="8" width="6.88671875" style="10" customWidth="1"/>
    <col min="9" max="9" width="7.77734375" style="10" customWidth="1"/>
    <col min="10" max="10" width="7.4453125" style="10" customWidth="1"/>
    <col min="11" max="11" width="7.10546875" style="10" customWidth="1"/>
    <col min="12" max="12" width="5.6640625" style="10" customWidth="1"/>
    <col min="13" max="13" width="9.4453125" style="10" customWidth="1"/>
    <col min="14" max="14" width="28.88671875" style="10" customWidth="1"/>
    <col min="15" max="15" width="5.3359375" style="10" customWidth="1"/>
    <col min="16" max="16" width="10.77734375" style="10" customWidth="1"/>
    <col min="17" max="17" width="10.88671875" style="10" customWidth="1"/>
    <col min="18" max="18" width="10.77734375" style="10" customWidth="1"/>
    <col min="19" max="19" width="10.5546875" style="10" customWidth="1"/>
    <col min="20" max="20" width="10.10546875" style="10" customWidth="1"/>
    <col min="21" max="21" width="9.10546875" style="10" customWidth="1"/>
    <col min="22" max="22" width="10.5546875" style="10" customWidth="1"/>
    <col min="23" max="23" width="9.5546875" style="10" customWidth="1"/>
    <col min="24" max="24" width="9.21484375" style="10" customWidth="1"/>
    <col min="25" max="26" width="9.3359375" style="10" customWidth="1"/>
    <col min="27" max="27" width="8.77734375" style="10" customWidth="1"/>
    <col min="28" max="28" width="8.4453125" style="112" customWidth="1"/>
    <col min="29" max="29" width="17.4453125" style="112" bestFit="1" customWidth="1"/>
    <col min="30" max="30" width="8.21484375" style="68" bestFit="1" customWidth="1"/>
    <col min="31" max="31" width="13.99609375" style="147" bestFit="1" customWidth="1"/>
    <col min="32" max="32" width="8.4453125" style="10" customWidth="1"/>
    <col min="33" max="33" width="12.6640625" style="10" customWidth="1"/>
    <col min="34" max="16384" width="8.4453125" style="10" customWidth="1"/>
  </cols>
  <sheetData>
    <row r="1" spans="1:31" s="5" customFormat="1" ht="27.75" customHeight="1">
      <c r="A1" s="52" t="s">
        <v>134</v>
      </c>
      <c r="B1" s="52"/>
      <c r="C1" s="53"/>
      <c r="D1" s="53"/>
      <c r="E1" s="53"/>
      <c r="F1" s="53"/>
      <c r="G1" s="53"/>
      <c r="H1" s="53"/>
      <c r="I1" s="53"/>
      <c r="J1" s="53"/>
      <c r="K1" s="53"/>
      <c r="L1" s="53"/>
      <c r="M1" s="53"/>
      <c r="N1" s="53"/>
      <c r="O1" s="53"/>
      <c r="P1" s="53"/>
      <c r="Q1" s="53"/>
      <c r="R1" s="53"/>
      <c r="S1" s="53"/>
      <c r="T1" s="53"/>
      <c r="U1" s="53"/>
      <c r="V1" s="53"/>
      <c r="W1" s="53"/>
      <c r="X1" s="53"/>
      <c r="Y1" s="53"/>
      <c r="Z1" s="53"/>
      <c r="AA1" s="53"/>
      <c r="AB1" s="101"/>
      <c r="AC1" s="101"/>
      <c r="AD1" s="59"/>
      <c r="AE1" s="135"/>
    </row>
    <row r="2" spans="1:31" s="5" customFormat="1" ht="18" customHeight="1">
      <c r="A2" s="52"/>
      <c r="B2" s="52"/>
      <c r="C2" s="53"/>
      <c r="D2" s="53"/>
      <c r="E2" s="53"/>
      <c r="F2" s="53"/>
      <c r="G2" s="53"/>
      <c r="H2" s="53"/>
      <c r="I2" s="53"/>
      <c r="J2" s="53"/>
      <c r="K2" s="53"/>
      <c r="L2" s="53"/>
      <c r="M2" s="53"/>
      <c r="N2" s="53"/>
      <c r="O2" s="53"/>
      <c r="P2" s="53"/>
      <c r="Q2" s="53"/>
      <c r="R2" s="53"/>
      <c r="S2" s="53"/>
      <c r="T2" s="53"/>
      <c r="U2" s="53"/>
      <c r="V2" s="53"/>
      <c r="W2" s="53"/>
      <c r="X2" s="53"/>
      <c r="Y2" s="53"/>
      <c r="Z2" s="53"/>
      <c r="AA2" s="53"/>
      <c r="AB2" s="101"/>
      <c r="AC2" s="101"/>
      <c r="AD2" s="59"/>
      <c r="AE2" s="135"/>
    </row>
    <row r="3" spans="19:31" s="2" customFormat="1" ht="6.75" customHeight="1" hidden="1">
      <c r="S3" s="113">
        <v>0.05</v>
      </c>
      <c r="T3" s="114">
        <v>0.05</v>
      </c>
      <c r="U3" s="114">
        <v>0.1</v>
      </c>
      <c r="V3" s="114">
        <v>0.1</v>
      </c>
      <c r="W3" s="114">
        <v>0.1</v>
      </c>
      <c r="X3" s="114">
        <v>0.1</v>
      </c>
      <c r="Y3" s="114">
        <v>0.1</v>
      </c>
      <c r="Z3" s="114">
        <v>0.1</v>
      </c>
      <c r="AA3" s="114">
        <v>0.3</v>
      </c>
      <c r="AB3" s="102"/>
      <c r="AC3" s="102"/>
      <c r="AD3" s="60"/>
      <c r="AE3" s="136"/>
    </row>
    <row r="4" spans="1:31" s="26" customFormat="1" ht="15.75" customHeight="1">
      <c r="A4" s="54" t="s">
        <v>204</v>
      </c>
      <c r="B4" s="54"/>
      <c r="C4" s="55"/>
      <c r="D4" s="55"/>
      <c r="E4" s="55"/>
      <c r="F4" s="55"/>
      <c r="G4" s="55"/>
      <c r="H4" s="55"/>
      <c r="I4" s="55"/>
      <c r="J4" s="55"/>
      <c r="K4" s="55"/>
      <c r="L4" s="55"/>
      <c r="M4" s="55"/>
      <c r="N4" s="55"/>
      <c r="O4" s="55"/>
      <c r="P4" s="55"/>
      <c r="Q4" s="55"/>
      <c r="R4" s="55"/>
      <c r="S4" s="55"/>
      <c r="T4" s="55"/>
      <c r="U4" s="55"/>
      <c r="V4" s="55"/>
      <c r="W4" s="55"/>
      <c r="X4" s="55"/>
      <c r="Y4" s="55"/>
      <c r="Z4" s="55"/>
      <c r="AA4" s="55"/>
      <c r="AB4" s="103"/>
      <c r="AC4" s="103"/>
      <c r="AD4" s="61"/>
      <c r="AE4" s="137"/>
    </row>
    <row r="5" spans="1:31" s="26" customFormat="1" ht="15.75" customHeight="1">
      <c r="A5" s="56" t="s">
        <v>535</v>
      </c>
      <c r="B5" s="56"/>
      <c r="C5" s="57"/>
      <c r="D5" s="57"/>
      <c r="E5" s="57"/>
      <c r="F5" s="57"/>
      <c r="G5" s="57"/>
      <c r="H5" s="57"/>
      <c r="I5" s="57"/>
      <c r="J5" s="57"/>
      <c r="K5" s="57"/>
      <c r="L5" s="57"/>
      <c r="M5" s="57"/>
      <c r="N5" s="57"/>
      <c r="O5" s="57"/>
      <c r="P5" s="57"/>
      <c r="Q5" s="57"/>
      <c r="R5" s="57"/>
      <c r="S5" s="57"/>
      <c r="T5" s="57"/>
      <c r="U5" s="57"/>
      <c r="V5" s="57"/>
      <c r="W5" s="57"/>
      <c r="X5" s="57"/>
      <c r="Y5" s="57"/>
      <c r="Z5" s="57"/>
      <c r="AA5" s="57"/>
      <c r="AB5" s="103"/>
      <c r="AC5" s="103"/>
      <c r="AD5" s="61"/>
      <c r="AE5" s="137"/>
    </row>
    <row r="6" spans="1:31" s="26" customFormat="1" ht="15.75" customHeight="1">
      <c r="A6" s="56" t="s">
        <v>574</v>
      </c>
      <c r="B6" s="56"/>
      <c r="C6" s="57"/>
      <c r="D6" s="57"/>
      <c r="E6" s="57"/>
      <c r="F6" s="57"/>
      <c r="G6" s="57"/>
      <c r="H6" s="57"/>
      <c r="I6" s="57"/>
      <c r="J6" s="57"/>
      <c r="K6" s="57"/>
      <c r="L6" s="57"/>
      <c r="M6" s="57"/>
      <c r="N6" s="57"/>
      <c r="O6" s="57"/>
      <c r="P6" s="57"/>
      <c r="Q6" s="57"/>
      <c r="R6" s="57"/>
      <c r="S6" s="57"/>
      <c r="T6" s="57"/>
      <c r="U6" s="57"/>
      <c r="V6" s="57"/>
      <c r="W6" s="57"/>
      <c r="X6" s="57"/>
      <c r="Y6" s="57"/>
      <c r="Z6" s="57"/>
      <c r="AA6" s="57"/>
      <c r="AB6" s="103"/>
      <c r="AC6" s="103"/>
      <c r="AD6" s="61"/>
      <c r="AE6" s="137"/>
    </row>
    <row r="7" spans="1:31" s="26" customFormat="1" ht="15.75" customHeight="1">
      <c r="A7" s="56" t="s">
        <v>578</v>
      </c>
      <c r="B7" s="56"/>
      <c r="C7" s="57"/>
      <c r="D7" s="57"/>
      <c r="E7" s="57"/>
      <c r="F7" s="57"/>
      <c r="G7" s="57"/>
      <c r="H7" s="57"/>
      <c r="I7" s="57"/>
      <c r="J7" s="57"/>
      <c r="K7" s="57"/>
      <c r="L7" s="57"/>
      <c r="M7" s="57"/>
      <c r="N7" s="57"/>
      <c r="O7" s="57"/>
      <c r="P7" s="57"/>
      <c r="Q7" s="57"/>
      <c r="R7" s="57"/>
      <c r="S7" s="57"/>
      <c r="T7" s="57"/>
      <c r="U7" s="57"/>
      <c r="V7" s="57"/>
      <c r="W7" s="57"/>
      <c r="X7" s="57"/>
      <c r="Y7" s="405" t="s">
        <v>133</v>
      </c>
      <c r="Z7" s="405"/>
      <c r="AA7" s="405"/>
      <c r="AB7" s="103"/>
      <c r="AC7" s="103"/>
      <c r="AD7" s="61"/>
      <c r="AE7" s="137"/>
    </row>
    <row r="8" spans="2:31" s="27" customFormat="1" ht="15.75" customHeight="1" hidden="1">
      <c r="B8" s="129"/>
      <c r="C8" s="129"/>
      <c r="D8" s="129"/>
      <c r="E8" s="129"/>
      <c r="F8" s="129"/>
      <c r="G8" s="129"/>
      <c r="H8" s="129"/>
      <c r="I8" s="129"/>
      <c r="J8" s="129"/>
      <c r="K8" s="129"/>
      <c r="L8" s="129"/>
      <c r="M8" s="129"/>
      <c r="N8" s="129"/>
      <c r="O8" s="130" t="s">
        <v>324</v>
      </c>
      <c r="P8" s="128">
        <v>0.3194</v>
      </c>
      <c r="Q8" s="128">
        <v>0.6806</v>
      </c>
      <c r="R8" s="129"/>
      <c r="S8" s="129"/>
      <c r="T8" s="129"/>
      <c r="U8" s="129"/>
      <c r="V8" s="129"/>
      <c r="W8" s="129"/>
      <c r="X8" s="129"/>
      <c r="Y8" s="129"/>
      <c r="Z8" s="129"/>
      <c r="AA8" s="129"/>
      <c r="AB8" s="111"/>
      <c r="AC8" s="111"/>
      <c r="AD8" s="65"/>
      <c r="AE8" s="138"/>
    </row>
    <row r="9" spans="1:31" s="15" customFormat="1" ht="15.75" customHeight="1" hidden="1">
      <c r="A9" s="129"/>
      <c r="B9" s="129"/>
      <c r="C9" s="129"/>
      <c r="D9" s="129"/>
      <c r="E9" s="129"/>
      <c r="F9" s="129"/>
      <c r="G9" s="129"/>
      <c r="H9" s="129"/>
      <c r="I9" s="129"/>
      <c r="J9" s="129"/>
      <c r="K9" s="129"/>
      <c r="L9" s="129"/>
      <c r="M9" s="129"/>
      <c r="N9" s="129"/>
      <c r="O9" s="131" t="s">
        <v>325</v>
      </c>
      <c r="P9" s="128">
        <v>0.299</v>
      </c>
      <c r="Q9" s="128">
        <v>0.701</v>
      </c>
      <c r="R9" s="129"/>
      <c r="S9" s="129"/>
      <c r="T9" s="129"/>
      <c r="U9" s="129"/>
      <c r="V9" s="129"/>
      <c r="W9" s="129"/>
      <c r="X9" s="129"/>
      <c r="Y9" s="129"/>
      <c r="AB9" s="102"/>
      <c r="AC9" s="102"/>
      <c r="AD9" s="62"/>
      <c r="AE9" s="139"/>
    </row>
    <row r="10" spans="1:31" s="98" customFormat="1" ht="16.5" customHeight="1">
      <c r="A10" s="202" t="s">
        <v>59</v>
      </c>
      <c r="B10" s="199" t="s">
        <v>60</v>
      </c>
      <c r="C10" s="199" t="s">
        <v>61</v>
      </c>
      <c r="D10" s="199" t="s">
        <v>62</v>
      </c>
      <c r="E10" s="202" t="s">
        <v>63</v>
      </c>
      <c r="F10" s="202"/>
      <c r="G10" s="202"/>
      <c r="H10" s="202"/>
      <c r="I10" s="202"/>
      <c r="J10" s="202"/>
      <c r="K10" s="199" t="s">
        <v>64</v>
      </c>
      <c r="L10" s="199" t="s">
        <v>294</v>
      </c>
      <c r="M10" s="215" t="s">
        <v>65</v>
      </c>
      <c r="N10" s="216"/>
      <c r="O10" s="199" t="s">
        <v>66</v>
      </c>
      <c r="P10" s="202" t="s">
        <v>67</v>
      </c>
      <c r="Q10" s="202"/>
      <c r="R10" s="202"/>
      <c r="S10" s="199" t="s">
        <v>68</v>
      </c>
      <c r="T10" s="199"/>
      <c r="U10" s="202" t="s">
        <v>69</v>
      </c>
      <c r="V10" s="202"/>
      <c r="W10" s="202"/>
      <c r="X10" s="202"/>
      <c r="Y10" s="202"/>
      <c r="Z10" s="202"/>
      <c r="AA10" s="221" t="s">
        <v>70</v>
      </c>
      <c r="AB10" s="104"/>
      <c r="AC10" s="115"/>
      <c r="AE10" s="140"/>
    </row>
    <row r="11" spans="1:31" s="98" customFormat="1" ht="18" customHeight="1">
      <c r="A11" s="202"/>
      <c r="B11" s="199"/>
      <c r="C11" s="199"/>
      <c r="D11" s="202"/>
      <c r="E11" s="202" t="s">
        <v>71</v>
      </c>
      <c r="F11" s="202"/>
      <c r="G11" s="202"/>
      <c r="H11" s="199" t="s">
        <v>72</v>
      </c>
      <c r="I11" s="199" t="s">
        <v>73</v>
      </c>
      <c r="J11" s="202" t="s">
        <v>74</v>
      </c>
      <c r="K11" s="199"/>
      <c r="L11" s="199"/>
      <c r="M11" s="217"/>
      <c r="N11" s="218"/>
      <c r="O11" s="199"/>
      <c r="P11" s="202" t="s">
        <v>75</v>
      </c>
      <c r="Q11" s="202" t="s">
        <v>76</v>
      </c>
      <c r="R11" s="202" t="s">
        <v>77</v>
      </c>
      <c r="S11" s="119" t="s">
        <v>78</v>
      </c>
      <c r="T11" s="119" t="s">
        <v>79</v>
      </c>
      <c r="U11" s="118" t="s">
        <v>78</v>
      </c>
      <c r="V11" s="118" t="s">
        <v>79</v>
      </c>
      <c r="W11" s="118" t="s">
        <v>80</v>
      </c>
      <c r="X11" s="118" t="s">
        <v>81</v>
      </c>
      <c r="Y11" s="118" t="s">
        <v>284</v>
      </c>
      <c r="Z11" s="118" t="s">
        <v>285</v>
      </c>
      <c r="AA11" s="221"/>
      <c r="AB11" s="104"/>
      <c r="AC11" s="115"/>
      <c r="AE11" s="140"/>
    </row>
    <row r="12" spans="1:31" s="98" customFormat="1" ht="22.5">
      <c r="A12" s="202"/>
      <c r="B12" s="199"/>
      <c r="C12" s="199"/>
      <c r="D12" s="202"/>
      <c r="E12" s="118" t="s">
        <v>82</v>
      </c>
      <c r="F12" s="119" t="s">
        <v>83</v>
      </c>
      <c r="G12" s="118" t="s">
        <v>84</v>
      </c>
      <c r="H12" s="199"/>
      <c r="I12" s="199"/>
      <c r="J12" s="202"/>
      <c r="K12" s="199"/>
      <c r="L12" s="199"/>
      <c r="M12" s="219"/>
      <c r="N12" s="220"/>
      <c r="O12" s="199"/>
      <c r="P12" s="202"/>
      <c r="Q12" s="202"/>
      <c r="R12" s="202"/>
      <c r="S12" s="119" t="s">
        <v>85</v>
      </c>
      <c r="T12" s="120" t="s">
        <v>86</v>
      </c>
      <c r="U12" s="121">
        <v>39566</v>
      </c>
      <c r="V12" s="121">
        <v>39688</v>
      </c>
      <c r="W12" s="121">
        <v>39811</v>
      </c>
      <c r="X12" s="121">
        <v>39931</v>
      </c>
      <c r="Y12" s="121">
        <v>40053</v>
      </c>
      <c r="Z12" s="121">
        <v>40175</v>
      </c>
      <c r="AA12" s="221"/>
      <c r="AB12" s="104"/>
      <c r="AC12" s="115"/>
      <c r="AE12" s="140" t="s">
        <v>576</v>
      </c>
    </row>
    <row r="13" spans="1:31" s="98" customFormat="1" ht="49.5" customHeight="1">
      <c r="A13" s="204" t="s">
        <v>87</v>
      </c>
      <c r="B13" s="198" t="s">
        <v>389</v>
      </c>
      <c r="C13" s="409" t="s">
        <v>390</v>
      </c>
      <c r="D13" s="208" t="s">
        <v>391</v>
      </c>
      <c r="E13" s="208">
        <v>84.94</v>
      </c>
      <c r="F13" s="201">
        <v>31.74</v>
      </c>
      <c r="G13" s="208">
        <f>SUM(E13:F24)</f>
        <v>116.67999999999999</v>
      </c>
      <c r="H13" s="201">
        <v>2.902</v>
      </c>
      <c r="I13" s="201">
        <v>38.439</v>
      </c>
      <c r="J13" s="208">
        <f>SUM(G13:I24)</f>
        <v>158.021</v>
      </c>
      <c r="K13" s="201">
        <v>37.435</v>
      </c>
      <c r="L13" s="197">
        <v>202</v>
      </c>
      <c r="M13" s="122" t="s">
        <v>88</v>
      </c>
      <c r="N13" s="122" t="s">
        <v>89</v>
      </c>
      <c r="O13" s="122">
        <v>8</v>
      </c>
      <c r="P13" s="132">
        <f>+R13*P$8</f>
        <v>72982900</v>
      </c>
      <c r="Q13" s="132">
        <f>+R13*Q$8</f>
        <v>155517100</v>
      </c>
      <c r="R13" s="193">
        <v>228500000</v>
      </c>
      <c r="S13" s="123">
        <f>+$R13*S$3</f>
        <v>11425000</v>
      </c>
      <c r="T13" s="123">
        <f aca="true" t="shared" si="0" ref="T13:AA28">+$R13*T$3</f>
        <v>11425000</v>
      </c>
      <c r="U13" s="123">
        <f t="shared" si="0"/>
        <v>22850000</v>
      </c>
      <c r="V13" s="123">
        <f t="shared" si="0"/>
        <v>22850000</v>
      </c>
      <c r="W13" s="123">
        <f t="shared" si="0"/>
        <v>22850000</v>
      </c>
      <c r="X13" s="123">
        <f t="shared" si="0"/>
        <v>22850000</v>
      </c>
      <c r="Y13" s="123">
        <f t="shared" si="0"/>
        <v>22850000</v>
      </c>
      <c r="Z13" s="123">
        <f t="shared" si="0"/>
        <v>22850000</v>
      </c>
      <c r="AA13" s="125">
        <f t="shared" si="0"/>
        <v>68550000</v>
      </c>
      <c r="AB13" s="105">
        <f>SUM(S13:AA13)-R13</f>
        <v>0</v>
      </c>
      <c r="AC13" s="115">
        <f>+O13*R13</f>
        <v>1828000000</v>
      </c>
      <c r="AD13" s="134">
        <f>+SUM(P13:Q13)-R13</f>
        <v>0</v>
      </c>
      <c r="AE13" s="140">
        <f>+K13*L13</f>
        <v>7561.870000000001</v>
      </c>
    </row>
    <row r="14" spans="1:31" s="98" customFormat="1" ht="53.25" customHeight="1">
      <c r="A14" s="205"/>
      <c r="B14" s="198"/>
      <c r="C14" s="410"/>
      <c r="D14" s="208"/>
      <c r="E14" s="208"/>
      <c r="F14" s="201"/>
      <c r="G14" s="208"/>
      <c r="H14" s="201"/>
      <c r="I14" s="201"/>
      <c r="J14" s="208"/>
      <c r="K14" s="201"/>
      <c r="L14" s="197"/>
      <c r="M14" s="122" t="s">
        <v>90</v>
      </c>
      <c r="N14" s="122" t="s">
        <v>91</v>
      </c>
      <c r="O14" s="122">
        <v>105</v>
      </c>
      <c r="P14" s="132">
        <f aca="true" t="shared" si="1" ref="P14:P44">+R14*P$8</f>
        <v>71577540</v>
      </c>
      <c r="Q14" s="132">
        <f aca="true" t="shared" si="2" ref="Q14:Q44">+R14*Q$8</f>
        <v>152522460</v>
      </c>
      <c r="R14" s="193">
        <v>224100000</v>
      </c>
      <c r="S14" s="123">
        <f aca="true" t="shared" si="3" ref="S14:AA55">+$R14*S$3</f>
        <v>11205000</v>
      </c>
      <c r="T14" s="123">
        <f t="shared" si="0"/>
        <v>11205000</v>
      </c>
      <c r="U14" s="123">
        <f t="shared" si="0"/>
        <v>22410000</v>
      </c>
      <c r="V14" s="123">
        <f t="shared" si="0"/>
        <v>22410000</v>
      </c>
      <c r="W14" s="123">
        <f t="shared" si="0"/>
        <v>22410000</v>
      </c>
      <c r="X14" s="123">
        <f t="shared" si="0"/>
        <v>22410000</v>
      </c>
      <c r="Y14" s="123">
        <f t="shared" si="0"/>
        <v>22410000</v>
      </c>
      <c r="Z14" s="123">
        <f t="shared" si="0"/>
        <v>22410000</v>
      </c>
      <c r="AA14" s="123">
        <f t="shared" si="0"/>
        <v>67230000</v>
      </c>
      <c r="AB14" s="105">
        <f aca="true" t="shared" si="4" ref="AB14:AB61">SUM(S14:AA14)-R14</f>
        <v>0</v>
      </c>
      <c r="AC14" s="115">
        <f aca="true" t="shared" si="5" ref="AC14:AC61">+O14*R14</f>
        <v>23530500000</v>
      </c>
      <c r="AD14" s="134">
        <f aca="true" t="shared" si="6" ref="AD14:AD61">+SUM(P14:Q14)-R14</f>
        <v>0</v>
      </c>
      <c r="AE14" s="140"/>
    </row>
    <row r="15" spans="1:31" s="98" customFormat="1" ht="31.5" customHeight="1">
      <c r="A15" s="205"/>
      <c r="B15" s="198"/>
      <c r="C15" s="410"/>
      <c r="D15" s="208"/>
      <c r="E15" s="208"/>
      <c r="F15" s="201"/>
      <c r="G15" s="208"/>
      <c r="H15" s="201"/>
      <c r="I15" s="201"/>
      <c r="J15" s="208"/>
      <c r="K15" s="201"/>
      <c r="L15" s="197"/>
      <c r="M15" s="122" t="s">
        <v>92</v>
      </c>
      <c r="N15" s="122" t="s">
        <v>93</v>
      </c>
      <c r="O15" s="122">
        <v>9</v>
      </c>
      <c r="P15" s="132">
        <f t="shared" si="1"/>
        <v>70874860</v>
      </c>
      <c r="Q15" s="132">
        <f t="shared" si="2"/>
        <v>151025140</v>
      </c>
      <c r="R15" s="193">
        <v>221900000</v>
      </c>
      <c r="S15" s="123">
        <f t="shared" si="3"/>
        <v>11095000</v>
      </c>
      <c r="T15" s="123">
        <f t="shared" si="0"/>
        <v>11095000</v>
      </c>
      <c r="U15" s="123">
        <f t="shared" si="0"/>
        <v>22190000</v>
      </c>
      <c r="V15" s="123">
        <f t="shared" si="0"/>
        <v>22190000</v>
      </c>
      <c r="W15" s="123">
        <f t="shared" si="0"/>
        <v>22190000</v>
      </c>
      <c r="X15" s="123">
        <f t="shared" si="0"/>
        <v>22190000</v>
      </c>
      <c r="Y15" s="123">
        <f t="shared" si="0"/>
        <v>22190000</v>
      </c>
      <c r="Z15" s="123">
        <f t="shared" si="0"/>
        <v>22190000</v>
      </c>
      <c r="AA15" s="123">
        <f t="shared" si="0"/>
        <v>66570000</v>
      </c>
      <c r="AB15" s="105">
        <f t="shared" si="4"/>
        <v>0</v>
      </c>
      <c r="AC15" s="115">
        <f t="shared" si="5"/>
        <v>1997100000</v>
      </c>
      <c r="AD15" s="134">
        <f t="shared" si="6"/>
        <v>0</v>
      </c>
      <c r="AE15" s="140"/>
    </row>
    <row r="16" spans="1:31" s="98" customFormat="1" ht="31.5" customHeight="1">
      <c r="A16" s="205"/>
      <c r="B16" s="198"/>
      <c r="C16" s="410"/>
      <c r="D16" s="208"/>
      <c r="E16" s="208"/>
      <c r="F16" s="201"/>
      <c r="G16" s="208"/>
      <c r="H16" s="201"/>
      <c r="I16" s="201"/>
      <c r="J16" s="208"/>
      <c r="K16" s="201"/>
      <c r="L16" s="197"/>
      <c r="M16" s="122" t="s">
        <v>94</v>
      </c>
      <c r="N16" s="122" t="s">
        <v>95</v>
      </c>
      <c r="O16" s="122">
        <v>24</v>
      </c>
      <c r="P16" s="132">
        <f t="shared" si="1"/>
        <v>70172180</v>
      </c>
      <c r="Q16" s="132">
        <f t="shared" si="2"/>
        <v>149527820</v>
      </c>
      <c r="R16" s="193">
        <v>219700000</v>
      </c>
      <c r="S16" s="123">
        <f t="shared" si="3"/>
        <v>10985000</v>
      </c>
      <c r="T16" s="123">
        <f t="shared" si="0"/>
        <v>10985000</v>
      </c>
      <c r="U16" s="123">
        <f t="shared" si="0"/>
        <v>21970000</v>
      </c>
      <c r="V16" s="123">
        <f t="shared" si="0"/>
        <v>21970000</v>
      </c>
      <c r="W16" s="123">
        <f t="shared" si="0"/>
        <v>21970000</v>
      </c>
      <c r="X16" s="123">
        <f t="shared" si="0"/>
        <v>21970000</v>
      </c>
      <c r="Y16" s="123">
        <f t="shared" si="0"/>
        <v>21970000</v>
      </c>
      <c r="Z16" s="123">
        <f t="shared" si="0"/>
        <v>21970000</v>
      </c>
      <c r="AA16" s="123">
        <f t="shared" si="0"/>
        <v>65910000</v>
      </c>
      <c r="AB16" s="105">
        <f t="shared" si="4"/>
        <v>0</v>
      </c>
      <c r="AC16" s="115">
        <f t="shared" si="5"/>
        <v>5272800000</v>
      </c>
      <c r="AD16" s="134">
        <f t="shared" si="6"/>
        <v>0</v>
      </c>
      <c r="AE16" s="140"/>
    </row>
    <row r="17" spans="1:31" s="98" customFormat="1" ht="49.5" customHeight="1">
      <c r="A17" s="205"/>
      <c r="B17" s="198"/>
      <c r="C17" s="410"/>
      <c r="D17" s="208"/>
      <c r="E17" s="208"/>
      <c r="F17" s="201"/>
      <c r="G17" s="208"/>
      <c r="H17" s="201"/>
      <c r="I17" s="201"/>
      <c r="J17" s="208"/>
      <c r="K17" s="201"/>
      <c r="L17" s="197"/>
      <c r="M17" s="122" t="s">
        <v>96</v>
      </c>
      <c r="N17" s="122" t="s">
        <v>97</v>
      </c>
      <c r="O17" s="122">
        <v>28</v>
      </c>
      <c r="P17" s="132">
        <f t="shared" si="1"/>
        <v>69469500</v>
      </c>
      <c r="Q17" s="132">
        <f t="shared" si="2"/>
        <v>148030500</v>
      </c>
      <c r="R17" s="193">
        <v>217500000</v>
      </c>
      <c r="S17" s="123">
        <f t="shared" si="3"/>
        <v>10875000</v>
      </c>
      <c r="T17" s="123">
        <f t="shared" si="0"/>
        <v>10875000</v>
      </c>
      <c r="U17" s="123">
        <f t="shared" si="0"/>
        <v>21750000</v>
      </c>
      <c r="V17" s="123">
        <f t="shared" si="0"/>
        <v>21750000</v>
      </c>
      <c r="W17" s="123">
        <f t="shared" si="0"/>
        <v>21750000</v>
      </c>
      <c r="X17" s="123">
        <f t="shared" si="0"/>
        <v>21750000</v>
      </c>
      <c r="Y17" s="123">
        <f t="shared" si="0"/>
        <v>21750000</v>
      </c>
      <c r="Z17" s="123">
        <f t="shared" si="0"/>
        <v>21750000</v>
      </c>
      <c r="AA17" s="123">
        <f t="shared" si="0"/>
        <v>65250000</v>
      </c>
      <c r="AB17" s="105">
        <f t="shared" si="4"/>
        <v>0</v>
      </c>
      <c r="AC17" s="115">
        <f t="shared" si="5"/>
        <v>6090000000</v>
      </c>
      <c r="AD17" s="134">
        <f t="shared" si="6"/>
        <v>0</v>
      </c>
      <c r="AE17" s="140"/>
    </row>
    <row r="18" spans="1:31" s="98" customFormat="1" ht="29.25" customHeight="1">
      <c r="A18" s="205"/>
      <c r="B18" s="198"/>
      <c r="C18" s="410"/>
      <c r="D18" s="208"/>
      <c r="E18" s="208"/>
      <c r="F18" s="201"/>
      <c r="G18" s="208"/>
      <c r="H18" s="201"/>
      <c r="I18" s="201"/>
      <c r="J18" s="208"/>
      <c r="K18" s="201"/>
      <c r="L18" s="197"/>
      <c r="M18" s="122" t="s">
        <v>98</v>
      </c>
      <c r="N18" s="122" t="s">
        <v>99</v>
      </c>
      <c r="O18" s="122">
        <v>4</v>
      </c>
      <c r="P18" s="132">
        <f t="shared" si="1"/>
        <v>68798760</v>
      </c>
      <c r="Q18" s="132">
        <f t="shared" si="2"/>
        <v>146601240</v>
      </c>
      <c r="R18" s="193">
        <v>215400000</v>
      </c>
      <c r="S18" s="123">
        <f t="shared" si="3"/>
        <v>10770000</v>
      </c>
      <c r="T18" s="123">
        <f t="shared" si="0"/>
        <v>10770000</v>
      </c>
      <c r="U18" s="123">
        <f t="shared" si="0"/>
        <v>21540000</v>
      </c>
      <c r="V18" s="123">
        <f t="shared" si="0"/>
        <v>21540000</v>
      </c>
      <c r="W18" s="123">
        <f t="shared" si="0"/>
        <v>21540000</v>
      </c>
      <c r="X18" s="123">
        <f t="shared" si="0"/>
        <v>21540000</v>
      </c>
      <c r="Y18" s="123">
        <f t="shared" si="0"/>
        <v>21540000</v>
      </c>
      <c r="Z18" s="123">
        <f t="shared" si="0"/>
        <v>21540000</v>
      </c>
      <c r="AA18" s="123">
        <f t="shared" si="0"/>
        <v>64620000</v>
      </c>
      <c r="AB18" s="105">
        <f t="shared" si="4"/>
        <v>0</v>
      </c>
      <c r="AC18" s="115">
        <f t="shared" si="5"/>
        <v>861600000</v>
      </c>
      <c r="AD18" s="134">
        <f t="shared" si="6"/>
        <v>0</v>
      </c>
      <c r="AE18" s="140"/>
    </row>
    <row r="19" spans="1:31" s="98" customFormat="1" ht="28.5" customHeight="1">
      <c r="A19" s="205"/>
      <c r="B19" s="198"/>
      <c r="C19" s="410"/>
      <c r="D19" s="208"/>
      <c r="E19" s="208"/>
      <c r="F19" s="201"/>
      <c r="G19" s="208"/>
      <c r="H19" s="201"/>
      <c r="I19" s="201"/>
      <c r="J19" s="208"/>
      <c r="K19" s="201"/>
      <c r="L19" s="197"/>
      <c r="M19" s="204" t="s">
        <v>100</v>
      </c>
      <c r="N19" s="122" t="s">
        <v>101</v>
      </c>
      <c r="O19" s="122">
        <v>4</v>
      </c>
      <c r="P19" s="132">
        <f t="shared" si="1"/>
        <v>68064140</v>
      </c>
      <c r="Q19" s="132">
        <f t="shared" si="2"/>
        <v>145035860</v>
      </c>
      <c r="R19" s="193">
        <v>213100000</v>
      </c>
      <c r="S19" s="123">
        <f t="shared" si="3"/>
        <v>10655000</v>
      </c>
      <c r="T19" s="123">
        <f t="shared" si="0"/>
        <v>10655000</v>
      </c>
      <c r="U19" s="123">
        <f t="shared" si="0"/>
        <v>21310000</v>
      </c>
      <c r="V19" s="123">
        <f t="shared" si="0"/>
        <v>21310000</v>
      </c>
      <c r="W19" s="123">
        <f t="shared" si="0"/>
        <v>21310000</v>
      </c>
      <c r="X19" s="123">
        <f t="shared" si="0"/>
        <v>21310000</v>
      </c>
      <c r="Y19" s="123">
        <f t="shared" si="0"/>
        <v>21310000</v>
      </c>
      <c r="Z19" s="123">
        <f t="shared" si="0"/>
        <v>21310000</v>
      </c>
      <c r="AA19" s="123">
        <f t="shared" si="0"/>
        <v>63930000</v>
      </c>
      <c r="AB19" s="105">
        <f t="shared" si="4"/>
        <v>0</v>
      </c>
      <c r="AC19" s="115">
        <f t="shared" si="5"/>
        <v>852400000</v>
      </c>
      <c r="AD19" s="134">
        <f t="shared" si="6"/>
        <v>0</v>
      </c>
      <c r="AE19" s="140"/>
    </row>
    <row r="20" spans="1:31" s="98" customFormat="1" ht="28.5" customHeight="1">
      <c r="A20" s="205"/>
      <c r="B20" s="198"/>
      <c r="C20" s="410"/>
      <c r="D20" s="208"/>
      <c r="E20" s="208"/>
      <c r="F20" s="201"/>
      <c r="G20" s="208"/>
      <c r="H20" s="201"/>
      <c r="I20" s="201"/>
      <c r="J20" s="208"/>
      <c r="K20" s="201"/>
      <c r="L20" s="197"/>
      <c r="M20" s="206"/>
      <c r="N20" s="122" t="s">
        <v>102</v>
      </c>
      <c r="O20" s="122">
        <v>4</v>
      </c>
      <c r="P20" s="132">
        <f t="shared" si="1"/>
        <v>67393400</v>
      </c>
      <c r="Q20" s="132">
        <f t="shared" si="2"/>
        <v>143606600</v>
      </c>
      <c r="R20" s="193">
        <v>211000000</v>
      </c>
      <c r="S20" s="123">
        <f t="shared" si="3"/>
        <v>10550000</v>
      </c>
      <c r="T20" s="123">
        <f t="shared" si="0"/>
        <v>10550000</v>
      </c>
      <c r="U20" s="123">
        <f t="shared" si="0"/>
        <v>21100000</v>
      </c>
      <c r="V20" s="123">
        <f t="shared" si="0"/>
        <v>21100000</v>
      </c>
      <c r="W20" s="123">
        <f t="shared" si="0"/>
        <v>21100000</v>
      </c>
      <c r="X20" s="123">
        <f t="shared" si="0"/>
        <v>21100000</v>
      </c>
      <c r="Y20" s="123">
        <f t="shared" si="0"/>
        <v>21100000</v>
      </c>
      <c r="Z20" s="123">
        <f t="shared" si="0"/>
        <v>21100000</v>
      </c>
      <c r="AA20" s="123">
        <f t="shared" si="0"/>
        <v>63300000</v>
      </c>
      <c r="AB20" s="105">
        <f t="shared" si="4"/>
        <v>0</v>
      </c>
      <c r="AC20" s="115">
        <f t="shared" si="5"/>
        <v>844000000</v>
      </c>
      <c r="AD20" s="134">
        <f t="shared" si="6"/>
        <v>0</v>
      </c>
      <c r="AE20" s="140"/>
    </row>
    <row r="21" spans="1:31" s="98" customFormat="1" ht="27" customHeight="1">
      <c r="A21" s="205"/>
      <c r="B21" s="198"/>
      <c r="C21" s="410"/>
      <c r="D21" s="208"/>
      <c r="E21" s="208"/>
      <c r="F21" s="201"/>
      <c r="G21" s="208"/>
      <c r="H21" s="201"/>
      <c r="I21" s="201"/>
      <c r="J21" s="208"/>
      <c r="K21" s="201"/>
      <c r="L21" s="197"/>
      <c r="M21" s="204" t="s">
        <v>103</v>
      </c>
      <c r="N21" s="100" t="s">
        <v>104</v>
      </c>
      <c r="O21" s="100">
        <v>4</v>
      </c>
      <c r="P21" s="133">
        <f t="shared" si="1"/>
        <v>66658780</v>
      </c>
      <c r="Q21" s="133">
        <f t="shared" si="2"/>
        <v>142041220</v>
      </c>
      <c r="R21" s="193">
        <v>208700000</v>
      </c>
      <c r="S21" s="125">
        <f t="shared" si="3"/>
        <v>10435000</v>
      </c>
      <c r="T21" s="125">
        <f t="shared" si="0"/>
        <v>10435000</v>
      </c>
      <c r="U21" s="125">
        <f t="shared" si="0"/>
        <v>20870000</v>
      </c>
      <c r="V21" s="125">
        <f t="shared" si="0"/>
        <v>20870000</v>
      </c>
      <c r="W21" s="125">
        <f t="shared" si="0"/>
        <v>20870000</v>
      </c>
      <c r="X21" s="125">
        <f t="shared" si="0"/>
        <v>20870000</v>
      </c>
      <c r="Y21" s="125">
        <f t="shared" si="0"/>
        <v>20870000</v>
      </c>
      <c r="Z21" s="125">
        <f t="shared" si="0"/>
        <v>20870000</v>
      </c>
      <c r="AA21" s="125">
        <f t="shared" si="0"/>
        <v>62610000</v>
      </c>
      <c r="AB21" s="105">
        <f t="shared" si="4"/>
        <v>0</v>
      </c>
      <c r="AC21" s="115">
        <f t="shared" si="5"/>
        <v>834800000</v>
      </c>
      <c r="AD21" s="134">
        <f t="shared" si="6"/>
        <v>0</v>
      </c>
      <c r="AE21" s="140"/>
    </row>
    <row r="22" spans="1:31" s="98" customFormat="1" ht="24.75" customHeight="1">
      <c r="A22" s="205"/>
      <c r="B22" s="198"/>
      <c r="C22" s="410"/>
      <c r="D22" s="208"/>
      <c r="E22" s="208"/>
      <c r="F22" s="201"/>
      <c r="G22" s="208"/>
      <c r="H22" s="201"/>
      <c r="I22" s="201"/>
      <c r="J22" s="208"/>
      <c r="K22" s="201"/>
      <c r="L22" s="197"/>
      <c r="M22" s="206"/>
      <c r="N22" s="100" t="s">
        <v>105</v>
      </c>
      <c r="O22" s="100">
        <v>4</v>
      </c>
      <c r="P22" s="133">
        <f t="shared" si="1"/>
        <v>66019980</v>
      </c>
      <c r="Q22" s="133">
        <f t="shared" si="2"/>
        <v>140680020</v>
      </c>
      <c r="R22" s="193">
        <v>206700000</v>
      </c>
      <c r="S22" s="125">
        <f t="shared" si="3"/>
        <v>10335000</v>
      </c>
      <c r="T22" s="125">
        <f t="shared" si="0"/>
        <v>10335000</v>
      </c>
      <c r="U22" s="125">
        <f t="shared" si="0"/>
        <v>20670000</v>
      </c>
      <c r="V22" s="125">
        <f t="shared" si="0"/>
        <v>20670000</v>
      </c>
      <c r="W22" s="125">
        <f t="shared" si="0"/>
        <v>20670000</v>
      </c>
      <c r="X22" s="125">
        <f t="shared" si="0"/>
        <v>20670000</v>
      </c>
      <c r="Y22" s="125">
        <f t="shared" si="0"/>
        <v>20670000</v>
      </c>
      <c r="Z22" s="125">
        <f t="shared" si="0"/>
        <v>20670000</v>
      </c>
      <c r="AA22" s="125">
        <f t="shared" si="0"/>
        <v>62010000</v>
      </c>
      <c r="AB22" s="105">
        <f t="shared" si="4"/>
        <v>0</v>
      </c>
      <c r="AC22" s="115">
        <f t="shared" si="5"/>
        <v>826800000</v>
      </c>
      <c r="AD22" s="134">
        <f t="shared" si="6"/>
        <v>0</v>
      </c>
      <c r="AE22" s="140"/>
    </row>
    <row r="23" spans="1:31" s="98" customFormat="1" ht="27" customHeight="1">
      <c r="A23" s="205"/>
      <c r="B23" s="198"/>
      <c r="C23" s="410"/>
      <c r="D23" s="208"/>
      <c r="E23" s="208"/>
      <c r="F23" s="201"/>
      <c r="G23" s="208"/>
      <c r="H23" s="201"/>
      <c r="I23" s="201"/>
      <c r="J23" s="208"/>
      <c r="K23" s="201"/>
      <c r="L23" s="197"/>
      <c r="M23" s="204" t="s">
        <v>106</v>
      </c>
      <c r="N23" s="100" t="s">
        <v>107</v>
      </c>
      <c r="O23" s="100">
        <v>4</v>
      </c>
      <c r="P23" s="133">
        <f t="shared" si="1"/>
        <v>65285360</v>
      </c>
      <c r="Q23" s="133">
        <f t="shared" si="2"/>
        <v>139114640</v>
      </c>
      <c r="R23" s="193">
        <v>204400000</v>
      </c>
      <c r="S23" s="125">
        <f t="shared" si="3"/>
        <v>10220000</v>
      </c>
      <c r="T23" s="125">
        <f t="shared" si="0"/>
        <v>10220000</v>
      </c>
      <c r="U23" s="125">
        <f t="shared" si="0"/>
        <v>20440000</v>
      </c>
      <c r="V23" s="125">
        <f t="shared" si="0"/>
        <v>20440000</v>
      </c>
      <c r="W23" s="125">
        <f t="shared" si="0"/>
        <v>20440000</v>
      </c>
      <c r="X23" s="125">
        <f t="shared" si="0"/>
        <v>20440000</v>
      </c>
      <c r="Y23" s="125">
        <f t="shared" si="0"/>
        <v>20440000</v>
      </c>
      <c r="Z23" s="125">
        <f t="shared" si="0"/>
        <v>20440000</v>
      </c>
      <c r="AA23" s="125">
        <f t="shared" si="0"/>
        <v>61320000</v>
      </c>
      <c r="AB23" s="105">
        <f t="shared" si="4"/>
        <v>0</v>
      </c>
      <c r="AC23" s="115">
        <f t="shared" si="5"/>
        <v>817600000</v>
      </c>
      <c r="AD23" s="134">
        <f t="shared" si="6"/>
        <v>0</v>
      </c>
      <c r="AE23" s="140"/>
    </row>
    <row r="24" spans="1:31" s="98" customFormat="1" ht="25.5" customHeight="1">
      <c r="A24" s="205"/>
      <c r="B24" s="198"/>
      <c r="C24" s="411"/>
      <c r="D24" s="208"/>
      <c r="E24" s="208"/>
      <c r="F24" s="201"/>
      <c r="G24" s="208"/>
      <c r="H24" s="201"/>
      <c r="I24" s="201"/>
      <c r="J24" s="208"/>
      <c r="K24" s="201"/>
      <c r="L24" s="197"/>
      <c r="M24" s="206"/>
      <c r="N24" s="100" t="s">
        <v>108</v>
      </c>
      <c r="O24" s="100">
        <v>4</v>
      </c>
      <c r="P24" s="133">
        <f t="shared" si="1"/>
        <v>64614620</v>
      </c>
      <c r="Q24" s="133">
        <f t="shared" si="2"/>
        <v>137685380</v>
      </c>
      <c r="R24" s="193">
        <v>202300000</v>
      </c>
      <c r="S24" s="125">
        <f t="shared" si="3"/>
        <v>10115000</v>
      </c>
      <c r="T24" s="125">
        <f t="shared" si="0"/>
        <v>10115000</v>
      </c>
      <c r="U24" s="125">
        <f t="shared" si="0"/>
        <v>20230000</v>
      </c>
      <c r="V24" s="125">
        <f t="shared" si="0"/>
        <v>20230000</v>
      </c>
      <c r="W24" s="125">
        <f t="shared" si="0"/>
        <v>20230000</v>
      </c>
      <c r="X24" s="125">
        <f t="shared" si="0"/>
        <v>20230000</v>
      </c>
      <c r="Y24" s="125">
        <f t="shared" si="0"/>
        <v>20230000</v>
      </c>
      <c r="Z24" s="125">
        <f t="shared" si="0"/>
        <v>20230000</v>
      </c>
      <c r="AA24" s="125">
        <f t="shared" si="0"/>
        <v>60690000</v>
      </c>
      <c r="AB24" s="105">
        <f t="shared" si="4"/>
        <v>0</v>
      </c>
      <c r="AC24" s="115">
        <f t="shared" si="5"/>
        <v>809200000</v>
      </c>
      <c r="AD24" s="134">
        <f t="shared" si="6"/>
        <v>0</v>
      </c>
      <c r="AE24" s="140"/>
    </row>
    <row r="25" spans="1:31" s="98" customFormat="1" ht="26.25" customHeight="1">
      <c r="A25" s="205"/>
      <c r="B25" s="198" t="s">
        <v>393</v>
      </c>
      <c r="C25" s="406" t="s">
        <v>394</v>
      </c>
      <c r="D25" s="208" t="s">
        <v>392</v>
      </c>
      <c r="E25" s="208">
        <v>84.94</v>
      </c>
      <c r="F25" s="201">
        <v>31.77</v>
      </c>
      <c r="G25" s="208">
        <f>SUM(E25:F35)</f>
        <v>116.71</v>
      </c>
      <c r="H25" s="201">
        <v>2.902</v>
      </c>
      <c r="I25" s="201">
        <v>38.439</v>
      </c>
      <c r="J25" s="208">
        <f>SUM(G25:I35)</f>
        <v>158.051</v>
      </c>
      <c r="K25" s="201">
        <v>37.435</v>
      </c>
      <c r="L25" s="197">
        <v>107</v>
      </c>
      <c r="M25" s="122" t="s">
        <v>88</v>
      </c>
      <c r="N25" s="122" t="s">
        <v>109</v>
      </c>
      <c r="O25" s="100">
        <v>2</v>
      </c>
      <c r="P25" s="133">
        <f t="shared" si="1"/>
        <v>73014840</v>
      </c>
      <c r="Q25" s="133">
        <f t="shared" si="2"/>
        <v>155585160</v>
      </c>
      <c r="R25" s="193">
        <v>228600000</v>
      </c>
      <c r="S25" s="125">
        <f t="shared" si="3"/>
        <v>11430000</v>
      </c>
      <c r="T25" s="125">
        <f t="shared" si="0"/>
        <v>11430000</v>
      </c>
      <c r="U25" s="125">
        <f t="shared" si="0"/>
        <v>22860000</v>
      </c>
      <c r="V25" s="125">
        <f t="shared" si="0"/>
        <v>22860000</v>
      </c>
      <c r="W25" s="125">
        <f t="shared" si="0"/>
        <v>22860000</v>
      </c>
      <c r="X25" s="125">
        <f t="shared" si="0"/>
        <v>22860000</v>
      </c>
      <c r="Y25" s="125">
        <f t="shared" si="0"/>
        <v>22860000</v>
      </c>
      <c r="Z25" s="125">
        <f t="shared" si="0"/>
        <v>22860000</v>
      </c>
      <c r="AA25" s="125">
        <f t="shared" si="0"/>
        <v>68580000</v>
      </c>
      <c r="AB25" s="105">
        <f t="shared" si="4"/>
        <v>0</v>
      </c>
      <c r="AC25" s="115">
        <f t="shared" si="5"/>
        <v>457200000</v>
      </c>
      <c r="AD25" s="134">
        <f t="shared" si="6"/>
        <v>0</v>
      </c>
      <c r="AE25" s="140">
        <f>+K25*L25</f>
        <v>4005.545</v>
      </c>
    </row>
    <row r="26" spans="1:31" s="98" customFormat="1" ht="29.25" customHeight="1">
      <c r="A26" s="205"/>
      <c r="B26" s="198"/>
      <c r="C26" s="406"/>
      <c r="D26" s="208"/>
      <c r="E26" s="208"/>
      <c r="F26" s="201"/>
      <c r="G26" s="208"/>
      <c r="H26" s="201"/>
      <c r="I26" s="201"/>
      <c r="J26" s="208"/>
      <c r="K26" s="201"/>
      <c r="L26" s="197"/>
      <c r="M26" s="122" t="s">
        <v>88</v>
      </c>
      <c r="N26" s="122" t="s">
        <v>110</v>
      </c>
      <c r="O26" s="100">
        <v>4</v>
      </c>
      <c r="P26" s="133">
        <f t="shared" si="1"/>
        <v>72280220</v>
      </c>
      <c r="Q26" s="133">
        <f t="shared" si="2"/>
        <v>154019780</v>
      </c>
      <c r="R26" s="193">
        <v>226300000</v>
      </c>
      <c r="S26" s="125">
        <f t="shared" si="3"/>
        <v>11315000</v>
      </c>
      <c r="T26" s="125">
        <f t="shared" si="0"/>
        <v>11315000</v>
      </c>
      <c r="U26" s="125">
        <f t="shared" si="0"/>
        <v>22630000</v>
      </c>
      <c r="V26" s="125">
        <f t="shared" si="0"/>
        <v>22630000</v>
      </c>
      <c r="W26" s="125">
        <f t="shared" si="0"/>
        <v>22630000</v>
      </c>
      <c r="X26" s="125">
        <f t="shared" si="0"/>
        <v>22630000</v>
      </c>
      <c r="Y26" s="125">
        <f t="shared" si="0"/>
        <v>22630000</v>
      </c>
      <c r="Z26" s="125">
        <f t="shared" si="0"/>
        <v>22630000</v>
      </c>
      <c r="AA26" s="125">
        <f t="shared" si="0"/>
        <v>67890000</v>
      </c>
      <c r="AB26" s="105">
        <f t="shared" si="4"/>
        <v>0</v>
      </c>
      <c r="AC26" s="115">
        <f t="shared" si="5"/>
        <v>905200000</v>
      </c>
      <c r="AD26" s="134">
        <f t="shared" si="6"/>
        <v>0</v>
      </c>
      <c r="AE26" s="140"/>
    </row>
    <row r="27" spans="1:31" s="98" customFormat="1" ht="30.75" customHeight="1">
      <c r="A27" s="205"/>
      <c r="B27" s="198"/>
      <c r="C27" s="406"/>
      <c r="D27" s="208"/>
      <c r="E27" s="208"/>
      <c r="F27" s="201"/>
      <c r="G27" s="208"/>
      <c r="H27" s="201"/>
      <c r="I27" s="201"/>
      <c r="J27" s="208"/>
      <c r="K27" s="201"/>
      <c r="L27" s="197"/>
      <c r="M27" s="204" t="s">
        <v>90</v>
      </c>
      <c r="N27" s="122" t="s">
        <v>111</v>
      </c>
      <c r="O27" s="100">
        <v>16</v>
      </c>
      <c r="P27" s="133">
        <f t="shared" si="1"/>
        <v>71609480</v>
      </c>
      <c r="Q27" s="133">
        <f t="shared" si="2"/>
        <v>152590520</v>
      </c>
      <c r="R27" s="193">
        <v>224200000</v>
      </c>
      <c r="S27" s="125">
        <f t="shared" si="3"/>
        <v>11210000</v>
      </c>
      <c r="T27" s="125">
        <f t="shared" si="0"/>
        <v>11210000</v>
      </c>
      <c r="U27" s="125">
        <f t="shared" si="0"/>
        <v>22420000</v>
      </c>
      <c r="V27" s="125">
        <f t="shared" si="0"/>
        <v>22420000</v>
      </c>
      <c r="W27" s="125">
        <f t="shared" si="0"/>
        <v>22420000</v>
      </c>
      <c r="X27" s="125">
        <f t="shared" si="0"/>
        <v>22420000</v>
      </c>
      <c r="Y27" s="125">
        <f t="shared" si="0"/>
        <v>22420000</v>
      </c>
      <c r="Z27" s="125">
        <f t="shared" si="0"/>
        <v>22420000</v>
      </c>
      <c r="AA27" s="125">
        <f t="shared" si="0"/>
        <v>67260000</v>
      </c>
      <c r="AB27" s="105">
        <f t="shared" si="4"/>
        <v>0</v>
      </c>
      <c r="AC27" s="115">
        <f t="shared" si="5"/>
        <v>3587200000</v>
      </c>
      <c r="AD27" s="134">
        <f t="shared" si="6"/>
        <v>0</v>
      </c>
      <c r="AE27" s="140"/>
    </row>
    <row r="28" spans="1:31" s="98" customFormat="1" ht="50.25" customHeight="1">
      <c r="A28" s="205"/>
      <c r="B28" s="198"/>
      <c r="C28" s="406"/>
      <c r="D28" s="208"/>
      <c r="E28" s="208"/>
      <c r="F28" s="201"/>
      <c r="G28" s="208"/>
      <c r="H28" s="201"/>
      <c r="I28" s="201"/>
      <c r="J28" s="208"/>
      <c r="K28" s="201"/>
      <c r="L28" s="197"/>
      <c r="M28" s="206"/>
      <c r="N28" s="122" t="s">
        <v>112</v>
      </c>
      <c r="O28" s="100">
        <v>33</v>
      </c>
      <c r="P28" s="133">
        <f t="shared" si="1"/>
        <v>70874860</v>
      </c>
      <c r="Q28" s="133">
        <f t="shared" si="2"/>
        <v>151025140</v>
      </c>
      <c r="R28" s="193">
        <v>221900000</v>
      </c>
      <c r="S28" s="125">
        <f t="shared" si="3"/>
        <v>11095000</v>
      </c>
      <c r="T28" s="125">
        <f t="shared" si="0"/>
        <v>11095000</v>
      </c>
      <c r="U28" s="125">
        <f t="shared" si="0"/>
        <v>22190000</v>
      </c>
      <c r="V28" s="125">
        <f t="shared" si="0"/>
        <v>22190000</v>
      </c>
      <c r="W28" s="125">
        <f t="shared" si="0"/>
        <v>22190000</v>
      </c>
      <c r="X28" s="125">
        <f t="shared" si="0"/>
        <v>22190000</v>
      </c>
      <c r="Y28" s="125">
        <f t="shared" si="0"/>
        <v>22190000</v>
      </c>
      <c r="Z28" s="125">
        <f t="shared" si="0"/>
        <v>22190000</v>
      </c>
      <c r="AA28" s="125">
        <f t="shared" si="0"/>
        <v>66570000</v>
      </c>
      <c r="AB28" s="105">
        <f t="shared" si="4"/>
        <v>0</v>
      </c>
      <c r="AC28" s="115">
        <f t="shared" si="5"/>
        <v>7322700000</v>
      </c>
      <c r="AD28" s="134">
        <f t="shared" si="6"/>
        <v>0</v>
      </c>
      <c r="AE28" s="140"/>
    </row>
    <row r="29" spans="1:31" s="98" customFormat="1" ht="30.75" customHeight="1">
      <c r="A29" s="205"/>
      <c r="B29" s="198"/>
      <c r="C29" s="406"/>
      <c r="D29" s="208"/>
      <c r="E29" s="208"/>
      <c r="F29" s="201"/>
      <c r="G29" s="208"/>
      <c r="H29" s="201"/>
      <c r="I29" s="201"/>
      <c r="J29" s="208"/>
      <c r="K29" s="201"/>
      <c r="L29" s="197"/>
      <c r="M29" s="122" t="s">
        <v>94</v>
      </c>
      <c r="N29" s="122" t="s">
        <v>113</v>
      </c>
      <c r="O29" s="100">
        <v>12</v>
      </c>
      <c r="P29" s="133">
        <f t="shared" si="1"/>
        <v>70204120</v>
      </c>
      <c r="Q29" s="133">
        <f t="shared" si="2"/>
        <v>149595880</v>
      </c>
      <c r="R29" s="193">
        <v>219800000</v>
      </c>
      <c r="S29" s="125">
        <f t="shared" si="3"/>
        <v>10990000</v>
      </c>
      <c r="T29" s="125">
        <f t="shared" si="3"/>
        <v>10990000</v>
      </c>
      <c r="U29" s="125">
        <f t="shared" si="3"/>
        <v>21980000</v>
      </c>
      <c r="V29" s="125">
        <f t="shared" si="3"/>
        <v>21980000</v>
      </c>
      <c r="W29" s="125">
        <f t="shared" si="3"/>
        <v>21980000</v>
      </c>
      <c r="X29" s="125">
        <f t="shared" si="3"/>
        <v>21980000</v>
      </c>
      <c r="Y29" s="125">
        <f t="shared" si="3"/>
        <v>21980000</v>
      </c>
      <c r="Z29" s="125">
        <f t="shared" si="3"/>
        <v>21980000</v>
      </c>
      <c r="AA29" s="125">
        <f t="shared" si="3"/>
        <v>65940000</v>
      </c>
      <c r="AB29" s="105">
        <f t="shared" si="4"/>
        <v>0</v>
      </c>
      <c r="AC29" s="115">
        <f t="shared" si="5"/>
        <v>2637600000</v>
      </c>
      <c r="AD29" s="134">
        <f t="shared" si="6"/>
        <v>0</v>
      </c>
      <c r="AE29" s="140"/>
    </row>
    <row r="30" spans="1:31" s="98" customFormat="1" ht="64.5" customHeight="1">
      <c r="A30" s="205"/>
      <c r="B30" s="198"/>
      <c r="C30" s="406"/>
      <c r="D30" s="208"/>
      <c r="E30" s="208"/>
      <c r="F30" s="201"/>
      <c r="G30" s="208"/>
      <c r="H30" s="201"/>
      <c r="I30" s="201"/>
      <c r="J30" s="208"/>
      <c r="K30" s="201"/>
      <c r="L30" s="197"/>
      <c r="M30" s="122" t="s">
        <v>96</v>
      </c>
      <c r="N30" s="122" t="s">
        <v>114</v>
      </c>
      <c r="O30" s="100">
        <v>26</v>
      </c>
      <c r="P30" s="133">
        <f t="shared" si="1"/>
        <v>69501440</v>
      </c>
      <c r="Q30" s="133">
        <f t="shared" si="2"/>
        <v>148098560</v>
      </c>
      <c r="R30" s="193">
        <v>217600000</v>
      </c>
      <c r="S30" s="125">
        <f t="shared" si="3"/>
        <v>10880000</v>
      </c>
      <c r="T30" s="125">
        <f t="shared" si="3"/>
        <v>10880000</v>
      </c>
      <c r="U30" s="125">
        <f t="shared" si="3"/>
        <v>21760000</v>
      </c>
      <c r="V30" s="125">
        <f t="shared" si="3"/>
        <v>21760000</v>
      </c>
      <c r="W30" s="125">
        <f t="shared" si="3"/>
        <v>21760000</v>
      </c>
      <c r="X30" s="125">
        <f t="shared" si="3"/>
        <v>21760000</v>
      </c>
      <c r="Y30" s="125">
        <f t="shared" si="3"/>
        <v>21760000</v>
      </c>
      <c r="Z30" s="125">
        <f t="shared" si="3"/>
        <v>21760000</v>
      </c>
      <c r="AA30" s="125">
        <f t="shared" si="3"/>
        <v>65280000</v>
      </c>
      <c r="AB30" s="105">
        <f t="shared" si="4"/>
        <v>0</v>
      </c>
      <c r="AC30" s="115">
        <f t="shared" si="5"/>
        <v>5657600000</v>
      </c>
      <c r="AD30" s="134">
        <f t="shared" si="6"/>
        <v>0</v>
      </c>
      <c r="AE30" s="140"/>
    </row>
    <row r="31" spans="1:31" s="98" customFormat="1" ht="27.75" customHeight="1">
      <c r="A31" s="205"/>
      <c r="B31" s="198"/>
      <c r="C31" s="406"/>
      <c r="D31" s="208"/>
      <c r="E31" s="208"/>
      <c r="F31" s="201"/>
      <c r="G31" s="208"/>
      <c r="H31" s="201"/>
      <c r="I31" s="201"/>
      <c r="J31" s="208"/>
      <c r="K31" s="201"/>
      <c r="L31" s="197"/>
      <c r="M31" s="122" t="s">
        <v>98</v>
      </c>
      <c r="N31" s="122" t="s">
        <v>115</v>
      </c>
      <c r="O31" s="100">
        <v>4</v>
      </c>
      <c r="P31" s="133">
        <f t="shared" si="1"/>
        <v>68798760</v>
      </c>
      <c r="Q31" s="133">
        <f t="shared" si="2"/>
        <v>146601240</v>
      </c>
      <c r="R31" s="193">
        <v>215400000</v>
      </c>
      <c r="S31" s="125">
        <f t="shared" si="3"/>
        <v>10770000</v>
      </c>
      <c r="T31" s="125">
        <f t="shared" si="3"/>
        <v>10770000</v>
      </c>
      <c r="U31" s="125">
        <f t="shared" si="3"/>
        <v>21540000</v>
      </c>
      <c r="V31" s="125">
        <f t="shared" si="3"/>
        <v>21540000</v>
      </c>
      <c r="W31" s="125">
        <f t="shared" si="3"/>
        <v>21540000</v>
      </c>
      <c r="X31" s="125">
        <f t="shared" si="3"/>
        <v>21540000</v>
      </c>
      <c r="Y31" s="125">
        <f t="shared" si="3"/>
        <v>21540000</v>
      </c>
      <c r="Z31" s="125">
        <f t="shared" si="3"/>
        <v>21540000</v>
      </c>
      <c r="AA31" s="125">
        <f t="shared" si="3"/>
        <v>64620000</v>
      </c>
      <c r="AB31" s="105">
        <f t="shared" si="4"/>
        <v>0</v>
      </c>
      <c r="AC31" s="115">
        <f t="shared" si="5"/>
        <v>861600000</v>
      </c>
      <c r="AD31" s="134">
        <f t="shared" si="6"/>
        <v>0</v>
      </c>
      <c r="AE31" s="140"/>
    </row>
    <row r="32" spans="1:31" s="98" customFormat="1" ht="26.25" customHeight="1">
      <c r="A32" s="205"/>
      <c r="B32" s="198"/>
      <c r="C32" s="406"/>
      <c r="D32" s="208"/>
      <c r="E32" s="208"/>
      <c r="F32" s="201"/>
      <c r="G32" s="208"/>
      <c r="H32" s="201"/>
      <c r="I32" s="201"/>
      <c r="J32" s="208"/>
      <c r="K32" s="201"/>
      <c r="L32" s="197"/>
      <c r="M32" s="204" t="s">
        <v>100</v>
      </c>
      <c r="N32" s="100" t="s">
        <v>116</v>
      </c>
      <c r="O32" s="100">
        <v>2</v>
      </c>
      <c r="P32" s="133">
        <f t="shared" si="1"/>
        <v>68096080</v>
      </c>
      <c r="Q32" s="133">
        <f t="shared" si="2"/>
        <v>145103920</v>
      </c>
      <c r="R32" s="193">
        <v>213200000</v>
      </c>
      <c r="S32" s="125">
        <f t="shared" si="3"/>
        <v>10660000</v>
      </c>
      <c r="T32" s="125">
        <f t="shared" si="3"/>
        <v>10660000</v>
      </c>
      <c r="U32" s="125">
        <f t="shared" si="3"/>
        <v>21320000</v>
      </c>
      <c r="V32" s="125">
        <f t="shared" si="3"/>
        <v>21320000</v>
      </c>
      <c r="W32" s="125">
        <f t="shared" si="3"/>
        <v>21320000</v>
      </c>
      <c r="X32" s="125">
        <f t="shared" si="3"/>
        <v>21320000</v>
      </c>
      <c r="Y32" s="125">
        <f t="shared" si="3"/>
        <v>21320000</v>
      </c>
      <c r="Z32" s="125">
        <f t="shared" si="3"/>
        <v>21320000</v>
      </c>
      <c r="AA32" s="125">
        <f t="shared" si="3"/>
        <v>63960000</v>
      </c>
      <c r="AB32" s="105">
        <f t="shared" si="4"/>
        <v>0</v>
      </c>
      <c r="AC32" s="115">
        <f t="shared" si="5"/>
        <v>426400000</v>
      </c>
      <c r="AD32" s="134">
        <f t="shared" si="6"/>
        <v>0</v>
      </c>
      <c r="AE32" s="140"/>
    </row>
    <row r="33" spans="1:31" s="98" customFormat="1" ht="27" customHeight="1">
      <c r="A33" s="205"/>
      <c r="B33" s="198"/>
      <c r="C33" s="406"/>
      <c r="D33" s="208"/>
      <c r="E33" s="208"/>
      <c r="F33" s="201"/>
      <c r="G33" s="208"/>
      <c r="H33" s="201"/>
      <c r="I33" s="201"/>
      <c r="J33" s="208"/>
      <c r="K33" s="201"/>
      <c r="L33" s="197"/>
      <c r="M33" s="206"/>
      <c r="N33" s="100" t="s">
        <v>117</v>
      </c>
      <c r="O33" s="100">
        <v>4</v>
      </c>
      <c r="P33" s="133">
        <f t="shared" si="1"/>
        <v>67425340</v>
      </c>
      <c r="Q33" s="133">
        <f t="shared" si="2"/>
        <v>143674660</v>
      </c>
      <c r="R33" s="193">
        <v>211100000</v>
      </c>
      <c r="S33" s="125">
        <f t="shared" si="3"/>
        <v>10555000</v>
      </c>
      <c r="T33" s="125">
        <f t="shared" si="3"/>
        <v>10555000</v>
      </c>
      <c r="U33" s="125">
        <f t="shared" si="3"/>
        <v>21110000</v>
      </c>
      <c r="V33" s="125">
        <f t="shared" si="3"/>
        <v>21110000</v>
      </c>
      <c r="W33" s="125">
        <f t="shared" si="3"/>
        <v>21110000</v>
      </c>
      <c r="X33" s="125">
        <f t="shared" si="3"/>
        <v>21110000</v>
      </c>
      <c r="Y33" s="125">
        <f t="shared" si="3"/>
        <v>21110000</v>
      </c>
      <c r="Z33" s="125">
        <f t="shared" si="3"/>
        <v>21110000</v>
      </c>
      <c r="AA33" s="125">
        <f t="shared" si="3"/>
        <v>63330000</v>
      </c>
      <c r="AB33" s="105">
        <f t="shared" si="4"/>
        <v>0</v>
      </c>
      <c r="AC33" s="115">
        <f t="shared" si="5"/>
        <v>844400000</v>
      </c>
      <c r="AD33" s="134">
        <f t="shared" si="6"/>
        <v>0</v>
      </c>
      <c r="AE33" s="140"/>
    </row>
    <row r="34" spans="1:31" s="98" customFormat="1" ht="29.25" customHeight="1">
      <c r="A34" s="205"/>
      <c r="B34" s="198"/>
      <c r="C34" s="406"/>
      <c r="D34" s="208"/>
      <c r="E34" s="208"/>
      <c r="F34" s="201"/>
      <c r="G34" s="208"/>
      <c r="H34" s="201"/>
      <c r="I34" s="201"/>
      <c r="J34" s="208"/>
      <c r="K34" s="201"/>
      <c r="L34" s="197"/>
      <c r="M34" s="100" t="s">
        <v>103</v>
      </c>
      <c r="N34" s="100" t="s">
        <v>118</v>
      </c>
      <c r="O34" s="100">
        <v>2</v>
      </c>
      <c r="P34" s="133">
        <f t="shared" si="1"/>
        <v>66690720</v>
      </c>
      <c r="Q34" s="133">
        <f t="shared" si="2"/>
        <v>142109280</v>
      </c>
      <c r="R34" s="193">
        <v>208800000</v>
      </c>
      <c r="S34" s="125">
        <f t="shared" si="3"/>
        <v>10440000</v>
      </c>
      <c r="T34" s="125">
        <f t="shared" si="3"/>
        <v>10440000</v>
      </c>
      <c r="U34" s="125">
        <f t="shared" si="3"/>
        <v>20880000</v>
      </c>
      <c r="V34" s="125">
        <f t="shared" si="3"/>
        <v>20880000</v>
      </c>
      <c r="W34" s="125">
        <f t="shared" si="3"/>
        <v>20880000</v>
      </c>
      <c r="X34" s="125">
        <f t="shared" si="3"/>
        <v>20880000</v>
      </c>
      <c r="Y34" s="125">
        <f t="shared" si="3"/>
        <v>20880000</v>
      </c>
      <c r="Z34" s="125">
        <f t="shared" si="3"/>
        <v>20880000</v>
      </c>
      <c r="AA34" s="125">
        <f t="shared" si="3"/>
        <v>62640000</v>
      </c>
      <c r="AB34" s="105">
        <f t="shared" si="4"/>
        <v>0</v>
      </c>
      <c r="AC34" s="115">
        <f t="shared" si="5"/>
        <v>417600000</v>
      </c>
      <c r="AD34" s="134">
        <f t="shared" si="6"/>
        <v>0</v>
      </c>
      <c r="AE34" s="140"/>
    </row>
    <row r="35" spans="1:31" s="98" customFormat="1" ht="28.5" customHeight="1">
      <c r="A35" s="205"/>
      <c r="B35" s="198"/>
      <c r="C35" s="406"/>
      <c r="D35" s="208"/>
      <c r="E35" s="208"/>
      <c r="F35" s="201"/>
      <c r="G35" s="208"/>
      <c r="H35" s="201"/>
      <c r="I35" s="201"/>
      <c r="J35" s="208"/>
      <c r="K35" s="201"/>
      <c r="L35" s="197"/>
      <c r="M35" s="100" t="s">
        <v>106</v>
      </c>
      <c r="N35" s="100" t="s">
        <v>118</v>
      </c>
      <c r="O35" s="100">
        <v>2</v>
      </c>
      <c r="P35" s="133">
        <f t="shared" si="1"/>
        <v>65285360</v>
      </c>
      <c r="Q35" s="133">
        <f t="shared" si="2"/>
        <v>139114640</v>
      </c>
      <c r="R35" s="193">
        <v>204400000</v>
      </c>
      <c r="S35" s="125">
        <f t="shared" si="3"/>
        <v>10220000</v>
      </c>
      <c r="T35" s="125">
        <f t="shared" si="3"/>
        <v>10220000</v>
      </c>
      <c r="U35" s="125">
        <f t="shared" si="3"/>
        <v>20440000</v>
      </c>
      <c r="V35" s="125">
        <f t="shared" si="3"/>
        <v>20440000</v>
      </c>
      <c r="W35" s="125">
        <f t="shared" si="3"/>
        <v>20440000</v>
      </c>
      <c r="X35" s="125">
        <f t="shared" si="3"/>
        <v>20440000</v>
      </c>
      <c r="Y35" s="125">
        <f t="shared" si="3"/>
        <v>20440000</v>
      </c>
      <c r="Z35" s="125">
        <f t="shared" si="3"/>
        <v>20440000</v>
      </c>
      <c r="AA35" s="125">
        <f t="shared" si="3"/>
        <v>61320000</v>
      </c>
      <c r="AB35" s="105">
        <f t="shared" si="4"/>
        <v>0</v>
      </c>
      <c r="AC35" s="115">
        <f t="shared" si="5"/>
        <v>408800000</v>
      </c>
      <c r="AD35" s="134">
        <f t="shared" si="6"/>
        <v>0</v>
      </c>
      <c r="AE35" s="140"/>
    </row>
    <row r="36" spans="1:31" s="98" customFormat="1" ht="26.25" customHeight="1">
      <c r="A36" s="205"/>
      <c r="B36" s="198" t="s">
        <v>395</v>
      </c>
      <c r="C36" s="406" t="s">
        <v>396</v>
      </c>
      <c r="D36" s="208">
        <f>+G36</f>
        <v>117.60000000000001</v>
      </c>
      <c r="E36" s="208">
        <v>84.93</v>
      </c>
      <c r="F36" s="201">
        <v>32.67</v>
      </c>
      <c r="G36" s="208">
        <f>SUM(E36:F44)</f>
        <v>117.60000000000001</v>
      </c>
      <c r="H36" s="201">
        <v>2.902</v>
      </c>
      <c r="I36" s="201">
        <v>38.435</v>
      </c>
      <c r="J36" s="208">
        <f>SUM(G36:I44)</f>
        <v>158.937</v>
      </c>
      <c r="K36" s="201">
        <v>37.431</v>
      </c>
      <c r="L36" s="197">
        <v>72</v>
      </c>
      <c r="M36" s="100" t="s">
        <v>88</v>
      </c>
      <c r="N36" s="100" t="s">
        <v>119</v>
      </c>
      <c r="O36" s="100">
        <v>2</v>
      </c>
      <c r="P36" s="133">
        <f t="shared" si="1"/>
        <v>74324380</v>
      </c>
      <c r="Q36" s="133">
        <f t="shared" si="2"/>
        <v>158375620</v>
      </c>
      <c r="R36" s="193">
        <v>232700000</v>
      </c>
      <c r="S36" s="125">
        <f t="shared" si="3"/>
        <v>11635000</v>
      </c>
      <c r="T36" s="125">
        <f t="shared" si="3"/>
        <v>11635000</v>
      </c>
      <c r="U36" s="125">
        <f t="shared" si="3"/>
        <v>23270000</v>
      </c>
      <c r="V36" s="125">
        <f t="shared" si="3"/>
        <v>23270000</v>
      </c>
      <c r="W36" s="125">
        <f t="shared" si="3"/>
        <v>23270000</v>
      </c>
      <c r="X36" s="125">
        <f t="shared" si="3"/>
        <v>23270000</v>
      </c>
      <c r="Y36" s="125">
        <f t="shared" si="3"/>
        <v>23270000</v>
      </c>
      <c r="Z36" s="125">
        <f t="shared" si="3"/>
        <v>23270000</v>
      </c>
      <c r="AA36" s="125">
        <f t="shared" si="3"/>
        <v>69810000</v>
      </c>
      <c r="AB36" s="105">
        <f t="shared" si="4"/>
        <v>0</v>
      </c>
      <c r="AC36" s="115">
        <f t="shared" si="5"/>
        <v>465400000</v>
      </c>
      <c r="AD36" s="134">
        <f t="shared" si="6"/>
        <v>0</v>
      </c>
      <c r="AE36" s="140">
        <f>+K36*L36</f>
        <v>2695.0319999999997</v>
      </c>
    </row>
    <row r="37" spans="1:31" s="98" customFormat="1" ht="27" customHeight="1">
      <c r="A37" s="205"/>
      <c r="B37" s="198"/>
      <c r="C37" s="406"/>
      <c r="D37" s="214"/>
      <c r="E37" s="214"/>
      <c r="F37" s="203"/>
      <c r="G37" s="214"/>
      <c r="H37" s="203"/>
      <c r="I37" s="201"/>
      <c r="J37" s="214"/>
      <c r="K37" s="201"/>
      <c r="L37" s="197"/>
      <c r="M37" s="100" t="s">
        <v>120</v>
      </c>
      <c r="N37" s="100" t="s">
        <v>121</v>
      </c>
      <c r="O37" s="100">
        <v>2</v>
      </c>
      <c r="P37" s="133">
        <f t="shared" si="1"/>
        <v>73557820</v>
      </c>
      <c r="Q37" s="133">
        <f t="shared" si="2"/>
        <v>156742180</v>
      </c>
      <c r="R37" s="193">
        <v>230300000</v>
      </c>
      <c r="S37" s="125">
        <f t="shared" si="3"/>
        <v>11515000</v>
      </c>
      <c r="T37" s="125">
        <f t="shared" si="3"/>
        <v>11515000</v>
      </c>
      <c r="U37" s="125">
        <f t="shared" si="3"/>
        <v>23030000</v>
      </c>
      <c r="V37" s="125">
        <f t="shared" si="3"/>
        <v>23030000</v>
      </c>
      <c r="W37" s="125">
        <f t="shared" si="3"/>
        <v>23030000</v>
      </c>
      <c r="X37" s="125">
        <f t="shared" si="3"/>
        <v>23030000</v>
      </c>
      <c r="Y37" s="125">
        <f t="shared" si="3"/>
        <v>23030000</v>
      </c>
      <c r="Z37" s="125">
        <f t="shared" si="3"/>
        <v>23030000</v>
      </c>
      <c r="AA37" s="125">
        <f t="shared" si="3"/>
        <v>69090000</v>
      </c>
      <c r="AB37" s="105">
        <f t="shared" si="4"/>
        <v>0</v>
      </c>
      <c r="AC37" s="115">
        <f t="shared" si="5"/>
        <v>460600000</v>
      </c>
      <c r="AD37" s="134">
        <f t="shared" si="6"/>
        <v>0</v>
      </c>
      <c r="AE37" s="140"/>
    </row>
    <row r="38" spans="1:31" s="98" customFormat="1" ht="19.5" customHeight="1">
      <c r="A38" s="205"/>
      <c r="B38" s="198"/>
      <c r="C38" s="406"/>
      <c r="D38" s="214"/>
      <c r="E38" s="214"/>
      <c r="F38" s="203"/>
      <c r="G38" s="214"/>
      <c r="H38" s="203"/>
      <c r="I38" s="201"/>
      <c r="J38" s="214"/>
      <c r="K38" s="201"/>
      <c r="L38" s="197"/>
      <c r="M38" s="122" t="s">
        <v>122</v>
      </c>
      <c r="N38" s="122" t="s">
        <v>123</v>
      </c>
      <c r="O38" s="100">
        <v>1</v>
      </c>
      <c r="P38" s="133">
        <f t="shared" si="1"/>
        <v>72887080</v>
      </c>
      <c r="Q38" s="133">
        <f t="shared" si="2"/>
        <v>155312920</v>
      </c>
      <c r="R38" s="193">
        <v>228200000</v>
      </c>
      <c r="S38" s="125">
        <f t="shared" si="3"/>
        <v>11410000</v>
      </c>
      <c r="T38" s="125">
        <f t="shared" si="3"/>
        <v>11410000</v>
      </c>
      <c r="U38" s="125">
        <f t="shared" si="3"/>
        <v>22820000</v>
      </c>
      <c r="V38" s="125">
        <f t="shared" si="3"/>
        <v>22820000</v>
      </c>
      <c r="W38" s="125">
        <f t="shared" si="3"/>
        <v>22820000</v>
      </c>
      <c r="X38" s="125">
        <f t="shared" si="3"/>
        <v>22820000</v>
      </c>
      <c r="Y38" s="125">
        <f t="shared" si="3"/>
        <v>22820000</v>
      </c>
      <c r="Z38" s="125">
        <f t="shared" si="3"/>
        <v>22820000</v>
      </c>
      <c r="AA38" s="125">
        <f t="shared" si="3"/>
        <v>68460000</v>
      </c>
      <c r="AB38" s="105">
        <f t="shared" si="4"/>
        <v>0</v>
      </c>
      <c r="AC38" s="115">
        <f t="shared" si="5"/>
        <v>228200000</v>
      </c>
      <c r="AD38" s="134">
        <f t="shared" si="6"/>
        <v>0</v>
      </c>
      <c r="AE38" s="140"/>
    </row>
    <row r="39" spans="1:31" s="98" customFormat="1" ht="42.75" customHeight="1">
      <c r="A39" s="205"/>
      <c r="B39" s="198"/>
      <c r="C39" s="406"/>
      <c r="D39" s="214"/>
      <c r="E39" s="214"/>
      <c r="F39" s="203"/>
      <c r="G39" s="214"/>
      <c r="H39" s="203"/>
      <c r="I39" s="201"/>
      <c r="J39" s="214"/>
      <c r="K39" s="201"/>
      <c r="L39" s="197"/>
      <c r="M39" s="122" t="s">
        <v>90</v>
      </c>
      <c r="N39" s="122" t="s">
        <v>124</v>
      </c>
      <c r="O39" s="100">
        <v>31</v>
      </c>
      <c r="P39" s="133">
        <f t="shared" si="1"/>
        <v>72152460</v>
      </c>
      <c r="Q39" s="133">
        <f t="shared" si="2"/>
        <v>153747540</v>
      </c>
      <c r="R39" s="193">
        <v>225900000</v>
      </c>
      <c r="S39" s="125">
        <f t="shared" si="3"/>
        <v>11295000</v>
      </c>
      <c r="T39" s="125">
        <f t="shared" si="3"/>
        <v>11295000</v>
      </c>
      <c r="U39" s="125">
        <f t="shared" si="3"/>
        <v>22590000</v>
      </c>
      <c r="V39" s="125">
        <f t="shared" si="3"/>
        <v>22590000</v>
      </c>
      <c r="W39" s="125">
        <f t="shared" si="3"/>
        <v>22590000</v>
      </c>
      <c r="X39" s="125">
        <f t="shared" si="3"/>
        <v>22590000</v>
      </c>
      <c r="Y39" s="125">
        <f t="shared" si="3"/>
        <v>22590000</v>
      </c>
      <c r="Z39" s="125">
        <f t="shared" si="3"/>
        <v>22590000</v>
      </c>
      <c r="AA39" s="125">
        <f t="shared" si="3"/>
        <v>67770000</v>
      </c>
      <c r="AB39" s="105">
        <f t="shared" si="4"/>
        <v>0</v>
      </c>
      <c r="AC39" s="115">
        <f t="shared" si="5"/>
        <v>7002900000</v>
      </c>
      <c r="AD39" s="134">
        <f t="shared" si="6"/>
        <v>0</v>
      </c>
      <c r="AE39" s="140"/>
    </row>
    <row r="40" spans="1:31" s="98" customFormat="1" ht="30" customHeight="1">
      <c r="A40" s="205"/>
      <c r="B40" s="198"/>
      <c r="C40" s="406"/>
      <c r="D40" s="214"/>
      <c r="E40" s="214"/>
      <c r="F40" s="203"/>
      <c r="G40" s="214"/>
      <c r="H40" s="203"/>
      <c r="I40" s="201"/>
      <c r="J40" s="214"/>
      <c r="K40" s="201"/>
      <c r="L40" s="197"/>
      <c r="M40" s="122" t="s">
        <v>94</v>
      </c>
      <c r="N40" s="122" t="s">
        <v>125</v>
      </c>
      <c r="O40" s="100">
        <v>24</v>
      </c>
      <c r="P40" s="133">
        <f t="shared" si="1"/>
        <v>70747100</v>
      </c>
      <c r="Q40" s="133">
        <f t="shared" si="2"/>
        <v>150752900</v>
      </c>
      <c r="R40" s="193">
        <v>221500000</v>
      </c>
      <c r="S40" s="125">
        <f t="shared" si="3"/>
        <v>11075000</v>
      </c>
      <c r="T40" s="125">
        <f t="shared" si="3"/>
        <v>11075000</v>
      </c>
      <c r="U40" s="125">
        <f t="shared" si="3"/>
        <v>22150000</v>
      </c>
      <c r="V40" s="125">
        <f t="shared" si="3"/>
        <v>22150000</v>
      </c>
      <c r="W40" s="125">
        <f t="shared" si="3"/>
        <v>22150000</v>
      </c>
      <c r="X40" s="125">
        <f t="shared" si="3"/>
        <v>22150000</v>
      </c>
      <c r="Y40" s="125">
        <f t="shared" si="3"/>
        <v>22150000</v>
      </c>
      <c r="Z40" s="125">
        <f t="shared" si="3"/>
        <v>22150000</v>
      </c>
      <c r="AA40" s="125">
        <f t="shared" si="3"/>
        <v>66450000</v>
      </c>
      <c r="AB40" s="105">
        <f t="shared" si="4"/>
        <v>0</v>
      </c>
      <c r="AC40" s="115">
        <f t="shared" si="5"/>
        <v>5316000000</v>
      </c>
      <c r="AD40" s="134">
        <f t="shared" si="6"/>
        <v>0</v>
      </c>
      <c r="AE40" s="140"/>
    </row>
    <row r="41" spans="1:31" s="98" customFormat="1" ht="30" customHeight="1">
      <c r="A41" s="205"/>
      <c r="B41" s="198"/>
      <c r="C41" s="406"/>
      <c r="D41" s="207"/>
      <c r="E41" s="208"/>
      <c r="F41" s="201"/>
      <c r="G41" s="208"/>
      <c r="H41" s="201"/>
      <c r="I41" s="201"/>
      <c r="J41" s="208"/>
      <c r="K41" s="201"/>
      <c r="L41" s="197"/>
      <c r="M41" s="100" t="s">
        <v>98</v>
      </c>
      <c r="N41" s="100" t="s">
        <v>126</v>
      </c>
      <c r="O41" s="100">
        <v>4</v>
      </c>
      <c r="P41" s="133">
        <f t="shared" si="1"/>
        <v>70044420</v>
      </c>
      <c r="Q41" s="133">
        <f t="shared" si="2"/>
        <v>149255580</v>
      </c>
      <c r="R41" s="193">
        <v>219300000</v>
      </c>
      <c r="S41" s="125">
        <f t="shared" si="3"/>
        <v>10965000</v>
      </c>
      <c r="T41" s="125">
        <f t="shared" si="3"/>
        <v>10965000</v>
      </c>
      <c r="U41" s="125">
        <f t="shared" si="3"/>
        <v>21930000</v>
      </c>
      <c r="V41" s="125">
        <f t="shared" si="3"/>
        <v>21930000</v>
      </c>
      <c r="W41" s="125">
        <f t="shared" si="3"/>
        <v>21930000</v>
      </c>
      <c r="X41" s="125">
        <f t="shared" si="3"/>
        <v>21930000</v>
      </c>
      <c r="Y41" s="125">
        <f t="shared" si="3"/>
        <v>21930000</v>
      </c>
      <c r="Z41" s="125">
        <f t="shared" si="3"/>
        <v>21930000</v>
      </c>
      <c r="AA41" s="125">
        <f t="shared" si="3"/>
        <v>65790000</v>
      </c>
      <c r="AB41" s="105">
        <f t="shared" si="4"/>
        <v>0</v>
      </c>
      <c r="AC41" s="115">
        <f t="shared" si="5"/>
        <v>877200000</v>
      </c>
      <c r="AD41" s="134">
        <f t="shared" si="6"/>
        <v>0</v>
      </c>
      <c r="AE41" s="140"/>
    </row>
    <row r="42" spans="1:31" s="98" customFormat="1" ht="30" customHeight="1">
      <c r="A42" s="205"/>
      <c r="B42" s="198"/>
      <c r="C42" s="406"/>
      <c r="D42" s="207"/>
      <c r="E42" s="208"/>
      <c r="F42" s="201"/>
      <c r="G42" s="208"/>
      <c r="H42" s="201"/>
      <c r="I42" s="201"/>
      <c r="J42" s="208"/>
      <c r="K42" s="201"/>
      <c r="L42" s="197"/>
      <c r="M42" s="100" t="s">
        <v>100</v>
      </c>
      <c r="N42" s="100" t="s">
        <v>127</v>
      </c>
      <c r="O42" s="100">
        <v>4</v>
      </c>
      <c r="P42" s="133">
        <f t="shared" si="1"/>
        <v>68607120</v>
      </c>
      <c r="Q42" s="133">
        <f t="shared" si="2"/>
        <v>146192880</v>
      </c>
      <c r="R42" s="193">
        <v>214800000</v>
      </c>
      <c r="S42" s="125">
        <f t="shared" si="3"/>
        <v>10740000</v>
      </c>
      <c r="T42" s="125">
        <f t="shared" si="3"/>
        <v>10740000</v>
      </c>
      <c r="U42" s="125">
        <f t="shared" si="3"/>
        <v>21480000</v>
      </c>
      <c r="V42" s="125">
        <f t="shared" si="3"/>
        <v>21480000</v>
      </c>
      <c r="W42" s="125">
        <f t="shared" si="3"/>
        <v>21480000</v>
      </c>
      <c r="X42" s="125">
        <f t="shared" si="3"/>
        <v>21480000</v>
      </c>
      <c r="Y42" s="125">
        <f t="shared" si="3"/>
        <v>21480000</v>
      </c>
      <c r="Z42" s="125">
        <f t="shared" si="3"/>
        <v>21480000</v>
      </c>
      <c r="AA42" s="125">
        <f t="shared" si="3"/>
        <v>64440000</v>
      </c>
      <c r="AB42" s="105">
        <f t="shared" si="4"/>
        <v>0</v>
      </c>
      <c r="AC42" s="115">
        <f t="shared" si="5"/>
        <v>859200000</v>
      </c>
      <c r="AD42" s="134">
        <f t="shared" si="6"/>
        <v>0</v>
      </c>
      <c r="AE42" s="140"/>
    </row>
    <row r="43" spans="1:31" s="98" customFormat="1" ht="30" customHeight="1">
      <c r="A43" s="205"/>
      <c r="B43" s="198"/>
      <c r="C43" s="406"/>
      <c r="D43" s="207"/>
      <c r="E43" s="208"/>
      <c r="F43" s="201"/>
      <c r="G43" s="208"/>
      <c r="H43" s="201"/>
      <c r="I43" s="201"/>
      <c r="J43" s="208"/>
      <c r="K43" s="201"/>
      <c r="L43" s="197"/>
      <c r="M43" s="100" t="s">
        <v>103</v>
      </c>
      <c r="N43" s="100" t="s">
        <v>128</v>
      </c>
      <c r="O43" s="100">
        <v>2</v>
      </c>
      <c r="P43" s="133">
        <f t="shared" si="1"/>
        <v>67201760</v>
      </c>
      <c r="Q43" s="133">
        <f t="shared" si="2"/>
        <v>143198240</v>
      </c>
      <c r="R43" s="193">
        <v>210400000</v>
      </c>
      <c r="S43" s="125">
        <f t="shared" si="3"/>
        <v>10520000</v>
      </c>
      <c r="T43" s="125">
        <f t="shared" si="3"/>
        <v>10520000</v>
      </c>
      <c r="U43" s="125">
        <f t="shared" si="3"/>
        <v>21040000</v>
      </c>
      <c r="V43" s="125">
        <f t="shared" si="3"/>
        <v>21040000</v>
      </c>
      <c r="W43" s="125">
        <f t="shared" si="3"/>
        <v>21040000</v>
      </c>
      <c r="X43" s="125">
        <f t="shared" si="3"/>
        <v>21040000</v>
      </c>
      <c r="Y43" s="125">
        <f t="shared" si="3"/>
        <v>21040000</v>
      </c>
      <c r="Z43" s="125">
        <f t="shared" si="3"/>
        <v>21040000</v>
      </c>
      <c r="AA43" s="125">
        <f t="shared" si="3"/>
        <v>63120000</v>
      </c>
      <c r="AB43" s="105">
        <f t="shared" si="4"/>
        <v>0</v>
      </c>
      <c r="AC43" s="115">
        <f t="shared" si="5"/>
        <v>420800000</v>
      </c>
      <c r="AD43" s="134">
        <f t="shared" si="6"/>
        <v>0</v>
      </c>
      <c r="AE43" s="140"/>
    </row>
    <row r="44" spans="1:31" s="98" customFormat="1" ht="30" customHeight="1">
      <c r="A44" s="205"/>
      <c r="B44" s="198"/>
      <c r="C44" s="406"/>
      <c r="D44" s="207"/>
      <c r="E44" s="208"/>
      <c r="F44" s="201"/>
      <c r="G44" s="208"/>
      <c r="H44" s="201"/>
      <c r="I44" s="201"/>
      <c r="J44" s="208"/>
      <c r="K44" s="201"/>
      <c r="L44" s="197"/>
      <c r="M44" s="100" t="s">
        <v>106</v>
      </c>
      <c r="N44" s="100" t="s">
        <v>129</v>
      </c>
      <c r="O44" s="100">
        <v>2</v>
      </c>
      <c r="P44" s="133">
        <f t="shared" si="1"/>
        <v>65796400</v>
      </c>
      <c r="Q44" s="133">
        <f t="shared" si="2"/>
        <v>140203600</v>
      </c>
      <c r="R44" s="193">
        <v>206000000</v>
      </c>
      <c r="S44" s="125">
        <f t="shared" si="3"/>
        <v>10300000</v>
      </c>
      <c r="T44" s="125">
        <f t="shared" si="3"/>
        <v>10300000</v>
      </c>
      <c r="U44" s="125">
        <f t="shared" si="3"/>
        <v>20600000</v>
      </c>
      <c r="V44" s="125">
        <f t="shared" si="3"/>
        <v>20600000</v>
      </c>
      <c r="W44" s="125">
        <f t="shared" si="3"/>
        <v>20600000</v>
      </c>
      <c r="X44" s="125">
        <f t="shared" si="3"/>
        <v>20600000</v>
      </c>
      <c r="Y44" s="125">
        <f t="shared" si="3"/>
        <v>20600000</v>
      </c>
      <c r="Z44" s="125">
        <f t="shared" si="3"/>
        <v>20600000</v>
      </c>
      <c r="AA44" s="125">
        <f t="shared" si="3"/>
        <v>61800000</v>
      </c>
      <c r="AB44" s="105">
        <f t="shared" si="4"/>
        <v>0</v>
      </c>
      <c r="AC44" s="115">
        <f t="shared" si="5"/>
        <v>412000000</v>
      </c>
      <c r="AD44" s="134">
        <f t="shared" si="6"/>
        <v>0</v>
      </c>
      <c r="AE44" s="140"/>
    </row>
    <row r="45" spans="1:31" s="98" customFormat="1" ht="42.75" customHeight="1">
      <c r="A45" s="205"/>
      <c r="B45" s="198" t="s">
        <v>397</v>
      </c>
      <c r="C45" s="406" t="s">
        <v>398</v>
      </c>
      <c r="D45" s="208">
        <f>+G45</f>
        <v>160.86</v>
      </c>
      <c r="E45" s="208">
        <v>127.39</v>
      </c>
      <c r="F45" s="201">
        <v>33.47</v>
      </c>
      <c r="G45" s="208">
        <f>SUM(E45:F52)</f>
        <v>160.86</v>
      </c>
      <c r="H45" s="201">
        <v>4.353</v>
      </c>
      <c r="I45" s="201">
        <v>57.65</v>
      </c>
      <c r="J45" s="208">
        <f>SUM(G45:I55)</f>
        <v>222.86300000000003</v>
      </c>
      <c r="K45" s="201">
        <v>56.144</v>
      </c>
      <c r="L45" s="197">
        <f>SUM(O45:O55)</f>
        <v>146</v>
      </c>
      <c r="M45" s="122" t="s">
        <v>88</v>
      </c>
      <c r="N45" s="122" t="s">
        <v>130</v>
      </c>
      <c r="O45" s="100">
        <v>6</v>
      </c>
      <c r="P45" s="124">
        <f>+R45*P$9</f>
        <v>102766300</v>
      </c>
      <c r="Q45" s="124">
        <f>+R45*Q$9</f>
        <v>240933699.99999997</v>
      </c>
      <c r="R45" s="193">
        <v>343700000</v>
      </c>
      <c r="S45" s="125">
        <f t="shared" si="3"/>
        <v>17185000</v>
      </c>
      <c r="T45" s="125">
        <f t="shared" si="3"/>
        <v>17185000</v>
      </c>
      <c r="U45" s="125">
        <f t="shared" si="3"/>
        <v>34370000</v>
      </c>
      <c r="V45" s="125">
        <f t="shared" si="3"/>
        <v>34370000</v>
      </c>
      <c r="W45" s="125">
        <f t="shared" si="3"/>
        <v>34370000</v>
      </c>
      <c r="X45" s="125">
        <f t="shared" si="3"/>
        <v>34370000</v>
      </c>
      <c r="Y45" s="125">
        <f t="shared" si="3"/>
        <v>34370000</v>
      </c>
      <c r="Z45" s="125">
        <f t="shared" si="3"/>
        <v>34370000</v>
      </c>
      <c r="AA45" s="125">
        <f t="shared" si="3"/>
        <v>103110000</v>
      </c>
      <c r="AB45" s="105">
        <f t="shared" si="4"/>
        <v>0</v>
      </c>
      <c r="AC45" s="115">
        <f t="shared" si="5"/>
        <v>2062200000</v>
      </c>
      <c r="AD45" s="134">
        <f t="shared" si="6"/>
        <v>0</v>
      </c>
      <c r="AE45" s="140">
        <f>+K45*L45</f>
        <v>8197.024</v>
      </c>
    </row>
    <row r="46" spans="1:31" s="98" customFormat="1" ht="40.5" customHeight="1">
      <c r="A46" s="205"/>
      <c r="B46" s="198"/>
      <c r="C46" s="406"/>
      <c r="D46" s="208"/>
      <c r="E46" s="208"/>
      <c r="F46" s="201"/>
      <c r="G46" s="208"/>
      <c r="H46" s="201"/>
      <c r="I46" s="201"/>
      <c r="J46" s="208"/>
      <c r="K46" s="201"/>
      <c r="L46" s="197"/>
      <c r="M46" s="122" t="s">
        <v>90</v>
      </c>
      <c r="N46" s="122" t="s">
        <v>131</v>
      </c>
      <c r="O46" s="100">
        <v>86</v>
      </c>
      <c r="P46" s="133">
        <f aca="true" t="shared" si="7" ref="P46:P61">+R46*P$9</f>
        <v>100792900</v>
      </c>
      <c r="Q46" s="133">
        <f aca="true" t="shared" si="8" ref="Q46:Q61">+R46*Q$9</f>
        <v>236307100</v>
      </c>
      <c r="R46" s="193">
        <v>337100000</v>
      </c>
      <c r="S46" s="125">
        <f t="shared" si="3"/>
        <v>16855000</v>
      </c>
      <c r="T46" s="125">
        <f t="shared" si="3"/>
        <v>16855000</v>
      </c>
      <c r="U46" s="125">
        <f t="shared" si="3"/>
        <v>33710000</v>
      </c>
      <c r="V46" s="125">
        <f t="shared" si="3"/>
        <v>33710000</v>
      </c>
      <c r="W46" s="125">
        <f t="shared" si="3"/>
        <v>33710000</v>
      </c>
      <c r="X46" s="125">
        <f t="shared" si="3"/>
        <v>33710000</v>
      </c>
      <c r="Y46" s="125">
        <f t="shared" si="3"/>
        <v>33710000</v>
      </c>
      <c r="Z46" s="125">
        <f t="shared" si="3"/>
        <v>33710000</v>
      </c>
      <c r="AA46" s="125">
        <f t="shared" si="3"/>
        <v>101130000</v>
      </c>
      <c r="AB46" s="105">
        <f t="shared" si="4"/>
        <v>0</v>
      </c>
      <c r="AC46" s="115">
        <f t="shared" si="5"/>
        <v>28990600000</v>
      </c>
      <c r="AD46" s="134">
        <f t="shared" si="6"/>
        <v>0</v>
      </c>
      <c r="AE46" s="140"/>
    </row>
    <row r="47" spans="1:31" s="98" customFormat="1" ht="41.25" customHeight="1">
      <c r="A47" s="205"/>
      <c r="B47" s="198"/>
      <c r="C47" s="406"/>
      <c r="D47" s="208"/>
      <c r="E47" s="208"/>
      <c r="F47" s="201"/>
      <c r="G47" s="208"/>
      <c r="H47" s="201"/>
      <c r="I47" s="201"/>
      <c r="J47" s="208"/>
      <c r="K47" s="201"/>
      <c r="L47" s="197"/>
      <c r="M47" s="122" t="s">
        <v>94</v>
      </c>
      <c r="N47" s="122" t="s">
        <v>132</v>
      </c>
      <c r="O47" s="100">
        <v>25</v>
      </c>
      <c r="P47" s="133">
        <f t="shared" si="7"/>
        <v>98819500</v>
      </c>
      <c r="Q47" s="133">
        <f t="shared" si="8"/>
        <v>231680500</v>
      </c>
      <c r="R47" s="193">
        <v>330500000</v>
      </c>
      <c r="S47" s="125">
        <f t="shared" si="3"/>
        <v>16525000</v>
      </c>
      <c r="T47" s="125">
        <f t="shared" si="3"/>
        <v>16525000</v>
      </c>
      <c r="U47" s="125">
        <f t="shared" si="3"/>
        <v>33050000</v>
      </c>
      <c r="V47" s="125">
        <f t="shared" si="3"/>
        <v>33050000</v>
      </c>
      <c r="W47" s="125">
        <f t="shared" si="3"/>
        <v>33050000</v>
      </c>
      <c r="X47" s="125">
        <f t="shared" si="3"/>
        <v>33050000</v>
      </c>
      <c r="Y47" s="125">
        <f t="shared" si="3"/>
        <v>33050000</v>
      </c>
      <c r="Z47" s="125">
        <f t="shared" si="3"/>
        <v>33050000</v>
      </c>
      <c r="AA47" s="125">
        <f t="shared" si="3"/>
        <v>99150000</v>
      </c>
      <c r="AB47" s="105">
        <f t="shared" si="4"/>
        <v>0</v>
      </c>
      <c r="AC47" s="115">
        <f t="shared" si="5"/>
        <v>8262500000</v>
      </c>
      <c r="AD47" s="134">
        <f t="shared" si="6"/>
        <v>0</v>
      </c>
      <c r="AE47" s="140"/>
    </row>
    <row r="48" spans="1:31" s="98" customFormat="1" ht="51.75" customHeight="1">
      <c r="A48" s="205"/>
      <c r="B48" s="198"/>
      <c r="C48" s="406"/>
      <c r="D48" s="208"/>
      <c r="E48" s="208"/>
      <c r="F48" s="201"/>
      <c r="G48" s="208"/>
      <c r="H48" s="201"/>
      <c r="I48" s="201"/>
      <c r="J48" s="208"/>
      <c r="K48" s="201"/>
      <c r="L48" s="197"/>
      <c r="M48" s="122" t="s">
        <v>96</v>
      </c>
      <c r="N48" s="122" t="s">
        <v>135</v>
      </c>
      <c r="O48" s="100">
        <v>15</v>
      </c>
      <c r="P48" s="133">
        <f t="shared" si="7"/>
        <v>97802900</v>
      </c>
      <c r="Q48" s="133">
        <f t="shared" si="8"/>
        <v>229297100</v>
      </c>
      <c r="R48" s="193">
        <v>327100000</v>
      </c>
      <c r="S48" s="125">
        <f t="shared" si="3"/>
        <v>16355000</v>
      </c>
      <c r="T48" s="125">
        <f t="shared" si="3"/>
        <v>16355000</v>
      </c>
      <c r="U48" s="125">
        <f t="shared" si="3"/>
        <v>32710000</v>
      </c>
      <c r="V48" s="125">
        <f t="shared" si="3"/>
        <v>32710000</v>
      </c>
      <c r="W48" s="125">
        <f t="shared" si="3"/>
        <v>32710000</v>
      </c>
      <c r="X48" s="125">
        <f t="shared" si="3"/>
        <v>32710000</v>
      </c>
      <c r="Y48" s="125">
        <f t="shared" si="3"/>
        <v>32710000</v>
      </c>
      <c r="Z48" s="125">
        <f t="shared" si="3"/>
        <v>32710000</v>
      </c>
      <c r="AA48" s="125">
        <f t="shared" si="3"/>
        <v>98130000</v>
      </c>
      <c r="AB48" s="105">
        <f t="shared" si="4"/>
        <v>0</v>
      </c>
      <c r="AC48" s="115">
        <f t="shared" si="5"/>
        <v>4906500000</v>
      </c>
      <c r="AD48" s="134">
        <f t="shared" si="6"/>
        <v>0</v>
      </c>
      <c r="AE48" s="140"/>
    </row>
    <row r="49" spans="1:31" s="98" customFormat="1" ht="23.25" customHeight="1">
      <c r="A49" s="205"/>
      <c r="B49" s="198"/>
      <c r="C49" s="406"/>
      <c r="D49" s="208"/>
      <c r="E49" s="208"/>
      <c r="F49" s="201"/>
      <c r="G49" s="208"/>
      <c r="H49" s="201"/>
      <c r="I49" s="201"/>
      <c r="J49" s="208"/>
      <c r="K49" s="201"/>
      <c r="L49" s="197"/>
      <c r="M49" s="122" t="s">
        <v>98</v>
      </c>
      <c r="N49" s="122" t="s">
        <v>136</v>
      </c>
      <c r="O49" s="100">
        <v>2</v>
      </c>
      <c r="P49" s="133">
        <f t="shared" si="7"/>
        <v>96846100</v>
      </c>
      <c r="Q49" s="133">
        <f t="shared" si="8"/>
        <v>227053900</v>
      </c>
      <c r="R49" s="193">
        <v>323900000</v>
      </c>
      <c r="S49" s="125">
        <f t="shared" si="3"/>
        <v>16195000</v>
      </c>
      <c r="T49" s="125">
        <f t="shared" si="3"/>
        <v>16195000</v>
      </c>
      <c r="U49" s="125">
        <f t="shared" si="3"/>
        <v>32390000</v>
      </c>
      <c r="V49" s="125">
        <f t="shared" si="3"/>
        <v>32390000</v>
      </c>
      <c r="W49" s="125">
        <f t="shared" si="3"/>
        <v>32390000</v>
      </c>
      <c r="X49" s="125">
        <f t="shared" si="3"/>
        <v>32390000</v>
      </c>
      <c r="Y49" s="125">
        <f t="shared" si="3"/>
        <v>32390000</v>
      </c>
      <c r="Z49" s="125">
        <f t="shared" si="3"/>
        <v>32390000</v>
      </c>
      <c r="AA49" s="125">
        <f t="shared" si="3"/>
        <v>97170000</v>
      </c>
      <c r="AB49" s="105">
        <f t="shared" si="4"/>
        <v>0</v>
      </c>
      <c r="AC49" s="115">
        <f t="shared" si="5"/>
        <v>647800000</v>
      </c>
      <c r="AD49" s="134">
        <f t="shared" si="6"/>
        <v>0</v>
      </c>
      <c r="AE49" s="140"/>
    </row>
    <row r="50" spans="1:31" s="98" customFormat="1" ht="28.5" customHeight="1">
      <c r="A50" s="205"/>
      <c r="B50" s="198"/>
      <c r="C50" s="406"/>
      <c r="D50" s="208"/>
      <c r="E50" s="208"/>
      <c r="F50" s="201"/>
      <c r="G50" s="208"/>
      <c r="H50" s="201"/>
      <c r="I50" s="201"/>
      <c r="J50" s="208"/>
      <c r="K50" s="201"/>
      <c r="L50" s="197"/>
      <c r="M50" s="204" t="s">
        <v>100</v>
      </c>
      <c r="N50" s="122" t="s">
        <v>137</v>
      </c>
      <c r="O50" s="100">
        <v>4</v>
      </c>
      <c r="P50" s="133">
        <f t="shared" si="7"/>
        <v>95829500</v>
      </c>
      <c r="Q50" s="133">
        <f t="shared" si="8"/>
        <v>224670500</v>
      </c>
      <c r="R50" s="193">
        <v>320500000</v>
      </c>
      <c r="S50" s="125">
        <f t="shared" si="3"/>
        <v>16025000</v>
      </c>
      <c r="T50" s="125">
        <f t="shared" si="3"/>
        <v>16025000</v>
      </c>
      <c r="U50" s="125">
        <f t="shared" si="3"/>
        <v>32050000</v>
      </c>
      <c r="V50" s="125">
        <f t="shared" si="3"/>
        <v>32050000</v>
      </c>
      <c r="W50" s="125">
        <f t="shared" si="3"/>
        <v>32050000</v>
      </c>
      <c r="X50" s="125">
        <f t="shared" si="3"/>
        <v>32050000</v>
      </c>
      <c r="Y50" s="125">
        <f t="shared" si="3"/>
        <v>32050000</v>
      </c>
      <c r="Z50" s="125">
        <f t="shared" si="3"/>
        <v>32050000</v>
      </c>
      <c r="AA50" s="125">
        <f t="shared" si="3"/>
        <v>96150000</v>
      </c>
      <c r="AB50" s="105">
        <f t="shared" si="4"/>
        <v>0</v>
      </c>
      <c r="AC50" s="115">
        <f t="shared" si="5"/>
        <v>1282000000</v>
      </c>
      <c r="AD50" s="134">
        <f t="shared" si="6"/>
        <v>0</v>
      </c>
      <c r="AE50" s="140"/>
    </row>
    <row r="51" spans="1:31" s="98" customFormat="1" ht="21.75" customHeight="1">
      <c r="A51" s="205"/>
      <c r="B51" s="198"/>
      <c r="C51" s="406"/>
      <c r="D51" s="208"/>
      <c r="E51" s="208"/>
      <c r="F51" s="201"/>
      <c r="G51" s="208"/>
      <c r="H51" s="201"/>
      <c r="I51" s="201"/>
      <c r="J51" s="208"/>
      <c r="K51" s="201"/>
      <c r="L51" s="197"/>
      <c r="M51" s="206"/>
      <c r="N51" s="100" t="s">
        <v>138</v>
      </c>
      <c r="O51" s="100">
        <v>2</v>
      </c>
      <c r="P51" s="133">
        <f t="shared" si="7"/>
        <v>94872700</v>
      </c>
      <c r="Q51" s="133">
        <f t="shared" si="8"/>
        <v>222427300</v>
      </c>
      <c r="R51" s="193">
        <v>317300000</v>
      </c>
      <c r="S51" s="125">
        <f t="shared" si="3"/>
        <v>15865000</v>
      </c>
      <c r="T51" s="125">
        <f t="shared" si="3"/>
        <v>15865000</v>
      </c>
      <c r="U51" s="125">
        <f t="shared" si="3"/>
        <v>31730000</v>
      </c>
      <c r="V51" s="125">
        <f t="shared" si="3"/>
        <v>31730000</v>
      </c>
      <c r="W51" s="125">
        <f t="shared" si="3"/>
        <v>31730000</v>
      </c>
      <c r="X51" s="125">
        <f t="shared" si="3"/>
        <v>31730000</v>
      </c>
      <c r="Y51" s="125">
        <f t="shared" si="3"/>
        <v>31730000</v>
      </c>
      <c r="Z51" s="125">
        <f t="shared" si="3"/>
        <v>31730000</v>
      </c>
      <c r="AA51" s="125">
        <f t="shared" si="3"/>
        <v>95190000</v>
      </c>
      <c r="AB51" s="105">
        <f t="shared" si="4"/>
        <v>0</v>
      </c>
      <c r="AC51" s="115">
        <f t="shared" si="5"/>
        <v>634600000</v>
      </c>
      <c r="AD51" s="134">
        <f t="shared" si="6"/>
        <v>0</v>
      </c>
      <c r="AE51" s="140"/>
    </row>
    <row r="52" spans="1:31" s="98" customFormat="1" ht="21" customHeight="1">
      <c r="A52" s="205"/>
      <c r="B52" s="198"/>
      <c r="C52" s="406"/>
      <c r="D52" s="208"/>
      <c r="E52" s="208"/>
      <c r="F52" s="201"/>
      <c r="G52" s="208"/>
      <c r="H52" s="201"/>
      <c r="I52" s="201"/>
      <c r="J52" s="208"/>
      <c r="K52" s="201"/>
      <c r="L52" s="197"/>
      <c r="M52" s="204" t="s">
        <v>103</v>
      </c>
      <c r="N52" s="100" t="s">
        <v>139</v>
      </c>
      <c r="O52" s="100">
        <v>2</v>
      </c>
      <c r="P52" s="133">
        <f t="shared" si="7"/>
        <v>93856100</v>
      </c>
      <c r="Q52" s="133">
        <f t="shared" si="8"/>
        <v>220043900</v>
      </c>
      <c r="R52" s="193">
        <v>313900000</v>
      </c>
      <c r="S52" s="125">
        <f t="shared" si="3"/>
        <v>15695000</v>
      </c>
      <c r="T52" s="125">
        <f t="shared" si="3"/>
        <v>15695000</v>
      </c>
      <c r="U52" s="125">
        <f t="shared" si="3"/>
        <v>31390000</v>
      </c>
      <c r="V52" s="125">
        <f t="shared" si="3"/>
        <v>31390000</v>
      </c>
      <c r="W52" s="125">
        <f t="shared" si="3"/>
        <v>31390000</v>
      </c>
      <c r="X52" s="125">
        <f t="shared" si="3"/>
        <v>31390000</v>
      </c>
      <c r="Y52" s="125">
        <f t="shared" si="3"/>
        <v>31390000</v>
      </c>
      <c r="Z52" s="125">
        <f t="shared" si="3"/>
        <v>31390000</v>
      </c>
      <c r="AA52" s="125">
        <f t="shared" si="3"/>
        <v>94170000</v>
      </c>
      <c r="AB52" s="105">
        <f t="shared" si="4"/>
        <v>0</v>
      </c>
      <c r="AC52" s="115">
        <f t="shared" si="5"/>
        <v>627800000</v>
      </c>
      <c r="AD52" s="134">
        <f t="shared" si="6"/>
        <v>0</v>
      </c>
      <c r="AE52" s="140"/>
    </row>
    <row r="53" spans="1:31" s="98" customFormat="1" ht="19.5" customHeight="1">
      <c r="A53" s="205"/>
      <c r="B53" s="198"/>
      <c r="C53" s="406"/>
      <c r="D53" s="208"/>
      <c r="E53" s="208"/>
      <c r="F53" s="201"/>
      <c r="G53" s="208"/>
      <c r="H53" s="201"/>
      <c r="I53" s="201"/>
      <c r="J53" s="208"/>
      <c r="K53" s="201"/>
      <c r="L53" s="197"/>
      <c r="M53" s="206"/>
      <c r="N53" s="100" t="s">
        <v>140</v>
      </c>
      <c r="O53" s="100">
        <v>1</v>
      </c>
      <c r="P53" s="133">
        <f t="shared" si="7"/>
        <v>92929200</v>
      </c>
      <c r="Q53" s="133">
        <f t="shared" si="8"/>
        <v>217870800</v>
      </c>
      <c r="R53" s="193">
        <v>310800000</v>
      </c>
      <c r="S53" s="125">
        <f t="shared" si="3"/>
        <v>15540000</v>
      </c>
      <c r="T53" s="125">
        <f t="shared" si="3"/>
        <v>15540000</v>
      </c>
      <c r="U53" s="125">
        <f t="shared" si="3"/>
        <v>31080000</v>
      </c>
      <c r="V53" s="125">
        <f t="shared" si="3"/>
        <v>31080000</v>
      </c>
      <c r="W53" s="125">
        <f t="shared" si="3"/>
        <v>31080000</v>
      </c>
      <c r="X53" s="125">
        <f t="shared" si="3"/>
        <v>31080000</v>
      </c>
      <c r="Y53" s="125">
        <f t="shared" si="3"/>
        <v>31080000</v>
      </c>
      <c r="Z53" s="125">
        <f t="shared" si="3"/>
        <v>31080000</v>
      </c>
      <c r="AA53" s="125">
        <f t="shared" si="3"/>
        <v>93240000</v>
      </c>
      <c r="AB53" s="105">
        <f t="shared" si="4"/>
        <v>0</v>
      </c>
      <c r="AC53" s="115">
        <f t="shared" si="5"/>
        <v>310800000</v>
      </c>
      <c r="AD53" s="134">
        <f t="shared" si="6"/>
        <v>0</v>
      </c>
      <c r="AE53" s="140"/>
    </row>
    <row r="54" spans="1:31" s="98" customFormat="1" ht="21.75" customHeight="1">
      <c r="A54" s="205"/>
      <c r="B54" s="198"/>
      <c r="C54" s="406"/>
      <c r="D54" s="208"/>
      <c r="E54" s="208"/>
      <c r="F54" s="201"/>
      <c r="G54" s="208"/>
      <c r="H54" s="201"/>
      <c r="I54" s="201"/>
      <c r="J54" s="208"/>
      <c r="K54" s="201"/>
      <c r="L54" s="197"/>
      <c r="M54" s="204" t="s">
        <v>106</v>
      </c>
      <c r="N54" s="100" t="s">
        <v>141</v>
      </c>
      <c r="O54" s="100">
        <v>2</v>
      </c>
      <c r="P54" s="133">
        <f t="shared" si="7"/>
        <v>91882700</v>
      </c>
      <c r="Q54" s="133">
        <f t="shared" si="8"/>
        <v>215417300</v>
      </c>
      <c r="R54" s="193">
        <v>307300000</v>
      </c>
      <c r="S54" s="125">
        <f t="shared" si="3"/>
        <v>15365000</v>
      </c>
      <c r="T54" s="125">
        <f t="shared" si="3"/>
        <v>15365000</v>
      </c>
      <c r="U54" s="125">
        <f t="shared" si="3"/>
        <v>30730000</v>
      </c>
      <c r="V54" s="125">
        <f t="shared" si="3"/>
        <v>30730000</v>
      </c>
      <c r="W54" s="125">
        <f t="shared" si="3"/>
        <v>30730000</v>
      </c>
      <c r="X54" s="125">
        <f t="shared" si="3"/>
        <v>30730000</v>
      </c>
      <c r="Y54" s="125">
        <f t="shared" si="3"/>
        <v>30730000</v>
      </c>
      <c r="Z54" s="125">
        <f t="shared" si="3"/>
        <v>30730000</v>
      </c>
      <c r="AA54" s="125">
        <f t="shared" si="3"/>
        <v>92190000</v>
      </c>
      <c r="AB54" s="105">
        <f t="shared" si="4"/>
        <v>0</v>
      </c>
      <c r="AC54" s="115">
        <f t="shared" si="5"/>
        <v>614600000</v>
      </c>
      <c r="AD54" s="134">
        <f t="shared" si="6"/>
        <v>0</v>
      </c>
      <c r="AE54" s="140"/>
    </row>
    <row r="55" spans="1:31" s="98" customFormat="1" ht="20.25" customHeight="1">
      <c r="A55" s="205"/>
      <c r="B55" s="198"/>
      <c r="C55" s="406"/>
      <c r="D55" s="208"/>
      <c r="E55" s="208"/>
      <c r="F55" s="201"/>
      <c r="G55" s="208"/>
      <c r="H55" s="201"/>
      <c r="I55" s="201"/>
      <c r="J55" s="208"/>
      <c r="K55" s="201"/>
      <c r="L55" s="197"/>
      <c r="M55" s="206"/>
      <c r="N55" s="100" t="s">
        <v>142</v>
      </c>
      <c r="O55" s="100">
        <v>1</v>
      </c>
      <c r="P55" s="133">
        <f t="shared" si="7"/>
        <v>90985700</v>
      </c>
      <c r="Q55" s="133">
        <f t="shared" si="8"/>
        <v>213314300</v>
      </c>
      <c r="R55" s="193">
        <v>304300000</v>
      </c>
      <c r="S55" s="125">
        <f t="shared" si="3"/>
        <v>15215000</v>
      </c>
      <c r="T55" s="125">
        <f t="shared" si="3"/>
        <v>15215000</v>
      </c>
      <c r="U55" s="125">
        <f t="shared" si="3"/>
        <v>30430000</v>
      </c>
      <c r="V55" s="125">
        <f t="shared" si="3"/>
        <v>30430000</v>
      </c>
      <c r="W55" s="125">
        <f t="shared" si="3"/>
        <v>30430000</v>
      </c>
      <c r="X55" s="125">
        <f t="shared" si="3"/>
        <v>30430000</v>
      </c>
      <c r="Y55" s="125">
        <f aca="true" t="shared" si="9" ref="T55:AA61">+$R55*Y$3</f>
        <v>30430000</v>
      </c>
      <c r="Z55" s="125">
        <f t="shared" si="9"/>
        <v>30430000</v>
      </c>
      <c r="AA55" s="125">
        <f t="shared" si="9"/>
        <v>91290000</v>
      </c>
      <c r="AB55" s="105">
        <f t="shared" si="4"/>
        <v>0</v>
      </c>
      <c r="AC55" s="115">
        <f t="shared" si="5"/>
        <v>304300000</v>
      </c>
      <c r="AD55" s="134">
        <f t="shared" si="6"/>
        <v>0</v>
      </c>
      <c r="AE55" s="140"/>
    </row>
    <row r="56" spans="1:31" s="98" customFormat="1" ht="21" customHeight="1">
      <c r="A56" s="205"/>
      <c r="B56" s="407" t="s">
        <v>399</v>
      </c>
      <c r="C56" s="414" t="s">
        <v>400</v>
      </c>
      <c r="D56" s="208">
        <f>+G56</f>
        <v>193.87</v>
      </c>
      <c r="E56" s="208">
        <v>158.99</v>
      </c>
      <c r="F56" s="209">
        <v>34.88</v>
      </c>
      <c r="G56" s="412">
        <f>SUM(E56:F57)</f>
        <v>193.87</v>
      </c>
      <c r="H56" s="209">
        <v>5.434</v>
      </c>
      <c r="I56" s="209">
        <v>71.951</v>
      </c>
      <c r="J56" s="412">
        <f>SUM(G56:I61)</f>
        <v>271.255</v>
      </c>
      <c r="K56" s="201">
        <v>70.071</v>
      </c>
      <c r="L56" s="197">
        <f>SUM(O56:O61)</f>
        <v>54</v>
      </c>
      <c r="M56" s="122" t="s">
        <v>88</v>
      </c>
      <c r="N56" s="122" t="s">
        <v>143</v>
      </c>
      <c r="O56" s="100">
        <v>2</v>
      </c>
      <c r="P56" s="133">
        <f t="shared" si="7"/>
        <v>128659700</v>
      </c>
      <c r="Q56" s="133">
        <f t="shared" si="8"/>
        <v>301640300</v>
      </c>
      <c r="R56" s="193">
        <v>430300000</v>
      </c>
      <c r="S56" s="125">
        <f aca="true" t="shared" si="10" ref="S56:S61">+$R56*S$3</f>
        <v>21515000</v>
      </c>
      <c r="T56" s="125">
        <f t="shared" si="9"/>
        <v>21515000</v>
      </c>
      <c r="U56" s="125">
        <f t="shared" si="9"/>
        <v>43030000</v>
      </c>
      <c r="V56" s="125">
        <f t="shared" si="9"/>
        <v>43030000</v>
      </c>
      <c r="W56" s="125">
        <f t="shared" si="9"/>
        <v>43030000</v>
      </c>
      <c r="X56" s="125">
        <f t="shared" si="9"/>
        <v>43030000</v>
      </c>
      <c r="Y56" s="125">
        <f t="shared" si="9"/>
        <v>43030000</v>
      </c>
      <c r="Z56" s="125">
        <f t="shared" si="9"/>
        <v>43030000</v>
      </c>
      <c r="AA56" s="125">
        <f t="shared" si="9"/>
        <v>129090000</v>
      </c>
      <c r="AB56" s="105">
        <f t="shared" si="4"/>
        <v>0</v>
      </c>
      <c r="AC56" s="115">
        <f t="shared" si="5"/>
        <v>860600000</v>
      </c>
      <c r="AD56" s="134">
        <f t="shared" si="6"/>
        <v>0</v>
      </c>
      <c r="AE56" s="140">
        <f>+K56*L56</f>
        <v>3783.834</v>
      </c>
    </row>
    <row r="57" spans="1:31" s="98" customFormat="1" ht="20.25" customHeight="1">
      <c r="A57" s="205"/>
      <c r="B57" s="408"/>
      <c r="C57" s="415"/>
      <c r="D57" s="208"/>
      <c r="E57" s="208"/>
      <c r="F57" s="210"/>
      <c r="G57" s="413"/>
      <c r="H57" s="210"/>
      <c r="I57" s="210"/>
      <c r="J57" s="413"/>
      <c r="K57" s="201"/>
      <c r="L57" s="197"/>
      <c r="M57" s="100" t="s">
        <v>90</v>
      </c>
      <c r="N57" s="100" t="s">
        <v>144</v>
      </c>
      <c r="O57" s="100">
        <v>36</v>
      </c>
      <c r="P57" s="133">
        <f t="shared" si="7"/>
        <v>126178000</v>
      </c>
      <c r="Q57" s="133">
        <f t="shared" si="8"/>
        <v>295822000</v>
      </c>
      <c r="R57" s="193">
        <v>422000000</v>
      </c>
      <c r="S57" s="125">
        <f t="shared" si="10"/>
        <v>21100000</v>
      </c>
      <c r="T57" s="125">
        <f t="shared" si="9"/>
        <v>21100000</v>
      </c>
      <c r="U57" s="125">
        <f t="shared" si="9"/>
        <v>42200000</v>
      </c>
      <c r="V57" s="125">
        <f t="shared" si="9"/>
        <v>42200000</v>
      </c>
      <c r="W57" s="125">
        <f t="shared" si="9"/>
        <v>42200000</v>
      </c>
      <c r="X57" s="125">
        <f t="shared" si="9"/>
        <v>42200000</v>
      </c>
      <c r="Y57" s="125">
        <f t="shared" si="9"/>
        <v>42200000</v>
      </c>
      <c r="Z57" s="125">
        <f t="shared" si="9"/>
        <v>42200000</v>
      </c>
      <c r="AA57" s="125">
        <f t="shared" si="9"/>
        <v>126600000</v>
      </c>
      <c r="AB57" s="105">
        <f t="shared" si="4"/>
        <v>0</v>
      </c>
      <c r="AC57" s="115">
        <f t="shared" si="5"/>
        <v>15192000000</v>
      </c>
      <c r="AD57" s="134">
        <f t="shared" si="6"/>
        <v>0</v>
      </c>
      <c r="AE57" s="140"/>
    </row>
    <row r="58" spans="1:31" s="98" customFormat="1" ht="19.5" customHeight="1">
      <c r="A58" s="205"/>
      <c r="B58" s="408"/>
      <c r="C58" s="415"/>
      <c r="D58" s="208"/>
      <c r="E58" s="208"/>
      <c r="F58" s="210"/>
      <c r="G58" s="413"/>
      <c r="H58" s="210"/>
      <c r="I58" s="210"/>
      <c r="J58" s="413"/>
      <c r="K58" s="201"/>
      <c r="L58" s="197"/>
      <c r="M58" s="100" t="s">
        <v>145</v>
      </c>
      <c r="N58" s="100" t="s">
        <v>146</v>
      </c>
      <c r="O58" s="100">
        <v>1</v>
      </c>
      <c r="P58" s="133">
        <f t="shared" si="7"/>
        <v>123726200</v>
      </c>
      <c r="Q58" s="133">
        <f t="shared" si="8"/>
        <v>290073800</v>
      </c>
      <c r="R58" s="193">
        <v>413800000</v>
      </c>
      <c r="S58" s="125">
        <f t="shared" si="10"/>
        <v>20690000</v>
      </c>
      <c r="T58" s="125">
        <f t="shared" si="9"/>
        <v>20690000</v>
      </c>
      <c r="U58" s="125">
        <f t="shared" si="9"/>
        <v>41380000</v>
      </c>
      <c r="V58" s="125">
        <f t="shared" si="9"/>
        <v>41380000</v>
      </c>
      <c r="W58" s="125">
        <f t="shared" si="9"/>
        <v>41380000</v>
      </c>
      <c r="X58" s="125">
        <f t="shared" si="9"/>
        <v>41380000</v>
      </c>
      <c r="Y58" s="125">
        <f t="shared" si="9"/>
        <v>41380000</v>
      </c>
      <c r="Z58" s="125">
        <f t="shared" si="9"/>
        <v>41380000</v>
      </c>
      <c r="AA58" s="125">
        <f t="shared" si="9"/>
        <v>124140000</v>
      </c>
      <c r="AB58" s="105">
        <f t="shared" si="4"/>
        <v>0</v>
      </c>
      <c r="AC58" s="115">
        <f t="shared" si="5"/>
        <v>413800000</v>
      </c>
      <c r="AD58" s="134">
        <f t="shared" si="6"/>
        <v>0</v>
      </c>
      <c r="AE58" s="140"/>
    </row>
    <row r="59" spans="1:31" s="98" customFormat="1" ht="26.25" customHeight="1">
      <c r="A59" s="205"/>
      <c r="B59" s="408"/>
      <c r="C59" s="415"/>
      <c r="D59" s="208"/>
      <c r="E59" s="208"/>
      <c r="F59" s="210"/>
      <c r="G59" s="413"/>
      <c r="H59" s="210"/>
      <c r="I59" s="210"/>
      <c r="J59" s="413"/>
      <c r="K59" s="201"/>
      <c r="L59" s="197"/>
      <c r="M59" s="100" t="s">
        <v>94</v>
      </c>
      <c r="N59" s="100" t="s">
        <v>147</v>
      </c>
      <c r="O59" s="100">
        <v>11</v>
      </c>
      <c r="P59" s="133">
        <f t="shared" si="7"/>
        <v>122470400</v>
      </c>
      <c r="Q59" s="133">
        <f t="shared" si="8"/>
        <v>287129600</v>
      </c>
      <c r="R59" s="193">
        <v>409600000</v>
      </c>
      <c r="S59" s="125">
        <f t="shared" si="10"/>
        <v>20480000</v>
      </c>
      <c r="T59" s="125">
        <f t="shared" si="9"/>
        <v>20480000</v>
      </c>
      <c r="U59" s="125">
        <f t="shared" si="9"/>
        <v>40960000</v>
      </c>
      <c r="V59" s="125">
        <f t="shared" si="9"/>
        <v>40960000</v>
      </c>
      <c r="W59" s="125">
        <f t="shared" si="9"/>
        <v>40960000</v>
      </c>
      <c r="X59" s="125">
        <f t="shared" si="9"/>
        <v>40960000</v>
      </c>
      <c r="Y59" s="125">
        <f t="shared" si="9"/>
        <v>40960000</v>
      </c>
      <c r="Z59" s="125">
        <f t="shared" si="9"/>
        <v>40960000</v>
      </c>
      <c r="AA59" s="125">
        <f t="shared" si="9"/>
        <v>122880000</v>
      </c>
      <c r="AB59" s="105">
        <f t="shared" si="4"/>
        <v>0</v>
      </c>
      <c r="AC59" s="115">
        <f t="shared" si="5"/>
        <v>4505600000</v>
      </c>
      <c r="AD59" s="134">
        <f t="shared" si="6"/>
        <v>0</v>
      </c>
      <c r="AE59" s="140"/>
    </row>
    <row r="60" spans="1:31" s="98" customFormat="1" ht="19.5" customHeight="1">
      <c r="A60" s="205"/>
      <c r="B60" s="408"/>
      <c r="C60" s="415"/>
      <c r="D60" s="208"/>
      <c r="E60" s="208"/>
      <c r="F60" s="210"/>
      <c r="G60" s="413"/>
      <c r="H60" s="210"/>
      <c r="I60" s="210"/>
      <c r="J60" s="413"/>
      <c r="K60" s="201"/>
      <c r="L60" s="197"/>
      <c r="M60" s="100" t="s">
        <v>98</v>
      </c>
      <c r="N60" s="100" t="s">
        <v>148</v>
      </c>
      <c r="O60" s="100">
        <v>2</v>
      </c>
      <c r="P60" s="133">
        <f t="shared" si="7"/>
        <v>121244500</v>
      </c>
      <c r="Q60" s="133">
        <f t="shared" si="8"/>
        <v>284255500</v>
      </c>
      <c r="R60" s="193">
        <v>405500000</v>
      </c>
      <c r="S60" s="125">
        <f t="shared" si="10"/>
        <v>20275000</v>
      </c>
      <c r="T60" s="125">
        <f t="shared" si="9"/>
        <v>20275000</v>
      </c>
      <c r="U60" s="125">
        <f t="shared" si="9"/>
        <v>40550000</v>
      </c>
      <c r="V60" s="125">
        <f t="shared" si="9"/>
        <v>40550000</v>
      </c>
      <c r="W60" s="125">
        <f t="shared" si="9"/>
        <v>40550000</v>
      </c>
      <c r="X60" s="125">
        <f t="shared" si="9"/>
        <v>40550000</v>
      </c>
      <c r="Y60" s="125">
        <f t="shared" si="9"/>
        <v>40550000</v>
      </c>
      <c r="Z60" s="125">
        <f t="shared" si="9"/>
        <v>40550000</v>
      </c>
      <c r="AA60" s="125">
        <f t="shared" si="9"/>
        <v>121650000</v>
      </c>
      <c r="AB60" s="105">
        <f t="shared" si="4"/>
        <v>0</v>
      </c>
      <c r="AC60" s="115">
        <f t="shared" si="5"/>
        <v>811000000</v>
      </c>
      <c r="AD60" s="134">
        <f t="shared" si="6"/>
        <v>0</v>
      </c>
      <c r="AE60" s="140"/>
    </row>
    <row r="61" spans="1:31" s="98" customFormat="1" ht="19.5" customHeight="1">
      <c r="A61" s="206"/>
      <c r="B61" s="408"/>
      <c r="C61" s="415"/>
      <c r="D61" s="208"/>
      <c r="E61" s="208"/>
      <c r="F61" s="203"/>
      <c r="G61" s="214"/>
      <c r="H61" s="203"/>
      <c r="I61" s="203"/>
      <c r="J61" s="214"/>
      <c r="K61" s="201"/>
      <c r="L61" s="197"/>
      <c r="M61" s="100" t="s">
        <v>100</v>
      </c>
      <c r="N61" s="100" t="s">
        <v>149</v>
      </c>
      <c r="O61" s="100">
        <v>2</v>
      </c>
      <c r="P61" s="133">
        <f t="shared" si="7"/>
        <v>118792700</v>
      </c>
      <c r="Q61" s="133">
        <f t="shared" si="8"/>
        <v>278507300</v>
      </c>
      <c r="R61" s="193">
        <v>397300000</v>
      </c>
      <c r="S61" s="125">
        <f t="shared" si="10"/>
        <v>19865000</v>
      </c>
      <c r="T61" s="125">
        <f t="shared" si="9"/>
        <v>19865000</v>
      </c>
      <c r="U61" s="125">
        <f t="shared" si="9"/>
        <v>39730000</v>
      </c>
      <c r="V61" s="125">
        <f t="shared" si="9"/>
        <v>39730000</v>
      </c>
      <c r="W61" s="125">
        <f t="shared" si="9"/>
        <v>39730000</v>
      </c>
      <c r="X61" s="125">
        <f t="shared" si="9"/>
        <v>39730000</v>
      </c>
      <c r="Y61" s="125">
        <f t="shared" si="9"/>
        <v>39730000</v>
      </c>
      <c r="Z61" s="125">
        <f t="shared" si="9"/>
        <v>39730000</v>
      </c>
      <c r="AA61" s="125">
        <f t="shared" si="9"/>
        <v>119190000</v>
      </c>
      <c r="AB61" s="105">
        <f t="shared" si="4"/>
        <v>0</v>
      </c>
      <c r="AC61" s="115">
        <f t="shared" si="5"/>
        <v>794600000</v>
      </c>
      <c r="AD61" s="134">
        <f t="shared" si="6"/>
        <v>0</v>
      </c>
      <c r="AE61" s="140"/>
    </row>
    <row r="62" spans="1:31" s="98" customFormat="1" ht="19.5" customHeight="1">
      <c r="A62" s="186"/>
      <c r="B62" s="187"/>
      <c r="C62" s="187"/>
      <c r="D62" s="187"/>
      <c r="E62" s="187"/>
      <c r="F62" s="188"/>
      <c r="G62" s="187"/>
      <c r="H62" s="188"/>
      <c r="I62" s="188"/>
      <c r="J62" s="187"/>
      <c r="K62" s="188"/>
      <c r="L62" s="189"/>
      <c r="M62" s="186"/>
      <c r="N62" s="186"/>
      <c r="O62" s="186"/>
      <c r="P62" s="190"/>
      <c r="Q62" s="190"/>
      <c r="R62" s="194"/>
      <c r="S62" s="192"/>
      <c r="T62" s="192"/>
      <c r="U62" s="192"/>
      <c r="V62" s="192"/>
      <c r="W62" s="192"/>
      <c r="X62" s="192"/>
      <c r="Y62" s="192"/>
      <c r="Z62" s="192"/>
      <c r="AA62" s="192"/>
      <c r="AB62" s="105"/>
      <c r="AC62" s="115"/>
      <c r="AD62" s="134"/>
      <c r="AE62" s="140"/>
    </row>
    <row r="63" spans="1:31" s="98" customFormat="1" ht="19.5" customHeight="1">
      <c r="A63" s="186"/>
      <c r="B63" s="187"/>
      <c r="C63" s="187"/>
      <c r="D63" s="187"/>
      <c r="E63" s="187"/>
      <c r="F63" s="188"/>
      <c r="G63" s="187"/>
      <c r="H63" s="188"/>
      <c r="I63" s="188"/>
      <c r="J63" s="187"/>
      <c r="K63" s="188"/>
      <c r="L63" s="189"/>
      <c r="M63" s="186"/>
      <c r="N63" s="186"/>
      <c r="O63" s="126">
        <f>SUM(O13:O61)</f>
        <v>581</v>
      </c>
      <c r="P63" s="127" t="s">
        <v>211</v>
      </c>
      <c r="Q63" s="190"/>
      <c r="R63" s="191"/>
      <c r="S63" s="192"/>
      <c r="T63" s="192"/>
      <c r="U63" s="192"/>
      <c r="V63" s="192"/>
      <c r="W63" s="192"/>
      <c r="X63" s="192"/>
      <c r="Y63" s="403">
        <f>+AC64</f>
        <v>155354700000</v>
      </c>
      <c r="Z63" s="403"/>
      <c r="AA63" s="127" t="s">
        <v>212</v>
      </c>
      <c r="AB63" s="105"/>
      <c r="AC63" s="115"/>
      <c r="AD63" s="134"/>
      <c r="AE63" s="140"/>
    </row>
    <row r="64" spans="1:32" s="2" customFormat="1" ht="30" customHeight="1">
      <c r="A64" s="222" t="s">
        <v>151</v>
      </c>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151"/>
      <c r="AC64" s="102">
        <f>SUM(AC13:AC61)</f>
        <v>155354700000</v>
      </c>
      <c r="AD64" s="102"/>
      <c r="AE64" s="149"/>
      <c r="AF64" s="4"/>
    </row>
    <row r="65" spans="1:32" s="3" customFormat="1" ht="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152"/>
      <c r="AC65" s="111"/>
      <c r="AD65" s="111"/>
      <c r="AE65" s="150"/>
      <c r="AF65" s="7"/>
    </row>
    <row r="66" spans="1:32" s="49" customFormat="1" ht="18.75" customHeight="1">
      <c r="A66" s="223" t="s">
        <v>190</v>
      </c>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156"/>
      <c r="AC66" s="157"/>
      <c r="AD66" s="157"/>
      <c r="AE66" s="158"/>
      <c r="AF66" s="69"/>
    </row>
    <row r="67" spans="1:32" s="49" customFormat="1" ht="18.75" customHeight="1">
      <c r="A67" s="223" t="s">
        <v>191</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156"/>
      <c r="AC67" s="157"/>
      <c r="AD67" s="157"/>
      <c r="AE67" s="158"/>
      <c r="AF67" s="69"/>
    </row>
    <row r="68" spans="1:32" s="49" customFormat="1" ht="18.75" customHeight="1">
      <c r="A68" s="223" t="s">
        <v>192</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156"/>
      <c r="AC68" s="157"/>
      <c r="AD68" s="157"/>
      <c r="AE68" s="158"/>
      <c r="AF68" s="69"/>
    </row>
    <row r="69" spans="1:32" s="49" customFormat="1" ht="21.75" customHeight="1">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6"/>
      <c r="AC69" s="157"/>
      <c r="AD69" s="157"/>
      <c r="AE69" s="158"/>
      <c r="AF69" s="69"/>
    </row>
    <row r="70" spans="1:32" s="2" customFormat="1" ht="30" customHeight="1">
      <c r="A70" s="222" t="s">
        <v>150</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151"/>
      <c r="AC70" s="102"/>
      <c r="AD70" s="102"/>
      <c r="AE70" s="149"/>
      <c r="AF70" s="4"/>
    </row>
    <row r="71" spans="1:31" s="58" customFormat="1" ht="22.5" customHeight="1">
      <c r="A71" s="71" t="s">
        <v>298</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107"/>
      <c r="AC71" s="116"/>
      <c r="AD71" s="71"/>
      <c r="AE71" s="141"/>
    </row>
    <row r="72" spans="1:31" s="9" customFormat="1" ht="22.5" customHeight="1">
      <c r="A72" s="72" t="s">
        <v>579</v>
      </c>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108"/>
      <c r="AC72" s="117"/>
      <c r="AD72" s="72"/>
      <c r="AE72" s="142" t="s">
        <v>580</v>
      </c>
    </row>
    <row r="73" spans="1:31" s="9" customFormat="1" ht="22.5" customHeight="1">
      <c r="A73" s="72" t="s">
        <v>581</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108"/>
      <c r="AC73" s="117"/>
      <c r="AD73" s="72"/>
      <c r="AE73" s="142"/>
    </row>
    <row r="74" spans="1:31" s="9" customFormat="1" ht="22.5" customHeight="1">
      <c r="A74" s="99" t="s">
        <v>582</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108"/>
      <c r="AC74" s="117"/>
      <c r="AD74" s="72"/>
      <c r="AE74" s="142"/>
    </row>
    <row r="75" spans="1:31" s="9" customFormat="1" ht="22.5" customHeight="1">
      <c r="A75" s="72" t="s">
        <v>583</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108"/>
      <c r="AC75" s="117"/>
      <c r="AD75" s="72"/>
      <c r="AE75" s="142"/>
    </row>
    <row r="76" spans="1:31" s="9" customFormat="1" ht="22.5" customHeight="1">
      <c r="A76" s="200" t="s">
        <v>584</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142"/>
    </row>
    <row r="77" spans="1:31" s="49" customFormat="1" ht="22.5" customHeight="1">
      <c r="A77" s="213" t="s">
        <v>295</v>
      </c>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143"/>
    </row>
    <row r="78" spans="1:31" s="49" customFormat="1" ht="22.5" customHeight="1">
      <c r="A78" s="213" t="s">
        <v>296</v>
      </c>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143"/>
    </row>
    <row r="79" spans="1:31" s="49" customFormat="1" ht="22.5" customHeight="1">
      <c r="A79" s="48" t="s">
        <v>585</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109"/>
      <c r="AC79" s="109"/>
      <c r="AD79" s="63"/>
      <c r="AE79" s="143"/>
    </row>
    <row r="80" spans="1:31" s="49" customFormat="1" ht="22.5" customHeight="1">
      <c r="A80" s="48" t="s">
        <v>586</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109"/>
      <c r="AC80" s="109"/>
      <c r="AD80" s="63"/>
      <c r="AE80" s="143"/>
    </row>
    <row r="81" spans="1:31" s="49" customFormat="1" ht="22.5" customHeight="1">
      <c r="A81" s="48" t="s">
        <v>587</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109"/>
      <c r="AC81" s="109"/>
      <c r="AD81" s="63"/>
      <c r="AE81" s="143"/>
    </row>
    <row r="82" spans="1:31" s="51" customFormat="1" ht="22.5" customHeight="1">
      <c r="A82" s="50" t="s">
        <v>588</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110"/>
      <c r="AC82" s="110"/>
      <c r="AD82" s="64"/>
      <c r="AE82" s="144"/>
    </row>
    <row r="83" spans="1:31" s="51" customFormat="1" ht="22.5" customHeight="1">
      <c r="A83" s="404" t="s">
        <v>0</v>
      </c>
      <c r="B83" s="404"/>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144"/>
    </row>
    <row r="84" spans="1:31" s="51" customFormat="1" ht="22.5" customHeight="1">
      <c r="A84" s="404" t="s">
        <v>297</v>
      </c>
      <c r="B84" s="404"/>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144"/>
    </row>
    <row r="85" spans="1:31" s="37" customFormat="1" ht="22.5" customHeight="1">
      <c r="A85" s="404" t="s">
        <v>293</v>
      </c>
      <c r="B85" s="404"/>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145"/>
    </row>
    <row r="86" spans="1:31" s="37" customFormat="1" ht="22.5" customHeight="1">
      <c r="A86" s="31"/>
      <c r="B86" s="31"/>
      <c r="C86" s="28"/>
      <c r="D86" s="28"/>
      <c r="E86" s="29"/>
      <c r="F86" s="29"/>
      <c r="G86" s="30"/>
      <c r="H86" s="30"/>
      <c r="I86" s="30"/>
      <c r="J86" s="30"/>
      <c r="K86" s="30"/>
      <c r="L86" s="30"/>
      <c r="M86" s="30"/>
      <c r="N86" s="30"/>
      <c r="O86" s="30"/>
      <c r="P86" s="30"/>
      <c r="Q86" s="31"/>
      <c r="R86" s="31"/>
      <c r="S86" s="31"/>
      <c r="T86" s="31"/>
      <c r="U86" s="31"/>
      <c r="V86" s="33"/>
      <c r="W86" s="33"/>
      <c r="X86" s="34"/>
      <c r="Y86" s="35"/>
      <c r="Z86" s="36"/>
      <c r="AA86" s="36"/>
      <c r="AB86" s="106"/>
      <c r="AC86" s="106"/>
      <c r="AD86" s="66"/>
      <c r="AE86" s="145"/>
    </row>
    <row r="87" spans="1:31" s="37" customFormat="1" ht="15.75" customHeight="1">
      <c r="A87" s="31"/>
      <c r="B87" s="31"/>
      <c r="C87" s="28"/>
      <c r="D87" s="28"/>
      <c r="E87" s="29"/>
      <c r="F87" s="29"/>
      <c r="G87" s="30"/>
      <c r="H87" s="30"/>
      <c r="I87" s="30"/>
      <c r="J87" s="30"/>
      <c r="K87" s="30"/>
      <c r="L87" s="30"/>
      <c r="M87" s="30"/>
      <c r="N87" s="30"/>
      <c r="O87" s="30"/>
      <c r="P87" s="30"/>
      <c r="Q87" s="31"/>
      <c r="R87" s="31"/>
      <c r="S87" s="31"/>
      <c r="T87" s="31"/>
      <c r="U87" s="31"/>
      <c r="V87" s="33"/>
      <c r="W87" s="33"/>
      <c r="X87" s="34"/>
      <c r="Y87" s="35"/>
      <c r="Z87" s="36"/>
      <c r="AA87" s="36"/>
      <c r="AB87" s="106"/>
      <c r="AC87" s="106"/>
      <c r="AD87" s="66"/>
      <c r="AE87" s="145"/>
    </row>
    <row r="88" spans="1:31" s="37" customFormat="1" ht="15.75" customHeight="1">
      <c r="A88" s="31"/>
      <c r="B88" s="31"/>
      <c r="C88" s="28"/>
      <c r="D88" s="28"/>
      <c r="E88" s="29"/>
      <c r="F88" s="29"/>
      <c r="G88" s="30"/>
      <c r="H88" s="30"/>
      <c r="I88" s="30"/>
      <c r="J88" s="30"/>
      <c r="K88" s="30"/>
      <c r="L88" s="30"/>
      <c r="M88" s="30"/>
      <c r="N88" s="30"/>
      <c r="O88" s="30"/>
      <c r="P88" s="30"/>
      <c r="Q88" s="31"/>
      <c r="R88" s="31"/>
      <c r="S88" s="31"/>
      <c r="T88" s="31"/>
      <c r="U88" s="31"/>
      <c r="V88" s="33"/>
      <c r="W88" s="33"/>
      <c r="X88" s="34"/>
      <c r="Y88" s="35"/>
      <c r="Z88" s="36"/>
      <c r="AA88" s="36"/>
      <c r="AB88" s="106"/>
      <c r="AC88" s="106"/>
      <c r="AD88" s="66"/>
      <c r="AE88" s="145"/>
    </row>
    <row r="89" spans="1:31" s="37" customFormat="1" ht="15.75" customHeight="1">
      <c r="A89" s="31"/>
      <c r="B89" s="31"/>
      <c r="C89" s="28"/>
      <c r="D89" s="28"/>
      <c r="E89" s="29"/>
      <c r="F89" s="29"/>
      <c r="G89" s="30"/>
      <c r="H89" s="30"/>
      <c r="I89" s="30"/>
      <c r="J89" s="30"/>
      <c r="K89" s="30"/>
      <c r="L89" s="30"/>
      <c r="M89" s="30"/>
      <c r="N89" s="30"/>
      <c r="O89" s="30"/>
      <c r="P89" s="30"/>
      <c r="Q89" s="31"/>
      <c r="R89" s="31"/>
      <c r="S89" s="32"/>
      <c r="T89" s="32"/>
      <c r="U89" s="32"/>
      <c r="V89" s="33"/>
      <c r="W89" s="33"/>
      <c r="X89" s="34"/>
      <c r="Y89" s="35"/>
      <c r="Z89" s="36"/>
      <c r="AA89" s="36"/>
      <c r="AB89" s="106"/>
      <c r="AC89" s="106"/>
      <c r="AD89" s="66"/>
      <c r="AE89" s="145"/>
    </row>
    <row r="90" spans="1:31" s="37" customFormat="1" ht="15.75" customHeight="1">
      <c r="A90" s="31"/>
      <c r="B90" s="31"/>
      <c r="C90" s="28"/>
      <c r="D90" s="28"/>
      <c r="E90" s="29"/>
      <c r="F90" s="29"/>
      <c r="G90" s="30"/>
      <c r="H90" s="30"/>
      <c r="I90" s="30"/>
      <c r="J90" s="30"/>
      <c r="K90" s="30"/>
      <c r="L90" s="30"/>
      <c r="M90" s="30"/>
      <c r="N90" s="30"/>
      <c r="O90" s="30"/>
      <c r="P90" s="30"/>
      <c r="Q90" s="31"/>
      <c r="R90" s="31"/>
      <c r="S90" s="31"/>
      <c r="T90" s="31"/>
      <c r="U90" s="31"/>
      <c r="V90" s="33"/>
      <c r="W90" s="33"/>
      <c r="X90" s="34"/>
      <c r="Y90" s="35"/>
      <c r="Z90" s="36"/>
      <c r="AA90" s="36"/>
      <c r="AB90" s="106"/>
      <c r="AC90" s="106"/>
      <c r="AD90" s="66"/>
      <c r="AE90" s="145"/>
    </row>
    <row r="91" spans="1:31" s="37" customFormat="1" ht="15.75" customHeight="1">
      <c r="A91" s="31"/>
      <c r="B91" s="31"/>
      <c r="C91" s="28"/>
      <c r="D91" s="28"/>
      <c r="E91" s="29"/>
      <c r="F91" s="29"/>
      <c r="G91" s="30"/>
      <c r="H91" s="30"/>
      <c r="I91" s="30"/>
      <c r="J91" s="30"/>
      <c r="K91" s="30"/>
      <c r="L91" s="30"/>
      <c r="M91" s="30"/>
      <c r="N91" s="30"/>
      <c r="O91" s="30"/>
      <c r="P91" s="30"/>
      <c r="Q91" s="31"/>
      <c r="R91" s="31"/>
      <c r="S91" s="31"/>
      <c r="T91" s="31"/>
      <c r="U91" s="31"/>
      <c r="V91" s="33"/>
      <c r="W91" s="33"/>
      <c r="X91" s="34"/>
      <c r="Y91" s="35"/>
      <c r="Z91" s="36"/>
      <c r="AA91" s="36"/>
      <c r="AB91" s="106"/>
      <c r="AC91" s="106"/>
      <c r="AD91" s="66"/>
      <c r="AE91" s="145"/>
    </row>
    <row r="92" spans="1:31" s="37" customFormat="1" ht="15.75" customHeight="1">
      <c r="A92" s="31"/>
      <c r="B92" s="31"/>
      <c r="C92" s="28"/>
      <c r="D92" s="28"/>
      <c r="E92" s="29"/>
      <c r="F92" s="29"/>
      <c r="G92" s="30"/>
      <c r="H92" s="30"/>
      <c r="I92" s="30"/>
      <c r="J92" s="30"/>
      <c r="K92" s="30"/>
      <c r="L92" s="30"/>
      <c r="M92" s="30"/>
      <c r="N92" s="30"/>
      <c r="O92" s="30"/>
      <c r="P92" s="30"/>
      <c r="Q92" s="31"/>
      <c r="R92" s="31"/>
      <c r="S92" s="31"/>
      <c r="T92" s="31"/>
      <c r="U92" s="31"/>
      <c r="V92" s="33"/>
      <c r="W92" s="33"/>
      <c r="X92" s="34"/>
      <c r="Y92" s="35"/>
      <c r="Z92" s="36"/>
      <c r="AA92" s="36"/>
      <c r="AB92" s="106"/>
      <c r="AC92" s="106"/>
      <c r="AD92" s="66"/>
      <c r="AE92" s="145"/>
    </row>
    <row r="93" spans="1:31" s="37" customFormat="1" ht="15.75" customHeight="1">
      <c r="A93" s="31"/>
      <c r="B93" s="31"/>
      <c r="C93" s="28"/>
      <c r="D93" s="28"/>
      <c r="E93" s="29"/>
      <c r="F93" s="29"/>
      <c r="G93" s="30"/>
      <c r="H93" s="30"/>
      <c r="I93" s="30"/>
      <c r="J93" s="30"/>
      <c r="K93" s="30"/>
      <c r="L93" s="30"/>
      <c r="M93" s="30"/>
      <c r="N93" s="30"/>
      <c r="O93" s="30"/>
      <c r="P93" s="30"/>
      <c r="Q93" s="31"/>
      <c r="R93" s="31"/>
      <c r="S93" s="31"/>
      <c r="T93" s="31"/>
      <c r="U93" s="31"/>
      <c r="V93" s="33"/>
      <c r="W93" s="33"/>
      <c r="X93" s="34"/>
      <c r="Y93" s="35"/>
      <c r="Z93" s="36"/>
      <c r="AA93" s="36"/>
      <c r="AB93" s="106"/>
      <c r="AC93" s="106"/>
      <c r="AD93" s="66"/>
      <c r="AE93" s="145"/>
    </row>
    <row r="94" spans="1:31" s="19" customFormat="1" ht="15.75" customHeight="1">
      <c r="A94" s="23"/>
      <c r="B94" s="23"/>
      <c r="C94" s="16"/>
      <c r="D94" s="16"/>
      <c r="E94" s="25"/>
      <c r="F94" s="25"/>
      <c r="G94" s="16"/>
      <c r="H94" s="16"/>
      <c r="I94" s="16"/>
      <c r="J94" s="25"/>
      <c r="K94" s="25"/>
      <c r="L94" s="25"/>
      <c r="M94" s="25"/>
      <c r="N94" s="25"/>
      <c r="O94" s="25"/>
      <c r="P94" s="16"/>
      <c r="Q94" s="23"/>
      <c r="R94" s="23"/>
      <c r="S94" s="24"/>
      <c r="T94" s="24"/>
      <c r="U94" s="24"/>
      <c r="V94" s="12"/>
      <c r="W94" s="12"/>
      <c r="X94" s="13"/>
      <c r="Y94" s="17"/>
      <c r="Z94" s="18"/>
      <c r="AA94" s="18"/>
      <c r="AB94" s="106"/>
      <c r="AC94" s="106"/>
      <c r="AD94" s="67"/>
      <c r="AE94" s="146"/>
    </row>
    <row r="95" spans="1:31" s="19" customFormat="1" ht="15.75" customHeight="1">
      <c r="A95" s="23"/>
      <c r="B95" s="23"/>
      <c r="C95" s="16"/>
      <c r="D95" s="16"/>
      <c r="E95" s="25"/>
      <c r="F95" s="25"/>
      <c r="G95" s="16"/>
      <c r="H95" s="16"/>
      <c r="I95" s="16"/>
      <c r="J95" s="25"/>
      <c r="K95" s="25"/>
      <c r="L95" s="25"/>
      <c r="M95" s="25"/>
      <c r="N95" s="25"/>
      <c r="O95" s="25"/>
      <c r="P95" s="16"/>
      <c r="Q95" s="23"/>
      <c r="R95" s="23"/>
      <c r="S95" s="23"/>
      <c r="T95" s="23"/>
      <c r="U95" s="23"/>
      <c r="V95" s="12"/>
      <c r="W95" s="12"/>
      <c r="X95" s="13"/>
      <c r="Y95" s="17"/>
      <c r="Z95" s="18"/>
      <c r="AA95" s="18"/>
      <c r="AB95" s="106"/>
      <c r="AC95" s="106"/>
      <c r="AD95" s="67"/>
      <c r="AE95" s="146"/>
    </row>
    <row r="96" spans="1:31" s="19" customFormat="1" ht="15.75" customHeight="1">
      <c r="A96" s="23"/>
      <c r="B96" s="23"/>
      <c r="C96" s="16"/>
      <c r="D96" s="16"/>
      <c r="E96" s="25"/>
      <c r="F96" s="25"/>
      <c r="G96" s="16"/>
      <c r="H96" s="16"/>
      <c r="I96" s="16"/>
      <c r="J96" s="25"/>
      <c r="K96" s="25"/>
      <c r="L96" s="25"/>
      <c r="M96" s="25"/>
      <c r="N96" s="25"/>
      <c r="O96" s="25"/>
      <c r="P96" s="16"/>
      <c r="Q96" s="23"/>
      <c r="R96" s="23"/>
      <c r="S96" s="23"/>
      <c r="T96" s="23"/>
      <c r="U96" s="23"/>
      <c r="V96" s="12"/>
      <c r="W96" s="12"/>
      <c r="X96" s="13"/>
      <c r="Y96" s="17"/>
      <c r="Z96" s="18"/>
      <c r="AA96" s="18"/>
      <c r="AB96" s="106"/>
      <c r="AC96" s="106"/>
      <c r="AD96" s="67"/>
      <c r="AE96" s="146"/>
    </row>
    <row r="97" spans="1:31" s="19" customFormat="1" ht="15.75" customHeight="1">
      <c r="A97" s="23"/>
      <c r="B97" s="23"/>
      <c r="C97" s="16"/>
      <c r="D97" s="16"/>
      <c r="E97" s="25"/>
      <c r="F97" s="25"/>
      <c r="G97" s="16"/>
      <c r="H97" s="16"/>
      <c r="I97" s="16"/>
      <c r="J97" s="25"/>
      <c r="K97" s="25"/>
      <c r="L97" s="25"/>
      <c r="M97" s="25"/>
      <c r="N97" s="25"/>
      <c r="O97" s="25"/>
      <c r="P97" s="16"/>
      <c r="Q97" s="23"/>
      <c r="R97" s="23"/>
      <c r="S97" s="23"/>
      <c r="T97" s="23"/>
      <c r="U97" s="23"/>
      <c r="V97" s="12"/>
      <c r="W97" s="12"/>
      <c r="X97" s="13"/>
      <c r="Y97" s="17"/>
      <c r="Z97" s="18"/>
      <c r="AA97" s="18"/>
      <c r="AB97" s="106"/>
      <c r="AC97" s="106"/>
      <c r="AD97" s="67"/>
      <c r="AE97" s="146"/>
    </row>
    <row r="98" spans="1:31" s="19" customFormat="1" ht="15.75" customHeight="1">
      <c r="A98" s="23"/>
      <c r="B98" s="23"/>
      <c r="C98" s="16"/>
      <c r="D98" s="16"/>
      <c r="E98" s="25"/>
      <c r="F98" s="25"/>
      <c r="G98" s="16"/>
      <c r="H98" s="16"/>
      <c r="I98" s="16"/>
      <c r="J98" s="25"/>
      <c r="K98" s="25"/>
      <c r="L98" s="25"/>
      <c r="M98" s="25"/>
      <c r="N98" s="25"/>
      <c r="O98" s="25"/>
      <c r="P98" s="16"/>
      <c r="Q98" s="23"/>
      <c r="R98" s="23"/>
      <c r="S98" s="23"/>
      <c r="T98" s="23"/>
      <c r="U98" s="23"/>
      <c r="V98" s="12"/>
      <c r="W98" s="12"/>
      <c r="X98" s="13"/>
      <c r="Y98" s="17"/>
      <c r="Z98" s="18"/>
      <c r="AA98" s="18"/>
      <c r="AB98" s="106"/>
      <c r="AC98" s="106"/>
      <c r="AD98" s="67"/>
      <c r="AE98" s="146"/>
    </row>
    <row r="99" spans="1:31" s="19" customFormat="1" ht="15.75" customHeight="1">
      <c r="A99" s="23"/>
      <c r="B99" s="23"/>
      <c r="C99" s="16"/>
      <c r="D99" s="16"/>
      <c r="E99" s="25"/>
      <c r="F99" s="25"/>
      <c r="G99" s="16"/>
      <c r="H99" s="16"/>
      <c r="I99" s="16"/>
      <c r="J99" s="25"/>
      <c r="K99" s="25"/>
      <c r="L99" s="25"/>
      <c r="M99" s="25"/>
      <c r="N99" s="25"/>
      <c r="O99" s="25"/>
      <c r="P99" s="16"/>
      <c r="Q99" s="23"/>
      <c r="R99" s="23"/>
      <c r="S99" s="24"/>
      <c r="T99" s="24"/>
      <c r="U99" s="24"/>
      <c r="V99" s="12"/>
      <c r="W99" s="12"/>
      <c r="X99" s="13"/>
      <c r="Y99" s="17"/>
      <c r="Z99" s="18"/>
      <c r="AA99" s="18"/>
      <c r="AB99" s="106"/>
      <c r="AC99" s="106"/>
      <c r="AD99" s="67"/>
      <c r="AE99" s="146"/>
    </row>
    <row r="100" spans="1:31" s="19" customFormat="1" ht="15.75" customHeight="1">
      <c r="A100" s="23"/>
      <c r="B100" s="23"/>
      <c r="C100" s="16"/>
      <c r="D100" s="16"/>
      <c r="E100" s="25"/>
      <c r="F100" s="25"/>
      <c r="G100" s="16"/>
      <c r="H100" s="16"/>
      <c r="I100" s="16"/>
      <c r="J100" s="25"/>
      <c r="K100" s="25"/>
      <c r="L100" s="25"/>
      <c r="M100" s="25"/>
      <c r="N100" s="25"/>
      <c r="O100" s="25"/>
      <c r="P100" s="16"/>
      <c r="Q100" s="23"/>
      <c r="R100" s="23"/>
      <c r="S100" s="24"/>
      <c r="T100" s="24"/>
      <c r="U100" s="24"/>
      <c r="V100" s="12"/>
      <c r="W100" s="12"/>
      <c r="X100" s="13"/>
      <c r="Y100" s="17"/>
      <c r="Z100" s="18"/>
      <c r="AA100" s="18"/>
      <c r="AB100" s="106"/>
      <c r="AC100" s="106"/>
      <c r="AD100" s="67"/>
      <c r="AE100" s="146"/>
    </row>
    <row r="101" spans="1:31" s="19" customFormat="1" ht="15.75" customHeight="1">
      <c r="A101" s="23"/>
      <c r="B101" s="23"/>
      <c r="C101" s="16"/>
      <c r="D101" s="16"/>
      <c r="E101" s="25"/>
      <c r="F101" s="25"/>
      <c r="G101" s="16"/>
      <c r="H101" s="16"/>
      <c r="I101" s="16"/>
      <c r="J101" s="25"/>
      <c r="K101" s="25"/>
      <c r="L101" s="25"/>
      <c r="M101" s="25"/>
      <c r="N101" s="25"/>
      <c r="O101" s="25"/>
      <c r="P101" s="16"/>
      <c r="Q101" s="23"/>
      <c r="R101" s="23"/>
      <c r="S101" s="24"/>
      <c r="T101" s="24"/>
      <c r="U101" s="24"/>
      <c r="V101" s="12"/>
      <c r="W101" s="12"/>
      <c r="X101" s="13"/>
      <c r="Y101" s="17"/>
      <c r="Z101" s="18"/>
      <c r="AA101" s="18"/>
      <c r="AB101" s="106"/>
      <c r="AC101" s="106"/>
      <c r="AD101" s="67"/>
      <c r="AE101" s="146"/>
    </row>
    <row r="102" spans="1:31" s="19" customFormat="1" ht="15.75" customHeight="1">
      <c r="A102" s="23"/>
      <c r="B102" s="23"/>
      <c r="C102" s="16"/>
      <c r="D102" s="16"/>
      <c r="E102" s="25"/>
      <c r="F102" s="25"/>
      <c r="G102" s="16"/>
      <c r="H102" s="16"/>
      <c r="I102" s="16"/>
      <c r="J102" s="25"/>
      <c r="K102" s="25"/>
      <c r="L102" s="25"/>
      <c r="M102" s="25"/>
      <c r="N102" s="25"/>
      <c r="O102" s="25"/>
      <c r="P102" s="16"/>
      <c r="Q102" s="23"/>
      <c r="R102" s="23"/>
      <c r="S102" s="24"/>
      <c r="T102" s="24"/>
      <c r="U102" s="24"/>
      <c r="V102" s="12"/>
      <c r="W102" s="12"/>
      <c r="X102" s="13"/>
      <c r="Y102" s="17"/>
      <c r="Z102" s="18"/>
      <c r="AA102" s="18"/>
      <c r="AB102" s="106"/>
      <c r="AC102" s="106"/>
      <c r="AD102" s="67"/>
      <c r="AE102" s="146"/>
    </row>
    <row r="103" spans="1:31" s="19" customFormat="1" ht="15.75" customHeight="1">
      <c r="A103" s="23"/>
      <c r="B103" s="23"/>
      <c r="C103" s="16"/>
      <c r="D103" s="16"/>
      <c r="E103" s="25"/>
      <c r="F103" s="25"/>
      <c r="G103" s="16"/>
      <c r="H103" s="16"/>
      <c r="I103" s="16"/>
      <c r="J103" s="25"/>
      <c r="K103" s="25"/>
      <c r="L103" s="25"/>
      <c r="M103" s="25"/>
      <c r="N103" s="25"/>
      <c r="O103" s="25"/>
      <c r="P103" s="16"/>
      <c r="Q103" s="23"/>
      <c r="R103" s="23"/>
      <c r="S103" s="24"/>
      <c r="T103" s="24"/>
      <c r="U103" s="24"/>
      <c r="V103" s="12"/>
      <c r="W103" s="12"/>
      <c r="X103" s="13"/>
      <c r="Y103" s="17"/>
      <c r="Z103" s="18"/>
      <c r="AA103" s="18"/>
      <c r="AB103" s="106"/>
      <c r="AC103" s="106"/>
      <c r="AD103" s="67"/>
      <c r="AE103" s="146"/>
    </row>
    <row r="104" spans="1:31" s="19" customFormat="1" ht="15.75" customHeight="1">
      <c r="A104" s="23"/>
      <c r="B104" s="23"/>
      <c r="C104" s="23"/>
      <c r="D104" s="23"/>
      <c r="E104" s="23"/>
      <c r="F104" s="23"/>
      <c r="G104" s="23"/>
      <c r="H104" s="16"/>
      <c r="I104" s="16"/>
      <c r="J104" s="25"/>
      <c r="K104" s="25"/>
      <c r="L104" s="25"/>
      <c r="M104" s="25"/>
      <c r="N104" s="25"/>
      <c r="O104" s="25"/>
      <c r="P104" s="16"/>
      <c r="Q104" s="23"/>
      <c r="R104" s="23"/>
      <c r="S104" s="24"/>
      <c r="T104" s="24"/>
      <c r="U104" s="24"/>
      <c r="V104" s="12"/>
      <c r="W104" s="12"/>
      <c r="X104" s="13"/>
      <c r="Y104" s="17"/>
      <c r="Z104" s="18"/>
      <c r="AA104" s="18"/>
      <c r="AB104" s="106"/>
      <c r="AC104" s="106"/>
      <c r="AD104" s="67"/>
      <c r="AE104" s="146"/>
    </row>
    <row r="105" spans="1:31" s="19" customFormat="1" ht="15.75" customHeight="1">
      <c r="A105" s="23"/>
      <c r="B105" s="23"/>
      <c r="C105" s="23"/>
      <c r="D105" s="23"/>
      <c r="E105" s="23"/>
      <c r="F105" s="23"/>
      <c r="G105" s="23"/>
      <c r="H105" s="16"/>
      <c r="I105" s="16"/>
      <c r="J105" s="25"/>
      <c r="K105" s="25"/>
      <c r="L105" s="25"/>
      <c r="M105" s="25"/>
      <c r="N105" s="25"/>
      <c r="O105" s="25"/>
      <c r="P105" s="16"/>
      <c r="Q105" s="23"/>
      <c r="R105" s="23"/>
      <c r="S105" s="24"/>
      <c r="T105" s="24"/>
      <c r="U105" s="24"/>
      <c r="V105" s="12"/>
      <c r="W105" s="12"/>
      <c r="X105" s="13"/>
      <c r="Y105" s="17"/>
      <c r="Z105" s="18"/>
      <c r="AA105" s="18"/>
      <c r="AB105" s="106"/>
      <c r="AC105" s="106"/>
      <c r="AD105" s="67"/>
      <c r="AE105" s="146"/>
    </row>
    <row r="106" spans="1:31" s="19" customFormat="1" ht="15.75" customHeight="1">
      <c r="A106" s="23"/>
      <c r="B106" s="23"/>
      <c r="C106" s="23"/>
      <c r="D106" s="23"/>
      <c r="E106" s="23"/>
      <c r="F106" s="23"/>
      <c r="G106" s="23"/>
      <c r="H106" s="16"/>
      <c r="I106" s="16"/>
      <c r="J106" s="25"/>
      <c r="K106" s="25"/>
      <c r="L106" s="25"/>
      <c r="M106" s="25"/>
      <c r="N106" s="25"/>
      <c r="O106" s="25"/>
      <c r="P106" s="16"/>
      <c r="Q106" s="23"/>
      <c r="R106" s="23"/>
      <c r="S106" s="23"/>
      <c r="T106" s="23"/>
      <c r="U106" s="23"/>
      <c r="V106" s="12"/>
      <c r="W106" s="12"/>
      <c r="X106" s="13"/>
      <c r="Y106" s="17"/>
      <c r="Z106" s="18"/>
      <c r="AA106" s="18"/>
      <c r="AB106" s="106"/>
      <c r="AC106" s="106"/>
      <c r="AD106" s="67"/>
      <c r="AE106" s="146"/>
    </row>
    <row r="107" spans="1:31" s="19" customFormat="1" ht="15.75" customHeight="1">
      <c r="A107" s="23"/>
      <c r="B107" s="23"/>
      <c r="C107" s="23"/>
      <c r="D107" s="23"/>
      <c r="E107" s="23"/>
      <c r="F107" s="23"/>
      <c r="G107" s="23"/>
      <c r="H107" s="16"/>
      <c r="I107" s="16"/>
      <c r="J107" s="25"/>
      <c r="K107" s="25"/>
      <c r="L107" s="25"/>
      <c r="M107" s="25"/>
      <c r="N107" s="25"/>
      <c r="O107" s="25"/>
      <c r="P107" s="16"/>
      <c r="Q107" s="23"/>
      <c r="R107" s="23"/>
      <c r="S107" s="23"/>
      <c r="T107" s="23"/>
      <c r="U107" s="23"/>
      <c r="V107" s="12"/>
      <c r="W107" s="12"/>
      <c r="X107" s="13"/>
      <c r="Y107" s="17"/>
      <c r="Z107" s="18"/>
      <c r="AA107" s="18"/>
      <c r="AB107" s="106"/>
      <c r="AC107" s="106"/>
      <c r="AD107" s="67"/>
      <c r="AE107" s="146"/>
    </row>
    <row r="108" spans="1:31" s="19" customFormat="1" ht="15.75" customHeight="1">
      <c r="A108" s="23"/>
      <c r="B108" s="23"/>
      <c r="C108" s="23"/>
      <c r="D108" s="23"/>
      <c r="E108" s="23"/>
      <c r="F108" s="23"/>
      <c r="G108" s="23"/>
      <c r="H108" s="16"/>
      <c r="I108" s="16"/>
      <c r="J108" s="25"/>
      <c r="K108" s="25"/>
      <c r="L108" s="25"/>
      <c r="M108" s="25"/>
      <c r="N108" s="25"/>
      <c r="O108" s="25"/>
      <c r="P108" s="16"/>
      <c r="Q108" s="23"/>
      <c r="R108" s="23"/>
      <c r="S108" s="23"/>
      <c r="T108" s="23"/>
      <c r="U108" s="23"/>
      <c r="V108" s="12"/>
      <c r="W108" s="12"/>
      <c r="X108" s="13"/>
      <c r="Y108" s="17"/>
      <c r="Z108" s="18"/>
      <c r="AA108" s="18"/>
      <c r="AB108" s="106"/>
      <c r="AC108" s="106"/>
      <c r="AD108" s="67"/>
      <c r="AE108" s="146"/>
    </row>
    <row r="109" spans="1:7" ht="12">
      <c r="A109" s="23"/>
      <c r="B109" s="23"/>
      <c r="C109" s="23"/>
      <c r="D109" s="23"/>
      <c r="E109" s="23"/>
      <c r="F109" s="23"/>
      <c r="G109" s="23"/>
    </row>
    <row r="110" spans="1:7" ht="12">
      <c r="A110" s="23"/>
      <c r="B110" s="23"/>
      <c r="C110" s="23"/>
      <c r="D110" s="23"/>
      <c r="E110" s="23"/>
      <c r="F110" s="23"/>
      <c r="G110" s="23"/>
    </row>
    <row r="111" spans="1:7" ht="12">
      <c r="A111" s="23"/>
      <c r="B111" s="23"/>
      <c r="C111" s="23"/>
      <c r="D111" s="23"/>
      <c r="E111" s="23"/>
      <c r="F111" s="23"/>
      <c r="G111" s="23"/>
    </row>
    <row r="112" spans="1:7" ht="12">
      <c r="A112" s="23"/>
      <c r="B112" s="23"/>
      <c r="C112" s="23"/>
      <c r="D112" s="23"/>
      <c r="E112" s="23"/>
      <c r="F112" s="23"/>
      <c r="G112" s="23"/>
    </row>
    <row r="113" spans="1:7" ht="12">
      <c r="A113" s="23"/>
      <c r="B113" s="23"/>
      <c r="C113" s="23"/>
      <c r="D113" s="23"/>
      <c r="E113" s="23"/>
      <c r="F113" s="23"/>
      <c r="G113" s="23"/>
    </row>
    <row r="114" spans="1:7" ht="12">
      <c r="A114" s="23"/>
      <c r="B114" s="23"/>
      <c r="C114" s="23"/>
      <c r="D114" s="23"/>
      <c r="E114" s="23"/>
      <c r="F114" s="23"/>
      <c r="G114" s="23"/>
    </row>
    <row r="115" spans="1:7" ht="12">
      <c r="A115" s="23"/>
      <c r="B115" s="23"/>
      <c r="C115" s="23"/>
      <c r="D115" s="23"/>
      <c r="E115" s="23"/>
      <c r="F115" s="23"/>
      <c r="G115" s="23"/>
    </row>
  </sheetData>
  <sheetProtection selectLockedCells="1" selectUnlockedCells="1"/>
  <mergeCells count="97">
    <mergeCell ref="AA10:AA12"/>
    <mergeCell ref="A70:AA70"/>
    <mergeCell ref="A64:AA64"/>
    <mergeCell ref="A66:AA66"/>
    <mergeCell ref="A67:AA67"/>
    <mergeCell ref="A68:AA68"/>
    <mergeCell ref="F56:F61"/>
    <mergeCell ref="M50:M51"/>
    <mergeCell ref="M52:M53"/>
    <mergeCell ref="M54:M55"/>
    <mergeCell ref="A84:AD84"/>
    <mergeCell ref="A77:AD77"/>
    <mergeCell ref="A76:AD76"/>
    <mergeCell ref="K56:K61"/>
    <mergeCell ref="J56:J61"/>
    <mergeCell ref="L56:L61"/>
    <mergeCell ref="C56:C61"/>
    <mergeCell ref="D56:D61"/>
    <mergeCell ref="E56:E61"/>
    <mergeCell ref="G56:G61"/>
    <mergeCell ref="A10:A12"/>
    <mergeCell ref="D10:D12"/>
    <mergeCell ref="C10:C12"/>
    <mergeCell ref="B45:B55"/>
    <mergeCell ref="A13:A61"/>
    <mergeCell ref="C36:C44"/>
    <mergeCell ref="D36:D44"/>
    <mergeCell ref="E10:J10"/>
    <mergeCell ref="E11:G11"/>
    <mergeCell ref="B10:B12"/>
    <mergeCell ref="H36:H44"/>
    <mergeCell ref="B13:B24"/>
    <mergeCell ref="C13:C24"/>
    <mergeCell ref="D13:D24"/>
    <mergeCell ref="B25:B35"/>
    <mergeCell ref="C25:C35"/>
    <mergeCell ref="D25:D35"/>
    <mergeCell ref="U10:Z10"/>
    <mergeCell ref="Q11:Q12"/>
    <mergeCell ref="P10:R10"/>
    <mergeCell ref="R11:R12"/>
    <mergeCell ref="P11:P12"/>
    <mergeCell ref="S10:T10"/>
    <mergeCell ref="I25:I35"/>
    <mergeCell ref="K45:K55"/>
    <mergeCell ref="L36:L44"/>
    <mergeCell ref="J36:J44"/>
    <mergeCell ref="J45:J55"/>
    <mergeCell ref="G36:G44"/>
    <mergeCell ref="E36:E44"/>
    <mergeCell ref="O10:O12"/>
    <mergeCell ref="E13:E24"/>
    <mergeCell ref="F13:F24"/>
    <mergeCell ref="F36:F44"/>
    <mergeCell ref="H11:H12"/>
    <mergeCell ref="J11:J12"/>
    <mergeCell ref="I11:I12"/>
    <mergeCell ref="L10:L12"/>
    <mergeCell ref="K10:K12"/>
    <mergeCell ref="K36:K44"/>
    <mergeCell ref="A83:AD83"/>
    <mergeCell ref="I56:I61"/>
    <mergeCell ref="C45:C55"/>
    <mergeCell ref="D45:D55"/>
    <mergeCell ref="H56:H61"/>
    <mergeCell ref="E45:E55"/>
    <mergeCell ref="B56:B61"/>
    <mergeCell ref="L45:L55"/>
    <mergeCell ref="M19:M20"/>
    <mergeCell ref="L13:L24"/>
    <mergeCell ref="J25:J35"/>
    <mergeCell ref="K25:K35"/>
    <mergeCell ref="L25:L35"/>
    <mergeCell ref="M21:M22"/>
    <mergeCell ref="M23:M24"/>
    <mergeCell ref="M27:M28"/>
    <mergeCell ref="M32:M33"/>
    <mergeCell ref="M10:N12"/>
    <mergeCell ref="I36:I44"/>
    <mergeCell ref="I45:I55"/>
    <mergeCell ref="F25:F35"/>
    <mergeCell ref="G25:G35"/>
    <mergeCell ref="H25:H35"/>
    <mergeCell ref="F45:F55"/>
    <mergeCell ref="G45:G55"/>
    <mergeCell ref="H45:H55"/>
    <mergeCell ref="H13:H24"/>
    <mergeCell ref="Y63:Z63"/>
    <mergeCell ref="A78:AD78"/>
    <mergeCell ref="A85:AD85"/>
    <mergeCell ref="Y7:AA7"/>
    <mergeCell ref="B36:B44"/>
    <mergeCell ref="I13:I24"/>
    <mergeCell ref="J13:J24"/>
    <mergeCell ref="K13:K24"/>
    <mergeCell ref="E25:E35"/>
    <mergeCell ref="G13:G24"/>
  </mergeCells>
  <printOptions horizontalCentered="1"/>
  <pageMargins left="1.062992125984252" right="0.15748031496062992" top="1.1023622047244095" bottom="0.2755905511811024" header="0.35433070866141736" footer="0.2362204724409449"/>
  <pageSetup fitToHeight="12" horizontalDpi="600" verticalDpi="600" orientation="landscape" paperSize="9" scale="45" r:id="rId1"/>
  <rowBreaks count="2" manualBreakCount="2">
    <brk id="35" max="29" man="1"/>
    <brk id="63" max="29" man="1"/>
  </rowBreaks>
</worksheet>
</file>

<file path=xl/worksheets/sheet2.xml><?xml version="1.0" encoding="utf-8"?>
<worksheet xmlns="http://schemas.openxmlformats.org/spreadsheetml/2006/main" xmlns:r="http://schemas.openxmlformats.org/officeDocument/2006/relationships">
  <sheetPr>
    <tabColor indexed="40"/>
  </sheetPr>
  <dimension ref="A1:X24"/>
  <sheetViews>
    <sheetView view="pageBreakPreview" zoomScale="75" zoomScaleNormal="75" zoomScaleSheetLayoutView="75" workbookViewId="0" topLeftCell="A1">
      <selection activeCell="F68" sqref="F68"/>
    </sheetView>
  </sheetViews>
  <sheetFormatPr defaultColWidth="8.88671875" defaultRowHeight="13.5"/>
  <cols>
    <col min="1" max="1" width="12.3359375" style="0" customWidth="1"/>
    <col min="2" max="2" width="21.10546875" style="0" customWidth="1"/>
    <col min="3" max="3" width="13.3359375" style="0" customWidth="1"/>
    <col min="4" max="10" width="13.3359375" style="0" bestFit="1" customWidth="1"/>
    <col min="11" max="11" width="14.4453125" style="0" bestFit="1" customWidth="1"/>
    <col min="12" max="12" width="15.4453125" style="0" bestFit="1" customWidth="1"/>
    <col min="13" max="17" width="13.3359375" style="0" bestFit="1" customWidth="1"/>
    <col min="18" max="18" width="11.5546875" style="0" bestFit="1" customWidth="1"/>
    <col min="19" max="19" width="13.3359375" style="0" bestFit="1" customWidth="1"/>
    <col min="20" max="20" width="17.4453125" style="0" customWidth="1"/>
    <col min="21" max="21" width="12.88671875" style="0" customWidth="1"/>
  </cols>
  <sheetData>
    <row r="1" spans="1:24" s="2" customFormat="1" ht="30" customHeight="1">
      <c r="A1" s="222" t="s">
        <v>158</v>
      </c>
      <c r="B1" s="222"/>
      <c r="C1" s="222"/>
      <c r="D1" s="222"/>
      <c r="E1" s="222"/>
      <c r="F1" s="222"/>
      <c r="G1" s="222"/>
      <c r="H1" s="222"/>
      <c r="I1" s="222"/>
      <c r="J1" s="222"/>
      <c r="K1" s="222"/>
      <c r="L1" s="222"/>
      <c r="M1" s="222"/>
      <c r="N1" s="222"/>
      <c r="O1" s="222"/>
      <c r="P1" s="222"/>
      <c r="Q1" s="222"/>
      <c r="R1" s="222"/>
      <c r="S1" s="222"/>
      <c r="T1" s="222"/>
      <c r="U1" s="222"/>
      <c r="V1" s="102"/>
      <c r="W1" s="149"/>
      <c r="X1" s="4"/>
    </row>
    <row r="2" spans="1:24" s="3" customFormat="1" ht="7.5" customHeight="1">
      <c r="A2" s="6"/>
      <c r="B2" s="6"/>
      <c r="C2" s="6"/>
      <c r="D2" s="6"/>
      <c r="E2" s="6"/>
      <c r="F2" s="6"/>
      <c r="G2" s="6"/>
      <c r="H2" s="6"/>
      <c r="I2" s="6"/>
      <c r="J2" s="6"/>
      <c r="K2" s="6"/>
      <c r="L2" s="6"/>
      <c r="M2" s="6"/>
      <c r="N2" s="6"/>
      <c r="O2" s="6"/>
      <c r="P2" s="6"/>
      <c r="Q2" s="6"/>
      <c r="R2" s="6"/>
      <c r="S2" s="6"/>
      <c r="T2" s="6"/>
      <c r="U2" s="111"/>
      <c r="V2" s="111"/>
      <c r="W2" s="150"/>
      <c r="X2" s="7"/>
    </row>
    <row r="3" spans="1:24" s="27" customFormat="1" ht="44.25" customHeight="1">
      <c r="A3" s="224" t="s">
        <v>159</v>
      </c>
      <c r="B3" s="224"/>
      <c r="C3" s="224"/>
      <c r="D3" s="224"/>
      <c r="E3" s="224"/>
      <c r="F3" s="224"/>
      <c r="G3" s="224"/>
      <c r="H3" s="224"/>
      <c r="I3" s="224"/>
      <c r="J3" s="224"/>
      <c r="K3" s="224"/>
      <c r="L3" s="224"/>
      <c r="M3" s="224"/>
      <c r="N3" s="224"/>
      <c r="O3" s="224"/>
      <c r="P3" s="224"/>
      <c r="Q3" s="224"/>
      <c r="R3" s="224"/>
      <c r="S3" s="224"/>
      <c r="T3" s="224"/>
      <c r="U3" s="111"/>
      <c r="V3" s="111"/>
      <c r="W3" s="150"/>
      <c r="X3" s="70"/>
    </row>
    <row r="4" s="161" customFormat="1" ht="14.25">
      <c r="U4" s="184" t="s">
        <v>163</v>
      </c>
    </row>
    <row r="5" spans="1:21" s="163" customFormat="1" ht="27.75" customHeight="1">
      <c r="A5" s="225" t="s">
        <v>152</v>
      </c>
      <c r="B5" s="226" t="s">
        <v>153</v>
      </c>
      <c r="C5" s="162" t="s">
        <v>169</v>
      </c>
      <c r="D5" s="162"/>
      <c r="E5" s="162"/>
      <c r="F5" s="162"/>
      <c r="G5" s="162"/>
      <c r="H5" s="162"/>
      <c r="I5" s="162"/>
      <c r="J5" s="162"/>
      <c r="K5" s="162"/>
      <c r="L5" s="162"/>
      <c r="M5" s="162" t="s">
        <v>170</v>
      </c>
      <c r="N5" s="162"/>
      <c r="O5" s="162"/>
      <c r="P5" s="162"/>
      <c r="Q5" s="162"/>
      <c r="R5" s="162"/>
      <c r="S5" s="162"/>
      <c r="T5" s="162"/>
      <c r="U5" s="227" t="s">
        <v>171</v>
      </c>
    </row>
    <row r="6" spans="1:21" s="163" customFormat="1" ht="27.75" customHeight="1">
      <c r="A6" s="226"/>
      <c r="B6" s="226"/>
      <c r="C6" s="160" t="s">
        <v>172</v>
      </c>
      <c r="D6" s="160" t="s">
        <v>173</v>
      </c>
      <c r="E6" s="160" t="s">
        <v>174</v>
      </c>
      <c r="F6" s="164" t="s">
        <v>175</v>
      </c>
      <c r="G6" s="164" t="s">
        <v>176</v>
      </c>
      <c r="H6" s="164" t="s">
        <v>177</v>
      </c>
      <c r="I6" s="164" t="s">
        <v>188</v>
      </c>
      <c r="J6" s="164" t="s">
        <v>189</v>
      </c>
      <c r="K6" s="164" t="s">
        <v>178</v>
      </c>
      <c r="L6" s="164" t="s">
        <v>179</v>
      </c>
      <c r="M6" s="164" t="s">
        <v>180</v>
      </c>
      <c r="N6" s="165" t="s">
        <v>181</v>
      </c>
      <c r="O6" s="165" t="s">
        <v>182</v>
      </c>
      <c r="P6" s="165" t="s">
        <v>183</v>
      </c>
      <c r="Q6" s="165" t="s">
        <v>184</v>
      </c>
      <c r="R6" s="165" t="s">
        <v>185</v>
      </c>
      <c r="S6" s="165" t="s">
        <v>186</v>
      </c>
      <c r="T6" s="164" t="s">
        <v>187</v>
      </c>
      <c r="U6" s="227"/>
    </row>
    <row r="7" spans="1:21" s="163" customFormat="1" ht="27.75" customHeight="1">
      <c r="A7" s="166"/>
      <c r="B7" s="167" t="s">
        <v>154</v>
      </c>
      <c r="C7" s="168">
        <v>810000</v>
      </c>
      <c r="D7" s="169">
        <v>0</v>
      </c>
      <c r="E7" s="169">
        <v>0</v>
      </c>
      <c r="F7" s="169">
        <v>630000</v>
      </c>
      <c r="G7" s="169">
        <v>570000</v>
      </c>
      <c r="H7" s="169"/>
      <c r="I7" s="169"/>
      <c r="J7" s="169"/>
      <c r="K7" s="169"/>
      <c r="L7" s="170">
        <f>SUM(C7:K7)</f>
        <v>2010000</v>
      </c>
      <c r="M7" s="169"/>
      <c r="N7" s="169"/>
      <c r="O7" s="169"/>
      <c r="P7" s="169"/>
      <c r="Q7" s="169"/>
      <c r="R7" s="169"/>
      <c r="S7" s="169"/>
      <c r="T7" s="170">
        <f>SUM(M7:S7)</f>
        <v>0</v>
      </c>
      <c r="U7" s="169">
        <f>T7+L7</f>
        <v>2010000</v>
      </c>
    </row>
    <row r="8" spans="1:21" s="163" customFormat="1" ht="27.75" customHeight="1">
      <c r="A8" s="171" t="s">
        <v>164</v>
      </c>
      <c r="B8" s="172" t="s">
        <v>155</v>
      </c>
      <c r="C8" s="173">
        <v>4380000</v>
      </c>
      <c r="D8" s="173">
        <v>600000</v>
      </c>
      <c r="E8" s="173">
        <v>1640000</v>
      </c>
      <c r="F8" s="173">
        <v>2220000</v>
      </c>
      <c r="G8" s="173">
        <v>1980000</v>
      </c>
      <c r="H8" s="173"/>
      <c r="I8" s="173"/>
      <c r="J8" s="173"/>
      <c r="K8" s="173">
        <v>1080000</v>
      </c>
      <c r="L8" s="174">
        <f>SUM(C8:K8)</f>
        <v>11900000</v>
      </c>
      <c r="M8" s="173">
        <v>560000</v>
      </c>
      <c r="N8" s="173">
        <v>1910000</v>
      </c>
      <c r="O8" s="173">
        <v>1020000</v>
      </c>
      <c r="P8" s="173"/>
      <c r="Q8" s="173"/>
      <c r="R8" s="173"/>
      <c r="S8" s="173">
        <v>330000</v>
      </c>
      <c r="T8" s="174">
        <f>SUM(M8:S8)</f>
        <v>3820000</v>
      </c>
      <c r="U8" s="173">
        <f>T8+L8</f>
        <v>15720000</v>
      </c>
    </row>
    <row r="9" spans="1:21" s="163" customFormat="1" ht="27.75" customHeight="1">
      <c r="A9" s="175"/>
      <c r="B9" s="176" t="s">
        <v>156</v>
      </c>
      <c r="C9" s="177">
        <f aca="true" t="shared" si="0" ref="C9:U9">C8-C7</f>
        <v>3570000</v>
      </c>
      <c r="D9" s="177">
        <f t="shared" si="0"/>
        <v>600000</v>
      </c>
      <c r="E9" s="177">
        <f t="shared" si="0"/>
        <v>1640000</v>
      </c>
      <c r="F9" s="177">
        <f t="shared" si="0"/>
        <v>1590000</v>
      </c>
      <c r="G9" s="177">
        <f t="shared" si="0"/>
        <v>1410000</v>
      </c>
      <c r="H9" s="177">
        <f t="shared" si="0"/>
        <v>0</v>
      </c>
      <c r="I9" s="177">
        <f t="shared" si="0"/>
        <v>0</v>
      </c>
      <c r="J9" s="177">
        <f t="shared" si="0"/>
        <v>0</v>
      </c>
      <c r="K9" s="177">
        <f t="shared" si="0"/>
        <v>1080000</v>
      </c>
      <c r="L9" s="177">
        <f t="shared" si="0"/>
        <v>9890000</v>
      </c>
      <c r="M9" s="177">
        <f t="shared" si="0"/>
        <v>560000</v>
      </c>
      <c r="N9" s="177">
        <f t="shared" si="0"/>
        <v>1910000</v>
      </c>
      <c r="O9" s="177">
        <f t="shared" si="0"/>
        <v>1020000</v>
      </c>
      <c r="P9" s="177">
        <f t="shared" si="0"/>
        <v>0</v>
      </c>
      <c r="Q9" s="177">
        <f t="shared" si="0"/>
        <v>0</v>
      </c>
      <c r="R9" s="177">
        <f t="shared" si="0"/>
        <v>0</v>
      </c>
      <c r="S9" s="177">
        <f t="shared" si="0"/>
        <v>330000</v>
      </c>
      <c r="T9" s="177">
        <f t="shared" si="0"/>
        <v>3820000</v>
      </c>
      <c r="U9" s="178">
        <f t="shared" si="0"/>
        <v>13710000</v>
      </c>
    </row>
    <row r="10" spans="1:21" s="163" customFormat="1" ht="27.75" customHeight="1">
      <c r="A10" s="166"/>
      <c r="B10" s="167" t="s">
        <v>157</v>
      </c>
      <c r="C10" s="169">
        <v>780000</v>
      </c>
      <c r="D10" s="169">
        <v>0</v>
      </c>
      <c r="E10" s="169">
        <v>600000</v>
      </c>
      <c r="F10" s="169">
        <v>530000</v>
      </c>
      <c r="G10" s="169">
        <v>0</v>
      </c>
      <c r="H10" s="169"/>
      <c r="I10" s="169">
        <v>490000</v>
      </c>
      <c r="J10" s="169">
        <v>400000</v>
      </c>
      <c r="K10" s="169"/>
      <c r="L10" s="170">
        <f>SUM(C10:K10)</f>
        <v>2800000</v>
      </c>
      <c r="M10" s="169"/>
      <c r="N10" s="169"/>
      <c r="O10" s="169"/>
      <c r="P10" s="169"/>
      <c r="Q10" s="169"/>
      <c r="R10" s="169"/>
      <c r="S10" s="169"/>
      <c r="T10" s="170">
        <f>SUM(M10:S10)</f>
        <v>0</v>
      </c>
      <c r="U10" s="169">
        <f>T10+L10</f>
        <v>2800000</v>
      </c>
    </row>
    <row r="11" spans="1:21" s="163" customFormat="1" ht="27.75" customHeight="1">
      <c r="A11" s="171" t="s">
        <v>165</v>
      </c>
      <c r="B11" s="172" t="s">
        <v>155</v>
      </c>
      <c r="C11" s="173">
        <v>4370000</v>
      </c>
      <c r="D11" s="173">
        <v>590000</v>
      </c>
      <c r="E11" s="173">
        <v>2560000</v>
      </c>
      <c r="F11" s="173">
        <v>1990000</v>
      </c>
      <c r="G11" s="173">
        <v>1510000</v>
      </c>
      <c r="H11" s="173"/>
      <c r="I11" s="173">
        <v>1550000</v>
      </c>
      <c r="J11" s="173">
        <v>2670000</v>
      </c>
      <c r="K11" s="173">
        <v>1070000</v>
      </c>
      <c r="L11" s="174">
        <f>SUM(C11:K11)</f>
        <v>16310000</v>
      </c>
      <c r="M11" s="173">
        <v>830000</v>
      </c>
      <c r="N11" s="173">
        <v>1140000</v>
      </c>
      <c r="O11" s="173"/>
      <c r="P11" s="173"/>
      <c r="Q11" s="173"/>
      <c r="R11" s="173"/>
      <c r="S11" s="173">
        <v>330000</v>
      </c>
      <c r="T11" s="174">
        <f>SUM(M11:S11)</f>
        <v>2300000</v>
      </c>
      <c r="U11" s="173">
        <f>T11+L11</f>
        <v>18610000</v>
      </c>
    </row>
    <row r="12" spans="1:21" s="163" customFormat="1" ht="27.75" customHeight="1">
      <c r="A12" s="175"/>
      <c r="B12" s="176" t="s">
        <v>156</v>
      </c>
      <c r="C12" s="177">
        <f aca="true" t="shared" si="1" ref="C12:U12">C11-C10</f>
        <v>3590000</v>
      </c>
      <c r="D12" s="177">
        <f t="shared" si="1"/>
        <v>590000</v>
      </c>
      <c r="E12" s="177">
        <f t="shared" si="1"/>
        <v>1960000</v>
      </c>
      <c r="F12" s="177">
        <f t="shared" si="1"/>
        <v>1460000</v>
      </c>
      <c r="G12" s="177">
        <f t="shared" si="1"/>
        <v>1510000</v>
      </c>
      <c r="H12" s="177">
        <f t="shared" si="1"/>
        <v>0</v>
      </c>
      <c r="I12" s="177">
        <f t="shared" si="1"/>
        <v>1060000</v>
      </c>
      <c r="J12" s="177">
        <f t="shared" si="1"/>
        <v>2270000</v>
      </c>
      <c r="K12" s="177">
        <f t="shared" si="1"/>
        <v>1070000</v>
      </c>
      <c r="L12" s="177">
        <f t="shared" si="1"/>
        <v>13510000</v>
      </c>
      <c r="M12" s="177">
        <f t="shared" si="1"/>
        <v>830000</v>
      </c>
      <c r="N12" s="177">
        <f t="shared" si="1"/>
        <v>1140000</v>
      </c>
      <c r="O12" s="177">
        <f t="shared" si="1"/>
        <v>0</v>
      </c>
      <c r="P12" s="177">
        <f t="shared" si="1"/>
        <v>0</v>
      </c>
      <c r="Q12" s="177">
        <f t="shared" si="1"/>
        <v>0</v>
      </c>
      <c r="R12" s="177">
        <f t="shared" si="1"/>
        <v>0</v>
      </c>
      <c r="S12" s="177">
        <f t="shared" si="1"/>
        <v>330000</v>
      </c>
      <c r="T12" s="177">
        <f t="shared" si="1"/>
        <v>2300000</v>
      </c>
      <c r="U12" s="178">
        <f t="shared" si="1"/>
        <v>15810000</v>
      </c>
    </row>
    <row r="13" spans="1:21" s="163" customFormat="1" ht="27.75" customHeight="1">
      <c r="A13" s="179"/>
      <c r="B13" s="167" t="s">
        <v>157</v>
      </c>
      <c r="C13" s="169">
        <v>780000</v>
      </c>
      <c r="D13" s="169">
        <v>0</v>
      </c>
      <c r="E13" s="169">
        <v>550000</v>
      </c>
      <c r="F13" s="169">
        <v>530000</v>
      </c>
      <c r="G13" s="168"/>
      <c r="H13" s="168"/>
      <c r="I13" s="168"/>
      <c r="J13" s="168"/>
      <c r="K13" s="168"/>
      <c r="L13" s="170">
        <f>SUM(C13:K13)</f>
        <v>1860000</v>
      </c>
      <c r="M13" s="169"/>
      <c r="N13" s="169"/>
      <c r="O13" s="169"/>
      <c r="P13" s="169"/>
      <c r="Q13" s="169"/>
      <c r="R13" s="169"/>
      <c r="S13" s="169"/>
      <c r="T13" s="170">
        <f>SUM(M13:S13)</f>
        <v>0</v>
      </c>
      <c r="U13" s="169">
        <f>T13+L13</f>
        <v>1860000</v>
      </c>
    </row>
    <row r="14" spans="1:21" s="163" customFormat="1" ht="27.75" customHeight="1">
      <c r="A14" s="183">
        <v>117.6</v>
      </c>
      <c r="B14" s="172" t="s">
        <v>155</v>
      </c>
      <c r="C14" s="180">
        <v>4390000</v>
      </c>
      <c r="D14" s="180">
        <v>610000</v>
      </c>
      <c r="E14" s="180">
        <v>2440000</v>
      </c>
      <c r="F14" s="173">
        <v>2040000</v>
      </c>
      <c r="G14" s="180">
        <v>1530000</v>
      </c>
      <c r="H14" s="180"/>
      <c r="I14" s="180"/>
      <c r="J14" s="180"/>
      <c r="K14" s="180">
        <v>1080000</v>
      </c>
      <c r="L14" s="174">
        <f>SUM(C14:K14)</f>
        <v>12090000</v>
      </c>
      <c r="M14" s="180">
        <v>1080000</v>
      </c>
      <c r="N14" s="195">
        <v>1140000</v>
      </c>
      <c r="O14" s="173"/>
      <c r="P14" s="173"/>
      <c r="Q14" s="173"/>
      <c r="R14" s="173"/>
      <c r="S14" s="173">
        <v>330000</v>
      </c>
      <c r="T14" s="174">
        <f>SUM(M14:S14)</f>
        <v>2550000</v>
      </c>
      <c r="U14" s="173">
        <f>T14+L14</f>
        <v>14640000</v>
      </c>
    </row>
    <row r="15" spans="1:21" s="163" customFormat="1" ht="27.75" customHeight="1">
      <c r="A15" s="181"/>
      <c r="B15" s="176" t="s">
        <v>156</v>
      </c>
      <c r="C15" s="177">
        <f aca="true" t="shared" si="2" ref="C15:U15">C14-C13</f>
        <v>3610000</v>
      </c>
      <c r="D15" s="177">
        <f t="shared" si="2"/>
        <v>610000</v>
      </c>
      <c r="E15" s="177">
        <f t="shared" si="2"/>
        <v>1890000</v>
      </c>
      <c r="F15" s="177">
        <f t="shared" si="2"/>
        <v>1510000</v>
      </c>
      <c r="G15" s="177">
        <f t="shared" si="2"/>
        <v>1530000</v>
      </c>
      <c r="H15" s="177">
        <f t="shared" si="2"/>
        <v>0</v>
      </c>
      <c r="I15" s="177">
        <f t="shared" si="2"/>
        <v>0</v>
      </c>
      <c r="J15" s="177">
        <f t="shared" si="2"/>
        <v>0</v>
      </c>
      <c r="K15" s="177">
        <f t="shared" si="2"/>
        <v>1080000</v>
      </c>
      <c r="L15" s="177">
        <f t="shared" si="2"/>
        <v>10230000</v>
      </c>
      <c r="M15" s="177">
        <f t="shared" si="2"/>
        <v>1080000</v>
      </c>
      <c r="N15" s="177">
        <f t="shared" si="2"/>
        <v>1140000</v>
      </c>
      <c r="O15" s="177">
        <f t="shared" si="2"/>
        <v>0</v>
      </c>
      <c r="P15" s="177">
        <f t="shared" si="2"/>
        <v>0</v>
      </c>
      <c r="Q15" s="177">
        <f t="shared" si="2"/>
        <v>0</v>
      </c>
      <c r="R15" s="177">
        <f t="shared" si="2"/>
        <v>0</v>
      </c>
      <c r="S15" s="177">
        <f t="shared" si="2"/>
        <v>330000</v>
      </c>
      <c r="T15" s="177">
        <f t="shared" si="2"/>
        <v>2550000</v>
      </c>
      <c r="U15" s="178">
        <f t="shared" si="2"/>
        <v>12780000</v>
      </c>
    </row>
    <row r="16" spans="1:21" s="163" customFormat="1" ht="27.75" customHeight="1">
      <c r="A16" s="166"/>
      <c r="B16" s="167" t="s">
        <v>157</v>
      </c>
      <c r="C16" s="169">
        <v>940000</v>
      </c>
      <c r="D16" s="169">
        <v>0</v>
      </c>
      <c r="E16" s="169">
        <v>720000</v>
      </c>
      <c r="F16" s="169">
        <v>510000</v>
      </c>
      <c r="G16" s="169">
        <v>0</v>
      </c>
      <c r="H16" s="169">
        <v>480000</v>
      </c>
      <c r="I16" s="169"/>
      <c r="J16" s="169"/>
      <c r="K16" s="169"/>
      <c r="L16" s="170">
        <f>SUM(C16:K16)</f>
        <v>2650000</v>
      </c>
      <c r="M16" s="169"/>
      <c r="N16" s="169"/>
      <c r="O16" s="169"/>
      <c r="P16" s="169"/>
      <c r="Q16" s="169"/>
      <c r="R16" s="169"/>
      <c r="S16" s="169"/>
      <c r="T16" s="170">
        <f>SUM(M16:S16)</f>
        <v>0</v>
      </c>
      <c r="U16" s="169">
        <f>T16+L16</f>
        <v>2650000</v>
      </c>
    </row>
    <row r="17" spans="1:21" s="163" customFormat="1" ht="27.75" customHeight="1">
      <c r="A17" s="171" t="s">
        <v>166</v>
      </c>
      <c r="B17" s="172" t="s">
        <v>155</v>
      </c>
      <c r="C17" s="173">
        <v>5710000</v>
      </c>
      <c r="D17" s="173">
        <v>760000</v>
      </c>
      <c r="E17" s="173">
        <v>2960000</v>
      </c>
      <c r="F17" s="173">
        <v>1940000</v>
      </c>
      <c r="G17" s="173">
        <v>1580000</v>
      </c>
      <c r="H17" s="173">
        <v>2350000</v>
      </c>
      <c r="I17" s="173"/>
      <c r="J17" s="173"/>
      <c r="K17" s="173">
        <v>1070000</v>
      </c>
      <c r="L17" s="174">
        <f>SUM(C17:K17)</f>
        <v>16370000</v>
      </c>
      <c r="M17" s="173">
        <v>1120000</v>
      </c>
      <c r="N17" s="173">
        <v>2030000</v>
      </c>
      <c r="O17" s="173"/>
      <c r="P17" s="173"/>
      <c r="Q17" s="173">
        <v>640000</v>
      </c>
      <c r="R17" s="173"/>
      <c r="S17" s="173">
        <v>330000</v>
      </c>
      <c r="T17" s="174">
        <f>SUM(M17:S17)</f>
        <v>4120000</v>
      </c>
      <c r="U17" s="173">
        <f>T17+L17</f>
        <v>20490000</v>
      </c>
    </row>
    <row r="18" spans="1:21" s="163" customFormat="1" ht="27.75" customHeight="1">
      <c r="A18" s="175"/>
      <c r="B18" s="176" t="s">
        <v>156</v>
      </c>
      <c r="C18" s="177">
        <f aca="true" t="shared" si="3" ref="C18:U18">C17-C16</f>
        <v>4770000</v>
      </c>
      <c r="D18" s="177">
        <f t="shared" si="3"/>
        <v>760000</v>
      </c>
      <c r="E18" s="177">
        <f t="shared" si="3"/>
        <v>2240000</v>
      </c>
      <c r="F18" s="177">
        <f t="shared" si="3"/>
        <v>1430000</v>
      </c>
      <c r="G18" s="177">
        <f t="shared" si="3"/>
        <v>1580000</v>
      </c>
      <c r="H18" s="177">
        <f t="shared" si="3"/>
        <v>1870000</v>
      </c>
      <c r="I18" s="177">
        <f t="shared" si="3"/>
        <v>0</v>
      </c>
      <c r="J18" s="177">
        <f t="shared" si="3"/>
        <v>0</v>
      </c>
      <c r="K18" s="177">
        <f t="shared" si="3"/>
        <v>1070000</v>
      </c>
      <c r="L18" s="177">
        <f t="shared" si="3"/>
        <v>13720000</v>
      </c>
      <c r="M18" s="177">
        <f t="shared" si="3"/>
        <v>1120000</v>
      </c>
      <c r="N18" s="177">
        <f t="shared" si="3"/>
        <v>2030000</v>
      </c>
      <c r="O18" s="177">
        <f t="shared" si="3"/>
        <v>0</v>
      </c>
      <c r="P18" s="177">
        <f t="shared" si="3"/>
        <v>0</v>
      </c>
      <c r="Q18" s="177">
        <f t="shared" si="3"/>
        <v>640000</v>
      </c>
      <c r="R18" s="177">
        <f t="shared" si="3"/>
        <v>0</v>
      </c>
      <c r="S18" s="177">
        <f t="shared" si="3"/>
        <v>330000</v>
      </c>
      <c r="T18" s="177">
        <f t="shared" si="3"/>
        <v>4120000</v>
      </c>
      <c r="U18" s="178">
        <f t="shared" si="3"/>
        <v>17840000</v>
      </c>
    </row>
    <row r="19" spans="1:21" s="163" customFormat="1" ht="27.75" customHeight="1">
      <c r="A19" s="166"/>
      <c r="B19" s="167" t="s">
        <v>157</v>
      </c>
      <c r="C19" s="169">
        <v>950000</v>
      </c>
      <c r="D19" s="169">
        <v>0</v>
      </c>
      <c r="E19" s="169">
        <v>760000</v>
      </c>
      <c r="F19" s="169">
        <v>570000</v>
      </c>
      <c r="G19" s="169">
        <v>630000</v>
      </c>
      <c r="H19" s="169">
        <v>530000</v>
      </c>
      <c r="I19" s="169"/>
      <c r="J19" s="169"/>
      <c r="K19" s="169"/>
      <c r="L19" s="170">
        <f>SUM(C19:K19)</f>
        <v>3440000</v>
      </c>
      <c r="M19" s="169"/>
      <c r="N19" s="169"/>
      <c r="O19" s="169"/>
      <c r="P19" s="169"/>
      <c r="Q19" s="169"/>
      <c r="R19" s="196">
        <v>2080000</v>
      </c>
      <c r="S19" s="169"/>
      <c r="T19" s="170">
        <f>SUM(M19:S19)</f>
        <v>2080000</v>
      </c>
      <c r="U19" s="169">
        <f>T19+L19</f>
        <v>5520000</v>
      </c>
    </row>
    <row r="20" spans="1:21" s="163" customFormat="1" ht="27.75" customHeight="1">
      <c r="A20" s="171" t="s">
        <v>167</v>
      </c>
      <c r="B20" s="172" t="s">
        <v>155</v>
      </c>
      <c r="C20" s="173">
        <v>5560000</v>
      </c>
      <c r="D20" s="173">
        <v>960000</v>
      </c>
      <c r="E20" s="173">
        <v>4330000</v>
      </c>
      <c r="F20" s="173">
        <v>2380000</v>
      </c>
      <c r="G20" s="173">
        <v>2380000</v>
      </c>
      <c r="H20" s="173">
        <v>2170000</v>
      </c>
      <c r="I20" s="173"/>
      <c r="J20" s="173"/>
      <c r="K20" s="173">
        <v>1110000</v>
      </c>
      <c r="L20" s="174">
        <f>SUM(C20:K20)</f>
        <v>18890000</v>
      </c>
      <c r="M20" s="173">
        <v>1470000</v>
      </c>
      <c r="N20" s="173">
        <v>2410000</v>
      </c>
      <c r="O20" s="173"/>
      <c r="P20" s="173">
        <v>1020000</v>
      </c>
      <c r="Q20" s="173"/>
      <c r="R20" s="195">
        <v>4790000</v>
      </c>
      <c r="S20" s="173">
        <v>330000</v>
      </c>
      <c r="T20" s="174">
        <f>SUM(M20:S20)</f>
        <v>10020000</v>
      </c>
      <c r="U20" s="173">
        <f>T20+L20</f>
        <v>28910000</v>
      </c>
    </row>
    <row r="21" spans="1:21" s="163" customFormat="1" ht="27.75" customHeight="1">
      <c r="A21" s="175"/>
      <c r="B21" s="176" t="s">
        <v>156</v>
      </c>
      <c r="C21" s="177">
        <f aca="true" t="shared" si="4" ref="C21:U21">C20-C19</f>
        <v>4610000</v>
      </c>
      <c r="D21" s="177">
        <f t="shared" si="4"/>
        <v>960000</v>
      </c>
      <c r="E21" s="177">
        <f t="shared" si="4"/>
        <v>3570000</v>
      </c>
      <c r="F21" s="177">
        <f t="shared" si="4"/>
        <v>1810000</v>
      </c>
      <c r="G21" s="177">
        <f t="shared" si="4"/>
        <v>1750000</v>
      </c>
      <c r="H21" s="177">
        <f t="shared" si="4"/>
        <v>1640000</v>
      </c>
      <c r="I21" s="177">
        <f t="shared" si="4"/>
        <v>0</v>
      </c>
      <c r="J21" s="177">
        <f t="shared" si="4"/>
        <v>0</v>
      </c>
      <c r="K21" s="177">
        <f t="shared" si="4"/>
        <v>1110000</v>
      </c>
      <c r="L21" s="177">
        <f t="shared" si="4"/>
        <v>15450000</v>
      </c>
      <c r="M21" s="177">
        <f t="shared" si="4"/>
        <v>1470000</v>
      </c>
      <c r="N21" s="177">
        <f t="shared" si="4"/>
        <v>2410000</v>
      </c>
      <c r="O21" s="177">
        <f t="shared" si="4"/>
        <v>0</v>
      </c>
      <c r="P21" s="177">
        <f t="shared" si="4"/>
        <v>1020000</v>
      </c>
      <c r="Q21" s="177">
        <f t="shared" si="4"/>
        <v>0</v>
      </c>
      <c r="R21" s="177">
        <f t="shared" si="4"/>
        <v>2710000</v>
      </c>
      <c r="S21" s="177">
        <f t="shared" si="4"/>
        <v>330000</v>
      </c>
      <c r="T21" s="177">
        <f t="shared" si="4"/>
        <v>7940000</v>
      </c>
      <c r="U21" s="178">
        <f t="shared" si="4"/>
        <v>23390000</v>
      </c>
    </row>
    <row r="22" spans="1:20" s="163" customFormat="1" ht="21.75" customHeight="1">
      <c r="A22" s="182"/>
      <c r="B22" s="182"/>
      <c r="C22" s="182" t="s">
        <v>160</v>
      </c>
      <c r="D22" s="182"/>
      <c r="E22" s="182"/>
      <c r="F22" s="182"/>
      <c r="G22" s="182"/>
      <c r="H22" s="182"/>
      <c r="I22" s="182"/>
      <c r="J22" s="182"/>
      <c r="K22" s="182"/>
      <c r="L22" s="182"/>
      <c r="M22" s="182"/>
      <c r="N22" s="182"/>
      <c r="O22" s="182"/>
      <c r="P22" s="182"/>
      <c r="Q22" s="182"/>
      <c r="R22" s="182"/>
      <c r="S22" s="182"/>
      <c r="T22" s="182"/>
    </row>
    <row r="23" spans="1:20" s="163" customFormat="1" ht="21.75" customHeight="1">
      <c r="A23" s="182"/>
      <c r="B23" s="182"/>
      <c r="C23" s="182" t="s">
        <v>161</v>
      </c>
      <c r="D23" s="182"/>
      <c r="E23" s="182"/>
      <c r="F23" s="182"/>
      <c r="G23" s="182"/>
      <c r="H23" s="182"/>
      <c r="I23" s="182"/>
      <c r="J23" s="182"/>
      <c r="K23" s="182"/>
      <c r="L23" s="182"/>
      <c r="M23" s="182"/>
      <c r="N23" s="182"/>
      <c r="O23" s="182"/>
      <c r="P23" s="182"/>
      <c r="Q23" s="182"/>
      <c r="R23" s="182"/>
      <c r="S23" s="182"/>
      <c r="T23" s="182"/>
    </row>
    <row r="24" spans="1:20" s="163" customFormat="1" ht="21.75" customHeight="1">
      <c r="A24" s="182"/>
      <c r="B24" s="182"/>
      <c r="C24" s="182" t="s">
        <v>162</v>
      </c>
      <c r="D24" s="182"/>
      <c r="E24" s="182"/>
      <c r="F24" s="182"/>
      <c r="G24" s="182"/>
      <c r="H24" s="182"/>
      <c r="I24" s="182"/>
      <c r="J24" s="182"/>
      <c r="K24" s="182"/>
      <c r="L24" s="182"/>
      <c r="M24" s="182"/>
      <c r="N24" s="182"/>
      <c r="O24" s="182"/>
      <c r="P24" s="182"/>
      <c r="Q24" s="182"/>
      <c r="R24" s="182"/>
      <c r="S24" s="182"/>
      <c r="T24" s="182"/>
    </row>
  </sheetData>
  <mergeCells count="5">
    <mergeCell ref="U5:U6"/>
    <mergeCell ref="A1:U1"/>
    <mergeCell ref="A3:T3"/>
    <mergeCell ref="A5:A6"/>
    <mergeCell ref="B5:B6"/>
  </mergeCells>
  <printOptions horizontalCentered="1"/>
  <pageMargins left="0.9448818897637796" right="0" top="0.7874015748031497" bottom="0.5905511811023623" header="0.31496062992125984" footer="0.31496062992125984"/>
  <pageSetup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sheetPr>
    <tabColor indexed="49"/>
  </sheetPr>
  <dimension ref="A1:AD395"/>
  <sheetViews>
    <sheetView view="pageBreakPreview" zoomScale="50" zoomScaleNormal="55" zoomScaleSheetLayoutView="50" workbookViewId="0" topLeftCell="A373">
      <selection activeCell="A389" sqref="A389:AD389"/>
    </sheetView>
  </sheetViews>
  <sheetFormatPr defaultColWidth="8.88671875" defaultRowHeight="13.5"/>
  <cols>
    <col min="27" max="30" width="10.3359375" style="0" customWidth="1"/>
  </cols>
  <sheetData>
    <row r="1" spans="1:30" s="78" customFormat="1" ht="19.5" customHeight="1">
      <c r="A1" s="21"/>
      <c r="B1" s="8"/>
      <c r="C1" s="8"/>
      <c r="D1" s="8"/>
      <c r="E1" s="8"/>
      <c r="F1" s="73"/>
      <c r="G1" s="74"/>
      <c r="H1" s="74"/>
      <c r="I1" s="74"/>
      <c r="J1" s="8"/>
      <c r="K1" s="74"/>
      <c r="L1" s="74"/>
      <c r="M1" s="74"/>
      <c r="N1" s="75"/>
      <c r="O1" s="11"/>
      <c r="P1" s="8"/>
      <c r="Q1" s="8"/>
      <c r="R1" s="11"/>
      <c r="S1" s="76"/>
      <c r="T1" s="77"/>
      <c r="U1" s="77"/>
      <c r="V1" s="77"/>
      <c r="W1" s="77"/>
      <c r="X1" s="77"/>
      <c r="Y1" s="77"/>
      <c r="Z1" s="77"/>
      <c r="AA1" s="77"/>
      <c r="AB1" s="77"/>
      <c r="AC1" s="77"/>
      <c r="AD1" s="77"/>
    </row>
    <row r="2" spans="1:30" s="80" customFormat="1" ht="42" customHeight="1">
      <c r="A2" s="250" t="s">
        <v>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row>
    <row r="3" spans="1:30" s="82" customFormat="1" ht="7.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1:30" s="78" customFormat="1" ht="31.5" customHeight="1">
      <c r="A4" s="253" t="s">
        <v>8</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row>
    <row r="5" spans="1:30" s="83" customFormat="1" ht="84.75" customHeight="1">
      <c r="A5" s="230" t="s">
        <v>201</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row>
    <row r="6" spans="1:30" s="84" customFormat="1" ht="21.75" customHeight="1">
      <c r="A6" s="248" t="s">
        <v>9</v>
      </c>
      <c r="B6" s="248"/>
      <c r="C6" s="248"/>
      <c r="D6" s="306">
        <v>116.68</v>
      </c>
      <c r="E6" s="307"/>
      <c r="F6" s="308"/>
      <c r="G6" s="306">
        <v>116.71</v>
      </c>
      <c r="H6" s="307"/>
      <c r="I6" s="308"/>
      <c r="J6" s="306">
        <v>117.6</v>
      </c>
      <c r="K6" s="307"/>
      <c r="L6" s="308"/>
      <c r="M6" s="306" t="s">
        <v>202</v>
      </c>
      <c r="N6" s="307"/>
      <c r="O6" s="308"/>
      <c r="P6" s="242" t="s">
        <v>11</v>
      </c>
      <c r="Q6" s="243"/>
      <c r="R6" s="243"/>
      <c r="S6" s="243"/>
      <c r="T6" s="243"/>
      <c r="U6" s="243"/>
      <c r="V6" s="243"/>
      <c r="W6" s="243"/>
      <c r="X6" s="243"/>
      <c r="Y6" s="243"/>
      <c r="Z6" s="243"/>
      <c r="AA6" s="243"/>
      <c r="AB6" s="243"/>
      <c r="AC6" s="243"/>
      <c r="AD6" s="244"/>
    </row>
    <row r="7" spans="1:30" s="78" customFormat="1" ht="31.5" customHeight="1">
      <c r="A7" s="256" t="s">
        <v>12</v>
      </c>
      <c r="B7" s="256"/>
      <c r="C7" s="256"/>
      <c r="D7" s="232">
        <v>20</v>
      </c>
      <c r="E7" s="233"/>
      <c r="F7" s="234"/>
      <c r="G7" s="232">
        <v>11</v>
      </c>
      <c r="H7" s="233"/>
      <c r="I7" s="234"/>
      <c r="J7" s="232">
        <v>7</v>
      </c>
      <c r="K7" s="233"/>
      <c r="L7" s="234"/>
      <c r="M7" s="232">
        <f>SUM(D7:L7)</f>
        <v>38</v>
      </c>
      <c r="N7" s="233"/>
      <c r="O7" s="234"/>
      <c r="P7" s="257" t="s">
        <v>13</v>
      </c>
      <c r="Q7" s="258"/>
      <c r="R7" s="258"/>
      <c r="S7" s="258"/>
      <c r="T7" s="258"/>
      <c r="U7" s="258"/>
      <c r="V7" s="258"/>
      <c r="W7" s="258"/>
      <c r="X7" s="258"/>
      <c r="Y7" s="258"/>
      <c r="Z7" s="258"/>
      <c r="AA7" s="258"/>
      <c r="AB7" s="258"/>
      <c r="AC7" s="258"/>
      <c r="AD7" s="259"/>
    </row>
    <row r="8" spans="1:30" s="83" customFormat="1" ht="300.75" customHeight="1">
      <c r="A8" s="229" t="s">
        <v>516</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row>
    <row r="9" spans="1:30" s="78" customFormat="1" ht="3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1:30" s="78" customFormat="1" ht="31.5" customHeight="1">
      <c r="A10" s="83" t="s">
        <v>14</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1:30" s="78" customFormat="1" ht="186.75" customHeight="1">
      <c r="A11" s="230" t="s">
        <v>203</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row>
    <row r="12" spans="1:30" s="78" customFormat="1" ht="21.75" customHeight="1">
      <c r="A12" s="85" t="s">
        <v>15</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row>
    <row r="13" spans="1:30" s="78" customFormat="1" ht="31.5" customHeight="1">
      <c r="A13" s="248" t="s">
        <v>9</v>
      </c>
      <c r="B13" s="248"/>
      <c r="C13" s="248"/>
      <c r="D13" s="260">
        <v>116.68</v>
      </c>
      <c r="E13" s="260"/>
      <c r="F13" s="260"/>
      <c r="G13" s="260">
        <v>116.71</v>
      </c>
      <c r="H13" s="260"/>
      <c r="I13" s="260"/>
      <c r="J13" s="260">
        <v>117.6</v>
      </c>
      <c r="K13" s="260"/>
      <c r="L13" s="260"/>
      <c r="M13" s="260">
        <v>160.86</v>
      </c>
      <c r="N13" s="260"/>
      <c r="O13" s="260"/>
      <c r="P13" s="260">
        <v>193.87</v>
      </c>
      <c r="Q13" s="260"/>
      <c r="R13" s="260"/>
      <c r="S13" s="248" t="s">
        <v>10</v>
      </c>
      <c r="T13" s="248"/>
      <c r="U13" s="248"/>
      <c r="V13" s="248" t="s">
        <v>11</v>
      </c>
      <c r="W13" s="248"/>
      <c r="X13" s="248"/>
      <c r="Y13" s="248"/>
      <c r="Z13" s="248"/>
      <c r="AA13" s="248"/>
      <c r="AB13" s="248"/>
      <c r="AC13" s="248"/>
      <c r="AD13" s="248"/>
    </row>
    <row r="14" spans="1:30" s="78" customFormat="1" ht="31.5" customHeight="1">
      <c r="A14" s="256" t="s">
        <v>12</v>
      </c>
      <c r="B14" s="256"/>
      <c r="C14" s="256"/>
      <c r="D14" s="231">
        <v>6</v>
      </c>
      <c r="E14" s="231"/>
      <c r="F14" s="231"/>
      <c r="G14" s="231">
        <v>3</v>
      </c>
      <c r="H14" s="231"/>
      <c r="I14" s="231"/>
      <c r="J14" s="231">
        <v>2</v>
      </c>
      <c r="K14" s="231"/>
      <c r="L14" s="231"/>
      <c r="M14" s="231">
        <v>4</v>
      </c>
      <c r="N14" s="231"/>
      <c r="O14" s="231"/>
      <c r="P14" s="231">
        <v>2</v>
      </c>
      <c r="Q14" s="231"/>
      <c r="R14" s="231"/>
      <c r="S14" s="231">
        <f>SUM(D14:R14)</f>
        <v>17</v>
      </c>
      <c r="T14" s="231"/>
      <c r="U14" s="231"/>
      <c r="V14" s="231" t="s">
        <v>205</v>
      </c>
      <c r="W14" s="231"/>
      <c r="X14" s="231"/>
      <c r="Y14" s="231"/>
      <c r="Z14" s="231"/>
      <c r="AA14" s="231"/>
      <c r="AB14" s="231"/>
      <c r="AC14" s="231"/>
      <c r="AD14" s="231"/>
    </row>
    <row r="15" spans="1:30" s="78" customFormat="1" ht="31.5" customHeight="1">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row>
    <row r="16" spans="1:30" s="78" customFormat="1" ht="31.5" customHeight="1">
      <c r="A16" s="83" t="s">
        <v>16</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row>
    <row r="17" spans="1:30" s="78" customFormat="1" ht="31.5" customHeight="1">
      <c r="A17" s="83" t="s">
        <v>575</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row>
    <row r="18" spans="1:30" s="78" customFormat="1" ht="31.5" customHeight="1">
      <c r="A18" s="83" t="s">
        <v>17</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row>
    <row r="19" spans="1:30" s="78" customFormat="1" ht="31.5" customHeight="1">
      <c r="A19" s="83" t="s">
        <v>206</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row>
    <row r="20" spans="1:30" s="78" customFormat="1" ht="31.5" customHeight="1">
      <c r="A20" s="83" t="s">
        <v>207</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row>
    <row r="21" spans="1:30" s="78" customFormat="1" ht="31.5" customHeight="1">
      <c r="A21" s="83" t="s">
        <v>18</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1:30" s="78" customFormat="1" ht="31.5" customHeight="1">
      <c r="A22" s="83" t="s">
        <v>19</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row>
    <row r="23" spans="1:30" s="78" customFormat="1" ht="31.5" customHeight="1">
      <c r="A23" s="83" t="s">
        <v>20</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row>
    <row r="24" spans="1:30" s="78" customFormat="1" ht="31.5" customHeight="1">
      <c r="A24" s="83" t="s">
        <v>21</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row>
    <row r="25" spans="1:30" s="78" customFormat="1" ht="31.5" customHeight="1">
      <c r="A25" s="83" t="s">
        <v>22</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row>
    <row r="26" spans="1:30" s="78" customFormat="1" ht="31.5" customHeight="1">
      <c r="A26" s="83" t="s">
        <v>23</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row>
    <row r="27" spans="1:30" s="78" customFormat="1" ht="31.5" customHeight="1">
      <c r="A27" s="83" t="s">
        <v>24</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row>
    <row r="28" spans="1:30" s="78" customFormat="1" ht="31.5" customHeight="1">
      <c r="A28" s="83" t="s">
        <v>25</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row>
    <row r="29" spans="1:30" s="78" customFormat="1" ht="31.5" customHeight="1">
      <c r="A29" s="83" t="s">
        <v>26</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row>
    <row r="30" spans="1:30" s="78" customFormat="1" ht="31.5" customHeight="1">
      <c r="A30" s="83" t="s">
        <v>27</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row>
    <row r="31" spans="1:30" s="78" customFormat="1" ht="25.5" customHeight="1">
      <c r="A31" s="83" t="s">
        <v>28</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row>
    <row r="32" spans="1:30" s="78" customFormat="1" ht="25.5" customHeight="1">
      <c r="A32" s="83" t="s">
        <v>29</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row r="33" spans="1:30" s="78" customFormat="1" ht="27" customHeight="1">
      <c r="A33" s="83" t="s">
        <v>30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row>
    <row r="34" spans="1:30" s="78" customFormat="1" ht="27" customHeight="1">
      <c r="A34" s="255" t="s">
        <v>31</v>
      </c>
      <c r="B34" s="255"/>
      <c r="C34" s="255"/>
      <c r="D34" s="255"/>
      <c r="E34" s="255"/>
      <c r="F34" s="255" t="s">
        <v>32</v>
      </c>
      <c r="G34" s="255"/>
      <c r="H34" s="255" t="s">
        <v>33</v>
      </c>
      <c r="I34" s="255"/>
      <c r="J34" s="255"/>
      <c r="K34" s="255"/>
      <c r="L34" s="255"/>
      <c r="M34" s="255"/>
      <c r="N34" s="255"/>
      <c r="O34" s="255"/>
      <c r="P34" s="255"/>
      <c r="Q34" s="255"/>
      <c r="R34" s="255" t="s">
        <v>11</v>
      </c>
      <c r="S34" s="255"/>
      <c r="T34" s="255"/>
      <c r="U34" s="255"/>
      <c r="V34" s="255"/>
      <c r="W34" s="255"/>
      <c r="X34" s="255"/>
      <c r="Y34" s="255"/>
      <c r="Z34" s="255"/>
      <c r="AA34" s="255"/>
      <c r="AB34" s="255"/>
      <c r="AC34" s="255"/>
      <c r="AD34" s="255"/>
    </row>
    <row r="35" spans="1:30" s="78" customFormat="1" ht="27" customHeight="1">
      <c r="A35" s="255"/>
      <c r="B35" s="255"/>
      <c r="C35" s="255"/>
      <c r="D35" s="255"/>
      <c r="E35" s="255"/>
      <c r="F35" s="255"/>
      <c r="G35" s="255"/>
      <c r="H35" s="255" t="s">
        <v>34</v>
      </c>
      <c r="I35" s="255"/>
      <c r="J35" s="255"/>
      <c r="K35" s="255"/>
      <c r="L35" s="255"/>
      <c r="M35" s="255"/>
      <c r="N35" s="255"/>
      <c r="O35" s="255"/>
      <c r="P35" s="255" t="s">
        <v>35</v>
      </c>
      <c r="Q35" s="255"/>
      <c r="R35" s="255"/>
      <c r="S35" s="255"/>
      <c r="T35" s="255"/>
      <c r="U35" s="255"/>
      <c r="V35" s="255"/>
      <c r="W35" s="255"/>
      <c r="X35" s="255"/>
      <c r="Y35" s="255"/>
      <c r="Z35" s="255"/>
      <c r="AA35" s="255"/>
      <c r="AB35" s="255"/>
      <c r="AC35" s="255"/>
      <c r="AD35" s="255"/>
    </row>
    <row r="36" spans="1:30" s="78" customFormat="1" ht="27" customHeight="1">
      <c r="A36" s="252" t="s">
        <v>10</v>
      </c>
      <c r="B36" s="252"/>
      <c r="C36" s="252"/>
      <c r="D36" s="252"/>
      <c r="E36" s="252"/>
      <c r="F36" s="252">
        <v>100</v>
      </c>
      <c r="G36" s="252"/>
      <c r="H36" s="252"/>
      <c r="I36" s="252"/>
      <c r="J36" s="252"/>
      <c r="K36" s="252"/>
      <c r="L36" s="252"/>
      <c r="M36" s="252"/>
      <c r="N36" s="252"/>
      <c r="O36" s="252"/>
      <c r="P36" s="252"/>
      <c r="Q36" s="252"/>
      <c r="R36" s="249"/>
      <c r="S36" s="249"/>
      <c r="T36" s="249"/>
      <c r="U36" s="249"/>
      <c r="V36" s="249"/>
      <c r="W36" s="249"/>
      <c r="X36" s="249"/>
      <c r="Y36" s="249"/>
      <c r="Z36" s="249"/>
      <c r="AA36" s="249"/>
      <c r="AB36" s="249"/>
      <c r="AC36" s="249"/>
      <c r="AD36" s="249"/>
    </row>
    <row r="37" spans="1:30" s="78" customFormat="1" ht="27" customHeight="1">
      <c r="A37" s="252" t="s">
        <v>36</v>
      </c>
      <c r="B37" s="252"/>
      <c r="C37" s="252"/>
      <c r="D37" s="252" t="s">
        <v>37</v>
      </c>
      <c r="E37" s="252"/>
      <c r="F37" s="252">
        <v>40</v>
      </c>
      <c r="G37" s="252"/>
      <c r="H37" s="252" t="s">
        <v>38</v>
      </c>
      <c r="I37" s="252"/>
      <c r="J37" s="252"/>
      <c r="K37" s="252"/>
      <c r="L37" s="252"/>
      <c r="M37" s="252"/>
      <c r="N37" s="252"/>
      <c r="O37" s="252"/>
      <c r="P37" s="252">
        <v>40</v>
      </c>
      <c r="Q37" s="252"/>
      <c r="R37" s="249" t="s">
        <v>568</v>
      </c>
      <c r="S37" s="249"/>
      <c r="T37" s="249"/>
      <c r="U37" s="249"/>
      <c r="V37" s="249"/>
      <c r="W37" s="249"/>
      <c r="X37" s="249"/>
      <c r="Y37" s="249"/>
      <c r="Z37" s="249"/>
      <c r="AA37" s="249"/>
      <c r="AB37" s="249"/>
      <c r="AC37" s="249"/>
      <c r="AD37" s="249"/>
    </row>
    <row r="38" spans="1:30" s="78" customFormat="1" ht="30.75" customHeight="1">
      <c r="A38" s="252"/>
      <c r="B38" s="252"/>
      <c r="C38" s="252"/>
      <c r="D38" s="252"/>
      <c r="E38" s="252"/>
      <c r="F38" s="252"/>
      <c r="G38" s="252"/>
      <c r="H38" s="252" t="s">
        <v>39</v>
      </c>
      <c r="I38" s="252"/>
      <c r="J38" s="252"/>
      <c r="K38" s="252"/>
      <c r="L38" s="252"/>
      <c r="M38" s="252"/>
      <c r="N38" s="252"/>
      <c r="O38" s="252"/>
      <c r="P38" s="252">
        <v>35</v>
      </c>
      <c r="Q38" s="252"/>
      <c r="R38" s="249"/>
      <c r="S38" s="249"/>
      <c r="T38" s="249"/>
      <c r="U38" s="249"/>
      <c r="V38" s="249"/>
      <c r="W38" s="249"/>
      <c r="X38" s="249"/>
      <c r="Y38" s="249"/>
      <c r="Z38" s="249"/>
      <c r="AA38" s="249"/>
      <c r="AB38" s="249"/>
      <c r="AC38" s="249"/>
      <c r="AD38" s="249"/>
    </row>
    <row r="39" spans="1:30" s="78" customFormat="1" ht="30.75" customHeight="1">
      <c r="A39" s="252"/>
      <c r="B39" s="252"/>
      <c r="C39" s="252"/>
      <c r="D39" s="252" t="s">
        <v>40</v>
      </c>
      <c r="E39" s="252"/>
      <c r="F39" s="252">
        <v>10</v>
      </c>
      <c r="G39" s="252"/>
      <c r="H39" s="252" t="s">
        <v>566</v>
      </c>
      <c r="I39" s="252"/>
      <c r="J39" s="252"/>
      <c r="K39" s="252"/>
      <c r="L39" s="252"/>
      <c r="M39" s="252"/>
      <c r="N39" s="252"/>
      <c r="O39" s="252"/>
      <c r="P39" s="252">
        <v>10</v>
      </c>
      <c r="Q39" s="252"/>
      <c r="R39" s="249" t="s">
        <v>41</v>
      </c>
      <c r="S39" s="249"/>
      <c r="T39" s="249"/>
      <c r="U39" s="249"/>
      <c r="V39" s="249"/>
      <c r="W39" s="249"/>
      <c r="X39" s="249"/>
      <c r="Y39" s="249"/>
      <c r="Z39" s="249"/>
      <c r="AA39" s="249"/>
      <c r="AB39" s="249"/>
      <c r="AC39" s="249"/>
      <c r="AD39" s="249"/>
    </row>
    <row r="40" spans="1:30" s="78" customFormat="1" ht="31.5" customHeight="1">
      <c r="A40" s="252"/>
      <c r="B40" s="252"/>
      <c r="C40" s="252"/>
      <c r="D40" s="252"/>
      <c r="E40" s="252"/>
      <c r="F40" s="252"/>
      <c r="G40" s="252"/>
      <c r="H40" s="252" t="s">
        <v>567</v>
      </c>
      <c r="I40" s="252"/>
      <c r="J40" s="252"/>
      <c r="K40" s="252"/>
      <c r="L40" s="252"/>
      <c r="M40" s="252"/>
      <c r="N40" s="252"/>
      <c r="O40" s="252"/>
      <c r="P40" s="252">
        <v>5</v>
      </c>
      <c r="Q40" s="252"/>
      <c r="R40" s="249"/>
      <c r="S40" s="249"/>
      <c r="T40" s="249"/>
      <c r="U40" s="249"/>
      <c r="V40" s="249"/>
      <c r="W40" s="249"/>
      <c r="X40" s="249"/>
      <c r="Y40" s="249"/>
      <c r="Z40" s="249"/>
      <c r="AA40" s="249"/>
      <c r="AB40" s="249"/>
      <c r="AC40" s="249"/>
      <c r="AD40" s="249"/>
    </row>
    <row r="41" spans="1:30" s="78" customFormat="1" ht="31.5" customHeight="1">
      <c r="A41" s="252" t="s">
        <v>42</v>
      </c>
      <c r="B41" s="252"/>
      <c r="C41" s="252"/>
      <c r="D41" s="252"/>
      <c r="E41" s="252"/>
      <c r="F41" s="252">
        <v>10</v>
      </c>
      <c r="G41" s="252"/>
      <c r="H41" s="252" t="s">
        <v>43</v>
      </c>
      <c r="I41" s="252"/>
      <c r="J41" s="252"/>
      <c r="K41" s="252"/>
      <c r="L41" s="252"/>
      <c r="M41" s="252"/>
      <c r="N41" s="252"/>
      <c r="O41" s="252"/>
      <c r="P41" s="252">
        <v>10</v>
      </c>
      <c r="Q41" s="252"/>
      <c r="R41" s="249" t="s">
        <v>44</v>
      </c>
      <c r="S41" s="249"/>
      <c r="T41" s="249"/>
      <c r="U41" s="249"/>
      <c r="V41" s="249"/>
      <c r="W41" s="249"/>
      <c r="X41" s="249"/>
      <c r="Y41" s="249"/>
      <c r="Z41" s="249"/>
      <c r="AA41" s="249"/>
      <c r="AB41" s="249"/>
      <c r="AC41" s="249"/>
      <c r="AD41" s="249"/>
    </row>
    <row r="42" spans="1:30" s="78" customFormat="1" ht="28.5" customHeight="1">
      <c r="A42" s="252"/>
      <c r="B42" s="252"/>
      <c r="C42" s="252"/>
      <c r="D42" s="252"/>
      <c r="E42" s="252"/>
      <c r="F42" s="252"/>
      <c r="G42" s="252"/>
      <c r="H42" s="252" t="s">
        <v>45</v>
      </c>
      <c r="I42" s="252"/>
      <c r="J42" s="252"/>
      <c r="K42" s="252"/>
      <c r="L42" s="252"/>
      <c r="M42" s="252"/>
      <c r="N42" s="252"/>
      <c r="O42" s="252"/>
      <c r="P42" s="252">
        <v>5</v>
      </c>
      <c r="Q42" s="252"/>
      <c r="R42" s="249"/>
      <c r="S42" s="249"/>
      <c r="T42" s="249"/>
      <c r="U42" s="249"/>
      <c r="V42" s="249"/>
      <c r="W42" s="249"/>
      <c r="X42" s="249"/>
      <c r="Y42" s="249"/>
      <c r="Z42" s="249"/>
      <c r="AA42" s="249"/>
      <c r="AB42" s="249"/>
      <c r="AC42" s="249"/>
      <c r="AD42" s="249"/>
    </row>
    <row r="43" spans="1:30" s="78" customFormat="1" ht="30.75" customHeight="1">
      <c r="A43" s="252" t="s">
        <v>46</v>
      </c>
      <c r="B43" s="252"/>
      <c r="C43" s="252"/>
      <c r="D43" s="252"/>
      <c r="E43" s="252"/>
      <c r="F43" s="252">
        <v>20</v>
      </c>
      <c r="G43" s="252"/>
      <c r="H43" s="252" t="s">
        <v>47</v>
      </c>
      <c r="I43" s="252"/>
      <c r="J43" s="252"/>
      <c r="K43" s="252"/>
      <c r="L43" s="252"/>
      <c r="M43" s="252"/>
      <c r="N43" s="252"/>
      <c r="O43" s="252"/>
      <c r="P43" s="252">
        <v>20</v>
      </c>
      <c r="Q43" s="252"/>
      <c r="R43" s="249" t="s">
        <v>569</v>
      </c>
      <c r="S43" s="249"/>
      <c r="T43" s="249"/>
      <c r="U43" s="249"/>
      <c r="V43" s="249"/>
      <c r="W43" s="249"/>
      <c r="X43" s="249"/>
      <c r="Y43" s="249"/>
      <c r="Z43" s="249"/>
      <c r="AA43" s="249"/>
      <c r="AB43" s="249"/>
      <c r="AC43" s="249"/>
      <c r="AD43" s="249"/>
    </row>
    <row r="44" spans="1:30" s="78" customFormat="1" ht="30.75" customHeight="1">
      <c r="A44" s="252"/>
      <c r="B44" s="252"/>
      <c r="C44" s="252"/>
      <c r="D44" s="252"/>
      <c r="E44" s="252"/>
      <c r="F44" s="252"/>
      <c r="G44" s="252"/>
      <c r="H44" s="252" t="s">
        <v>48</v>
      </c>
      <c r="I44" s="252"/>
      <c r="J44" s="252"/>
      <c r="K44" s="252"/>
      <c r="L44" s="252"/>
      <c r="M44" s="252"/>
      <c r="N44" s="252"/>
      <c r="O44" s="252"/>
      <c r="P44" s="252">
        <v>15</v>
      </c>
      <c r="Q44" s="252"/>
      <c r="R44" s="249"/>
      <c r="S44" s="249"/>
      <c r="T44" s="249"/>
      <c r="U44" s="249"/>
      <c r="V44" s="249"/>
      <c r="W44" s="249"/>
      <c r="X44" s="249"/>
      <c r="Y44" s="249"/>
      <c r="Z44" s="249"/>
      <c r="AA44" s="249"/>
      <c r="AB44" s="249"/>
      <c r="AC44" s="249"/>
      <c r="AD44" s="249"/>
    </row>
    <row r="45" spans="1:30" s="78" customFormat="1" ht="28.5" customHeight="1">
      <c r="A45" s="252"/>
      <c r="B45" s="252"/>
      <c r="C45" s="252"/>
      <c r="D45" s="252"/>
      <c r="E45" s="252"/>
      <c r="F45" s="252"/>
      <c r="G45" s="252"/>
      <c r="H45" s="252" t="s">
        <v>49</v>
      </c>
      <c r="I45" s="252"/>
      <c r="J45" s="252"/>
      <c r="K45" s="252"/>
      <c r="L45" s="252"/>
      <c r="M45" s="252"/>
      <c r="N45" s="252"/>
      <c r="O45" s="252"/>
      <c r="P45" s="252">
        <v>10</v>
      </c>
      <c r="Q45" s="252"/>
      <c r="R45" s="249"/>
      <c r="S45" s="249"/>
      <c r="T45" s="249"/>
      <c r="U45" s="249"/>
      <c r="V45" s="249"/>
      <c r="W45" s="249"/>
      <c r="X45" s="249"/>
      <c r="Y45" s="249"/>
      <c r="Z45" s="249"/>
      <c r="AA45" s="249"/>
      <c r="AB45" s="249"/>
      <c r="AC45" s="249"/>
      <c r="AD45" s="249"/>
    </row>
    <row r="46" spans="1:30" s="84" customFormat="1" ht="28.5" customHeight="1">
      <c r="A46" s="252" t="s">
        <v>50</v>
      </c>
      <c r="B46" s="252"/>
      <c r="C46" s="252"/>
      <c r="D46" s="252"/>
      <c r="E46" s="252"/>
      <c r="F46" s="252">
        <v>20</v>
      </c>
      <c r="G46" s="252"/>
      <c r="H46" s="252" t="s">
        <v>51</v>
      </c>
      <c r="I46" s="252"/>
      <c r="J46" s="252"/>
      <c r="K46" s="252"/>
      <c r="L46" s="252"/>
      <c r="M46" s="252"/>
      <c r="N46" s="252"/>
      <c r="O46" s="252"/>
      <c r="P46" s="252">
        <v>20</v>
      </c>
      <c r="Q46" s="252"/>
      <c r="R46" s="249" t="s">
        <v>52</v>
      </c>
      <c r="S46" s="249"/>
      <c r="T46" s="249"/>
      <c r="U46" s="249"/>
      <c r="V46" s="249"/>
      <c r="W46" s="249"/>
      <c r="X46" s="249"/>
      <c r="Y46" s="249"/>
      <c r="Z46" s="249"/>
      <c r="AA46" s="249"/>
      <c r="AB46" s="249"/>
      <c r="AC46" s="249"/>
      <c r="AD46" s="249"/>
    </row>
    <row r="47" spans="1:30" s="84" customFormat="1" ht="28.5" customHeight="1">
      <c r="A47" s="252"/>
      <c r="B47" s="252"/>
      <c r="C47" s="252"/>
      <c r="D47" s="252"/>
      <c r="E47" s="252"/>
      <c r="F47" s="252"/>
      <c r="G47" s="252"/>
      <c r="H47" s="252" t="s">
        <v>53</v>
      </c>
      <c r="I47" s="252"/>
      <c r="J47" s="252"/>
      <c r="K47" s="252"/>
      <c r="L47" s="252"/>
      <c r="M47" s="252"/>
      <c r="N47" s="252"/>
      <c r="O47" s="252"/>
      <c r="P47" s="252">
        <v>15</v>
      </c>
      <c r="Q47" s="252"/>
      <c r="R47" s="249"/>
      <c r="S47" s="249"/>
      <c r="T47" s="249"/>
      <c r="U47" s="249"/>
      <c r="V47" s="249"/>
      <c r="W47" s="249"/>
      <c r="X47" s="249"/>
      <c r="Y47" s="249"/>
      <c r="Z47" s="249"/>
      <c r="AA47" s="249"/>
      <c r="AB47" s="249"/>
      <c r="AC47" s="249"/>
      <c r="AD47" s="249"/>
    </row>
    <row r="48" spans="1:30" s="84" customFormat="1" ht="23.25" customHeight="1">
      <c r="A48" s="252"/>
      <c r="B48" s="252"/>
      <c r="C48" s="252"/>
      <c r="D48" s="252"/>
      <c r="E48" s="252"/>
      <c r="F48" s="252"/>
      <c r="G48" s="252"/>
      <c r="H48" s="252" t="s">
        <v>54</v>
      </c>
      <c r="I48" s="252"/>
      <c r="J48" s="252"/>
      <c r="K48" s="252"/>
      <c r="L48" s="252"/>
      <c r="M48" s="252"/>
      <c r="N48" s="252"/>
      <c r="O48" s="252"/>
      <c r="P48" s="252">
        <v>10</v>
      </c>
      <c r="Q48" s="252"/>
      <c r="R48" s="249"/>
      <c r="S48" s="249"/>
      <c r="T48" s="249"/>
      <c r="U48" s="249"/>
      <c r="V48" s="249"/>
      <c r="W48" s="249"/>
      <c r="X48" s="249"/>
      <c r="Y48" s="249"/>
      <c r="Z48" s="249"/>
      <c r="AA48" s="249"/>
      <c r="AB48" s="249"/>
      <c r="AC48" s="249"/>
      <c r="AD48" s="249"/>
    </row>
    <row r="49" spans="1:30" s="80" customFormat="1" ht="28.5" customHeight="1">
      <c r="A49" s="252"/>
      <c r="B49" s="252"/>
      <c r="C49" s="252"/>
      <c r="D49" s="252"/>
      <c r="E49" s="252"/>
      <c r="F49" s="252"/>
      <c r="G49" s="252"/>
      <c r="H49" s="252" t="s">
        <v>55</v>
      </c>
      <c r="I49" s="252"/>
      <c r="J49" s="252"/>
      <c r="K49" s="252"/>
      <c r="L49" s="252"/>
      <c r="M49" s="252"/>
      <c r="N49" s="252"/>
      <c r="O49" s="252"/>
      <c r="P49" s="252">
        <v>5</v>
      </c>
      <c r="Q49" s="252"/>
      <c r="R49" s="249"/>
      <c r="S49" s="249"/>
      <c r="T49" s="249"/>
      <c r="U49" s="249"/>
      <c r="V49" s="249"/>
      <c r="W49" s="249"/>
      <c r="X49" s="249"/>
      <c r="Y49" s="249"/>
      <c r="Z49" s="249"/>
      <c r="AA49" s="249"/>
      <c r="AB49" s="249"/>
      <c r="AC49" s="249"/>
      <c r="AD49" s="249"/>
    </row>
    <row r="50" spans="1:30" s="78" customFormat="1" ht="33.75" customHeight="1">
      <c r="A50" s="14" t="s">
        <v>283</v>
      </c>
      <c r="B50" s="21"/>
      <c r="C50" s="21"/>
      <c r="D50" s="21"/>
      <c r="E50" s="21"/>
      <c r="F50" s="21"/>
      <c r="G50" s="21"/>
      <c r="H50" s="21"/>
      <c r="I50" s="86"/>
      <c r="J50" s="21"/>
      <c r="K50" s="21"/>
      <c r="L50" s="21"/>
      <c r="M50" s="21"/>
      <c r="N50" s="21"/>
      <c r="O50" s="21"/>
      <c r="P50" s="21"/>
      <c r="Q50" s="84"/>
      <c r="R50" s="84"/>
      <c r="S50" s="84"/>
      <c r="T50" s="84"/>
      <c r="U50" s="84"/>
      <c r="V50" s="84"/>
      <c r="W50" s="6"/>
      <c r="X50" s="6"/>
      <c r="Y50" s="6"/>
      <c r="Z50" s="6"/>
      <c r="AA50" s="6"/>
      <c r="AB50" s="6"/>
      <c r="AC50" s="6"/>
      <c r="AD50" s="6"/>
    </row>
    <row r="51" spans="1:30" s="78" customFormat="1" ht="33.75" customHeight="1">
      <c r="A51" s="153" t="s">
        <v>199</v>
      </c>
      <c r="B51" s="21"/>
      <c r="C51" s="21"/>
      <c r="D51" s="21"/>
      <c r="E51" s="21"/>
      <c r="F51" s="21"/>
      <c r="G51" s="21"/>
      <c r="H51" s="21"/>
      <c r="I51" s="86"/>
      <c r="J51" s="21"/>
      <c r="K51" s="21"/>
      <c r="L51" s="21"/>
      <c r="M51" s="21"/>
      <c r="N51" s="21"/>
      <c r="O51" s="21"/>
      <c r="P51" s="21"/>
      <c r="Q51" s="84"/>
      <c r="R51" s="84"/>
      <c r="S51" s="84"/>
      <c r="T51" s="84"/>
      <c r="U51" s="84"/>
      <c r="V51" s="84"/>
      <c r="W51" s="6"/>
      <c r="X51" s="6"/>
      <c r="Y51" s="6"/>
      <c r="Z51" s="6"/>
      <c r="AA51" s="6"/>
      <c r="AB51" s="6"/>
      <c r="AC51" s="6"/>
      <c r="AD51" s="6"/>
    </row>
    <row r="52" spans="1:30" s="78" customFormat="1" ht="33.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s="78" customFormat="1" ht="33.75" customHeight="1">
      <c r="A53" s="254" t="s">
        <v>56</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row>
    <row r="54" spans="1:30" s="78" customFormat="1" ht="33.75" customHeight="1">
      <c r="A54" s="253" t="s">
        <v>208</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row>
    <row r="55" spans="1:30" s="78" customFormat="1" ht="33.75" customHeight="1">
      <c r="A55" s="83" t="s">
        <v>57</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row>
    <row r="56" spans="1:30" s="78" customFormat="1" ht="33.75" customHeight="1">
      <c r="A56" s="253" t="s">
        <v>573</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row>
    <row r="57" spans="1:30" s="80" customFormat="1" ht="33.75" customHeight="1">
      <c r="A57" s="253" t="s">
        <v>58</v>
      </c>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row>
    <row r="58" spans="1:30" s="80" customFormat="1" ht="33.75" customHeight="1">
      <c r="A58" s="253" t="s">
        <v>213</v>
      </c>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row>
    <row r="59" spans="1:30" s="80" customFormat="1" ht="33.75" customHeight="1">
      <c r="A59" s="253" t="s">
        <v>214</v>
      </c>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row>
    <row r="60" spans="1:30" s="80" customFormat="1" ht="33.75" customHeight="1">
      <c r="A60" s="253" t="s">
        <v>215</v>
      </c>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row>
    <row r="61" spans="1:30" s="80" customFormat="1" ht="33.75" customHeight="1">
      <c r="A61" s="228" t="s">
        <v>402</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row>
    <row r="62" spans="1:21" s="80" customFormat="1" ht="47.25" customHeight="1">
      <c r="A62" s="87"/>
      <c r="U62" s="78"/>
    </row>
    <row r="63" spans="1:30" s="80" customFormat="1" ht="47.25" customHeight="1">
      <c r="A63" s="254" t="s">
        <v>401</v>
      </c>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row>
    <row r="64" spans="1:30" s="80" customFormat="1" ht="50.25" customHeight="1">
      <c r="A64" s="251" t="s">
        <v>241</v>
      </c>
      <c r="B64" s="251"/>
      <c r="C64" s="251"/>
      <c r="D64" s="251"/>
      <c r="E64" s="251"/>
      <c r="F64" s="251" t="s">
        <v>242</v>
      </c>
      <c r="G64" s="251"/>
      <c r="H64" s="251"/>
      <c r="I64" s="251"/>
      <c r="J64" s="251" t="s">
        <v>243</v>
      </c>
      <c r="K64" s="251"/>
      <c r="L64" s="251"/>
      <c r="M64" s="251"/>
      <c r="N64" s="251"/>
      <c r="O64" s="251"/>
      <c r="P64" s="251"/>
      <c r="Q64" s="251"/>
      <c r="R64" s="251"/>
      <c r="S64" s="251"/>
      <c r="T64" s="251" t="s">
        <v>244</v>
      </c>
      <c r="U64" s="251"/>
      <c r="V64" s="251" t="s">
        <v>245</v>
      </c>
      <c r="W64" s="251"/>
      <c r="X64" s="251" t="s">
        <v>246</v>
      </c>
      <c r="Y64" s="251"/>
      <c r="Z64" s="251"/>
      <c r="AA64" s="251" t="s">
        <v>247</v>
      </c>
      <c r="AB64" s="251"/>
      <c r="AC64" s="251"/>
      <c r="AD64" s="251"/>
    </row>
    <row r="65" spans="1:30" s="80" customFormat="1" ht="48" customHeight="1">
      <c r="A65" s="237" t="s">
        <v>248</v>
      </c>
      <c r="B65" s="237"/>
      <c r="C65" s="237"/>
      <c r="D65" s="237"/>
      <c r="E65" s="237"/>
      <c r="F65" s="237" t="s">
        <v>249</v>
      </c>
      <c r="G65" s="237"/>
      <c r="H65" s="237"/>
      <c r="I65" s="237"/>
      <c r="J65" s="238" t="s">
        <v>250</v>
      </c>
      <c r="K65" s="238"/>
      <c r="L65" s="238"/>
      <c r="M65" s="238"/>
      <c r="N65" s="238"/>
      <c r="O65" s="238"/>
      <c r="P65" s="238"/>
      <c r="Q65" s="238"/>
      <c r="R65" s="238"/>
      <c r="S65" s="238"/>
      <c r="T65" s="237" t="s">
        <v>421</v>
      </c>
      <c r="U65" s="237"/>
      <c r="V65" s="367" t="s">
        <v>512</v>
      </c>
      <c r="W65" s="237"/>
      <c r="X65" s="237" t="s">
        <v>251</v>
      </c>
      <c r="Y65" s="237"/>
      <c r="Z65" s="237"/>
      <c r="AA65" s="416" t="s">
        <v>517</v>
      </c>
      <c r="AB65" s="417"/>
      <c r="AC65" s="417"/>
      <c r="AD65" s="418"/>
    </row>
    <row r="66" spans="1:30" s="80" customFormat="1" ht="49.5" customHeight="1">
      <c r="A66" s="237" t="s">
        <v>252</v>
      </c>
      <c r="B66" s="237"/>
      <c r="C66" s="237"/>
      <c r="D66" s="237"/>
      <c r="E66" s="237"/>
      <c r="F66" s="237" t="s">
        <v>253</v>
      </c>
      <c r="G66" s="237" t="s">
        <v>254</v>
      </c>
      <c r="H66" s="237"/>
      <c r="I66" s="237"/>
      <c r="J66" s="238" t="s">
        <v>255</v>
      </c>
      <c r="K66" s="238"/>
      <c r="L66" s="238"/>
      <c r="M66" s="238"/>
      <c r="N66" s="238"/>
      <c r="O66" s="238"/>
      <c r="P66" s="238"/>
      <c r="Q66" s="238"/>
      <c r="R66" s="238"/>
      <c r="S66" s="238"/>
      <c r="T66" s="237"/>
      <c r="U66" s="237"/>
      <c r="V66" s="367" t="s">
        <v>513</v>
      </c>
      <c r="W66" s="237"/>
      <c r="X66" s="349" t="s">
        <v>570</v>
      </c>
      <c r="Y66" s="386"/>
      <c r="Z66" s="387"/>
      <c r="AA66" s="377" t="s">
        <v>518</v>
      </c>
      <c r="AB66" s="378"/>
      <c r="AC66" s="378"/>
      <c r="AD66" s="379"/>
    </row>
    <row r="67" spans="1:30" s="80" customFormat="1" ht="49.5" customHeight="1">
      <c r="A67" s="237"/>
      <c r="B67" s="237"/>
      <c r="C67" s="237"/>
      <c r="D67" s="237"/>
      <c r="E67" s="237"/>
      <c r="F67" s="237"/>
      <c r="G67" s="237" t="s">
        <v>256</v>
      </c>
      <c r="H67" s="237"/>
      <c r="I67" s="237"/>
      <c r="J67" s="238" t="s">
        <v>257</v>
      </c>
      <c r="K67" s="238"/>
      <c r="L67" s="238"/>
      <c r="M67" s="238"/>
      <c r="N67" s="238"/>
      <c r="O67" s="238"/>
      <c r="P67" s="238"/>
      <c r="Q67" s="238"/>
      <c r="R67" s="238"/>
      <c r="S67" s="238"/>
      <c r="T67" s="237"/>
      <c r="U67" s="237"/>
      <c r="V67" s="237"/>
      <c r="W67" s="237"/>
      <c r="X67" s="358"/>
      <c r="Y67" s="388"/>
      <c r="Z67" s="389"/>
      <c r="AA67" s="380"/>
      <c r="AB67" s="381"/>
      <c r="AC67" s="381"/>
      <c r="AD67" s="382"/>
    </row>
    <row r="68" spans="1:30" s="80" customFormat="1" ht="196.5" customHeight="1">
      <c r="A68" s="237"/>
      <c r="B68" s="237"/>
      <c r="C68" s="237"/>
      <c r="D68" s="237"/>
      <c r="E68" s="237"/>
      <c r="F68" s="237" t="s">
        <v>216</v>
      </c>
      <c r="G68" s="237" t="s">
        <v>258</v>
      </c>
      <c r="H68" s="237"/>
      <c r="I68" s="237"/>
      <c r="J68" s="239" t="s">
        <v>217</v>
      </c>
      <c r="K68" s="240"/>
      <c r="L68" s="240"/>
      <c r="M68" s="240"/>
      <c r="N68" s="240"/>
      <c r="O68" s="240"/>
      <c r="P68" s="240"/>
      <c r="Q68" s="240"/>
      <c r="R68" s="240"/>
      <c r="S68" s="241"/>
      <c r="T68" s="237"/>
      <c r="U68" s="237"/>
      <c r="V68" s="237"/>
      <c r="W68" s="237"/>
      <c r="X68" s="358"/>
      <c r="Y68" s="388"/>
      <c r="Z68" s="389"/>
      <c r="AA68" s="380"/>
      <c r="AB68" s="381"/>
      <c r="AC68" s="381"/>
      <c r="AD68" s="382"/>
    </row>
    <row r="69" spans="1:30" s="80" customFormat="1" ht="216" customHeight="1">
      <c r="A69" s="237"/>
      <c r="B69" s="237"/>
      <c r="C69" s="237"/>
      <c r="D69" s="237"/>
      <c r="E69" s="237"/>
      <c r="F69" s="237"/>
      <c r="G69" s="237" t="s">
        <v>249</v>
      </c>
      <c r="H69" s="237"/>
      <c r="I69" s="237"/>
      <c r="J69" s="239" t="s">
        <v>218</v>
      </c>
      <c r="K69" s="240"/>
      <c r="L69" s="240"/>
      <c r="M69" s="240"/>
      <c r="N69" s="240"/>
      <c r="O69" s="240"/>
      <c r="P69" s="240"/>
      <c r="Q69" s="240"/>
      <c r="R69" s="240"/>
      <c r="S69" s="241"/>
      <c r="T69" s="237"/>
      <c r="U69" s="237"/>
      <c r="V69" s="237"/>
      <c r="W69" s="237"/>
      <c r="X69" s="358"/>
      <c r="Y69" s="388"/>
      <c r="Z69" s="389"/>
      <c r="AA69" s="380"/>
      <c r="AB69" s="381"/>
      <c r="AC69" s="381"/>
      <c r="AD69" s="382"/>
    </row>
    <row r="70" spans="1:30" s="80" customFormat="1" ht="44.25" customHeight="1">
      <c r="A70" s="237" t="s">
        <v>259</v>
      </c>
      <c r="B70" s="237"/>
      <c r="C70" s="237"/>
      <c r="D70" s="237"/>
      <c r="E70" s="237"/>
      <c r="F70" s="366" t="s">
        <v>253</v>
      </c>
      <c r="G70" s="237" t="s">
        <v>254</v>
      </c>
      <c r="H70" s="237"/>
      <c r="I70" s="237"/>
      <c r="J70" s="238" t="s">
        <v>260</v>
      </c>
      <c r="K70" s="238"/>
      <c r="L70" s="238"/>
      <c r="M70" s="238"/>
      <c r="N70" s="238"/>
      <c r="O70" s="238"/>
      <c r="P70" s="238"/>
      <c r="Q70" s="238"/>
      <c r="R70" s="238"/>
      <c r="S70" s="238"/>
      <c r="T70" s="237"/>
      <c r="U70" s="237"/>
      <c r="V70" s="367" t="s">
        <v>514</v>
      </c>
      <c r="W70" s="237"/>
      <c r="X70" s="358"/>
      <c r="Y70" s="388"/>
      <c r="Z70" s="389"/>
      <c r="AA70" s="380"/>
      <c r="AB70" s="381"/>
      <c r="AC70" s="381"/>
      <c r="AD70" s="382"/>
    </row>
    <row r="71" spans="1:30" s="80" customFormat="1" ht="44.25" customHeight="1">
      <c r="A71" s="237"/>
      <c r="B71" s="237"/>
      <c r="C71" s="237"/>
      <c r="D71" s="237"/>
      <c r="E71" s="237"/>
      <c r="F71" s="366"/>
      <c r="G71" s="237" t="s">
        <v>256</v>
      </c>
      <c r="H71" s="237"/>
      <c r="I71" s="237"/>
      <c r="J71" s="238" t="s">
        <v>261</v>
      </c>
      <c r="K71" s="238"/>
      <c r="L71" s="238"/>
      <c r="M71" s="238"/>
      <c r="N71" s="238"/>
      <c r="O71" s="238"/>
      <c r="P71" s="238"/>
      <c r="Q71" s="238"/>
      <c r="R71" s="238"/>
      <c r="S71" s="238"/>
      <c r="T71" s="237"/>
      <c r="U71" s="237"/>
      <c r="V71" s="237"/>
      <c r="W71" s="237"/>
      <c r="X71" s="358"/>
      <c r="Y71" s="388"/>
      <c r="Z71" s="389"/>
      <c r="AA71" s="380"/>
      <c r="AB71" s="381"/>
      <c r="AC71" s="381"/>
      <c r="AD71" s="382"/>
    </row>
    <row r="72" spans="1:30" s="80" customFormat="1" ht="135" customHeight="1">
      <c r="A72" s="237"/>
      <c r="B72" s="237"/>
      <c r="C72" s="237"/>
      <c r="D72" s="237"/>
      <c r="E72" s="237"/>
      <c r="F72" s="237" t="s">
        <v>216</v>
      </c>
      <c r="G72" s="237" t="s">
        <v>258</v>
      </c>
      <c r="H72" s="237"/>
      <c r="I72" s="237"/>
      <c r="J72" s="238" t="s">
        <v>219</v>
      </c>
      <c r="K72" s="238"/>
      <c r="L72" s="238"/>
      <c r="M72" s="238"/>
      <c r="N72" s="238"/>
      <c r="O72" s="238"/>
      <c r="P72" s="238"/>
      <c r="Q72" s="238"/>
      <c r="R72" s="238"/>
      <c r="S72" s="238"/>
      <c r="T72" s="237"/>
      <c r="U72" s="237"/>
      <c r="V72" s="237"/>
      <c r="W72" s="237"/>
      <c r="X72" s="358"/>
      <c r="Y72" s="388"/>
      <c r="Z72" s="389"/>
      <c r="AA72" s="380"/>
      <c r="AB72" s="381"/>
      <c r="AC72" s="381"/>
      <c r="AD72" s="382"/>
    </row>
    <row r="73" spans="1:30" s="80" customFormat="1" ht="53.25" customHeight="1">
      <c r="A73" s="237"/>
      <c r="B73" s="237"/>
      <c r="C73" s="237"/>
      <c r="D73" s="237"/>
      <c r="E73" s="237"/>
      <c r="F73" s="237"/>
      <c r="G73" s="237" t="s">
        <v>249</v>
      </c>
      <c r="H73" s="237"/>
      <c r="I73" s="237"/>
      <c r="J73" s="238" t="s">
        <v>220</v>
      </c>
      <c r="K73" s="238"/>
      <c r="L73" s="238"/>
      <c r="M73" s="238"/>
      <c r="N73" s="238"/>
      <c r="O73" s="238"/>
      <c r="P73" s="238"/>
      <c r="Q73" s="238"/>
      <c r="R73" s="238"/>
      <c r="S73" s="238"/>
      <c r="T73" s="237"/>
      <c r="U73" s="237"/>
      <c r="V73" s="237"/>
      <c r="W73" s="237"/>
      <c r="X73" s="390"/>
      <c r="Y73" s="391"/>
      <c r="Z73" s="392"/>
      <c r="AA73" s="380"/>
      <c r="AB73" s="381"/>
      <c r="AC73" s="381"/>
      <c r="AD73" s="382"/>
    </row>
    <row r="74" spans="1:30" s="80" customFormat="1" ht="87.75" customHeight="1">
      <c r="A74" s="237" t="s">
        <v>262</v>
      </c>
      <c r="B74" s="237"/>
      <c r="C74" s="237"/>
      <c r="D74" s="237"/>
      <c r="E74" s="237"/>
      <c r="F74" s="237" t="s">
        <v>249</v>
      </c>
      <c r="G74" s="237"/>
      <c r="H74" s="237"/>
      <c r="I74" s="237"/>
      <c r="J74" s="238" t="s">
        <v>263</v>
      </c>
      <c r="K74" s="238"/>
      <c r="L74" s="238"/>
      <c r="M74" s="238"/>
      <c r="N74" s="238"/>
      <c r="O74" s="238"/>
      <c r="P74" s="238"/>
      <c r="Q74" s="238"/>
      <c r="R74" s="238"/>
      <c r="S74" s="238"/>
      <c r="T74" s="237"/>
      <c r="U74" s="237"/>
      <c r="V74" s="367" t="s">
        <v>515</v>
      </c>
      <c r="W74" s="237"/>
      <c r="X74" s="239" t="s">
        <v>577</v>
      </c>
      <c r="Y74" s="240"/>
      <c r="Z74" s="241"/>
      <c r="AA74" s="383"/>
      <c r="AB74" s="384"/>
      <c r="AC74" s="384"/>
      <c r="AD74" s="385"/>
    </row>
    <row r="75" spans="1:30" s="80" customFormat="1" ht="288.75" customHeight="1">
      <c r="A75" s="368" t="s">
        <v>403</v>
      </c>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70"/>
    </row>
    <row r="76" spans="1:30" s="80" customFormat="1" ht="117.75" customHeight="1">
      <c r="A76" s="371"/>
      <c r="B76" s="372"/>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3"/>
    </row>
    <row r="77" spans="1:30" s="80" customFormat="1" ht="31.5" customHeight="1">
      <c r="A77" s="374"/>
      <c r="B77" s="375"/>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6"/>
    </row>
    <row r="78" spans="1:30" s="80" customFormat="1" ht="15" customHeight="1">
      <c r="A78" s="88"/>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row>
    <row r="79" spans="1:30" s="80" customFormat="1" ht="31.5" customHeight="1">
      <c r="A79" s="83" t="s">
        <v>305</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row>
    <row r="80" spans="1:30" s="80" customFormat="1" ht="31.5" customHeight="1">
      <c r="A80" s="242" t="s">
        <v>288</v>
      </c>
      <c r="B80" s="243"/>
      <c r="C80" s="243"/>
      <c r="D80" s="243"/>
      <c r="E80" s="244"/>
      <c r="F80" s="242" t="s">
        <v>289</v>
      </c>
      <c r="G80" s="243"/>
      <c r="H80" s="243"/>
      <c r="I80" s="243"/>
      <c r="J80" s="243"/>
      <c r="K80" s="243"/>
      <c r="L80" s="243"/>
      <c r="M80" s="243"/>
      <c r="N80" s="243"/>
      <c r="O80" s="243"/>
      <c r="P80" s="243"/>
      <c r="Q80" s="243"/>
      <c r="R80" s="243"/>
      <c r="S80" s="244"/>
      <c r="T80" s="248" t="s">
        <v>290</v>
      </c>
      <c r="U80" s="248"/>
      <c r="V80" s="248"/>
      <c r="W80" s="248"/>
      <c r="X80" s="248"/>
      <c r="Y80" s="248"/>
      <c r="Z80" s="248"/>
      <c r="AA80" s="248"/>
      <c r="AB80" s="248"/>
      <c r="AC80" s="248"/>
      <c r="AD80" s="248"/>
    </row>
    <row r="81" spans="1:30" s="80" customFormat="1" ht="136.5" customHeight="1">
      <c r="A81" s="235" t="s">
        <v>291</v>
      </c>
      <c r="B81" s="236"/>
      <c r="C81" s="236"/>
      <c r="D81" s="236" t="s">
        <v>292</v>
      </c>
      <c r="E81" s="236"/>
      <c r="F81" s="249" t="s">
        <v>299</v>
      </c>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row>
    <row r="82" spans="1:30" s="80" customFormat="1" ht="136.5" customHeight="1">
      <c r="A82" s="236" t="s">
        <v>300</v>
      </c>
      <c r="B82" s="236"/>
      <c r="C82" s="236"/>
      <c r="D82" s="235" t="s">
        <v>301</v>
      </c>
      <c r="E82" s="236"/>
      <c r="F82" s="245" t="s">
        <v>302</v>
      </c>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7"/>
    </row>
    <row r="83" spans="1:30" s="80" customFormat="1" ht="136.5" customHeight="1">
      <c r="A83" s="236"/>
      <c r="B83" s="236"/>
      <c r="C83" s="236"/>
      <c r="D83" s="235" t="s">
        <v>303</v>
      </c>
      <c r="E83" s="236"/>
      <c r="F83" s="245" t="s">
        <v>304</v>
      </c>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8"/>
    </row>
    <row r="84" spans="1:30" s="80" customFormat="1" ht="21.75" customHeight="1">
      <c r="A84" s="90"/>
      <c r="B84" s="90"/>
      <c r="C84" s="90"/>
      <c r="D84" s="90"/>
      <c r="E84" s="90"/>
      <c r="F84" s="20"/>
      <c r="G84" s="14"/>
      <c r="H84" s="14"/>
      <c r="I84" s="14"/>
      <c r="J84" s="14"/>
      <c r="K84" s="14"/>
      <c r="L84" s="14"/>
      <c r="M84" s="14"/>
      <c r="N84" s="14"/>
      <c r="O84" s="14"/>
      <c r="P84" s="14"/>
      <c r="Q84" s="14"/>
      <c r="R84" s="14"/>
      <c r="S84" s="14"/>
      <c r="T84" s="8"/>
      <c r="U84" s="8"/>
      <c r="V84" s="8"/>
      <c r="W84" s="8"/>
      <c r="X84" s="8"/>
      <c r="Y84" s="8"/>
      <c r="Z84" s="8"/>
      <c r="AA84" s="8"/>
      <c r="AB84" s="8"/>
      <c r="AC84" s="8"/>
      <c r="AD84" s="8"/>
    </row>
    <row r="85" spans="1:30" s="80" customFormat="1" ht="39.75" customHeight="1">
      <c r="A85" s="83" t="s">
        <v>287</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0" s="80" customFormat="1" ht="63" customHeight="1">
      <c r="A86" s="242" t="s">
        <v>288</v>
      </c>
      <c r="B86" s="243"/>
      <c r="C86" s="243"/>
      <c r="D86" s="243"/>
      <c r="E86" s="244"/>
      <c r="F86" s="242" t="s">
        <v>289</v>
      </c>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4"/>
    </row>
    <row r="87" spans="1:30" s="80" customFormat="1" ht="83.25" customHeight="1">
      <c r="A87" s="236" t="s">
        <v>306</v>
      </c>
      <c r="B87" s="236"/>
      <c r="C87" s="236"/>
      <c r="D87" s="236" t="s">
        <v>307</v>
      </c>
      <c r="E87" s="236"/>
      <c r="F87" s="249" t="s">
        <v>308</v>
      </c>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row>
    <row r="88" spans="1:30" s="80" customFormat="1" ht="63" customHeight="1">
      <c r="A88" s="236"/>
      <c r="B88" s="236"/>
      <c r="C88" s="236"/>
      <c r="D88" s="236" t="s">
        <v>309</v>
      </c>
      <c r="E88" s="236"/>
      <c r="F88" s="305" t="s">
        <v>310</v>
      </c>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row>
    <row r="89" spans="1:30" s="80" customFormat="1" ht="63" customHeight="1">
      <c r="A89" s="236" t="s">
        <v>311</v>
      </c>
      <c r="B89" s="236"/>
      <c r="C89" s="236"/>
      <c r="D89" s="236" t="s">
        <v>307</v>
      </c>
      <c r="E89" s="236"/>
      <c r="F89" s="393" t="s">
        <v>312</v>
      </c>
      <c r="G89" s="246"/>
      <c r="H89" s="246"/>
      <c r="I89" s="246"/>
      <c r="J89" s="246"/>
      <c r="K89" s="246"/>
      <c r="L89" s="246"/>
      <c r="M89" s="246"/>
      <c r="N89" s="246"/>
      <c r="O89" s="246"/>
      <c r="P89" s="246"/>
      <c r="Q89" s="246"/>
      <c r="R89" s="246"/>
      <c r="S89" s="247"/>
      <c r="T89" s="245" t="s">
        <v>313</v>
      </c>
      <c r="U89" s="246"/>
      <c r="V89" s="246"/>
      <c r="W89" s="246"/>
      <c r="X89" s="246"/>
      <c r="Y89" s="246"/>
      <c r="Z89" s="246"/>
      <c r="AA89" s="246"/>
      <c r="AB89" s="246"/>
      <c r="AC89" s="246"/>
      <c r="AD89" s="247"/>
    </row>
    <row r="90" spans="1:30" s="80" customFormat="1" ht="66.75" customHeight="1">
      <c r="A90" s="236"/>
      <c r="B90" s="236"/>
      <c r="C90" s="236"/>
      <c r="D90" s="236" t="s">
        <v>309</v>
      </c>
      <c r="E90" s="236"/>
      <c r="F90" s="245" t="s">
        <v>314</v>
      </c>
      <c r="G90" s="246"/>
      <c r="H90" s="246"/>
      <c r="I90" s="246"/>
      <c r="J90" s="246"/>
      <c r="K90" s="246"/>
      <c r="L90" s="246"/>
      <c r="M90" s="246"/>
      <c r="N90" s="246"/>
      <c r="O90" s="246"/>
      <c r="P90" s="246"/>
      <c r="Q90" s="246"/>
      <c r="R90" s="246"/>
      <c r="S90" s="247"/>
      <c r="T90" s="257"/>
      <c r="U90" s="258"/>
      <c r="V90" s="258"/>
      <c r="W90" s="258"/>
      <c r="X90" s="258"/>
      <c r="Y90" s="258"/>
      <c r="Z90" s="258"/>
      <c r="AA90" s="258"/>
      <c r="AB90" s="258"/>
      <c r="AC90" s="258"/>
      <c r="AD90" s="259"/>
    </row>
    <row r="91" spans="1:30" s="80" customFormat="1" ht="46.5" customHeight="1">
      <c r="A91" s="93" t="s">
        <v>315</v>
      </c>
      <c r="B91" s="90"/>
      <c r="C91" s="90"/>
      <c r="D91" s="90"/>
      <c r="E91" s="90"/>
      <c r="F91" s="20"/>
      <c r="G91" s="14"/>
      <c r="H91" s="14"/>
      <c r="I91" s="14"/>
      <c r="J91" s="14"/>
      <c r="K91" s="14"/>
      <c r="L91" s="14"/>
      <c r="M91" s="14"/>
      <c r="N91" s="14"/>
      <c r="O91" s="14"/>
      <c r="P91" s="14"/>
      <c r="Q91" s="14"/>
      <c r="R91" s="14"/>
      <c r="S91" s="14"/>
      <c r="T91" s="8"/>
      <c r="U91" s="8"/>
      <c r="V91" s="8"/>
      <c r="W91" s="8"/>
      <c r="X91" s="8"/>
      <c r="Y91" s="8"/>
      <c r="Z91" s="8"/>
      <c r="AA91" s="8"/>
      <c r="AB91" s="8"/>
      <c r="AC91" s="8"/>
      <c r="AD91" s="8"/>
    </row>
    <row r="92" spans="1:30" s="80" customFormat="1" ht="46.5" customHeight="1">
      <c r="A92" s="93" t="s">
        <v>316</v>
      </c>
      <c r="B92" s="90"/>
      <c r="C92" s="90"/>
      <c r="D92" s="90"/>
      <c r="E92" s="90"/>
      <c r="F92" s="20"/>
      <c r="G92" s="14"/>
      <c r="H92" s="14"/>
      <c r="I92" s="14"/>
      <c r="J92" s="14"/>
      <c r="K92" s="14"/>
      <c r="L92" s="14"/>
      <c r="M92" s="14"/>
      <c r="N92" s="14"/>
      <c r="O92" s="14"/>
      <c r="P92" s="14"/>
      <c r="Q92" s="14"/>
      <c r="R92" s="14"/>
      <c r="S92" s="14"/>
      <c r="T92" s="8"/>
      <c r="U92" s="8"/>
      <c r="V92" s="8"/>
      <c r="W92" s="8"/>
      <c r="X92" s="8"/>
      <c r="Y92" s="8"/>
      <c r="Z92" s="8"/>
      <c r="AA92" s="8"/>
      <c r="AB92" s="8"/>
      <c r="AC92" s="8"/>
      <c r="AD92" s="8"/>
    </row>
    <row r="93" spans="1:30" s="80" customFormat="1" ht="66.75" customHeight="1">
      <c r="A93" s="93"/>
      <c r="B93" s="90"/>
      <c r="C93" s="90"/>
      <c r="D93" s="90"/>
      <c r="E93" s="90"/>
      <c r="F93" s="20"/>
      <c r="G93" s="14"/>
      <c r="H93" s="14"/>
      <c r="I93" s="14"/>
      <c r="J93" s="14"/>
      <c r="K93" s="14"/>
      <c r="L93" s="14"/>
      <c r="M93" s="14"/>
      <c r="N93" s="14"/>
      <c r="O93" s="14"/>
      <c r="P93" s="14"/>
      <c r="Q93" s="14"/>
      <c r="R93" s="14"/>
      <c r="S93" s="14"/>
      <c r="T93" s="8"/>
      <c r="U93" s="8"/>
      <c r="V93" s="8"/>
      <c r="W93" s="8"/>
      <c r="X93" s="8"/>
      <c r="Y93" s="8"/>
      <c r="Z93" s="8"/>
      <c r="AA93" s="8"/>
      <c r="AB93" s="8"/>
      <c r="AC93" s="8"/>
      <c r="AD93" s="8"/>
    </row>
    <row r="94" spans="1:30" s="80" customFormat="1" ht="31.5" customHeight="1">
      <c r="A94" s="83" t="s">
        <v>317</v>
      </c>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row>
    <row r="95" spans="1:30" s="80" customFormat="1" ht="31.5" customHeight="1">
      <c r="A95" s="270" t="s">
        <v>230</v>
      </c>
      <c r="B95" s="270"/>
      <c r="C95" s="270"/>
      <c r="D95" s="270" t="s">
        <v>231</v>
      </c>
      <c r="E95" s="270"/>
      <c r="F95" s="270"/>
      <c r="G95" s="270"/>
      <c r="H95" s="270"/>
      <c r="I95" s="270" t="s">
        <v>232</v>
      </c>
      <c r="J95" s="270"/>
      <c r="K95" s="270"/>
      <c r="L95" s="270" t="s">
        <v>318</v>
      </c>
      <c r="M95" s="270"/>
      <c r="N95" s="270"/>
      <c r="O95" s="270"/>
      <c r="P95" s="270"/>
      <c r="Q95" s="270"/>
      <c r="R95" s="270"/>
      <c r="S95" s="270"/>
      <c r="T95" s="270"/>
      <c r="U95" s="270"/>
      <c r="V95" s="270"/>
      <c r="W95" s="270"/>
      <c r="X95" s="270"/>
      <c r="Y95" s="270"/>
      <c r="Z95" s="270"/>
      <c r="AA95" s="270"/>
      <c r="AB95" s="270"/>
      <c r="AC95" s="270"/>
      <c r="AD95" s="270"/>
    </row>
    <row r="96" spans="1:30" s="80" customFormat="1" ht="31.5" customHeight="1">
      <c r="A96" s="261" t="s">
        <v>319</v>
      </c>
      <c r="B96" s="262"/>
      <c r="C96" s="263"/>
      <c r="D96" s="271" t="s">
        <v>320</v>
      </c>
      <c r="E96" s="271"/>
      <c r="F96" s="271"/>
      <c r="G96" s="271"/>
      <c r="H96" s="271"/>
      <c r="I96" s="271">
        <v>2</v>
      </c>
      <c r="J96" s="271"/>
      <c r="K96" s="271"/>
      <c r="L96" s="272" t="s">
        <v>321</v>
      </c>
      <c r="M96" s="273"/>
      <c r="N96" s="273"/>
      <c r="O96" s="273"/>
      <c r="P96" s="273"/>
      <c r="Q96" s="273"/>
      <c r="R96" s="273"/>
      <c r="S96" s="273"/>
      <c r="T96" s="273"/>
      <c r="U96" s="273"/>
      <c r="V96" s="273"/>
      <c r="W96" s="273"/>
      <c r="X96" s="273"/>
      <c r="Y96" s="273"/>
      <c r="Z96" s="273"/>
      <c r="AA96" s="273"/>
      <c r="AB96" s="273"/>
      <c r="AC96" s="273"/>
      <c r="AD96" s="274"/>
    </row>
    <row r="97" spans="1:30" s="80" customFormat="1" ht="31.5" customHeight="1">
      <c r="A97" s="264"/>
      <c r="B97" s="265"/>
      <c r="C97" s="266"/>
      <c r="D97" s="271" t="s">
        <v>233</v>
      </c>
      <c r="E97" s="271"/>
      <c r="F97" s="271"/>
      <c r="G97" s="271"/>
      <c r="H97" s="271"/>
      <c r="I97" s="271">
        <v>4</v>
      </c>
      <c r="J97" s="271"/>
      <c r="K97" s="271"/>
      <c r="L97" s="275"/>
      <c r="M97" s="276"/>
      <c r="N97" s="276"/>
      <c r="O97" s="276"/>
      <c r="P97" s="276"/>
      <c r="Q97" s="276"/>
      <c r="R97" s="276"/>
      <c r="S97" s="276"/>
      <c r="T97" s="276"/>
      <c r="U97" s="276"/>
      <c r="V97" s="276"/>
      <c r="W97" s="276"/>
      <c r="X97" s="276"/>
      <c r="Y97" s="276"/>
      <c r="Z97" s="276"/>
      <c r="AA97" s="276"/>
      <c r="AB97" s="276"/>
      <c r="AC97" s="276"/>
      <c r="AD97" s="277"/>
    </row>
    <row r="98" spans="1:30" s="80" customFormat="1" ht="31.5" customHeight="1">
      <c r="A98" s="264"/>
      <c r="B98" s="265"/>
      <c r="C98" s="266"/>
      <c r="D98" s="271" t="s">
        <v>234</v>
      </c>
      <c r="E98" s="271"/>
      <c r="F98" s="271"/>
      <c r="G98" s="271"/>
      <c r="H98" s="271"/>
      <c r="I98" s="271">
        <v>6</v>
      </c>
      <c r="J98" s="271"/>
      <c r="K98" s="271"/>
      <c r="L98" s="275"/>
      <c r="M98" s="276"/>
      <c r="N98" s="276"/>
      <c r="O98" s="276"/>
      <c r="P98" s="276"/>
      <c r="Q98" s="276"/>
      <c r="R98" s="276"/>
      <c r="S98" s="276"/>
      <c r="T98" s="276"/>
      <c r="U98" s="276"/>
      <c r="V98" s="276"/>
      <c r="W98" s="276"/>
      <c r="X98" s="276"/>
      <c r="Y98" s="276"/>
      <c r="Z98" s="276"/>
      <c r="AA98" s="276"/>
      <c r="AB98" s="276"/>
      <c r="AC98" s="276"/>
      <c r="AD98" s="277"/>
    </row>
    <row r="99" spans="1:30" s="80" customFormat="1" ht="31.5" customHeight="1">
      <c r="A99" s="264"/>
      <c r="B99" s="265"/>
      <c r="C99" s="266"/>
      <c r="D99" s="271" t="s">
        <v>235</v>
      </c>
      <c r="E99" s="271"/>
      <c r="F99" s="271"/>
      <c r="G99" s="271"/>
      <c r="H99" s="271"/>
      <c r="I99" s="271">
        <v>8</v>
      </c>
      <c r="J99" s="271"/>
      <c r="K99" s="271"/>
      <c r="L99" s="275"/>
      <c r="M99" s="276"/>
      <c r="N99" s="276"/>
      <c r="O99" s="276"/>
      <c r="P99" s="276"/>
      <c r="Q99" s="276"/>
      <c r="R99" s="276"/>
      <c r="S99" s="276"/>
      <c r="T99" s="276"/>
      <c r="U99" s="276"/>
      <c r="V99" s="276"/>
      <c r="W99" s="276"/>
      <c r="X99" s="276"/>
      <c r="Y99" s="276"/>
      <c r="Z99" s="276"/>
      <c r="AA99" s="276"/>
      <c r="AB99" s="276"/>
      <c r="AC99" s="276"/>
      <c r="AD99" s="277"/>
    </row>
    <row r="100" spans="1:30" s="80" customFormat="1" ht="31.5" customHeight="1">
      <c r="A100" s="264"/>
      <c r="B100" s="265"/>
      <c r="C100" s="266"/>
      <c r="D100" s="271" t="s">
        <v>236</v>
      </c>
      <c r="E100" s="271"/>
      <c r="F100" s="271"/>
      <c r="G100" s="271"/>
      <c r="H100" s="271"/>
      <c r="I100" s="271">
        <v>10</v>
      </c>
      <c r="J100" s="271"/>
      <c r="K100" s="271"/>
      <c r="L100" s="275"/>
      <c r="M100" s="276"/>
      <c r="N100" s="276"/>
      <c r="O100" s="276"/>
      <c r="P100" s="276"/>
      <c r="Q100" s="276"/>
      <c r="R100" s="276"/>
      <c r="S100" s="276"/>
      <c r="T100" s="276"/>
      <c r="U100" s="276"/>
      <c r="V100" s="276"/>
      <c r="W100" s="276"/>
      <c r="X100" s="276"/>
      <c r="Y100" s="276"/>
      <c r="Z100" s="276"/>
      <c r="AA100" s="276"/>
      <c r="AB100" s="276"/>
      <c r="AC100" s="276"/>
      <c r="AD100" s="277"/>
    </row>
    <row r="101" spans="1:30" s="80" customFormat="1" ht="31.5" customHeight="1">
      <c r="A101" s="264"/>
      <c r="B101" s="265"/>
      <c r="C101" s="266"/>
      <c r="D101" s="271" t="s">
        <v>237</v>
      </c>
      <c r="E101" s="271"/>
      <c r="F101" s="271"/>
      <c r="G101" s="271"/>
      <c r="H101" s="271"/>
      <c r="I101" s="271">
        <v>12</v>
      </c>
      <c r="J101" s="271"/>
      <c r="K101" s="271"/>
      <c r="L101" s="275"/>
      <c r="M101" s="276"/>
      <c r="N101" s="276"/>
      <c r="O101" s="276"/>
      <c r="P101" s="276"/>
      <c r="Q101" s="276"/>
      <c r="R101" s="276"/>
      <c r="S101" s="276"/>
      <c r="T101" s="276"/>
      <c r="U101" s="276"/>
      <c r="V101" s="276"/>
      <c r="W101" s="276"/>
      <c r="X101" s="276"/>
      <c r="Y101" s="276"/>
      <c r="Z101" s="276"/>
      <c r="AA101" s="276"/>
      <c r="AB101" s="276"/>
      <c r="AC101" s="276"/>
      <c r="AD101" s="277"/>
    </row>
    <row r="102" spans="1:30" s="80" customFormat="1" ht="31.5" customHeight="1">
      <c r="A102" s="264"/>
      <c r="B102" s="265"/>
      <c r="C102" s="266"/>
      <c r="D102" s="271" t="s">
        <v>238</v>
      </c>
      <c r="E102" s="271"/>
      <c r="F102" s="271"/>
      <c r="G102" s="271"/>
      <c r="H102" s="271"/>
      <c r="I102" s="271">
        <v>14</v>
      </c>
      <c r="J102" s="271"/>
      <c r="K102" s="271"/>
      <c r="L102" s="275"/>
      <c r="M102" s="276"/>
      <c r="N102" s="276"/>
      <c r="O102" s="276"/>
      <c r="P102" s="276"/>
      <c r="Q102" s="276"/>
      <c r="R102" s="276"/>
      <c r="S102" s="276"/>
      <c r="T102" s="276"/>
      <c r="U102" s="276"/>
      <c r="V102" s="276"/>
      <c r="W102" s="276"/>
      <c r="X102" s="276"/>
      <c r="Y102" s="276"/>
      <c r="Z102" s="276"/>
      <c r="AA102" s="276"/>
      <c r="AB102" s="276"/>
      <c r="AC102" s="276"/>
      <c r="AD102" s="277"/>
    </row>
    <row r="103" spans="1:30" s="80" customFormat="1" ht="31.5" customHeight="1">
      <c r="A103" s="264"/>
      <c r="B103" s="265"/>
      <c r="C103" s="266"/>
      <c r="D103" s="271" t="s">
        <v>239</v>
      </c>
      <c r="E103" s="271"/>
      <c r="F103" s="271"/>
      <c r="G103" s="271"/>
      <c r="H103" s="271"/>
      <c r="I103" s="271">
        <v>16</v>
      </c>
      <c r="J103" s="271"/>
      <c r="K103" s="271"/>
      <c r="L103" s="275"/>
      <c r="M103" s="276"/>
      <c r="N103" s="276"/>
      <c r="O103" s="276"/>
      <c r="P103" s="276"/>
      <c r="Q103" s="276"/>
      <c r="R103" s="276"/>
      <c r="S103" s="276"/>
      <c r="T103" s="276"/>
      <c r="U103" s="276"/>
      <c r="V103" s="276"/>
      <c r="W103" s="276"/>
      <c r="X103" s="276"/>
      <c r="Y103" s="276"/>
      <c r="Z103" s="276"/>
      <c r="AA103" s="276"/>
      <c r="AB103" s="276"/>
      <c r="AC103" s="276"/>
      <c r="AD103" s="277"/>
    </row>
    <row r="104" spans="1:30" s="80" customFormat="1" ht="31.5" customHeight="1">
      <c r="A104" s="264"/>
      <c r="B104" s="265"/>
      <c r="C104" s="266"/>
      <c r="D104" s="271" t="s">
        <v>240</v>
      </c>
      <c r="E104" s="271"/>
      <c r="F104" s="271"/>
      <c r="G104" s="271"/>
      <c r="H104" s="271"/>
      <c r="I104" s="271">
        <v>18</v>
      </c>
      <c r="J104" s="271"/>
      <c r="K104" s="271"/>
      <c r="L104" s="275"/>
      <c r="M104" s="276"/>
      <c r="N104" s="276"/>
      <c r="O104" s="276"/>
      <c r="P104" s="276"/>
      <c r="Q104" s="276"/>
      <c r="R104" s="276"/>
      <c r="S104" s="276"/>
      <c r="T104" s="276"/>
      <c r="U104" s="276"/>
      <c r="V104" s="276"/>
      <c r="W104" s="276"/>
      <c r="X104" s="276"/>
      <c r="Y104" s="276"/>
      <c r="Z104" s="276"/>
      <c r="AA104" s="276"/>
      <c r="AB104" s="276"/>
      <c r="AC104" s="276"/>
      <c r="AD104" s="277"/>
    </row>
    <row r="105" spans="1:30" s="80" customFormat="1" ht="31.5" customHeight="1">
      <c r="A105" s="264"/>
      <c r="B105" s="265"/>
      <c r="C105" s="266"/>
      <c r="D105" s="304" t="s">
        <v>264</v>
      </c>
      <c r="E105" s="304"/>
      <c r="F105" s="304"/>
      <c r="G105" s="304"/>
      <c r="H105" s="304"/>
      <c r="I105" s="304">
        <v>20</v>
      </c>
      <c r="J105" s="304"/>
      <c r="K105" s="304"/>
      <c r="L105" s="275"/>
      <c r="M105" s="276"/>
      <c r="N105" s="276"/>
      <c r="O105" s="276"/>
      <c r="P105" s="276"/>
      <c r="Q105" s="276"/>
      <c r="R105" s="276"/>
      <c r="S105" s="276"/>
      <c r="T105" s="276"/>
      <c r="U105" s="276"/>
      <c r="V105" s="276"/>
      <c r="W105" s="276"/>
      <c r="X105" s="276"/>
      <c r="Y105" s="276"/>
      <c r="Z105" s="276"/>
      <c r="AA105" s="276"/>
      <c r="AB105" s="276"/>
      <c r="AC105" s="276"/>
      <c r="AD105" s="277"/>
    </row>
    <row r="106" spans="1:30" s="80" customFormat="1" ht="31.5" customHeight="1">
      <c r="A106" s="264"/>
      <c r="B106" s="265"/>
      <c r="C106" s="266"/>
      <c r="D106" s="271" t="s">
        <v>265</v>
      </c>
      <c r="E106" s="271"/>
      <c r="F106" s="271"/>
      <c r="G106" s="271"/>
      <c r="H106" s="271"/>
      <c r="I106" s="271">
        <v>22</v>
      </c>
      <c r="J106" s="271"/>
      <c r="K106" s="271"/>
      <c r="L106" s="275"/>
      <c r="M106" s="276"/>
      <c r="N106" s="276"/>
      <c r="O106" s="276"/>
      <c r="P106" s="276"/>
      <c r="Q106" s="276"/>
      <c r="R106" s="276"/>
      <c r="S106" s="276"/>
      <c r="T106" s="276"/>
      <c r="U106" s="276"/>
      <c r="V106" s="276"/>
      <c r="W106" s="276"/>
      <c r="X106" s="276"/>
      <c r="Y106" s="276"/>
      <c r="Z106" s="276"/>
      <c r="AA106" s="276"/>
      <c r="AB106" s="276"/>
      <c r="AC106" s="276"/>
      <c r="AD106" s="277"/>
    </row>
    <row r="107" spans="1:30" s="80" customFormat="1" ht="31.5" customHeight="1">
      <c r="A107" s="264"/>
      <c r="B107" s="265"/>
      <c r="C107" s="266"/>
      <c r="D107" s="271" t="s">
        <v>266</v>
      </c>
      <c r="E107" s="271"/>
      <c r="F107" s="271"/>
      <c r="G107" s="271"/>
      <c r="H107" s="271"/>
      <c r="I107" s="271">
        <v>24</v>
      </c>
      <c r="J107" s="271"/>
      <c r="K107" s="271"/>
      <c r="L107" s="275"/>
      <c r="M107" s="276"/>
      <c r="N107" s="276"/>
      <c r="O107" s="276"/>
      <c r="P107" s="276"/>
      <c r="Q107" s="276"/>
      <c r="R107" s="276"/>
      <c r="S107" s="276"/>
      <c r="T107" s="276"/>
      <c r="U107" s="276"/>
      <c r="V107" s="276"/>
      <c r="W107" s="276"/>
      <c r="X107" s="276"/>
      <c r="Y107" s="276"/>
      <c r="Z107" s="276"/>
      <c r="AA107" s="276"/>
      <c r="AB107" s="276"/>
      <c r="AC107" s="276"/>
      <c r="AD107" s="277"/>
    </row>
    <row r="108" spans="1:30" s="80" customFormat="1" ht="31.5" customHeight="1">
      <c r="A108" s="264"/>
      <c r="B108" s="265"/>
      <c r="C108" s="266"/>
      <c r="D108" s="271" t="s">
        <v>267</v>
      </c>
      <c r="E108" s="271"/>
      <c r="F108" s="271"/>
      <c r="G108" s="271"/>
      <c r="H108" s="271"/>
      <c r="I108" s="271">
        <v>26</v>
      </c>
      <c r="J108" s="271"/>
      <c r="K108" s="271"/>
      <c r="L108" s="275"/>
      <c r="M108" s="276"/>
      <c r="N108" s="276"/>
      <c r="O108" s="276"/>
      <c r="P108" s="276"/>
      <c r="Q108" s="276"/>
      <c r="R108" s="276"/>
      <c r="S108" s="276"/>
      <c r="T108" s="276"/>
      <c r="U108" s="276"/>
      <c r="V108" s="276"/>
      <c r="W108" s="276"/>
      <c r="X108" s="276"/>
      <c r="Y108" s="276"/>
      <c r="Z108" s="276"/>
      <c r="AA108" s="276"/>
      <c r="AB108" s="276"/>
      <c r="AC108" s="276"/>
      <c r="AD108" s="277"/>
    </row>
    <row r="109" spans="1:30" s="80" customFormat="1" ht="31.5" customHeight="1">
      <c r="A109" s="264"/>
      <c r="B109" s="265"/>
      <c r="C109" s="266"/>
      <c r="D109" s="271" t="s">
        <v>268</v>
      </c>
      <c r="E109" s="271"/>
      <c r="F109" s="271"/>
      <c r="G109" s="271"/>
      <c r="H109" s="271"/>
      <c r="I109" s="271">
        <v>28</v>
      </c>
      <c r="J109" s="271"/>
      <c r="K109" s="271"/>
      <c r="L109" s="275"/>
      <c r="M109" s="276"/>
      <c r="N109" s="276"/>
      <c r="O109" s="276"/>
      <c r="P109" s="276"/>
      <c r="Q109" s="276"/>
      <c r="R109" s="276"/>
      <c r="S109" s="276"/>
      <c r="T109" s="276"/>
      <c r="U109" s="276"/>
      <c r="V109" s="276"/>
      <c r="W109" s="276"/>
      <c r="X109" s="276"/>
      <c r="Y109" s="276"/>
      <c r="Z109" s="276"/>
      <c r="AA109" s="276"/>
      <c r="AB109" s="276"/>
      <c r="AC109" s="276"/>
      <c r="AD109" s="277"/>
    </row>
    <row r="110" spans="1:30" s="80" customFormat="1" ht="31.5" customHeight="1">
      <c r="A110" s="264"/>
      <c r="B110" s="265"/>
      <c r="C110" s="266"/>
      <c r="D110" s="271" t="s">
        <v>269</v>
      </c>
      <c r="E110" s="271"/>
      <c r="F110" s="271"/>
      <c r="G110" s="271"/>
      <c r="H110" s="271"/>
      <c r="I110" s="271">
        <v>30</v>
      </c>
      <c r="J110" s="271"/>
      <c r="K110" s="271"/>
      <c r="L110" s="275"/>
      <c r="M110" s="276"/>
      <c r="N110" s="276"/>
      <c r="O110" s="276"/>
      <c r="P110" s="276"/>
      <c r="Q110" s="276"/>
      <c r="R110" s="276"/>
      <c r="S110" s="276"/>
      <c r="T110" s="276"/>
      <c r="U110" s="276"/>
      <c r="V110" s="276"/>
      <c r="W110" s="276"/>
      <c r="X110" s="276"/>
      <c r="Y110" s="276"/>
      <c r="Z110" s="276"/>
      <c r="AA110" s="276"/>
      <c r="AB110" s="276"/>
      <c r="AC110" s="276"/>
      <c r="AD110" s="277"/>
    </row>
    <row r="111" spans="1:30" s="80" customFormat="1" ht="31.5" customHeight="1">
      <c r="A111" s="267"/>
      <c r="B111" s="268"/>
      <c r="C111" s="269"/>
      <c r="D111" s="271" t="s">
        <v>270</v>
      </c>
      <c r="E111" s="271"/>
      <c r="F111" s="271"/>
      <c r="G111" s="271"/>
      <c r="H111" s="271"/>
      <c r="I111" s="271">
        <v>32</v>
      </c>
      <c r="J111" s="271"/>
      <c r="K111" s="271"/>
      <c r="L111" s="278"/>
      <c r="M111" s="279"/>
      <c r="N111" s="279"/>
      <c r="O111" s="279"/>
      <c r="P111" s="279"/>
      <c r="Q111" s="279"/>
      <c r="R111" s="279"/>
      <c r="S111" s="279"/>
      <c r="T111" s="279"/>
      <c r="U111" s="279"/>
      <c r="V111" s="279"/>
      <c r="W111" s="279"/>
      <c r="X111" s="279"/>
      <c r="Y111" s="279"/>
      <c r="Z111" s="279"/>
      <c r="AA111" s="279"/>
      <c r="AB111" s="279"/>
      <c r="AC111" s="279"/>
      <c r="AD111" s="280"/>
    </row>
    <row r="112" spans="1:30" s="80" customFormat="1" ht="31.5" customHeight="1">
      <c r="A112" s="303" t="s">
        <v>322</v>
      </c>
      <c r="B112" s="303"/>
      <c r="C112" s="303"/>
      <c r="D112" s="271" t="s">
        <v>271</v>
      </c>
      <c r="E112" s="271"/>
      <c r="F112" s="271"/>
      <c r="G112" s="271"/>
      <c r="H112" s="271"/>
      <c r="I112" s="271">
        <v>5</v>
      </c>
      <c r="J112" s="271"/>
      <c r="K112" s="271"/>
      <c r="L112" s="301" t="s">
        <v>326</v>
      </c>
      <c r="M112" s="301"/>
      <c r="N112" s="301"/>
      <c r="O112" s="301"/>
      <c r="P112" s="301"/>
      <c r="Q112" s="301"/>
      <c r="R112" s="301"/>
      <c r="S112" s="301"/>
      <c r="T112" s="301"/>
      <c r="U112" s="301"/>
      <c r="V112" s="301"/>
      <c r="W112" s="301"/>
      <c r="X112" s="301"/>
      <c r="Y112" s="301"/>
      <c r="Z112" s="301"/>
      <c r="AA112" s="301"/>
      <c r="AB112" s="301"/>
      <c r="AC112" s="301"/>
      <c r="AD112" s="301"/>
    </row>
    <row r="113" spans="1:30" s="80" customFormat="1" ht="31.5" customHeight="1">
      <c r="A113" s="303"/>
      <c r="B113" s="303"/>
      <c r="C113" s="303"/>
      <c r="D113" s="271" t="s">
        <v>272</v>
      </c>
      <c r="E113" s="271"/>
      <c r="F113" s="271"/>
      <c r="G113" s="271"/>
      <c r="H113" s="271"/>
      <c r="I113" s="271">
        <v>10</v>
      </c>
      <c r="J113" s="271"/>
      <c r="K113" s="271"/>
      <c r="L113" s="301"/>
      <c r="M113" s="301"/>
      <c r="N113" s="301"/>
      <c r="O113" s="301"/>
      <c r="P113" s="301"/>
      <c r="Q113" s="301"/>
      <c r="R113" s="301"/>
      <c r="S113" s="301"/>
      <c r="T113" s="301"/>
      <c r="U113" s="301"/>
      <c r="V113" s="301"/>
      <c r="W113" s="301"/>
      <c r="X113" s="301"/>
      <c r="Y113" s="301"/>
      <c r="Z113" s="301"/>
      <c r="AA113" s="301"/>
      <c r="AB113" s="301"/>
      <c r="AC113" s="301"/>
      <c r="AD113" s="301"/>
    </row>
    <row r="114" spans="1:30" s="80" customFormat="1" ht="31.5" customHeight="1">
      <c r="A114" s="303"/>
      <c r="B114" s="303"/>
      <c r="C114" s="303"/>
      <c r="D114" s="271" t="s">
        <v>273</v>
      </c>
      <c r="E114" s="271"/>
      <c r="F114" s="271"/>
      <c r="G114" s="271"/>
      <c r="H114" s="271"/>
      <c r="I114" s="271">
        <v>15</v>
      </c>
      <c r="J114" s="271"/>
      <c r="K114" s="271"/>
      <c r="L114" s="301"/>
      <c r="M114" s="301"/>
      <c r="N114" s="301"/>
      <c r="O114" s="301"/>
      <c r="P114" s="301"/>
      <c r="Q114" s="301"/>
      <c r="R114" s="301"/>
      <c r="S114" s="301"/>
      <c r="T114" s="301"/>
      <c r="U114" s="301"/>
      <c r="V114" s="301"/>
      <c r="W114" s="301"/>
      <c r="X114" s="301"/>
      <c r="Y114" s="301"/>
      <c r="Z114" s="301"/>
      <c r="AA114" s="301"/>
      <c r="AB114" s="301"/>
      <c r="AC114" s="301"/>
      <c r="AD114" s="301"/>
    </row>
    <row r="115" spans="1:30" s="80" customFormat="1" ht="31.5" customHeight="1">
      <c r="A115" s="303"/>
      <c r="B115" s="303"/>
      <c r="C115" s="303"/>
      <c r="D115" s="271" t="s">
        <v>274</v>
      </c>
      <c r="E115" s="271"/>
      <c r="F115" s="271"/>
      <c r="G115" s="271"/>
      <c r="H115" s="271"/>
      <c r="I115" s="271">
        <v>20</v>
      </c>
      <c r="J115" s="271"/>
      <c r="K115" s="271"/>
      <c r="L115" s="301"/>
      <c r="M115" s="301"/>
      <c r="N115" s="301"/>
      <c r="O115" s="301"/>
      <c r="P115" s="301"/>
      <c r="Q115" s="301"/>
      <c r="R115" s="301"/>
      <c r="S115" s="301"/>
      <c r="T115" s="301"/>
      <c r="U115" s="301"/>
      <c r="V115" s="301"/>
      <c r="W115" s="301"/>
      <c r="X115" s="301"/>
      <c r="Y115" s="301"/>
      <c r="Z115" s="301"/>
      <c r="AA115" s="301"/>
      <c r="AB115" s="301"/>
      <c r="AC115" s="301"/>
      <c r="AD115" s="301"/>
    </row>
    <row r="116" spans="1:30" s="80" customFormat="1" ht="31.5" customHeight="1">
      <c r="A116" s="303"/>
      <c r="B116" s="303"/>
      <c r="C116" s="303"/>
      <c r="D116" s="271" t="s">
        <v>275</v>
      </c>
      <c r="E116" s="271"/>
      <c r="F116" s="271"/>
      <c r="G116" s="271"/>
      <c r="H116" s="271"/>
      <c r="I116" s="271">
        <v>25</v>
      </c>
      <c r="J116" s="271"/>
      <c r="K116" s="271"/>
      <c r="L116" s="301"/>
      <c r="M116" s="301"/>
      <c r="N116" s="301"/>
      <c r="O116" s="301"/>
      <c r="P116" s="301"/>
      <c r="Q116" s="301"/>
      <c r="R116" s="301"/>
      <c r="S116" s="301"/>
      <c r="T116" s="301"/>
      <c r="U116" s="301"/>
      <c r="V116" s="301"/>
      <c r="W116" s="301"/>
      <c r="X116" s="301"/>
      <c r="Y116" s="301"/>
      <c r="Z116" s="301"/>
      <c r="AA116" s="301"/>
      <c r="AB116" s="301"/>
      <c r="AC116" s="301"/>
      <c r="AD116" s="301"/>
    </row>
    <row r="117" spans="1:30" s="80" customFormat="1" ht="31.5" customHeight="1">
      <c r="A117" s="303"/>
      <c r="B117" s="303"/>
      <c r="C117" s="303"/>
      <c r="D117" s="271" t="s">
        <v>276</v>
      </c>
      <c r="E117" s="271"/>
      <c r="F117" s="271"/>
      <c r="G117" s="271"/>
      <c r="H117" s="271"/>
      <c r="I117" s="271">
        <v>30</v>
      </c>
      <c r="J117" s="271"/>
      <c r="K117" s="271"/>
      <c r="L117" s="301"/>
      <c r="M117" s="301"/>
      <c r="N117" s="301"/>
      <c r="O117" s="301"/>
      <c r="P117" s="301"/>
      <c r="Q117" s="301"/>
      <c r="R117" s="301"/>
      <c r="S117" s="301"/>
      <c r="T117" s="301"/>
      <c r="U117" s="301"/>
      <c r="V117" s="301"/>
      <c r="W117" s="301"/>
      <c r="X117" s="301"/>
      <c r="Y117" s="301"/>
      <c r="Z117" s="301"/>
      <c r="AA117" s="301"/>
      <c r="AB117" s="301"/>
      <c r="AC117" s="301"/>
      <c r="AD117" s="301"/>
    </row>
    <row r="118" spans="1:30" s="80" customFormat="1" ht="31.5" customHeight="1">
      <c r="A118" s="303"/>
      <c r="B118" s="303"/>
      <c r="C118" s="303"/>
      <c r="D118" s="271" t="s">
        <v>277</v>
      </c>
      <c r="E118" s="271"/>
      <c r="F118" s="271"/>
      <c r="G118" s="271"/>
      <c r="H118" s="271"/>
      <c r="I118" s="271">
        <v>35</v>
      </c>
      <c r="J118" s="271"/>
      <c r="K118" s="271"/>
      <c r="L118" s="301"/>
      <c r="M118" s="301"/>
      <c r="N118" s="301"/>
      <c r="O118" s="301"/>
      <c r="P118" s="301"/>
      <c r="Q118" s="301"/>
      <c r="R118" s="301"/>
      <c r="S118" s="301"/>
      <c r="T118" s="301"/>
      <c r="U118" s="301"/>
      <c r="V118" s="301"/>
      <c r="W118" s="301"/>
      <c r="X118" s="301"/>
      <c r="Y118" s="301"/>
      <c r="Z118" s="301"/>
      <c r="AA118" s="301"/>
      <c r="AB118" s="301"/>
      <c r="AC118" s="301"/>
      <c r="AD118" s="301"/>
    </row>
    <row r="119" spans="1:30" s="80" customFormat="1" ht="31.5" customHeight="1">
      <c r="A119" s="303" t="s">
        <v>327</v>
      </c>
      <c r="B119" s="303"/>
      <c r="C119" s="303"/>
      <c r="D119" s="271" t="s">
        <v>278</v>
      </c>
      <c r="E119" s="271"/>
      <c r="F119" s="271"/>
      <c r="G119" s="271"/>
      <c r="H119" s="271"/>
      <c r="I119" s="271">
        <v>1</v>
      </c>
      <c r="J119" s="271"/>
      <c r="K119" s="271"/>
      <c r="L119" s="299" t="s">
        <v>328</v>
      </c>
      <c r="M119" s="299"/>
      <c r="N119" s="299"/>
      <c r="O119" s="299"/>
      <c r="P119" s="299"/>
      <c r="Q119" s="299"/>
      <c r="R119" s="299"/>
      <c r="S119" s="299"/>
      <c r="T119" s="299"/>
      <c r="U119" s="299"/>
      <c r="V119" s="299"/>
      <c r="W119" s="299"/>
      <c r="X119" s="299"/>
      <c r="Y119" s="299"/>
      <c r="Z119" s="299"/>
      <c r="AA119" s="299"/>
      <c r="AB119" s="299"/>
      <c r="AC119" s="299"/>
      <c r="AD119" s="299"/>
    </row>
    <row r="120" spans="1:30" s="80" customFormat="1" ht="31.5" customHeight="1">
      <c r="A120" s="303"/>
      <c r="B120" s="303"/>
      <c r="C120" s="303"/>
      <c r="D120" s="271" t="s">
        <v>279</v>
      </c>
      <c r="E120" s="271"/>
      <c r="F120" s="271"/>
      <c r="G120" s="271"/>
      <c r="H120" s="271"/>
      <c r="I120" s="271">
        <v>2</v>
      </c>
      <c r="J120" s="271"/>
      <c r="K120" s="271"/>
      <c r="L120" s="299"/>
      <c r="M120" s="299"/>
      <c r="N120" s="299"/>
      <c r="O120" s="299"/>
      <c r="P120" s="299"/>
      <c r="Q120" s="299"/>
      <c r="R120" s="299"/>
      <c r="S120" s="299"/>
      <c r="T120" s="299"/>
      <c r="U120" s="299"/>
      <c r="V120" s="299"/>
      <c r="W120" s="299"/>
      <c r="X120" s="299"/>
      <c r="Y120" s="299"/>
      <c r="Z120" s="299"/>
      <c r="AA120" s="299"/>
      <c r="AB120" s="299"/>
      <c r="AC120" s="299"/>
      <c r="AD120" s="299"/>
    </row>
    <row r="121" spans="1:30" s="80" customFormat="1" ht="31.5" customHeight="1">
      <c r="A121" s="303"/>
      <c r="B121" s="303"/>
      <c r="C121" s="303"/>
      <c r="D121" s="271" t="s">
        <v>233</v>
      </c>
      <c r="E121" s="271"/>
      <c r="F121" s="271"/>
      <c r="G121" s="271"/>
      <c r="H121" s="271"/>
      <c r="I121" s="271">
        <v>3</v>
      </c>
      <c r="J121" s="271"/>
      <c r="K121" s="271"/>
      <c r="L121" s="299"/>
      <c r="M121" s="299"/>
      <c r="N121" s="299"/>
      <c r="O121" s="299"/>
      <c r="P121" s="299"/>
      <c r="Q121" s="299"/>
      <c r="R121" s="299"/>
      <c r="S121" s="299"/>
      <c r="T121" s="299"/>
      <c r="U121" s="299"/>
      <c r="V121" s="299"/>
      <c r="W121" s="299"/>
      <c r="X121" s="299"/>
      <c r="Y121" s="299"/>
      <c r="Z121" s="299"/>
      <c r="AA121" s="299"/>
      <c r="AB121" s="299"/>
      <c r="AC121" s="299"/>
      <c r="AD121" s="299"/>
    </row>
    <row r="122" spans="1:30" s="80" customFormat="1" ht="31.5" customHeight="1">
      <c r="A122" s="303"/>
      <c r="B122" s="303"/>
      <c r="C122" s="303"/>
      <c r="D122" s="271" t="s">
        <v>234</v>
      </c>
      <c r="E122" s="271"/>
      <c r="F122" s="271"/>
      <c r="G122" s="271"/>
      <c r="H122" s="271"/>
      <c r="I122" s="271">
        <v>4</v>
      </c>
      <c r="J122" s="271"/>
      <c r="K122" s="271"/>
      <c r="L122" s="299"/>
      <c r="M122" s="299"/>
      <c r="N122" s="299"/>
      <c r="O122" s="299"/>
      <c r="P122" s="299"/>
      <c r="Q122" s="299"/>
      <c r="R122" s="299"/>
      <c r="S122" s="299"/>
      <c r="T122" s="299"/>
      <c r="U122" s="299"/>
      <c r="V122" s="299"/>
      <c r="W122" s="299"/>
      <c r="X122" s="299"/>
      <c r="Y122" s="299"/>
      <c r="Z122" s="299"/>
      <c r="AA122" s="299"/>
      <c r="AB122" s="299"/>
      <c r="AC122" s="299"/>
      <c r="AD122" s="299"/>
    </row>
    <row r="123" spans="1:30" s="80" customFormat="1" ht="31.5" customHeight="1">
      <c r="A123" s="303"/>
      <c r="B123" s="303"/>
      <c r="C123" s="303"/>
      <c r="D123" s="271" t="s">
        <v>235</v>
      </c>
      <c r="E123" s="271"/>
      <c r="F123" s="271"/>
      <c r="G123" s="271"/>
      <c r="H123" s="271"/>
      <c r="I123" s="271">
        <v>5</v>
      </c>
      <c r="J123" s="271"/>
      <c r="K123" s="271"/>
      <c r="L123" s="299"/>
      <c r="M123" s="299"/>
      <c r="N123" s="299"/>
      <c r="O123" s="299"/>
      <c r="P123" s="299"/>
      <c r="Q123" s="299"/>
      <c r="R123" s="299"/>
      <c r="S123" s="299"/>
      <c r="T123" s="299"/>
      <c r="U123" s="299"/>
      <c r="V123" s="299"/>
      <c r="W123" s="299"/>
      <c r="X123" s="299"/>
      <c r="Y123" s="299"/>
      <c r="Z123" s="299"/>
      <c r="AA123" s="299"/>
      <c r="AB123" s="299"/>
      <c r="AC123" s="299"/>
      <c r="AD123" s="299"/>
    </row>
    <row r="124" spans="1:30" s="80" customFormat="1" ht="31.5" customHeight="1">
      <c r="A124" s="303"/>
      <c r="B124" s="303"/>
      <c r="C124" s="303"/>
      <c r="D124" s="271" t="s">
        <v>236</v>
      </c>
      <c r="E124" s="271"/>
      <c r="F124" s="271"/>
      <c r="G124" s="271"/>
      <c r="H124" s="271"/>
      <c r="I124" s="271">
        <v>6</v>
      </c>
      <c r="J124" s="271"/>
      <c r="K124" s="271"/>
      <c r="L124" s="299"/>
      <c r="M124" s="299"/>
      <c r="N124" s="299"/>
      <c r="O124" s="299"/>
      <c r="P124" s="299"/>
      <c r="Q124" s="299"/>
      <c r="R124" s="299"/>
      <c r="S124" s="299"/>
      <c r="T124" s="299"/>
      <c r="U124" s="299"/>
      <c r="V124" s="299"/>
      <c r="W124" s="299"/>
      <c r="X124" s="299"/>
      <c r="Y124" s="299"/>
      <c r="Z124" s="299"/>
      <c r="AA124" s="299"/>
      <c r="AB124" s="299"/>
      <c r="AC124" s="299"/>
      <c r="AD124" s="299"/>
    </row>
    <row r="125" spans="1:30" s="80" customFormat="1" ht="31.5" customHeight="1">
      <c r="A125" s="303"/>
      <c r="B125" s="303"/>
      <c r="C125" s="303"/>
      <c r="D125" s="271" t="s">
        <v>237</v>
      </c>
      <c r="E125" s="271"/>
      <c r="F125" s="271"/>
      <c r="G125" s="271"/>
      <c r="H125" s="271"/>
      <c r="I125" s="271">
        <v>7</v>
      </c>
      <c r="J125" s="271"/>
      <c r="K125" s="271"/>
      <c r="L125" s="299"/>
      <c r="M125" s="299"/>
      <c r="N125" s="299"/>
      <c r="O125" s="299"/>
      <c r="P125" s="299"/>
      <c r="Q125" s="299"/>
      <c r="R125" s="299"/>
      <c r="S125" s="299"/>
      <c r="T125" s="299"/>
      <c r="U125" s="299"/>
      <c r="V125" s="299"/>
      <c r="W125" s="299"/>
      <c r="X125" s="299"/>
      <c r="Y125" s="299"/>
      <c r="Z125" s="299"/>
      <c r="AA125" s="299"/>
      <c r="AB125" s="299"/>
      <c r="AC125" s="299"/>
      <c r="AD125" s="299"/>
    </row>
    <row r="126" spans="1:30" s="80" customFormat="1" ht="31.5" customHeight="1">
      <c r="A126" s="303"/>
      <c r="B126" s="303"/>
      <c r="C126" s="303"/>
      <c r="D126" s="271" t="s">
        <v>238</v>
      </c>
      <c r="E126" s="271"/>
      <c r="F126" s="271"/>
      <c r="G126" s="271"/>
      <c r="H126" s="271"/>
      <c r="I126" s="271">
        <v>8</v>
      </c>
      <c r="J126" s="271"/>
      <c r="K126" s="271"/>
      <c r="L126" s="299"/>
      <c r="M126" s="299"/>
      <c r="N126" s="299"/>
      <c r="O126" s="299"/>
      <c r="P126" s="299"/>
      <c r="Q126" s="299"/>
      <c r="R126" s="299"/>
      <c r="S126" s="299"/>
      <c r="T126" s="299"/>
      <c r="U126" s="299"/>
      <c r="V126" s="299"/>
      <c r="W126" s="299"/>
      <c r="X126" s="299"/>
      <c r="Y126" s="299"/>
      <c r="Z126" s="299"/>
      <c r="AA126" s="299"/>
      <c r="AB126" s="299"/>
      <c r="AC126" s="299"/>
      <c r="AD126" s="299"/>
    </row>
    <row r="127" spans="1:30" s="80" customFormat="1" ht="31.5" customHeight="1">
      <c r="A127" s="303"/>
      <c r="B127" s="303"/>
      <c r="C127" s="303"/>
      <c r="D127" s="271" t="s">
        <v>239</v>
      </c>
      <c r="E127" s="271"/>
      <c r="F127" s="271"/>
      <c r="G127" s="271"/>
      <c r="H127" s="271"/>
      <c r="I127" s="271">
        <v>9</v>
      </c>
      <c r="J127" s="271"/>
      <c r="K127" s="271"/>
      <c r="L127" s="299"/>
      <c r="M127" s="299"/>
      <c r="N127" s="299"/>
      <c r="O127" s="299"/>
      <c r="P127" s="299"/>
      <c r="Q127" s="299"/>
      <c r="R127" s="299"/>
      <c r="S127" s="299"/>
      <c r="T127" s="299"/>
      <c r="U127" s="299"/>
      <c r="V127" s="299"/>
      <c r="W127" s="299"/>
      <c r="X127" s="299"/>
      <c r="Y127" s="299"/>
      <c r="Z127" s="299"/>
      <c r="AA127" s="299"/>
      <c r="AB127" s="299"/>
      <c r="AC127" s="299"/>
      <c r="AD127" s="299"/>
    </row>
    <row r="128" spans="1:30" s="80" customFormat="1" ht="31.5" customHeight="1">
      <c r="A128" s="303"/>
      <c r="B128" s="303"/>
      <c r="C128" s="303"/>
      <c r="D128" s="271" t="s">
        <v>240</v>
      </c>
      <c r="E128" s="271"/>
      <c r="F128" s="271"/>
      <c r="G128" s="271"/>
      <c r="H128" s="271"/>
      <c r="I128" s="271">
        <v>10</v>
      </c>
      <c r="J128" s="271"/>
      <c r="K128" s="271"/>
      <c r="L128" s="299"/>
      <c r="M128" s="299"/>
      <c r="N128" s="299"/>
      <c r="O128" s="299"/>
      <c r="P128" s="299"/>
      <c r="Q128" s="299"/>
      <c r="R128" s="299"/>
      <c r="S128" s="299"/>
      <c r="T128" s="299"/>
      <c r="U128" s="299"/>
      <c r="V128" s="299"/>
      <c r="W128" s="299"/>
      <c r="X128" s="299"/>
      <c r="Y128" s="299"/>
      <c r="Z128" s="299"/>
      <c r="AA128" s="299"/>
      <c r="AB128" s="299"/>
      <c r="AC128" s="299"/>
      <c r="AD128" s="299"/>
    </row>
    <row r="129" spans="1:30" s="80" customFormat="1" ht="31.5" customHeight="1">
      <c r="A129" s="303"/>
      <c r="B129" s="303"/>
      <c r="C129" s="303"/>
      <c r="D129" s="271" t="s">
        <v>264</v>
      </c>
      <c r="E129" s="271"/>
      <c r="F129" s="271"/>
      <c r="G129" s="271"/>
      <c r="H129" s="271"/>
      <c r="I129" s="271">
        <v>11</v>
      </c>
      <c r="J129" s="271"/>
      <c r="K129" s="271"/>
      <c r="L129" s="299"/>
      <c r="M129" s="299"/>
      <c r="N129" s="299"/>
      <c r="O129" s="299"/>
      <c r="P129" s="299"/>
      <c r="Q129" s="299"/>
      <c r="R129" s="299"/>
      <c r="S129" s="299"/>
      <c r="T129" s="299"/>
      <c r="U129" s="299"/>
      <c r="V129" s="299"/>
      <c r="W129" s="299"/>
      <c r="X129" s="299"/>
      <c r="Y129" s="299"/>
      <c r="Z129" s="299"/>
      <c r="AA129" s="299"/>
      <c r="AB129" s="299"/>
      <c r="AC129" s="299"/>
      <c r="AD129" s="299"/>
    </row>
    <row r="130" spans="1:30" s="80" customFormat="1" ht="31.5" customHeight="1">
      <c r="A130" s="303"/>
      <c r="B130" s="303"/>
      <c r="C130" s="303"/>
      <c r="D130" s="271" t="s">
        <v>265</v>
      </c>
      <c r="E130" s="271"/>
      <c r="F130" s="271"/>
      <c r="G130" s="271"/>
      <c r="H130" s="271"/>
      <c r="I130" s="271">
        <v>12</v>
      </c>
      <c r="J130" s="271"/>
      <c r="K130" s="271"/>
      <c r="L130" s="299"/>
      <c r="M130" s="299"/>
      <c r="N130" s="299"/>
      <c r="O130" s="299"/>
      <c r="P130" s="299"/>
      <c r="Q130" s="299"/>
      <c r="R130" s="299"/>
      <c r="S130" s="299"/>
      <c r="T130" s="299"/>
      <c r="U130" s="299"/>
      <c r="V130" s="299"/>
      <c r="W130" s="299"/>
      <c r="X130" s="299"/>
      <c r="Y130" s="299"/>
      <c r="Z130" s="299"/>
      <c r="AA130" s="299"/>
      <c r="AB130" s="299"/>
      <c r="AC130" s="299"/>
      <c r="AD130" s="299"/>
    </row>
    <row r="131" spans="1:30" s="80" customFormat="1" ht="31.5" customHeight="1">
      <c r="A131" s="303"/>
      <c r="B131" s="303"/>
      <c r="C131" s="303"/>
      <c r="D131" s="271" t="s">
        <v>266</v>
      </c>
      <c r="E131" s="271"/>
      <c r="F131" s="271"/>
      <c r="G131" s="271"/>
      <c r="H131" s="271"/>
      <c r="I131" s="271">
        <v>13</v>
      </c>
      <c r="J131" s="271"/>
      <c r="K131" s="271"/>
      <c r="L131" s="299"/>
      <c r="M131" s="299"/>
      <c r="N131" s="299"/>
      <c r="O131" s="299"/>
      <c r="P131" s="299"/>
      <c r="Q131" s="299"/>
      <c r="R131" s="299"/>
      <c r="S131" s="299"/>
      <c r="T131" s="299"/>
      <c r="U131" s="299"/>
      <c r="V131" s="299"/>
      <c r="W131" s="299"/>
      <c r="X131" s="299"/>
      <c r="Y131" s="299"/>
      <c r="Z131" s="299"/>
      <c r="AA131" s="299"/>
      <c r="AB131" s="299"/>
      <c r="AC131" s="299"/>
      <c r="AD131" s="299"/>
    </row>
    <row r="132" spans="1:30" s="80" customFormat="1" ht="31.5" customHeight="1">
      <c r="A132" s="303"/>
      <c r="B132" s="303"/>
      <c r="C132" s="303"/>
      <c r="D132" s="271" t="s">
        <v>267</v>
      </c>
      <c r="E132" s="271"/>
      <c r="F132" s="271"/>
      <c r="G132" s="271"/>
      <c r="H132" s="271"/>
      <c r="I132" s="271">
        <v>14</v>
      </c>
      <c r="J132" s="271"/>
      <c r="K132" s="271"/>
      <c r="L132" s="299"/>
      <c r="M132" s="299"/>
      <c r="N132" s="299"/>
      <c r="O132" s="299"/>
      <c r="P132" s="299"/>
      <c r="Q132" s="299"/>
      <c r="R132" s="299"/>
      <c r="S132" s="299"/>
      <c r="T132" s="299"/>
      <c r="U132" s="299"/>
      <c r="V132" s="299"/>
      <c r="W132" s="299"/>
      <c r="X132" s="299"/>
      <c r="Y132" s="299"/>
      <c r="Z132" s="299"/>
      <c r="AA132" s="299"/>
      <c r="AB132" s="299"/>
      <c r="AC132" s="299"/>
      <c r="AD132" s="299"/>
    </row>
    <row r="133" spans="1:30" s="80" customFormat="1" ht="31.5" customHeight="1">
      <c r="A133" s="303"/>
      <c r="B133" s="303"/>
      <c r="C133" s="303"/>
      <c r="D133" s="271" t="s">
        <v>268</v>
      </c>
      <c r="E133" s="271"/>
      <c r="F133" s="271"/>
      <c r="G133" s="271"/>
      <c r="H133" s="271"/>
      <c r="I133" s="271">
        <v>15</v>
      </c>
      <c r="J133" s="271"/>
      <c r="K133" s="271"/>
      <c r="L133" s="299"/>
      <c r="M133" s="299"/>
      <c r="N133" s="299"/>
      <c r="O133" s="299"/>
      <c r="P133" s="299"/>
      <c r="Q133" s="299"/>
      <c r="R133" s="299"/>
      <c r="S133" s="299"/>
      <c r="T133" s="299"/>
      <c r="U133" s="299"/>
      <c r="V133" s="299"/>
      <c r="W133" s="299"/>
      <c r="X133" s="299"/>
      <c r="Y133" s="299"/>
      <c r="Z133" s="299"/>
      <c r="AA133" s="299"/>
      <c r="AB133" s="299"/>
      <c r="AC133" s="299"/>
      <c r="AD133" s="299"/>
    </row>
    <row r="134" spans="1:30" s="80" customFormat="1" ht="31.5" customHeight="1">
      <c r="A134" s="303"/>
      <c r="B134" s="303"/>
      <c r="C134" s="303"/>
      <c r="D134" s="271" t="s">
        <v>269</v>
      </c>
      <c r="E134" s="271"/>
      <c r="F134" s="271"/>
      <c r="G134" s="271"/>
      <c r="H134" s="271"/>
      <c r="I134" s="271">
        <v>16</v>
      </c>
      <c r="J134" s="271"/>
      <c r="K134" s="271"/>
      <c r="L134" s="299"/>
      <c r="M134" s="299"/>
      <c r="N134" s="299"/>
      <c r="O134" s="299"/>
      <c r="P134" s="299"/>
      <c r="Q134" s="299"/>
      <c r="R134" s="299"/>
      <c r="S134" s="299"/>
      <c r="T134" s="299"/>
      <c r="U134" s="299"/>
      <c r="V134" s="299"/>
      <c r="W134" s="299"/>
      <c r="X134" s="299"/>
      <c r="Y134" s="299"/>
      <c r="Z134" s="299"/>
      <c r="AA134" s="299"/>
      <c r="AB134" s="299"/>
      <c r="AC134" s="299"/>
      <c r="AD134" s="299"/>
    </row>
    <row r="135" spans="1:30" s="80" customFormat="1" ht="31.5" customHeight="1">
      <c r="A135" s="303"/>
      <c r="B135" s="303"/>
      <c r="C135" s="303"/>
      <c r="D135" s="271" t="s">
        <v>270</v>
      </c>
      <c r="E135" s="271"/>
      <c r="F135" s="271"/>
      <c r="G135" s="271"/>
      <c r="H135" s="271"/>
      <c r="I135" s="271">
        <v>17</v>
      </c>
      <c r="J135" s="271"/>
      <c r="K135" s="271"/>
      <c r="L135" s="299"/>
      <c r="M135" s="299"/>
      <c r="N135" s="299"/>
      <c r="O135" s="299"/>
      <c r="P135" s="299"/>
      <c r="Q135" s="299"/>
      <c r="R135" s="299"/>
      <c r="S135" s="299"/>
      <c r="T135" s="299"/>
      <c r="U135" s="299"/>
      <c r="V135" s="299"/>
      <c r="W135" s="299"/>
      <c r="X135" s="299"/>
      <c r="Y135" s="299"/>
      <c r="Z135" s="299"/>
      <c r="AA135" s="299"/>
      <c r="AB135" s="299"/>
      <c r="AC135" s="299"/>
      <c r="AD135" s="299"/>
    </row>
    <row r="136" spans="1:30" s="80" customFormat="1" ht="31.5" customHeight="1">
      <c r="A136" s="302" t="s">
        <v>280</v>
      </c>
      <c r="B136" s="302"/>
      <c r="C136" s="302"/>
      <c r="D136" s="302" t="s">
        <v>281</v>
      </c>
      <c r="E136" s="302"/>
      <c r="F136" s="302"/>
      <c r="G136" s="302"/>
      <c r="H136" s="302"/>
      <c r="I136" s="302">
        <v>84</v>
      </c>
      <c r="J136" s="302"/>
      <c r="K136" s="302"/>
      <c r="L136" s="300"/>
      <c r="M136" s="300"/>
      <c r="N136" s="300"/>
      <c r="O136" s="300"/>
      <c r="P136" s="300"/>
      <c r="Q136" s="300"/>
      <c r="R136" s="300"/>
      <c r="S136" s="300"/>
      <c r="T136" s="300"/>
      <c r="U136" s="300"/>
      <c r="V136" s="300"/>
      <c r="W136" s="300"/>
      <c r="X136" s="300"/>
      <c r="Y136" s="300"/>
      <c r="Z136" s="300"/>
      <c r="AA136" s="300"/>
      <c r="AB136" s="300"/>
      <c r="AC136" s="300"/>
      <c r="AD136" s="300"/>
    </row>
    <row r="137" spans="2:30" s="83" customFormat="1" ht="31.5" customHeight="1">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row>
    <row r="138" spans="1:30" s="83" customFormat="1" ht="31.5" customHeight="1">
      <c r="A138" s="148" t="s">
        <v>366</v>
      </c>
      <c r="B138" s="154"/>
      <c r="C138" s="154"/>
      <c r="D138" s="154"/>
      <c r="E138" s="154"/>
      <c r="F138" s="154"/>
      <c r="G138" s="154"/>
      <c r="H138" s="154"/>
      <c r="I138" s="154"/>
      <c r="J138" s="154"/>
      <c r="K138" s="154"/>
      <c r="L138" s="154"/>
      <c r="M138" s="154"/>
      <c r="N138" s="154"/>
      <c r="O138" s="92"/>
      <c r="P138" s="92"/>
      <c r="Q138" s="92"/>
      <c r="R138" s="92"/>
      <c r="S138" s="92"/>
      <c r="T138" s="92"/>
      <c r="U138" s="92"/>
      <c r="V138" s="92"/>
      <c r="W138" s="92"/>
      <c r="X138" s="92"/>
      <c r="Y138" s="92"/>
      <c r="Z138" s="92"/>
      <c r="AA138" s="92"/>
      <c r="AB138" s="92"/>
      <c r="AC138" s="92"/>
      <c r="AD138" s="92"/>
    </row>
    <row r="139" spans="1:30" s="83" customFormat="1" ht="31.5" customHeight="1">
      <c r="A139" s="148" t="s">
        <v>367</v>
      </c>
      <c r="B139" s="154"/>
      <c r="C139" s="154"/>
      <c r="D139" s="154"/>
      <c r="E139" s="154"/>
      <c r="F139" s="154"/>
      <c r="G139" s="154"/>
      <c r="H139" s="154"/>
      <c r="I139" s="154"/>
      <c r="J139" s="154"/>
      <c r="K139" s="154"/>
      <c r="L139" s="154"/>
      <c r="M139" s="154"/>
      <c r="N139" s="154"/>
      <c r="O139" s="92"/>
      <c r="P139" s="92"/>
      <c r="Q139" s="92"/>
      <c r="R139" s="92"/>
      <c r="S139" s="92"/>
      <c r="T139" s="92"/>
      <c r="U139" s="92"/>
      <c r="V139" s="92"/>
      <c r="W139" s="92"/>
      <c r="X139" s="92"/>
      <c r="Y139" s="92"/>
      <c r="Z139" s="92"/>
      <c r="AA139" s="92"/>
      <c r="AB139" s="92"/>
      <c r="AC139" s="92"/>
      <c r="AD139" s="92"/>
    </row>
    <row r="140" spans="1:30" s="83" customFormat="1" ht="31.5" customHeight="1">
      <c r="A140" s="148" t="s">
        <v>368</v>
      </c>
      <c r="B140" s="154"/>
      <c r="C140" s="154"/>
      <c r="D140" s="154"/>
      <c r="E140" s="154"/>
      <c r="F140" s="154"/>
      <c r="G140" s="154"/>
      <c r="H140" s="154"/>
      <c r="I140" s="154"/>
      <c r="J140" s="154"/>
      <c r="K140" s="154"/>
      <c r="L140" s="154"/>
      <c r="M140" s="154"/>
      <c r="N140" s="154"/>
      <c r="O140" s="92"/>
      <c r="P140" s="92"/>
      <c r="Q140" s="92"/>
      <c r="R140" s="92"/>
      <c r="S140" s="92"/>
      <c r="T140" s="92"/>
      <c r="U140" s="92"/>
      <c r="V140" s="92"/>
      <c r="W140" s="92"/>
      <c r="X140" s="92"/>
      <c r="Y140" s="92"/>
      <c r="Z140" s="92"/>
      <c r="AA140" s="92"/>
      <c r="AB140" s="92"/>
      <c r="AC140" s="92"/>
      <c r="AD140" s="92"/>
    </row>
    <row r="141" spans="1:30" s="83" customFormat="1" ht="31.5" customHeight="1">
      <c r="A141" s="148" t="s">
        <v>369</v>
      </c>
      <c r="B141" s="154"/>
      <c r="C141" s="154"/>
      <c r="D141" s="154"/>
      <c r="E141" s="154"/>
      <c r="F141" s="154"/>
      <c r="G141" s="154"/>
      <c r="H141" s="154"/>
      <c r="I141" s="154"/>
      <c r="J141" s="154"/>
      <c r="K141" s="154"/>
      <c r="L141" s="154"/>
      <c r="M141" s="154"/>
      <c r="N141" s="154"/>
      <c r="O141" s="92"/>
      <c r="P141" s="92"/>
      <c r="Q141" s="92"/>
      <c r="R141" s="92"/>
      <c r="S141" s="92"/>
      <c r="T141" s="92"/>
      <c r="U141" s="92"/>
      <c r="V141" s="92"/>
      <c r="W141" s="92"/>
      <c r="X141" s="92"/>
      <c r="Y141" s="92"/>
      <c r="Z141" s="92"/>
      <c r="AA141" s="92"/>
      <c r="AB141" s="92"/>
      <c r="AC141" s="92"/>
      <c r="AD141" s="92"/>
    </row>
    <row r="142" spans="1:29" s="80" customFormat="1" ht="30" customHeight="1">
      <c r="A142" s="87"/>
      <c r="B142" s="87"/>
      <c r="C142" s="87"/>
      <c r="D142" s="87"/>
      <c r="E142" s="87"/>
      <c r="F142" s="87"/>
      <c r="G142" s="87"/>
      <c r="H142" s="87"/>
      <c r="I142" s="87"/>
      <c r="J142" s="87"/>
      <c r="K142" s="87"/>
      <c r="L142" s="87"/>
      <c r="M142" s="87"/>
      <c r="N142" s="87"/>
      <c r="O142" s="87"/>
      <c r="P142" s="87"/>
      <c r="Q142" s="87"/>
      <c r="R142" s="87"/>
      <c r="S142" s="87"/>
      <c r="T142" s="87"/>
      <c r="U142" s="83"/>
      <c r="V142" s="87"/>
      <c r="W142" s="87"/>
      <c r="X142" s="87"/>
      <c r="Y142" s="87"/>
      <c r="Z142" s="87"/>
      <c r="AA142" s="87"/>
      <c r="AB142" s="87"/>
      <c r="AC142" s="87"/>
    </row>
    <row r="143" spans="1:30" s="80" customFormat="1" ht="34.5" customHeight="1">
      <c r="A143" s="250" t="s">
        <v>329</v>
      </c>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row>
    <row r="144" s="80" customFormat="1" ht="19.5" customHeight="1">
      <c r="U144" s="78"/>
    </row>
    <row r="145" spans="1:30" s="80" customFormat="1" ht="26.25" customHeight="1">
      <c r="A145" s="83" t="s">
        <v>330</v>
      </c>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row>
    <row r="146" spans="1:30" s="80" customFormat="1" ht="26.25" customHeight="1">
      <c r="A146" s="83" t="s">
        <v>331</v>
      </c>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row>
    <row r="147" spans="1:30" s="80" customFormat="1" ht="26.25" customHeight="1">
      <c r="A147" s="228" t="s">
        <v>404</v>
      </c>
      <c r="B147" s="228"/>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228"/>
      <c r="AD147" s="228"/>
    </row>
    <row r="148" spans="1:30" s="80" customFormat="1" ht="26.25" customHeight="1">
      <c r="A148" s="211" t="s">
        <v>405</v>
      </c>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row>
    <row r="149" spans="1:30" s="80" customFormat="1" ht="26.25" customHeight="1">
      <c r="A149" s="211" t="s">
        <v>406</v>
      </c>
      <c r="B149" s="211"/>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row>
    <row r="150" spans="1:30" s="80" customFormat="1" ht="26.25" customHeight="1">
      <c r="A150" s="211" t="s">
        <v>408</v>
      </c>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row>
    <row r="151" spans="1:30" s="80" customFormat="1" ht="26.25" customHeight="1">
      <c r="A151" s="211" t="s">
        <v>407</v>
      </c>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row>
    <row r="152" spans="1:30" s="80" customFormat="1" ht="26.25" customHeight="1">
      <c r="A152" s="83" t="s">
        <v>332</v>
      </c>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row>
    <row r="153" spans="1:30" s="80" customFormat="1" ht="26.25" customHeight="1">
      <c r="A153" s="87" t="s">
        <v>333</v>
      </c>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row>
    <row r="154" spans="1:30" s="80" customFormat="1" ht="26.2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row>
    <row r="155" spans="1:30" s="80" customFormat="1" ht="26.25" customHeight="1">
      <c r="A155" s="250" t="s">
        <v>334</v>
      </c>
      <c r="B155" s="250"/>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0"/>
    </row>
    <row r="156" spans="1:30" s="78" customFormat="1" ht="19.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pans="1:30" s="78" customFormat="1" ht="26.25" customHeight="1">
      <c r="A157" s="83" t="s">
        <v>221</v>
      </c>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row>
    <row r="158" spans="1:30" s="78" customFormat="1" ht="26.25" customHeight="1">
      <c r="A158" s="83" t="s">
        <v>335</v>
      </c>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row>
    <row r="159" spans="1:30" s="78" customFormat="1" ht="26.25" customHeight="1">
      <c r="A159" s="83" t="s">
        <v>222</v>
      </c>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row>
    <row r="160" spans="1:30" s="78" customFormat="1" ht="26.25" customHeight="1">
      <c r="A160" s="83" t="s">
        <v>336</v>
      </c>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row>
    <row r="161" spans="1:30" s="78" customFormat="1" ht="26.25" customHeight="1">
      <c r="A161" s="83" t="s">
        <v>337</v>
      </c>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row>
    <row r="162" spans="1:30" s="78" customFormat="1" ht="26.25" customHeight="1">
      <c r="A162" s="83" t="s">
        <v>338</v>
      </c>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row>
    <row r="163" spans="1:30" s="78" customFormat="1" ht="26.25" customHeight="1">
      <c r="A163" s="83" t="s">
        <v>339</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row>
    <row r="164" spans="1:30" s="78" customFormat="1" ht="30" customHeight="1">
      <c r="A164" s="83" t="s">
        <v>340</v>
      </c>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row>
    <row r="165" spans="1:30" s="78" customFormat="1" ht="30" customHeight="1">
      <c r="A165" s="83" t="s">
        <v>341</v>
      </c>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row>
    <row r="166" spans="1:30" s="78" customFormat="1" ht="30"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row>
    <row r="167" spans="1:30" s="80" customFormat="1" ht="33" customHeight="1">
      <c r="A167" s="250" t="s">
        <v>342</v>
      </c>
      <c r="B167" s="309"/>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09"/>
      <c r="Z167" s="309"/>
      <c r="AA167" s="309"/>
      <c r="AB167" s="309"/>
      <c r="AC167" s="309"/>
      <c r="AD167" s="309"/>
    </row>
    <row r="168" s="80" customFormat="1" ht="19.5" customHeight="1">
      <c r="U168" s="78"/>
    </row>
    <row r="169" spans="1:30" s="78" customFormat="1" ht="23.25" customHeight="1">
      <c r="A169" s="253" t="s">
        <v>343</v>
      </c>
      <c r="B169" s="253"/>
      <c r="C169" s="253"/>
      <c r="D169" s="253"/>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3"/>
      <c r="AD169" s="253"/>
    </row>
    <row r="170" spans="1:30" s="78" customFormat="1" ht="23.25" customHeight="1">
      <c r="A170" s="253" t="s">
        <v>344</v>
      </c>
      <c r="B170" s="253"/>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row>
    <row r="171" spans="1:30" s="78" customFormat="1" ht="23.25" customHeight="1">
      <c r="A171" s="253" t="s">
        <v>345</v>
      </c>
      <c r="B171" s="253"/>
      <c r="C171" s="253"/>
      <c r="D171" s="253"/>
      <c r="E171" s="253"/>
      <c r="F171" s="253"/>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row>
    <row r="172" spans="1:30" s="78" customFormat="1" ht="23.25" customHeight="1">
      <c r="A172" s="253" t="s">
        <v>346</v>
      </c>
      <c r="B172" s="253"/>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row>
    <row r="173" spans="1:30" s="78" customFormat="1" ht="23.25" customHeight="1">
      <c r="A173" s="253" t="s">
        <v>347</v>
      </c>
      <c r="B173" s="253"/>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row>
    <row r="174" spans="1:30" s="78" customFormat="1" ht="23.25" customHeight="1">
      <c r="A174" s="253" t="s">
        <v>348</v>
      </c>
      <c r="B174" s="253"/>
      <c r="C174" s="253"/>
      <c r="D174" s="253"/>
      <c r="E174" s="253"/>
      <c r="F174" s="253"/>
      <c r="G174" s="253"/>
      <c r="H174" s="253"/>
      <c r="I174" s="253"/>
      <c r="J174" s="253"/>
      <c r="K174" s="253"/>
      <c r="L174" s="253"/>
      <c r="M174" s="253"/>
      <c r="N174" s="253"/>
      <c r="O174" s="253"/>
      <c r="P174" s="253"/>
      <c r="Q174" s="253"/>
      <c r="R174" s="253"/>
      <c r="S174" s="253"/>
      <c r="T174" s="253"/>
      <c r="U174" s="253"/>
      <c r="V174" s="253"/>
      <c r="W174" s="253"/>
      <c r="X174" s="253"/>
      <c r="Y174" s="253"/>
      <c r="Z174" s="253"/>
      <c r="AA174" s="253"/>
      <c r="AB174" s="253"/>
      <c r="AC174" s="253"/>
      <c r="AD174" s="253"/>
    </row>
    <row r="175" spans="1:30" s="78" customFormat="1" ht="23.25" customHeight="1">
      <c r="A175" s="253" t="s">
        <v>6</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row>
    <row r="176" spans="1:30" s="78" customFormat="1" ht="23.25" customHeight="1">
      <c r="A176" s="253" t="s">
        <v>349</v>
      </c>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row>
    <row r="177" spans="1:30" s="78" customFormat="1" ht="23.25" customHeight="1">
      <c r="A177" s="253" t="s">
        <v>350</v>
      </c>
      <c r="B177" s="253"/>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row>
    <row r="178" spans="1:30" s="78" customFormat="1" ht="23.25" customHeight="1">
      <c r="A178" s="253" t="s">
        <v>351</v>
      </c>
      <c r="B178" s="253"/>
      <c r="C178" s="253"/>
      <c r="D178" s="253"/>
      <c r="E178" s="253"/>
      <c r="F178" s="253"/>
      <c r="G178" s="253"/>
      <c r="H178" s="253"/>
      <c r="I178" s="253"/>
      <c r="J178" s="253"/>
      <c r="K178" s="253"/>
      <c r="L178" s="253"/>
      <c r="M178" s="253"/>
      <c r="N178" s="253"/>
      <c r="O178" s="253"/>
      <c r="P178" s="253"/>
      <c r="Q178" s="253"/>
      <c r="R178" s="253"/>
      <c r="S178" s="253"/>
      <c r="T178" s="253"/>
      <c r="U178" s="253"/>
      <c r="V178" s="253"/>
      <c r="W178" s="253"/>
      <c r="X178" s="253"/>
      <c r="Y178" s="253"/>
      <c r="Z178" s="253"/>
      <c r="AA178" s="253"/>
      <c r="AB178" s="253"/>
      <c r="AC178" s="253"/>
      <c r="AD178" s="253"/>
    </row>
    <row r="179" spans="1:30" s="78" customFormat="1" ht="23.25" customHeight="1">
      <c r="A179" s="83" t="s">
        <v>352</v>
      </c>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row>
    <row r="180" spans="1:30" s="78" customFormat="1" ht="23.25" customHeight="1">
      <c r="A180" s="83" t="s">
        <v>353</v>
      </c>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row>
    <row r="181" spans="1:30" s="78" customFormat="1" ht="23.25" customHeight="1">
      <c r="A181" s="253" t="s">
        <v>354</v>
      </c>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row>
    <row r="182" spans="1:30" s="78" customFormat="1" ht="23.25" customHeight="1">
      <c r="A182" s="230" t="s">
        <v>355</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row>
    <row r="183" spans="1:30" s="78" customFormat="1" ht="23.25" customHeight="1">
      <c r="A183" s="83" t="s">
        <v>356</v>
      </c>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row>
    <row r="184" spans="1:30" s="78" customFormat="1" ht="23.25" customHeight="1">
      <c r="A184" s="253" t="s">
        <v>357</v>
      </c>
      <c r="B184" s="253"/>
      <c r="C184" s="253"/>
      <c r="D184" s="253"/>
      <c r="E184" s="253"/>
      <c r="F184" s="253"/>
      <c r="G184" s="253"/>
      <c r="H184" s="253"/>
      <c r="I184" s="253"/>
      <c r="J184" s="253"/>
      <c r="K184" s="253"/>
      <c r="L184" s="253"/>
      <c r="M184" s="253"/>
      <c r="N184" s="253"/>
      <c r="O184" s="253"/>
      <c r="P184" s="253"/>
      <c r="Q184" s="253"/>
      <c r="R184" s="253"/>
      <c r="S184" s="253"/>
      <c r="T184" s="253"/>
      <c r="U184" s="253"/>
      <c r="V184" s="253"/>
      <c r="W184" s="253"/>
      <c r="X184" s="253"/>
      <c r="Y184" s="253"/>
      <c r="Z184" s="253"/>
      <c r="AA184" s="253"/>
      <c r="AB184" s="253"/>
      <c r="AC184" s="253"/>
      <c r="AD184" s="253"/>
    </row>
    <row r="185" spans="1:30" s="78" customFormat="1" ht="23.25" customHeight="1">
      <c r="A185" s="253" t="s">
        <v>422</v>
      </c>
      <c r="B185" s="253"/>
      <c r="C185" s="253"/>
      <c r="D185" s="253"/>
      <c r="E185" s="253"/>
      <c r="F185" s="253"/>
      <c r="G185" s="253"/>
      <c r="H185" s="253"/>
      <c r="I185" s="253"/>
      <c r="J185" s="253"/>
      <c r="K185" s="253"/>
      <c r="L185" s="253"/>
      <c r="M185" s="253"/>
      <c r="N185" s="253"/>
      <c r="O185" s="253"/>
      <c r="P185" s="253"/>
      <c r="Q185" s="253"/>
      <c r="R185" s="253"/>
      <c r="S185" s="253"/>
      <c r="T185" s="253"/>
      <c r="U185" s="253"/>
      <c r="V185" s="253"/>
      <c r="W185" s="253"/>
      <c r="X185" s="253"/>
      <c r="Y185" s="253"/>
      <c r="Z185" s="253"/>
      <c r="AA185" s="253"/>
      <c r="AB185" s="253"/>
      <c r="AC185" s="253"/>
      <c r="AD185" s="253"/>
    </row>
    <row r="186" spans="1:30" s="78" customFormat="1" ht="23.25" customHeight="1">
      <c r="A186" s="253" t="s">
        <v>358</v>
      </c>
      <c r="B186" s="253"/>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row>
    <row r="187" spans="1:30" s="78" customFormat="1" ht="23.25" customHeight="1">
      <c r="A187" s="253" t="s">
        <v>359</v>
      </c>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c r="Z187" s="253"/>
      <c r="AA187" s="253"/>
      <c r="AB187" s="253"/>
      <c r="AC187" s="253"/>
      <c r="AD187" s="253"/>
    </row>
    <row r="188" spans="1:30" s="78" customFormat="1" ht="23.25" customHeight="1">
      <c r="A188" s="253" t="s">
        <v>360</v>
      </c>
      <c r="B188" s="253"/>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53"/>
      <c r="Y188" s="253"/>
      <c r="Z188" s="253"/>
      <c r="AA188" s="253"/>
      <c r="AB188" s="253"/>
      <c r="AC188" s="253"/>
      <c r="AD188" s="253"/>
    </row>
    <row r="189" spans="1:30" s="78" customFormat="1" ht="23.25" customHeight="1">
      <c r="A189" s="402" t="s">
        <v>425</v>
      </c>
      <c r="B189" s="402"/>
      <c r="C189" s="402"/>
      <c r="D189" s="402"/>
      <c r="E189" s="402"/>
      <c r="F189" s="402"/>
      <c r="G189" s="402"/>
      <c r="H189" s="402"/>
      <c r="I189" s="402"/>
      <c r="J189" s="402"/>
      <c r="K189" s="402"/>
      <c r="L189" s="402"/>
      <c r="M189" s="402"/>
      <c r="N189" s="402"/>
      <c r="O189" s="402"/>
      <c r="P189" s="402"/>
      <c r="Q189" s="402"/>
      <c r="R189" s="402"/>
      <c r="S189" s="402"/>
      <c r="T189" s="402"/>
      <c r="U189" s="402"/>
      <c r="V189" s="402"/>
      <c r="W189" s="402"/>
      <c r="X189" s="402"/>
      <c r="Y189" s="402"/>
      <c r="Z189" s="402"/>
      <c r="AA189" s="402"/>
      <c r="AB189" s="402"/>
      <c r="AC189" s="402"/>
      <c r="AD189" s="402"/>
    </row>
    <row r="190" spans="1:30" s="78" customFormat="1" ht="23.25" customHeight="1">
      <c r="A190" s="402" t="s">
        <v>426</v>
      </c>
      <c r="B190" s="402"/>
      <c r="C190" s="402"/>
      <c r="D190" s="402"/>
      <c r="E190" s="402"/>
      <c r="F190" s="402"/>
      <c r="G190" s="402"/>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row>
    <row r="191" spans="1:30" s="78" customFormat="1" ht="23.25" customHeight="1">
      <c r="A191" s="402" t="s">
        <v>423</v>
      </c>
      <c r="B191" s="402"/>
      <c r="C191" s="402"/>
      <c r="D191" s="402"/>
      <c r="E191" s="402"/>
      <c r="F191" s="402"/>
      <c r="G191" s="402"/>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row>
    <row r="192" spans="1:30" s="78" customFormat="1" ht="23.25" customHeight="1">
      <c r="A192" s="402" t="s">
        <v>427</v>
      </c>
      <c r="B192" s="402"/>
      <c r="C192" s="402"/>
      <c r="D192" s="402"/>
      <c r="E192" s="402"/>
      <c r="F192" s="402"/>
      <c r="G192" s="402"/>
      <c r="H192" s="402"/>
      <c r="I192" s="402"/>
      <c r="J192" s="402"/>
      <c r="K192" s="402"/>
      <c r="L192" s="402"/>
      <c r="M192" s="402"/>
      <c r="N192" s="402"/>
      <c r="O192" s="402"/>
      <c r="P192" s="402"/>
      <c r="Q192" s="402"/>
      <c r="R192" s="402"/>
      <c r="S192" s="402"/>
      <c r="T192" s="402"/>
      <c r="U192" s="402"/>
      <c r="V192" s="402"/>
      <c r="W192" s="402"/>
      <c r="X192" s="402"/>
      <c r="Y192" s="402"/>
      <c r="Z192" s="402"/>
      <c r="AA192" s="402"/>
      <c r="AB192" s="402"/>
      <c r="AC192" s="402"/>
      <c r="AD192" s="402"/>
    </row>
    <row r="193" spans="1:30" s="78" customFormat="1" ht="23.25" customHeight="1">
      <c r="A193" s="402" t="s">
        <v>428</v>
      </c>
      <c r="B193" s="402"/>
      <c r="C193" s="402"/>
      <c r="D193" s="402"/>
      <c r="E193" s="402"/>
      <c r="F193" s="402"/>
      <c r="G193" s="402"/>
      <c r="H193" s="402"/>
      <c r="I193" s="402"/>
      <c r="J193" s="402"/>
      <c r="K193" s="402"/>
      <c r="L193" s="402"/>
      <c r="M193" s="402"/>
      <c r="N193" s="402"/>
      <c r="O193" s="402"/>
      <c r="P193" s="402"/>
      <c r="Q193" s="402"/>
      <c r="R193" s="402"/>
      <c r="S193" s="402"/>
      <c r="T193" s="402"/>
      <c r="U193" s="402"/>
      <c r="V193" s="402"/>
      <c r="W193" s="402"/>
      <c r="X193" s="402"/>
      <c r="Y193" s="402"/>
      <c r="Z193" s="402"/>
      <c r="AA193" s="402"/>
      <c r="AB193" s="402"/>
      <c r="AC193" s="402"/>
      <c r="AD193" s="402"/>
    </row>
    <row r="194" spans="1:30" s="78" customFormat="1" ht="23.25" customHeight="1">
      <c r="A194" s="402" t="s">
        <v>424</v>
      </c>
      <c r="B194" s="402"/>
      <c r="C194" s="402"/>
      <c r="D194" s="402"/>
      <c r="E194" s="402"/>
      <c r="F194" s="402"/>
      <c r="G194" s="402"/>
      <c r="H194" s="402"/>
      <c r="I194" s="402"/>
      <c r="J194" s="402"/>
      <c r="K194" s="402"/>
      <c r="L194" s="402"/>
      <c r="M194" s="402"/>
      <c r="N194" s="402"/>
      <c r="O194" s="402"/>
      <c r="P194" s="402"/>
      <c r="Q194" s="402"/>
      <c r="R194" s="402"/>
      <c r="S194" s="402"/>
      <c r="T194" s="402"/>
      <c r="U194" s="402"/>
      <c r="V194" s="402"/>
      <c r="W194" s="402"/>
      <c r="X194" s="402"/>
      <c r="Y194" s="402"/>
      <c r="Z194" s="402"/>
      <c r="AA194" s="402"/>
      <c r="AB194" s="402"/>
      <c r="AC194" s="402"/>
      <c r="AD194" s="402"/>
    </row>
    <row r="195" spans="1:30" s="78" customFormat="1" ht="23.25" customHeight="1">
      <c r="A195" s="402" t="s">
        <v>429</v>
      </c>
      <c r="B195" s="402"/>
      <c r="C195" s="402"/>
      <c r="D195" s="402"/>
      <c r="E195" s="402"/>
      <c r="F195" s="402"/>
      <c r="G195" s="402"/>
      <c r="H195" s="402"/>
      <c r="I195" s="402"/>
      <c r="J195" s="402"/>
      <c r="K195" s="402"/>
      <c r="L195" s="402"/>
      <c r="M195" s="402"/>
      <c r="N195" s="402"/>
      <c r="O195" s="402"/>
      <c r="P195" s="402"/>
      <c r="Q195" s="402"/>
      <c r="R195" s="402"/>
      <c r="S195" s="402"/>
      <c r="T195" s="402"/>
      <c r="U195" s="402"/>
      <c r="V195" s="402"/>
      <c r="W195" s="402"/>
      <c r="X195" s="402"/>
      <c r="Y195" s="402"/>
      <c r="Z195" s="402"/>
      <c r="AA195" s="402"/>
      <c r="AB195" s="402"/>
      <c r="AC195" s="402"/>
      <c r="AD195" s="402"/>
    </row>
    <row r="196" spans="1:30" s="78" customFormat="1" ht="23.25" customHeight="1">
      <c r="A196" s="402" t="s">
        <v>430</v>
      </c>
      <c r="B196" s="402"/>
      <c r="C196" s="402"/>
      <c r="D196" s="402"/>
      <c r="E196" s="402"/>
      <c r="F196" s="402"/>
      <c r="G196" s="402"/>
      <c r="H196" s="402"/>
      <c r="I196" s="402"/>
      <c r="J196" s="402"/>
      <c r="K196" s="402"/>
      <c r="L196" s="402"/>
      <c r="M196" s="402"/>
      <c r="N196" s="402"/>
      <c r="O196" s="402"/>
      <c r="P196" s="402"/>
      <c r="Q196" s="402"/>
      <c r="R196" s="402"/>
      <c r="S196" s="402"/>
      <c r="T196" s="402"/>
      <c r="U196" s="402"/>
      <c r="V196" s="402"/>
      <c r="W196" s="402"/>
      <c r="X196" s="402"/>
      <c r="Y196" s="402"/>
      <c r="Z196" s="402"/>
      <c r="AA196" s="402"/>
      <c r="AB196" s="402"/>
      <c r="AC196" s="402"/>
      <c r="AD196" s="402"/>
    </row>
    <row r="197" spans="1:30" s="78" customFormat="1" ht="23.25" customHeight="1">
      <c r="A197" s="402" t="s">
        <v>431</v>
      </c>
      <c r="B197" s="402"/>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row>
    <row r="198" spans="1:30" s="80" customFormat="1" ht="30"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row>
    <row r="199" spans="1:30" s="80" customFormat="1" ht="34.5" customHeight="1">
      <c r="A199" s="250" t="s">
        <v>361</v>
      </c>
      <c r="B199" s="309"/>
      <c r="C199" s="309"/>
      <c r="D199" s="309"/>
      <c r="E199" s="309"/>
      <c r="F199" s="309"/>
      <c r="G199" s="309"/>
      <c r="H199" s="309"/>
      <c r="I199" s="309"/>
      <c r="J199" s="309"/>
      <c r="K199" s="309"/>
      <c r="L199" s="309"/>
      <c r="M199" s="309"/>
      <c r="N199" s="309"/>
      <c r="O199" s="309"/>
      <c r="P199" s="309"/>
      <c r="Q199" s="309"/>
      <c r="R199" s="309"/>
      <c r="S199" s="309"/>
      <c r="T199" s="309"/>
      <c r="U199" s="309"/>
      <c r="V199" s="309"/>
      <c r="W199" s="309"/>
      <c r="X199" s="309"/>
      <c r="Y199" s="309"/>
      <c r="Z199" s="309"/>
      <c r="AA199" s="309"/>
      <c r="AB199" s="309"/>
      <c r="AC199" s="309"/>
      <c r="AD199" s="309"/>
    </row>
    <row r="200" s="80" customFormat="1" ht="19.5" customHeight="1">
      <c r="U200" s="78"/>
    </row>
    <row r="201" spans="1:21" s="80" customFormat="1" ht="29.25" customHeight="1">
      <c r="A201" s="87" t="s">
        <v>362</v>
      </c>
      <c r="U201" s="78"/>
    </row>
    <row r="202" spans="1:30" s="80" customFormat="1" ht="29.25" customHeight="1">
      <c r="A202" s="254" t="s">
        <v>363</v>
      </c>
      <c r="B202" s="254"/>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row>
    <row r="203" spans="1:30" s="80" customFormat="1" ht="29.25" customHeight="1">
      <c r="A203" s="254" t="s">
        <v>364</v>
      </c>
      <c r="B203" s="254"/>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row>
    <row r="204" spans="1:30" s="80" customFormat="1" ht="29.25" customHeight="1">
      <c r="A204" s="254" t="s">
        <v>370</v>
      </c>
      <c r="B204" s="254"/>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row>
    <row r="205" spans="1:30" s="80" customFormat="1" ht="29.25" customHeight="1">
      <c r="A205" s="87" t="s">
        <v>371</v>
      </c>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row>
    <row r="206" spans="1:30" s="80" customFormat="1" ht="29.25" customHeight="1">
      <c r="A206" s="254" t="s">
        <v>372</v>
      </c>
      <c r="B206" s="254"/>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row>
    <row r="207" spans="1:30" s="80" customFormat="1" ht="29.25" customHeight="1">
      <c r="A207" s="254" t="s">
        <v>373</v>
      </c>
      <c r="B207" s="254"/>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row>
    <row r="208" spans="1:30" s="80" customFormat="1" ht="29.25" customHeight="1">
      <c r="A208" s="254" t="s">
        <v>374</v>
      </c>
      <c r="B208" s="254"/>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row>
    <row r="209" spans="1:30" s="80" customFormat="1" ht="29.25" customHeight="1">
      <c r="A209" s="254" t="s">
        <v>375</v>
      </c>
      <c r="B209" s="254"/>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row>
    <row r="210" spans="1:30" s="80" customFormat="1" ht="29.25" customHeight="1">
      <c r="A210" s="87" t="s">
        <v>376</v>
      </c>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row>
    <row r="211" spans="1:30" s="80" customFormat="1" ht="30"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row>
    <row r="212" spans="1:30" s="80" customFormat="1" ht="36" customHeight="1">
      <c r="A212" s="250" t="s">
        <v>377</v>
      </c>
      <c r="B212" s="309"/>
      <c r="C212" s="309"/>
      <c r="D212" s="309"/>
      <c r="E212" s="309"/>
      <c r="F212" s="309"/>
      <c r="G212" s="309"/>
      <c r="H212" s="309"/>
      <c r="I212" s="309"/>
      <c r="J212" s="309"/>
      <c r="K212" s="309"/>
      <c r="L212" s="309"/>
      <c r="M212" s="309"/>
      <c r="N212" s="309"/>
      <c r="O212" s="309"/>
      <c r="P212" s="309"/>
      <c r="Q212" s="309"/>
      <c r="R212" s="309"/>
      <c r="S212" s="309"/>
      <c r="T212" s="309"/>
      <c r="U212" s="309"/>
      <c r="V212" s="309"/>
      <c r="W212" s="309"/>
      <c r="X212" s="309"/>
      <c r="Y212" s="309"/>
      <c r="Z212" s="309"/>
      <c r="AA212" s="309"/>
      <c r="AB212" s="309"/>
      <c r="AC212" s="309"/>
      <c r="AD212" s="309"/>
    </row>
    <row r="213" s="80" customFormat="1" ht="30" customHeight="1">
      <c r="U213" s="78"/>
    </row>
    <row r="214" spans="1:30" s="80" customFormat="1" ht="30" customHeight="1">
      <c r="A214" s="310" t="s">
        <v>378</v>
      </c>
      <c r="B214" s="310"/>
      <c r="C214" s="310"/>
      <c r="D214" s="310"/>
      <c r="E214" s="310" t="s">
        <v>379</v>
      </c>
      <c r="F214" s="310"/>
      <c r="G214" s="310"/>
      <c r="H214" s="310"/>
      <c r="I214" s="310" t="s">
        <v>380</v>
      </c>
      <c r="J214" s="310"/>
      <c r="K214" s="310"/>
      <c r="L214" s="310"/>
      <c r="M214" s="310"/>
      <c r="N214" s="310"/>
      <c r="O214" s="310"/>
      <c r="P214" s="310"/>
      <c r="Q214" s="310"/>
      <c r="R214" s="310"/>
      <c r="S214" s="310"/>
      <c r="T214" s="310"/>
      <c r="U214" s="310"/>
      <c r="V214" s="310"/>
      <c r="W214" s="310"/>
      <c r="X214" s="310"/>
      <c r="Y214" s="310"/>
      <c r="Z214" s="310"/>
      <c r="AA214" s="310"/>
      <c r="AB214" s="310"/>
      <c r="AC214" s="310"/>
      <c r="AD214" s="310"/>
    </row>
    <row r="215" spans="1:30" s="80" customFormat="1" ht="30" customHeight="1">
      <c r="A215" s="293" t="s">
        <v>381</v>
      </c>
      <c r="B215" s="294"/>
      <c r="C215" s="294"/>
      <c r="D215" s="295"/>
      <c r="E215" s="287" t="s">
        <v>382</v>
      </c>
      <c r="F215" s="288"/>
      <c r="G215" s="288"/>
      <c r="H215" s="289"/>
      <c r="I215" s="281" t="s">
        <v>383</v>
      </c>
      <c r="J215" s="282"/>
      <c r="K215" s="282"/>
      <c r="L215" s="282"/>
      <c r="M215" s="282"/>
      <c r="N215" s="282"/>
      <c r="O215" s="282"/>
      <c r="P215" s="282"/>
      <c r="Q215" s="282"/>
      <c r="R215" s="282"/>
      <c r="S215" s="282"/>
      <c r="T215" s="282"/>
      <c r="U215" s="282"/>
      <c r="V215" s="282"/>
      <c r="W215" s="282"/>
      <c r="X215" s="282"/>
      <c r="Y215" s="282"/>
      <c r="Z215" s="282"/>
      <c r="AA215" s="282"/>
      <c r="AB215" s="282"/>
      <c r="AC215" s="282"/>
      <c r="AD215" s="283"/>
    </row>
    <row r="216" spans="1:30" s="94" customFormat="1" ht="31.5" customHeight="1">
      <c r="A216" s="296"/>
      <c r="B216" s="297"/>
      <c r="C216" s="297"/>
      <c r="D216" s="298"/>
      <c r="E216" s="290"/>
      <c r="F216" s="291"/>
      <c r="G216" s="291"/>
      <c r="H216" s="292"/>
      <c r="I216" s="284"/>
      <c r="J216" s="285"/>
      <c r="K216" s="285"/>
      <c r="L216" s="285"/>
      <c r="M216" s="285"/>
      <c r="N216" s="285"/>
      <c r="O216" s="285"/>
      <c r="P216" s="285"/>
      <c r="Q216" s="285"/>
      <c r="R216" s="285"/>
      <c r="S216" s="285"/>
      <c r="T216" s="285"/>
      <c r="U216" s="285"/>
      <c r="V216" s="285"/>
      <c r="W216" s="285"/>
      <c r="X216" s="285"/>
      <c r="Y216" s="285"/>
      <c r="Z216" s="285"/>
      <c r="AA216" s="285"/>
      <c r="AB216" s="285"/>
      <c r="AC216" s="285"/>
      <c r="AD216" s="286"/>
    </row>
    <row r="217" s="80" customFormat="1" ht="30" customHeight="1">
      <c r="U217" s="78"/>
    </row>
    <row r="218" spans="1:30" s="80" customFormat="1" ht="32.25" customHeight="1">
      <c r="A218" s="250" t="s">
        <v>384</v>
      </c>
      <c r="B218" s="309"/>
      <c r="C218" s="309"/>
      <c r="D218" s="309"/>
      <c r="E218" s="309"/>
      <c r="F218" s="309"/>
      <c r="G218" s="309"/>
      <c r="H218" s="309"/>
      <c r="I218" s="309"/>
      <c r="J218" s="309"/>
      <c r="K218" s="309"/>
      <c r="L218" s="309"/>
      <c r="M218" s="309"/>
      <c r="N218" s="309"/>
      <c r="O218" s="309"/>
      <c r="P218" s="309"/>
      <c r="Q218" s="309"/>
      <c r="R218" s="309"/>
      <c r="S218" s="309"/>
      <c r="T218" s="309"/>
      <c r="U218" s="309"/>
      <c r="V218" s="309"/>
      <c r="W218" s="309"/>
      <c r="X218" s="309"/>
      <c r="Y218" s="309"/>
      <c r="Z218" s="309"/>
      <c r="AA218" s="309"/>
      <c r="AB218" s="309"/>
      <c r="AC218" s="309"/>
      <c r="AD218" s="309"/>
    </row>
    <row r="219" s="80" customFormat="1" ht="19.5" customHeight="1">
      <c r="U219" s="78"/>
    </row>
    <row r="220" spans="1:30" s="78" customFormat="1" ht="24.75" customHeight="1">
      <c r="A220" s="253" t="s">
        <v>519</v>
      </c>
      <c r="B220" s="253"/>
      <c r="C220" s="253"/>
      <c r="D220" s="253"/>
      <c r="E220" s="253"/>
      <c r="F220" s="253"/>
      <c r="G220" s="253"/>
      <c r="H220" s="253"/>
      <c r="I220" s="253"/>
      <c r="J220" s="253"/>
      <c r="K220" s="253"/>
      <c r="L220" s="253"/>
      <c r="M220" s="253"/>
      <c r="N220" s="253"/>
      <c r="O220" s="253"/>
      <c r="P220" s="253"/>
      <c r="Q220" s="253"/>
      <c r="R220" s="253"/>
      <c r="S220" s="253"/>
      <c r="T220" s="253"/>
      <c r="U220" s="253"/>
      <c r="V220" s="253"/>
      <c r="W220" s="253"/>
      <c r="X220" s="253"/>
      <c r="Y220" s="253"/>
      <c r="Z220" s="253"/>
      <c r="AA220" s="253"/>
      <c r="AB220" s="253"/>
      <c r="AC220" s="253"/>
      <c r="AD220" s="253"/>
    </row>
    <row r="221" spans="1:30" s="78" customFormat="1" ht="24.75" customHeight="1">
      <c r="A221" s="253" t="s">
        <v>385</v>
      </c>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row>
    <row r="222" spans="1:30" s="78" customFormat="1" ht="24.75" customHeight="1">
      <c r="A222" s="253" t="s">
        <v>386</v>
      </c>
      <c r="B222" s="253"/>
      <c r="C222" s="253"/>
      <c r="D222" s="253"/>
      <c r="E222" s="253"/>
      <c r="F222" s="253"/>
      <c r="G222" s="253"/>
      <c r="H222" s="253"/>
      <c r="I222" s="253"/>
      <c r="J222" s="253"/>
      <c r="K222" s="253"/>
      <c r="L222" s="253"/>
      <c r="M222" s="253"/>
      <c r="N222" s="253"/>
      <c r="O222" s="253"/>
      <c r="P222" s="253"/>
      <c r="Q222" s="253"/>
      <c r="R222" s="253"/>
      <c r="S222" s="253"/>
      <c r="T222" s="253"/>
      <c r="U222" s="253"/>
      <c r="V222" s="253"/>
      <c r="W222" s="253"/>
      <c r="X222" s="253"/>
      <c r="Y222" s="253"/>
      <c r="Z222" s="253"/>
      <c r="AA222" s="253"/>
      <c r="AB222" s="253"/>
      <c r="AC222" s="253"/>
      <c r="AD222" s="253"/>
    </row>
    <row r="223" spans="1:30" s="78" customFormat="1" ht="24.75" customHeight="1">
      <c r="A223" s="253" t="s">
        <v>387</v>
      </c>
      <c r="B223" s="253"/>
      <c r="C223" s="253"/>
      <c r="D223" s="253"/>
      <c r="E223" s="253"/>
      <c r="F223" s="253"/>
      <c r="G223" s="253"/>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row>
    <row r="224" spans="1:30" s="78" customFormat="1" ht="24.75" customHeight="1">
      <c r="A224" s="83" t="s">
        <v>388</v>
      </c>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row>
    <row r="225" spans="1:30" s="78" customFormat="1" ht="24.75" customHeight="1">
      <c r="A225" s="253" t="s">
        <v>414</v>
      </c>
      <c r="B225" s="253"/>
      <c r="C225" s="253"/>
      <c r="D225" s="253"/>
      <c r="E225" s="253"/>
      <c r="F225" s="253"/>
      <c r="G225" s="253"/>
      <c r="H225" s="253"/>
      <c r="I225" s="253"/>
      <c r="J225" s="253"/>
      <c r="K225" s="253"/>
      <c r="L225" s="253"/>
      <c r="M225" s="253"/>
      <c r="N225" s="253"/>
      <c r="O225" s="253"/>
      <c r="P225" s="253"/>
      <c r="Q225" s="253"/>
      <c r="R225" s="253"/>
      <c r="S225" s="253"/>
      <c r="T225" s="253"/>
      <c r="U225" s="253"/>
      <c r="V225" s="253"/>
      <c r="W225" s="253"/>
      <c r="X225" s="253"/>
      <c r="Y225" s="253"/>
      <c r="Z225" s="253"/>
      <c r="AA225" s="253"/>
      <c r="AB225" s="253"/>
      <c r="AC225" s="253"/>
      <c r="AD225" s="253"/>
    </row>
    <row r="226" spans="1:30" s="78" customFormat="1" ht="24.75" customHeight="1">
      <c r="A226" s="253" t="s">
        <v>415</v>
      </c>
      <c r="B226" s="253"/>
      <c r="C226" s="253"/>
      <c r="D226" s="253"/>
      <c r="E226" s="253"/>
      <c r="F226" s="253"/>
      <c r="G226" s="253"/>
      <c r="H226" s="253"/>
      <c r="I226" s="253"/>
      <c r="J226" s="253"/>
      <c r="K226" s="253"/>
      <c r="L226" s="253"/>
      <c r="M226" s="253"/>
      <c r="N226" s="253"/>
      <c r="O226" s="253"/>
      <c r="P226" s="253"/>
      <c r="Q226" s="253"/>
      <c r="R226" s="253"/>
      <c r="S226" s="253"/>
      <c r="T226" s="253"/>
      <c r="U226" s="253"/>
      <c r="V226" s="253"/>
      <c r="W226" s="253"/>
      <c r="X226" s="253"/>
      <c r="Y226" s="253"/>
      <c r="Z226" s="253"/>
      <c r="AA226" s="253"/>
      <c r="AB226" s="253"/>
      <c r="AC226" s="253"/>
      <c r="AD226" s="253"/>
    </row>
    <row r="227" spans="1:30" s="80" customFormat="1" ht="15" customHeight="1">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row>
    <row r="228" spans="1:30" s="80" customFormat="1" ht="33" customHeight="1">
      <c r="A228" s="250" t="s">
        <v>416</v>
      </c>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250"/>
      <c r="AD228" s="250"/>
    </row>
    <row r="229" spans="1:30" s="95" customFormat="1" ht="19.5" customHeight="1">
      <c r="A229" s="80"/>
      <c r="B229" s="80"/>
      <c r="C229" s="80"/>
      <c r="D229" s="80"/>
      <c r="E229" s="80"/>
      <c r="F229" s="80"/>
      <c r="G229" s="80"/>
      <c r="H229" s="80"/>
      <c r="I229" s="80"/>
      <c r="J229" s="80"/>
      <c r="K229" s="80"/>
      <c r="L229" s="80"/>
      <c r="M229" s="80"/>
      <c r="N229" s="80"/>
      <c r="O229" s="80"/>
      <c r="P229" s="80"/>
      <c r="Q229" s="80"/>
      <c r="R229" s="80"/>
      <c r="S229" s="80"/>
      <c r="T229" s="80"/>
      <c r="U229" s="78"/>
      <c r="V229" s="80"/>
      <c r="W229" s="80"/>
      <c r="X229" s="80"/>
      <c r="Y229" s="80"/>
      <c r="Z229" s="80"/>
      <c r="AA229" s="80"/>
      <c r="AB229" s="80"/>
      <c r="AC229" s="80"/>
      <c r="AD229" s="80"/>
    </row>
    <row r="230" spans="1:30" s="95" customFormat="1" ht="19.5" customHeight="1">
      <c r="A230" s="317" t="s">
        <v>288</v>
      </c>
      <c r="B230" s="318"/>
      <c r="C230" s="318"/>
      <c r="D230" s="318"/>
      <c r="E230" s="318"/>
      <c r="F230" s="319"/>
      <c r="G230" s="317" t="s">
        <v>417</v>
      </c>
      <c r="H230" s="318"/>
      <c r="I230" s="318"/>
      <c r="J230" s="318"/>
      <c r="K230" s="318"/>
      <c r="L230" s="318"/>
      <c r="M230" s="318"/>
      <c r="N230" s="318"/>
      <c r="O230" s="318"/>
      <c r="P230" s="318"/>
      <c r="Q230" s="318"/>
      <c r="R230" s="318"/>
      <c r="S230" s="318"/>
      <c r="T230" s="318"/>
      <c r="U230" s="318"/>
      <c r="V230" s="318"/>
      <c r="W230" s="318"/>
      <c r="X230" s="318"/>
      <c r="Y230" s="318"/>
      <c r="Z230" s="318"/>
      <c r="AA230" s="318"/>
      <c r="AB230" s="318"/>
      <c r="AC230" s="318"/>
      <c r="AD230" s="319"/>
    </row>
    <row r="231" spans="1:30" s="84" customFormat="1" ht="19.5" customHeight="1">
      <c r="A231" s="320"/>
      <c r="B231" s="321"/>
      <c r="C231" s="321"/>
      <c r="D231" s="321"/>
      <c r="E231" s="321"/>
      <c r="F231" s="322"/>
      <c r="G231" s="320"/>
      <c r="H231" s="321"/>
      <c r="I231" s="321"/>
      <c r="J231" s="321"/>
      <c r="K231" s="321"/>
      <c r="L231" s="321"/>
      <c r="M231" s="321"/>
      <c r="N231" s="321"/>
      <c r="O231" s="321"/>
      <c r="P231" s="321"/>
      <c r="Q231" s="321"/>
      <c r="R231" s="321"/>
      <c r="S231" s="321"/>
      <c r="T231" s="321"/>
      <c r="U231" s="321"/>
      <c r="V231" s="321"/>
      <c r="W231" s="321"/>
      <c r="X231" s="321"/>
      <c r="Y231" s="321"/>
      <c r="Z231" s="321"/>
      <c r="AA231" s="321"/>
      <c r="AB231" s="321"/>
      <c r="AC231" s="321"/>
      <c r="AD231" s="322"/>
    </row>
    <row r="232" spans="1:30" s="84" customFormat="1" ht="96" customHeight="1">
      <c r="A232" s="293" t="s">
        <v>418</v>
      </c>
      <c r="B232" s="294"/>
      <c r="C232" s="294"/>
      <c r="D232" s="294"/>
      <c r="E232" s="294"/>
      <c r="F232" s="295"/>
      <c r="G232" s="323" t="s">
        <v>419</v>
      </c>
      <c r="H232" s="324"/>
      <c r="I232" s="324"/>
      <c r="J232" s="324"/>
      <c r="K232" s="324"/>
      <c r="L232" s="324"/>
      <c r="M232" s="324"/>
      <c r="N232" s="324"/>
      <c r="O232" s="324"/>
      <c r="P232" s="324"/>
      <c r="Q232" s="324"/>
      <c r="R232" s="324"/>
      <c r="S232" s="324"/>
      <c r="T232" s="324"/>
      <c r="U232" s="324"/>
      <c r="V232" s="324"/>
      <c r="W232" s="324"/>
      <c r="X232" s="324"/>
      <c r="Y232" s="324"/>
      <c r="Z232" s="324"/>
      <c r="AA232" s="324"/>
      <c r="AB232" s="324"/>
      <c r="AC232" s="324"/>
      <c r="AD232" s="325"/>
    </row>
    <row r="233" spans="1:30" s="80" customFormat="1" ht="297" customHeight="1">
      <c r="A233" s="311" t="s">
        <v>420</v>
      </c>
      <c r="B233" s="312"/>
      <c r="C233" s="312"/>
      <c r="D233" s="312"/>
      <c r="E233" s="312"/>
      <c r="F233" s="313"/>
      <c r="G233" s="314" t="s">
        <v>432</v>
      </c>
      <c r="H233" s="315"/>
      <c r="I233" s="315"/>
      <c r="J233" s="315"/>
      <c r="K233" s="315"/>
      <c r="L233" s="315"/>
      <c r="M233" s="315"/>
      <c r="N233" s="315"/>
      <c r="O233" s="315"/>
      <c r="P233" s="315"/>
      <c r="Q233" s="315"/>
      <c r="R233" s="315"/>
      <c r="S233" s="315"/>
      <c r="T233" s="315"/>
      <c r="U233" s="315"/>
      <c r="V233" s="315"/>
      <c r="W233" s="315"/>
      <c r="X233" s="315"/>
      <c r="Y233" s="315"/>
      <c r="Z233" s="315"/>
      <c r="AA233" s="315"/>
      <c r="AB233" s="315"/>
      <c r="AC233" s="315"/>
      <c r="AD233" s="316"/>
    </row>
    <row r="234" spans="1:30" s="80" customFormat="1" ht="50.25" customHeight="1">
      <c r="A234" s="89"/>
      <c r="B234" s="90"/>
      <c r="C234" s="90"/>
      <c r="D234" s="90"/>
      <c r="E234" s="90"/>
      <c r="F234" s="90"/>
      <c r="G234" s="91"/>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row>
    <row r="235" spans="1:30" s="80" customFormat="1" ht="50.25" customHeight="1">
      <c r="A235" s="250" t="s">
        <v>433</v>
      </c>
      <c r="B235" s="250"/>
      <c r="C235" s="250"/>
      <c r="D235" s="250"/>
      <c r="E235" s="250"/>
      <c r="F235" s="250"/>
      <c r="G235" s="250"/>
      <c r="H235" s="250"/>
      <c r="I235" s="250"/>
      <c r="J235" s="250"/>
      <c r="K235" s="250"/>
      <c r="L235" s="250"/>
      <c r="M235" s="250"/>
      <c r="N235" s="250"/>
      <c r="O235" s="250"/>
      <c r="P235" s="250"/>
      <c r="Q235" s="250"/>
      <c r="R235" s="250"/>
      <c r="S235" s="250"/>
      <c r="T235" s="250"/>
      <c r="U235" s="250"/>
      <c r="V235" s="250"/>
      <c r="W235" s="250"/>
      <c r="X235" s="250"/>
      <c r="Y235" s="250"/>
      <c r="Z235" s="250"/>
      <c r="AA235" s="250"/>
      <c r="AB235" s="250"/>
      <c r="AC235" s="250"/>
      <c r="AD235" s="250"/>
    </row>
    <row r="236" spans="1:30" s="78" customFormat="1"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row>
    <row r="237" spans="1:30" s="78" customFormat="1" ht="33.75" customHeight="1">
      <c r="A237" s="356" t="s">
        <v>571</v>
      </c>
      <c r="B237" s="356"/>
      <c r="C237" s="356"/>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6"/>
      <c r="AD237" s="356"/>
    </row>
    <row r="238" spans="1:30" s="80" customFormat="1" ht="50.25" customHeight="1">
      <c r="A238" s="329" t="s">
        <v>434</v>
      </c>
      <c r="B238" s="329"/>
      <c r="C238" s="329"/>
      <c r="D238" s="329"/>
      <c r="E238" s="329"/>
      <c r="F238" s="329"/>
      <c r="G238" s="329"/>
      <c r="H238" s="329"/>
      <c r="I238" s="329"/>
      <c r="J238" s="329"/>
      <c r="K238" s="329"/>
      <c r="L238" s="329"/>
      <c r="M238" s="329" t="s">
        <v>435</v>
      </c>
      <c r="N238" s="329"/>
      <c r="O238" s="329"/>
      <c r="P238" s="329"/>
      <c r="Q238" s="329"/>
      <c r="R238" s="329"/>
      <c r="S238" s="329"/>
      <c r="T238" s="329"/>
      <c r="U238" s="329"/>
      <c r="V238" s="329"/>
      <c r="W238" s="329" t="s">
        <v>436</v>
      </c>
      <c r="X238" s="329"/>
      <c r="Y238" s="329"/>
      <c r="Z238" s="329"/>
      <c r="AA238" s="329"/>
      <c r="AB238" s="329"/>
      <c r="AC238" s="329"/>
      <c r="AD238" s="329"/>
    </row>
    <row r="239" spans="1:30" s="80" customFormat="1" ht="50.25" customHeight="1">
      <c r="A239" s="256" t="s">
        <v>437</v>
      </c>
      <c r="B239" s="256"/>
      <c r="C239" s="256"/>
      <c r="D239" s="256"/>
      <c r="E239" s="256"/>
      <c r="F239" s="256"/>
      <c r="G239" s="256" t="s">
        <v>438</v>
      </c>
      <c r="H239" s="256"/>
      <c r="I239" s="256"/>
      <c r="J239" s="256"/>
      <c r="K239" s="256"/>
      <c r="L239" s="256"/>
      <c r="M239" s="245" t="s">
        <v>439</v>
      </c>
      <c r="N239" s="246"/>
      <c r="O239" s="246"/>
      <c r="P239" s="246"/>
      <c r="Q239" s="246"/>
      <c r="R239" s="246"/>
      <c r="S239" s="246"/>
      <c r="T239" s="246"/>
      <c r="U239" s="246"/>
      <c r="V239" s="247"/>
      <c r="W239" s="394" t="s">
        <v>440</v>
      </c>
      <c r="X239" s="395"/>
      <c r="Y239" s="395"/>
      <c r="Z239" s="395"/>
      <c r="AA239" s="395"/>
      <c r="AB239" s="395"/>
      <c r="AC239" s="395"/>
      <c r="AD239" s="396"/>
    </row>
    <row r="240" spans="1:30" s="80" customFormat="1" ht="50.25" customHeight="1">
      <c r="A240" s="256"/>
      <c r="B240" s="256"/>
      <c r="C240" s="256"/>
      <c r="D240" s="256"/>
      <c r="E240" s="256"/>
      <c r="F240" s="256"/>
      <c r="G240" s="256" t="s">
        <v>441</v>
      </c>
      <c r="H240" s="256"/>
      <c r="I240" s="256"/>
      <c r="J240" s="256"/>
      <c r="K240" s="256"/>
      <c r="L240" s="256"/>
      <c r="M240" s="397" t="s">
        <v>411</v>
      </c>
      <c r="N240" s="397"/>
      <c r="O240" s="397"/>
      <c r="P240" s="397"/>
      <c r="Q240" s="397"/>
      <c r="R240" s="397"/>
      <c r="S240" s="397"/>
      <c r="T240" s="397"/>
      <c r="U240" s="397"/>
      <c r="V240" s="397"/>
      <c r="W240" s="398" t="s">
        <v>409</v>
      </c>
      <c r="X240" s="398"/>
      <c r="Y240" s="398"/>
      <c r="Z240" s="398"/>
      <c r="AA240" s="398"/>
      <c r="AB240" s="398"/>
      <c r="AC240" s="398"/>
      <c r="AD240" s="398"/>
    </row>
    <row r="241" spans="1:30" s="80" customFormat="1" ht="50.25" customHeight="1">
      <c r="A241" s="256" t="s">
        <v>442</v>
      </c>
      <c r="B241" s="256"/>
      <c r="C241" s="256"/>
      <c r="D241" s="256"/>
      <c r="E241" s="256"/>
      <c r="F241" s="256"/>
      <c r="G241" s="256" t="s">
        <v>438</v>
      </c>
      <c r="H241" s="256"/>
      <c r="I241" s="256"/>
      <c r="J241" s="256"/>
      <c r="K241" s="256"/>
      <c r="L241" s="256"/>
      <c r="M241" s="393" t="s">
        <v>443</v>
      </c>
      <c r="N241" s="246"/>
      <c r="O241" s="246"/>
      <c r="P241" s="246"/>
      <c r="Q241" s="246"/>
      <c r="R241" s="246"/>
      <c r="S241" s="246"/>
      <c r="T241" s="246"/>
      <c r="U241" s="246"/>
      <c r="V241" s="247"/>
      <c r="W241" s="256" t="s">
        <v>444</v>
      </c>
      <c r="X241" s="256"/>
      <c r="Y241" s="256"/>
      <c r="Z241" s="256"/>
      <c r="AA241" s="256"/>
      <c r="AB241" s="256"/>
      <c r="AC241" s="256"/>
      <c r="AD241" s="256"/>
    </row>
    <row r="242" spans="1:30" s="80" customFormat="1" ht="50.25" customHeight="1">
      <c r="A242" s="256"/>
      <c r="B242" s="256"/>
      <c r="C242" s="256"/>
      <c r="D242" s="256"/>
      <c r="E242" s="256"/>
      <c r="F242" s="256"/>
      <c r="G242" s="256" t="s">
        <v>441</v>
      </c>
      <c r="H242" s="256"/>
      <c r="I242" s="256"/>
      <c r="J242" s="256"/>
      <c r="K242" s="256"/>
      <c r="L242" s="256"/>
      <c r="M242" s="397" t="s">
        <v>410</v>
      </c>
      <c r="N242" s="397"/>
      <c r="O242" s="397"/>
      <c r="P242" s="397"/>
      <c r="Q242" s="397"/>
      <c r="R242" s="397"/>
      <c r="S242" s="397"/>
      <c r="T242" s="397"/>
      <c r="U242" s="397"/>
      <c r="V242" s="397"/>
      <c r="W242" s="256" t="s">
        <v>444</v>
      </c>
      <c r="X242" s="256"/>
      <c r="Y242" s="256"/>
      <c r="Z242" s="256"/>
      <c r="AA242" s="256"/>
      <c r="AB242" s="256"/>
      <c r="AC242" s="256"/>
      <c r="AD242" s="256"/>
    </row>
    <row r="243" spans="1:30" s="80" customFormat="1" ht="50.25" customHeight="1">
      <c r="A243" s="235" t="s">
        <v>445</v>
      </c>
      <c r="B243" s="235"/>
      <c r="C243" s="235"/>
      <c r="D243" s="235"/>
      <c r="E243" s="235"/>
      <c r="F243" s="235"/>
      <c r="G243" s="256" t="s">
        <v>438</v>
      </c>
      <c r="H243" s="256"/>
      <c r="I243" s="256"/>
      <c r="J243" s="256"/>
      <c r="K243" s="256"/>
      <c r="L243" s="256"/>
      <c r="M243" s="399" t="s">
        <v>446</v>
      </c>
      <c r="N243" s="400"/>
      <c r="O243" s="400"/>
      <c r="P243" s="400"/>
      <c r="Q243" s="400"/>
      <c r="R243" s="400"/>
      <c r="S243" s="400"/>
      <c r="T243" s="400"/>
      <c r="U243" s="400"/>
      <c r="V243" s="401"/>
      <c r="W243" s="256" t="s">
        <v>444</v>
      </c>
      <c r="X243" s="256"/>
      <c r="Y243" s="256"/>
      <c r="Z243" s="256"/>
      <c r="AA243" s="256"/>
      <c r="AB243" s="256"/>
      <c r="AC243" s="256"/>
      <c r="AD243" s="256"/>
    </row>
    <row r="244" spans="1:30" s="80" customFormat="1" ht="50.25" customHeight="1">
      <c r="A244" s="235"/>
      <c r="B244" s="235"/>
      <c r="C244" s="235"/>
      <c r="D244" s="235"/>
      <c r="E244" s="235"/>
      <c r="F244" s="235"/>
      <c r="G244" s="256" t="s">
        <v>441</v>
      </c>
      <c r="H244" s="256"/>
      <c r="I244" s="256"/>
      <c r="J244" s="256"/>
      <c r="K244" s="256"/>
      <c r="L244" s="256"/>
      <c r="M244" s="397" t="s">
        <v>410</v>
      </c>
      <c r="N244" s="397"/>
      <c r="O244" s="397"/>
      <c r="P244" s="397"/>
      <c r="Q244" s="397"/>
      <c r="R244" s="397"/>
      <c r="S244" s="397"/>
      <c r="T244" s="397"/>
      <c r="U244" s="397"/>
      <c r="V244" s="397"/>
      <c r="W244" s="256" t="s">
        <v>444</v>
      </c>
      <c r="X244" s="256"/>
      <c r="Y244" s="256"/>
      <c r="Z244" s="256"/>
      <c r="AA244" s="256"/>
      <c r="AB244" s="256"/>
      <c r="AC244" s="256"/>
      <c r="AD244" s="256"/>
    </row>
    <row r="245" spans="1:30" s="80" customFormat="1" ht="50.25" customHeight="1">
      <c r="A245" s="256" t="s">
        <v>447</v>
      </c>
      <c r="B245" s="256"/>
      <c r="C245" s="256"/>
      <c r="D245" s="256"/>
      <c r="E245" s="256"/>
      <c r="F245" s="256"/>
      <c r="G245" s="256" t="s">
        <v>448</v>
      </c>
      <c r="H245" s="256"/>
      <c r="I245" s="256"/>
      <c r="J245" s="256"/>
      <c r="K245" s="256"/>
      <c r="L245" s="256"/>
      <c r="M245" s="305" t="s">
        <v>449</v>
      </c>
      <c r="N245" s="305"/>
      <c r="O245" s="305"/>
      <c r="P245" s="305"/>
      <c r="Q245" s="305"/>
      <c r="R245" s="305"/>
      <c r="S245" s="305"/>
      <c r="T245" s="305"/>
      <c r="U245" s="305"/>
      <c r="V245" s="305"/>
      <c r="W245" s="256" t="s">
        <v>444</v>
      </c>
      <c r="X245" s="256"/>
      <c r="Y245" s="256"/>
      <c r="Z245" s="256"/>
      <c r="AA245" s="256"/>
      <c r="AB245" s="256"/>
      <c r="AC245" s="256"/>
      <c r="AD245" s="256"/>
    </row>
    <row r="246" spans="1:30" s="80" customFormat="1" ht="50.25" customHeight="1">
      <c r="A246" s="256"/>
      <c r="B246" s="256"/>
      <c r="C246" s="256"/>
      <c r="D246" s="256"/>
      <c r="E246" s="256"/>
      <c r="F246" s="256"/>
      <c r="G246" s="235" t="s">
        <v>450</v>
      </c>
      <c r="H246" s="236"/>
      <c r="I246" s="236"/>
      <c r="J246" s="236"/>
      <c r="K246" s="236"/>
      <c r="L246" s="236"/>
      <c r="M246" s="397" t="s">
        <v>412</v>
      </c>
      <c r="N246" s="397"/>
      <c r="O246" s="397"/>
      <c r="P246" s="397"/>
      <c r="Q246" s="397"/>
      <c r="R246" s="397"/>
      <c r="S246" s="397"/>
      <c r="T246" s="397"/>
      <c r="U246" s="397"/>
      <c r="V246" s="397"/>
      <c r="W246" s="256" t="s">
        <v>444</v>
      </c>
      <c r="X246" s="256"/>
      <c r="Y246" s="256"/>
      <c r="Z246" s="256"/>
      <c r="AA246" s="256"/>
      <c r="AB246" s="256"/>
      <c r="AC246" s="256"/>
      <c r="AD246" s="256"/>
    </row>
    <row r="247" spans="1:30" s="80" customFormat="1" ht="50.25" customHeight="1">
      <c r="A247" s="89"/>
      <c r="B247" s="90"/>
      <c r="C247" s="90"/>
      <c r="D247" s="90"/>
      <c r="E247" s="90"/>
      <c r="F247" s="90"/>
      <c r="G247" s="91"/>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row>
    <row r="248" spans="1:30" s="80" customFormat="1" ht="50.25" customHeight="1">
      <c r="A248" s="89"/>
      <c r="B248" s="90"/>
      <c r="C248" s="90"/>
      <c r="D248" s="90"/>
      <c r="E248" s="90"/>
      <c r="F248" s="90"/>
      <c r="G248" s="91"/>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row>
    <row r="249" spans="1:30" s="80" customFormat="1" ht="18" customHeight="1">
      <c r="A249" s="88"/>
      <c r="B249" s="90"/>
      <c r="C249" s="90"/>
      <c r="D249" s="90"/>
      <c r="E249" s="90"/>
      <c r="F249" s="90"/>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row>
    <row r="250" spans="1:30" s="80" customFormat="1" ht="36" customHeight="1">
      <c r="A250" s="250" t="s">
        <v>451</v>
      </c>
      <c r="B250" s="250"/>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250"/>
      <c r="AD250" s="250"/>
    </row>
    <row r="251" s="80" customFormat="1" ht="19.5" customHeight="1">
      <c r="U251" s="78"/>
    </row>
    <row r="252" spans="1:30" s="78" customFormat="1" ht="90.75" customHeight="1">
      <c r="A252" s="230" t="s">
        <v>520</v>
      </c>
      <c r="B252" s="230"/>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230"/>
      <c r="AD252" s="230"/>
    </row>
    <row r="253" spans="1:30" s="78" customFormat="1" ht="60.75" customHeight="1">
      <c r="A253" s="230"/>
      <c r="B253" s="230"/>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0"/>
      <c r="AD253" s="230"/>
    </row>
    <row r="254" spans="1:30" s="80" customFormat="1" ht="15.75" customHeight="1">
      <c r="A254" s="96" t="s">
        <v>452</v>
      </c>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row>
    <row r="255" spans="1:30" s="80" customFormat="1" ht="34.5" customHeight="1">
      <c r="A255" s="326" t="s">
        <v>453</v>
      </c>
      <c r="B255" s="326"/>
      <c r="C255" s="326"/>
      <c r="D255" s="326"/>
      <c r="E255" s="326"/>
      <c r="F255" s="326"/>
      <c r="G255" s="326"/>
      <c r="H255" s="326"/>
      <c r="I255" s="326"/>
      <c r="J255" s="326"/>
      <c r="K255" s="326"/>
      <c r="L255" s="326"/>
      <c r="M255" s="326"/>
      <c r="N255" s="326"/>
      <c r="O255" s="326"/>
      <c r="P255" s="326"/>
      <c r="Q255" s="326"/>
      <c r="R255" s="326"/>
      <c r="S255" s="326"/>
      <c r="T255" s="326"/>
      <c r="U255" s="326"/>
      <c r="V255" s="326"/>
      <c r="W255" s="326"/>
      <c r="X255" s="326"/>
      <c r="Y255" s="326"/>
      <c r="Z255" s="326"/>
      <c r="AA255" s="326"/>
      <c r="AB255" s="326"/>
      <c r="AC255" s="326"/>
      <c r="AD255" s="326"/>
    </row>
    <row r="256" spans="1:30" s="78" customFormat="1" ht="19.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row>
    <row r="257" spans="1:30" s="78" customFormat="1" ht="26.25" customHeight="1">
      <c r="A257" s="230" t="s">
        <v>454</v>
      </c>
      <c r="B257" s="230"/>
      <c r="C257" s="230"/>
      <c r="D257" s="230"/>
      <c r="E257" s="230"/>
      <c r="F257" s="230"/>
      <c r="G257" s="230"/>
      <c r="H257" s="230"/>
      <c r="I257" s="230"/>
      <c r="J257" s="230"/>
      <c r="K257" s="230"/>
      <c r="L257" s="230"/>
      <c r="M257" s="230"/>
      <c r="N257" s="230"/>
      <c r="O257" s="230"/>
      <c r="P257" s="230"/>
      <c r="Q257" s="230"/>
      <c r="R257" s="230"/>
      <c r="S257" s="230"/>
      <c r="T257" s="230"/>
      <c r="U257" s="230"/>
      <c r="V257" s="230"/>
      <c r="W257" s="230"/>
      <c r="X257" s="230"/>
      <c r="Y257" s="230"/>
      <c r="Z257" s="230"/>
      <c r="AA257" s="230"/>
      <c r="AB257" s="83"/>
      <c r="AC257" s="83"/>
      <c r="AD257" s="83"/>
    </row>
    <row r="258" spans="1:30" s="78" customFormat="1" ht="26.25" customHeight="1">
      <c r="A258" s="230" t="s">
        <v>455</v>
      </c>
      <c r="B258" s="230"/>
      <c r="C258" s="230"/>
      <c r="D258" s="230"/>
      <c r="E258" s="230"/>
      <c r="F258" s="230"/>
      <c r="G258" s="230"/>
      <c r="H258" s="230"/>
      <c r="I258" s="230"/>
      <c r="J258" s="230"/>
      <c r="K258" s="230"/>
      <c r="L258" s="230"/>
      <c r="M258" s="230"/>
      <c r="N258" s="230"/>
      <c r="O258" s="230"/>
      <c r="P258" s="230"/>
      <c r="Q258" s="230"/>
      <c r="R258" s="230"/>
      <c r="S258" s="230"/>
      <c r="T258" s="230"/>
      <c r="U258" s="230"/>
      <c r="V258" s="230"/>
      <c r="W258" s="230"/>
      <c r="X258" s="230"/>
      <c r="Y258" s="230"/>
      <c r="Z258" s="230"/>
      <c r="AA258" s="230"/>
      <c r="AB258" s="83"/>
      <c r="AC258" s="83"/>
      <c r="AD258" s="83"/>
    </row>
    <row r="259" spans="1:30" s="78" customFormat="1" ht="26.25" customHeight="1">
      <c r="A259" s="230" t="s">
        <v>209</v>
      </c>
      <c r="B259" s="230"/>
      <c r="C259" s="230"/>
      <c r="D259" s="230"/>
      <c r="E259" s="230"/>
      <c r="F259" s="230"/>
      <c r="G259" s="230"/>
      <c r="H259" s="230"/>
      <c r="I259" s="230"/>
      <c r="J259" s="230"/>
      <c r="K259" s="230"/>
      <c r="L259" s="230"/>
      <c r="M259" s="230"/>
      <c r="N259" s="230"/>
      <c r="O259" s="230"/>
      <c r="P259" s="230"/>
      <c r="Q259" s="230"/>
      <c r="R259" s="230"/>
      <c r="S259" s="230"/>
      <c r="T259" s="230"/>
      <c r="U259" s="230"/>
      <c r="V259" s="230"/>
      <c r="W259" s="230"/>
      <c r="X259" s="230"/>
      <c r="Y259" s="230"/>
      <c r="Z259" s="230"/>
      <c r="AA259" s="230"/>
      <c r="AB259" s="83"/>
      <c r="AC259" s="83"/>
      <c r="AD259" s="83"/>
    </row>
    <row r="260" spans="1:30" s="80" customFormat="1" ht="20.25" customHeight="1">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row>
    <row r="261" spans="1:30" s="80" customFormat="1" ht="34.5" customHeight="1">
      <c r="A261" s="250" t="s">
        <v>456</v>
      </c>
      <c r="B261" s="250"/>
      <c r="C261" s="250"/>
      <c r="D261" s="250"/>
      <c r="E261" s="250"/>
      <c r="F261" s="250"/>
      <c r="G261" s="250"/>
      <c r="H261" s="250"/>
      <c r="I261" s="250"/>
      <c r="J261" s="250"/>
      <c r="K261" s="250"/>
      <c r="L261" s="250"/>
      <c r="M261" s="250"/>
      <c r="N261" s="250"/>
      <c r="O261" s="250"/>
      <c r="P261" s="250"/>
      <c r="Q261" s="250"/>
      <c r="R261" s="250"/>
      <c r="S261" s="250"/>
      <c r="T261" s="250"/>
      <c r="U261" s="250"/>
      <c r="V261" s="250"/>
      <c r="W261" s="250"/>
      <c r="X261" s="250"/>
      <c r="Y261" s="250"/>
      <c r="Z261" s="250"/>
      <c r="AA261" s="250"/>
      <c r="AB261" s="250"/>
      <c r="AC261" s="250"/>
      <c r="AD261" s="250"/>
    </row>
    <row r="262" spans="1:30" s="78" customFormat="1" ht="19.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row>
    <row r="263" spans="1:30" s="78" customFormat="1" ht="27.75" customHeight="1">
      <c r="A263" s="310" t="s">
        <v>457</v>
      </c>
      <c r="B263" s="310"/>
      <c r="C263" s="310"/>
      <c r="D263" s="310"/>
      <c r="E263" s="310"/>
      <c r="F263" s="310"/>
      <c r="G263" s="310"/>
      <c r="H263" s="310"/>
      <c r="I263" s="333" t="s">
        <v>458</v>
      </c>
      <c r="J263" s="334"/>
      <c r="K263" s="334"/>
      <c r="L263" s="334"/>
      <c r="M263" s="334"/>
      <c r="N263" s="334"/>
      <c r="O263" s="334"/>
      <c r="P263" s="334"/>
      <c r="Q263" s="334"/>
      <c r="R263" s="334"/>
      <c r="S263" s="334"/>
      <c r="T263" s="334"/>
      <c r="U263" s="334"/>
      <c r="V263" s="334"/>
      <c r="W263" s="335"/>
      <c r="X263" s="310" t="s">
        <v>459</v>
      </c>
      <c r="Y263" s="310"/>
      <c r="Z263" s="310"/>
      <c r="AA263" s="310"/>
      <c r="AB263" s="310"/>
      <c r="AC263" s="310"/>
      <c r="AD263" s="310"/>
    </row>
    <row r="264" spans="1:30" s="78" customFormat="1" ht="27.75" customHeight="1">
      <c r="A264" s="329" t="s">
        <v>460</v>
      </c>
      <c r="B264" s="329"/>
      <c r="C264" s="329"/>
      <c r="D264" s="329"/>
      <c r="E264" s="329"/>
      <c r="F264" s="329"/>
      <c r="G264" s="329"/>
      <c r="H264" s="329"/>
      <c r="I264" s="330" t="s">
        <v>323</v>
      </c>
      <c r="J264" s="331"/>
      <c r="K264" s="331"/>
      <c r="L264" s="331"/>
      <c r="M264" s="331"/>
      <c r="N264" s="331"/>
      <c r="O264" s="331"/>
      <c r="P264" s="331"/>
      <c r="Q264" s="331"/>
      <c r="R264" s="331"/>
      <c r="S264" s="331"/>
      <c r="T264" s="331"/>
      <c r="U264" s="331"/>
      <c r="V264" s="331"/>
      <c r="W264" s="332"/>
      <c r="X264" s="419" t="s">
        <v>502</v>
      </c>
      <c r="Y264" s="419"/>
      <c r="Z264" s="419"/>
      <c r="AA264" s="419"/>
      <c r="AB264" s="419"/>
      <c r="AC264" s="419"/>
      <c r="AD264" s="419"/>
    </row>
    <row r="265" spans="1:30" s="78" customFormat="1" ht="53.25" customHeight="1">
      <c r="A265" s="230" t="s">
        <v>462</v>
      </c>
      <c r="B265" s="230"/>
      <c r="C265" s="230"/>
      <c r="D265" s="230"/>
      <c r="E265" s="230"/>
      <c r="F265" s="230"/>
      <c r="G265" s="230"/>
      <c r="H265" s="230"/>
      <c r="I265" s="230"/>
      <c r="J265" s="230"/>
      <c r="K265" s="230"/>
      <c r="L265" s="230"/>
      <c r="M265" s="230"/>
      <c r="N265" s="230"/>
      <c r="O265" s="230"/>
      <c r="P265" s="230"/>
      <c r="Q265" s="230"/>
      <c r="R265" s="230"/>
      <c r="S265" s="230"/>
      <c r="T265" s="230"/>
      <c r="U265" s="230"/>
      <c r="V265" s="230"/>
      <c r="W265" s="230"/>
      <c r="X265" s="230"/>
      <c r="Y265" s="230"/>
      <c r="Z265" s="230"/>
      <c r="AA265" s="230"/>
      <c r="AB265" s="83"/>
      <c r="AC265" s="83"/>
      <c r="AD265" s="83"/>
    </row>
    <row r="266" spans="1:30" s="80" customFormat="1" ht="30" customHeight="1">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row>
    <row r="267" spans="1:30" s="80" customFormat="1" ht="34.5" customHeight="1">
      <c r="A267" s="79" t="s">
        <v>228</v>
      </c>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row>
    <row r="268" spans="1:30" s="95" customFormat="1" ht="19.5" customHeight="1">
      <c r="A268" s="80"/>
      <c r="B268" s="80"/>
      <c r="C268" s="80"/>
      <c r="D268" s="80"/>
      <c r="E268" s="80"/>
      <c r="F268" s="80"/>
      <c r="G268" s="80"/>
      <c r="H268" s="80"/>
      <c r="I268" s="80"/>
      <c r="J268" s="80"/>
      <c r="K268" s="80"/>
      <c r="L268" s="80"/>
      <c r="M268" s="80"/>
      <c r="N268" s="80"/>
      <c r="O268" s="80"/>
      <c r="P268" s="80"/>
      <c r="Q268" s="80"/>
      <c r="R268" s="80"/>
      <c r="S268" s="80"/>
      <c r="T268" s="80"/>
      <c r="U268" s="78"/>
      <c r="V268" s="80"/>
      <c r="W268" s="80"/>
      <c r="X268" s="80"/>
      <c r="Y268" s="80"/>
      <c r="Z268" s="80"/>
      <c r="AA268" s="80"/>
      <c r="AB268" s="80"/>
      <c r="AC268" s="80"/>
      <c r="AD268" s="80"/>
    </row>
    <row r="269" spans="1:30" s="95" customFormat="1" ht="19.5" customHeight="1">
      <c r="A269" s="317" t="s">
        <v>288</v>
      </c>
      <c r="B269" s="318"/>
      <c r="C269" s="318"/>
      <c r="D269" s="318"/>
      <c r="E269" s="318"/>
      <c r="F269" s="318"/>
      <c r="G269" s="319"/>
      <c r="H269" s="317" t="s">
        <v>463</v>
      </c>
      <c r="I269" s="318"/>
      <c r="J269" s="318"/>
      <c r="K269" s="318"/>
      <c r="L269" s="318"/>
      <c r="M269" s="318"/>
      <c r="N269" s="318"/>
      <c r="O269" s="318"/>
      <c r="P269" s="318"/>
      <c r="Q269" s="318"/>
      <c r="R269" s="318"/>
      <c r="S269" s="318"/>
      <c r="T269" s="318"/>
      <c r="U269" s="318"/>
      <c r="V269" s="318"/>
      <c r="W269" s="318"/>
      <c r="X269" s="318"/>
      <c r="Y269" s="318"/>
      <c r="Z269" s="318"/>
      <c r="AA269" s="318"/>
      <c r="AB269" s="318"/>
      <c r="AC269" s="318"/>
      <c r="AD269" s="319"/>
    </row>
    <row r="270" spans="1:30" s="80" customFormat="1" ht="19.5" customHeight="1">
      <c r="A270" s="320"/>
      <c r="B270" s="321"/>
      <c r="C270" s="321"/>
      <c r="D270" s="321"/>
      <c r="E270" s="321"/>
      <c r="F270" s="321"/>
      <c r="G270" s="322"/>
      <c r="H270" s="320"/>
      <c r="I270" s="321"/>
      <c r="J270" s="321"/>
      <c r="K270" s="321"/>
      <c r="L270" s="321"/>
      <c r="M270" s="321"/>
      <c r="N270" s="321"/>
      <c r="O270" s="321"/>
      <c r="P270" s="321"/>
      <c r="Q270" s="321"/>
      <c r="R270" s="321"/>
      <c r="S270" s="321"/>
      <c r="T270" s="321"/>
      <c r="U270" s="321"/>
      <c r="V270" s="321"/>
      <c r="W270" s="321"/>
      <c r="X270" s="321"/>
      <c r="Y270" s="321"/>
      <c r="Z270" s="321"/>
      <c r="AA270" s="321"/>
      <c r="AB270" s="321"/>
      <c r="AC270" s="321"/>
      <c r="AD270" s="322"/>
    </row>
    <row r="271" spans="1:30" s="80" customFormat="1" ht="31.5" customHeight="1">
      <c r="A271" s="336" t="s">
        <v>464</v>
      </c>
      <c r="B271" s="337"/>
      <c r="C271" s="337"/>
      <c r="D271" s="337"/>
      <c r="E271" s="337"/>
      <c r="F271" s="337"/>
      <c r="G271" s="338"/>
      <c r="H271" s="349" t="s">
        <v>1</v>
      </c>
      <c r="I271" s="350"/>
      <c r="J271" s="350"/>
      <c r="K271" s="350"/>
      <c r="L271" s="350"/>
      <c r="M271" s="350"/>
      <c r="N271" s="350"/>
      <c r="O271" s="350"/>
      <c r="P271" s="350"/>
      <c r="Q271" s="350"/>
      <c r="R271" s="350"/>
      <c r="S271" s="350"/>
      <c r="T271" s="350"/>
      <c r="U271" s="350"/>
      <c r="V271" s="350"/>
      <c r="W271" s="350"/>
      <c r="X271" s="350"/>
      <c r="Y271" s="350"/>
      <c r="Z271" s="350"/>
      <c r="AA271" s="350"/>
      <c r="AB271" s="350"/>
      <c r="AC271" s="350"/>
      <c r="AD271" s="351"/>
    </row>
    <row r="272" spans="1:30" s="80" customFormat="1" ht="31.5" customHeight="1">
      <c r="A272" s="339"/>
      <c r="B272" s="340"/>
      <c r="C272" s="340"/>
      <c r="D272" s="340"/>
      <c r="E272" s="340"/>
      <c r="F272" s="340"/>
      <c r="G272" s="341"/>
      <c r="H272" s="358"/>
      <c r="I272" s="353"/>
      <c r="J272" s="353"/>
      <c r="K272" s="353"/>
      <c r="L272" s="353"/>
      <c r="M272" s="353"/>
      <c r="N272" s="353"/>
      <c r="O272" s="353"/>
      <c r="P272" s="353"/>
      <c r="Q272" s="353"/>
      <c r="R272" s="353"/>
      <c r="S272" s="353"/>
      <c r="T272" s="353"/>
      <c r="U272" s="353"/>
      <c r="V272" s="353"/>
      <c r="W272" s="353"/>
      <c r="X272" s="353"/>
      <c r="Y272" s="353"/>
      <c r="Z272" s="353"/>
      <c r="AA272" s="353"/>
      <c r="AB272" s="353"/>
      <c r="AC272" s="353"/>
      <c r="AD272" s="354"/>
    </row>
    <row r="273" spans="1:30" s="80" customFormat="1" ht="31.5" customHeight="1">
      <c r="A273" s="339"/>
      <c r="B273" s="340"/>
      <c r="C273" s="340"/>
      <c r="D273" s="340"/>
      <c r="E273" s="340"/>
      <c r="F273" s="340"/>
      <c r="G273" s="341"/>
      <c r="H273" s="358"/>
      <c r="I273" s="353"/>
      <c r="J273" s="353"/>
      <c r="K273" s="353"/>
      <c r="L273" s="353"/>
      <c r="M273" s="353"/>
      <c r="N273" s="353"/>
      <c r="O273" s="353"/>
      <c r="P273" s="353"/>
      <c r="Q273" s="353"/>
      <c r="R273" s="353"/>
      <c r="S273" s="353"/>
      <c r="T273" s="353"/>
      <c r="U273" s="353"/>
      <c r="V273" s="353"/>
      <c r="W273" s="353"/>
      <c r="X273" s="353"/>
      <c r="Y273" s="353"/>
      <c r="Z273" s="353"/>
      <c r="AA273" s="353"/>
      <c r="AB273" s="353"/>
      <c r="AC273" s="353"/>
      <c r="AD273" s="354"/>
    </row>
    <row r="274" spans="1:30" s="80" customFormat="1" ht="24.75" customHeight="1">
      <c r="A274" s="339"/>
      <c r="B274" s="340"/>
      <c r="C274" s="340"/>
      <c r="D274" s="340"/>
      <c r="E274" s="340"/>
      <c r="F274" s="340"/>
      <c r="G274" s="341"/>
      <c r="H274" s="358"/>
      <c r="I274" s="353"/>
      <c r="J274" s="353"/>
      <c r="K274" s="353"/>
      <c r="L274" s="353"/>
      <c r="M274" s="353"/>
      <c r="N274" s="353"/>
      <c r="O274" s="353"/>
      <c r="P274" s="353"/>
      <c r="Q274" s="353"/>
      <c r="R274" s="353"/>
      <c r="S274" s="353"/>
      <c r="T274" s="353"/>
      <c r="U274" s="353"/>
      <c r="V274" s="353"/>
      <c r="W274" s="353"/>
      <c r="X274" s="353"/>
      <c r="Y274" s="353"/>
      <c r="Z274" s="353"/>
      <c r="AA274" s="353"/>
      <c r="AB274" s="353"/>
      <c r="AC274" s="353"/>
      <c r="AD274" s="354"/>
    </row>
    <row r="275" spans="1:30" s="80" customFormat="1" ht="31.5" customHeight="1">
      <c r="A275" s="339"/>
      <c r="B275" s="340"/>
      <c r="C275" s="340"/>
      <c r="D275" s="340"/>
      <c r="E275" s="340"/>
      <c r="F275" s="340"/>
      <c r="G275" s="341"/>
      <c r="H275" s="358"/>
      <c r="I275" s="353"/>
      <c r="J275" s="353"/>
      <c r="K275" s="353"/>
      <c r="L275" s="353"/>
      <c r="M275" s="353"/>
      <c r="N275" s="353"/>
      <c r="O275" s="353"/>
      <c r="P275" s="353"/>
      <c r="Q275" s="353"/>
      <c r="R275" s="353"/>
      <c r="S275" s="353"/>
      <c r="T275" s="353"/>
      <c r="U275" s="353"/>
      <c r="V275" s="353"/>
      <c r="W275" s="353"/>
      <c r="X275" s="353"/>
      <c r="Y275" s="353"/>
      <c r="Z275" s="353"/>
      <c r="AA275" s="353"/>
      <c r="AB275" s="353"/>
      <c r="AC275" s="353"/>
      <c r="AD275" s="354"/>
    </row>
    <row r="276" spans="1:30" s="80" customFormat="1" ht="31.5" customHeight="1">
      <c r="A276" s="339"/>
      <c r="B276" s="340"/>
      <c r="C276" s="340"/>
      <c r="D276" s="340"/>
      <c r="E276" s="340"/>
      <c r="F276" s="340"/>
      <c r="G276" s="341"/>
      <c r="H276" s="358"/>
      <c r="I276" s="353"/>
      <c r="J276" s="353"/>
      <c r="K276" s="353"/>
      <c r="L276" s="353"/>
      <c r="M276" s="353"/>
      <c r="N276" s="353"/>
      <c r="O276" s="353"/>
      <c r="P276" s="353"/>
      <c r="Q276" s="353"/>
      <c r="R276" s="353"/>
      <c r="S276" s="353"/>
      <c r="T276" s="353"/>
      <c r="U276" s="353"/>
      <c r="V276" s="353"/>
      <c r="W276" s="353"/>
      <c r="X276" s="353"/>
      <c r="Y276" s="353"/>
      <c r="Z276" s="353"/>
      <c r="AA276" s="353"/>
      <c r="AB276" s="353"/>
      <c r="AC276" s="353"/>
      <c r="AD276" s="354"/>
    </row>
    <row r="277" spans="1:30" s="80" customFormat="1" ht="16.5" customHeight="1">
      <c r="A277" s="339"/>
      <c r="B277" s="340"/>
      <c r="C277" s="340"/>
      <c r="D277" s="340"/>
      <c r="E277" s="340"/>
      <c r="F277" s="340"/>
      <c r="G277" s="341"/>
      <c r="H277" s="352"/>
      <c r="I277" s="353"/>
      <c r="J277" s="353"/>
      <c r="K277" s="353"/>
      <c r="L277" s="353"/>
      <c r="M277" s="353"/>
      <c r="N277" s="353"/>
      <c r="O277" s="353"/>
      <c r="P277" s="353"/>
      <c r="Q277" s="353"/>
      <c r="R277" s="353"/>
      <c r="S277" s="353"/>
      <c r="T277" s="353"/>
      <c r="U277" s="353"/>
      <c r="V277" s="353"/>
      <c r="W277" s="353"/>
      <c r="X277" s="353"/>
      <c r="Y277" s="353"/>
      <c r="Z277" s="353"/>
      <c r="AA277" s="353"/>
      <c r="AB277" s="353"/>
      <c r="AC277" s="353"/>
      <c r="AD277" s="354"/>
    </row>
    <row r="278" spans="1:30" s="80" customFormat="1" ht="21" customHeight="1">
      <c r="A278" s="339"/>
      <c r="B278" s="340"/>
      <c r="C278" s="340"/>
      <c r="D278" s="340"/>
      <c r="E278" s="340"/>
      <c r="F278" s="340"/>
      <c r="G278" s="341"/>
      <c r="H278" s="352"/>
      <c r="I278" s="353"/>
      <c r="J278" s="353"/>
      <c r="K278" s="353"/>
      <c r="L278" s="353"/>
      <c r="M278" s="353"/>
      <c r="N278" s="353"/>
      <c r="O278" s="353"/>
      <c r="P278" s="353"/>
      <c r="Q278" s="353"/>
      <c r="R278" s="353"/>
      <c r="S278" s="353"/>
      <c r="T278" s="353"/>
      <c r="U278" s="353"/>
      <c r="V278" s="353"/>
      <c r="W278" s="353"/>
      <c r="X278" s="353"/>
      <c r="Y278" s="353"/>
      <c r="Z278" s="353"/>
      <c r="AA278" s="353"/>
      <c r="AB278" s="353"/>
      <c r="AC278" s="353"/>
      <c r="AD278" s="354"/>
    </row>
    <row r="279" spans="1:30" s="80" customFormat="1" ht="15" customHeight="1">
      <c r="A279" s="342"/>
      <c r="B279" s="343"/>
      <c r="C279" s="343"/>
      <c r="D279" s="343"/>
      <c r="E279" s="343"/>
      <c r="F279" s="343"/>
      <c r="G279" s="344"/>
      <c r="H279" s="355"/>
      <c r="I279" s="356"/>
      <c r="J279" s="356"/>
      <c r="K279" s="356"/>
      <c r="L279" s="356"/>
      <c r="M279" s="356"/>
      <c r="N279" s="356"/>
      <c r="O279" s="356"/>
      <c r="P279" s="356"/>
      <c r="Q279" s="356"/>
      <c r="R279" s="356"/>
      <c r="S279" s="356"/>
      <c r="T279" s="356"/>
      <c r="U279" s="356"/>
      <c r="V279" s="356"/>
      <c r="W279" s="356"/>
      <c r="X279" s="356"/>
      <c r="Y279" s="356"/>
      <c r="Z279" s="356"/>
      <c r="AA279" s="356"/>
      <c r="AB279" s="356"/>
      <c r="AC279" s="356"/>
      <c r="AD279" s="357"/>
    </row>
    <row r="280" spans="1:30" s="80" customFormat="1" ht="22.5" customHeight="1">
      <c r="A280" s="336" t="s">
        <v>229</v>
      </c>
      <c r="B280" s="337"/>
      <c r="C280" s="337"/>
      <c r="D280" s="337"/>
      <c r="E280" s="337"/>
      <c r="F280" s="337"/>
      <c r="G280" s="338"/>
      <c r="H280" s="349" t="s">
        <v>465</v>
      </c>
      <c r="I280" s="350"/>
      <c r="J280" s="350"/>
      <c r="K280" s="350"/>
      <c r="L280" s="350"/>
      <c r="M280" s="350"/>
      <c r="N280" s="350"/>
      <c r="O280" s="350"/>
      <c r="P280" s="350"/>
      <c r="Q280" s="350"/>
      <c r="R280" s="350"/>
      <c r="S280" s="350"/>
      <c r="T280" s="350"/>
      <c r="U280" s="350"/>
      <c r="V280" s="350"/>
      <c r="W280" s="350"/>
      <c r="X280" s="350"/>
      <c r="Y280" s="350"/>
      <c r="Z280" s="350"/>
      <c r="AA280" s="350"/>
      <c r="AB280" s="350"/>
      <c r="AC280" s="350"/>
      <c r="AD280" s="351"/>
    </row>
    <row r="281" spans="1:30" s="80" customFormat="1" ht="22.5" customHeight="1">
      <c r="A281" s="339"/>
      <c r="B281" s="340"/>
      <c r="C281" s="340"/>
      <c r="D281" s="340"/>
      <c r="E281" s="340"/>
      <c r="F281" s="340"/>
      <c r="G281" s="341"/>
      <c r="H281" s="352"/>
      <c r="I281" s="353"/>
      <c r="J281" s="353"/>
      <c r="K281" s="353"/>
      <c r="L281" s="353"/>
      <c r="M281" s="353"/>
      <c r="N281" s="353"/>
      <c r="O281" s="353"/>
      <c r="P281" s="353"/>
      <c r="Q281" s="353"/>
      <c r="R281" s="353"/>
      <c r="S281" s="353"/>
      <c r="T281" s="353"/>
      <c r="U281" s="353"/>
      <c r="V281" s="353"/>
      <c r="W281" s="353"/>
      <c r="X281" s="353"/>
      <c r="Y281" s="353"/>
      <c r="Z281" s="353"/>
      <c r="AA281" s="353"/>
      <c r="AB281" s="353"/>
      <c r="AC281" s="353"/>
      <c r="AD281" s="354"/>
    </row>
    <row r="282" spans="1:30" s="80" customFormat="1" ht="17.25" customHeight="1">
      <c r="A282" s="339"/>
      <c r="B282" s="340"/>
      <c r="C282" s="340"/>
      <c r="D282" s="340"/>
      <c r="E282" s="340"/>
      <c r="F282" s="340"/>
      <c r="G282" s="341"/>
      <c r="H282" s="352"/>
      <c r="I282" s="353"/>
      <c r="J282" s="353"/>
      <c r="K282" s="353"/>
      <c r="L282" s="353"/>
      <c r="M282" s="353"/>
      <c r="N282" s="353"/>
      <c r="O282" s="353"/>
      <c r="P282" s="353"/>
      <c r="Q282" s="353"/>
      <c r="R282" s="353"/>
      <c r="S282" s="353"/>
      <c r="T282" s="353"/>
      <c r="U282" s="353"/>
      <c r="V282" s="353"/>
      <c r="W282" s="353"/>
      <c r="X282" s="353"/>
      <c r="Y282" s="353"/>
      <c r="Z282" s="353"/>
      <c r="AA282" s="353"/>
      <c r="AB282" s="353"/>
      <c r="AC282" s="353"/>
      <c r="AD282" s="354"/>
    </row>
    <row r="283" spans="1:30" s="80" customFormat="1" ht="22.5" customHeight="1">
      <c r="A283" s="339"/>
      <c r="B283" s="340"/>
      <c r="C283" s="340"/>
      <c r="D283" s="340"/>
      <c r="E283" s="340"/>
      <c r="F283" s="340"/>
      <c r="G283" s="341"/>
      <c r="H283" s="352"/>
      <c r="I283" s="353"/>
      <c r="J283" s="353"/>
      <c r="K283" s="353"/>
      <c r="L283" s="353"/>
      <c r="M283" s="353"/>
      <c r="N283" s="353"/>
      <c r="O283" s="353"/>
      <c r="P283" s="353"/>
      <c r="Q283" s="353"/>
      <c r="R283" s="353"/>
      <c r="S283" s="353"/>
      <c r="T283" s="353"/>
      <c r="U283" s="353"/>
      <c r="V283" s="353"/>
      <c r="W283" s="353"/>
      <c r="X283" s="353"/>
      <c r="Y283" s="353"/>
      <c r="Z283" s="353"/>
      <c r="AA283" s="353"/>
      <c r="AB283" s="353"/>
      <c r="AC283" s="353"/>
      <c r="AD283" s="354"/>
    </row>
    <row r="284" spans="1:30" s="80" customFormat="1" ht="22.5" customHeight="1">
      <c r="A284" s="342"/>
      <c r="B284" s="343"/>
      <c r="C284" s="343"/>
      <c r="D284" s="343"/>
      <c r="E284" s="343"/>
      <c r="F284" s="343"/>
      <c r="G284" s="344"/>
      <c r="H284" s="355"/>
      <c r="I284" s="356"/>
      <c r="J284" s="356"/>
      <c r="K284" s="356"/>
      <c r="L284" s="356"/>
      <c r="M284" s="356"/>
      <c r="N284" s="356"/>
      <c r="O284" s="356"/>
      <c r="P284" s="356"/>
      <c r="Q284" s="356"/>
      <c r="R284" s="356"/>
      <c r="S284" s="356"/>
      <c r="T284" s="356"/>
      <c r="U284" s="356"/>
      <c r="V284" s="356"/>
      <c r="W284" s="356"/>
      <c r="X284" s="356"/>
      <c r="Y284" s="356"/>
      <c r="Z284" s="356"/>
      <c r="AA284" s="356"/>
      <c r="AB284" s="356"/>
      <c r="AC284" s="356"/>
      <c r="AD284" s="357"/>
    </row>
    <row r="285" spans="1:30" s="80" customFormat="1" ht="23.25" customHeight="1">
      <c r="A285" s="235" t="s">
        <v>466</v>
      </c>
      <c r="B285" s="236"/>
      <c r="C285" s="236"/>
      <c r="D285" s="236"/>
      <c r="E285" s="236"/>
      <c r="F285" s="236"/>
      <c r="G285" s="236"/>
      <c r="H285" s="327" t="s">
        <v>467</v>
      </c>
      <c r="I285" s="328"/>
      <c r="J285" s="328"/>
      <c r="K285" s="328"/>
      <c r="L285" s="328"/>
      <c r="M285" s="328"/>
      <c r="N285" s="328"/>
      <c r="O285" s="328"/>
      <c r="P285" s="328"/>
      <c r="Q285" s="328"/>
      <c r="R285" s="328"/>
      <c r="S285" s="328"/>
      <c r="T285" s="328"/>
      <c r="U285" s="328"/>
      <c r="V285" s="328"/>
      <c r="W285" s="328"/>
      <c r="X285" s="328"/>
      <c r="Y285" s="328"/>
      <c r="Z285" s="328"/>
      <c r="AA285" s="328"/>
      <c r="AB285" s="328"/>
      <c r="AC285" s="328"/>
      <c r="AD285" s="328"/>
    </row>
    <row r="286" spans="1:30" s="80" customFormat="1" ht="23.25" customHeight="1">
      <c r="A286" s="236"/>
      <c r="B286" s="236"/>
      <c r="C286" s="236"/>
      <c r="D286" s="236"/>
      <c r="E286" s="236"/>
      <c r="F286" s="236"/>
      <c r="G286" s="236"/>
      <c r="H286" s="328"/>
      <c r="I286" s="328"/>
      <c r="J286" s="328"/>
      <c r="K286" s="328"/>
      <c r="L286" s="328"/>
      <c r="M286" s="328"/>
      <c r="N286" s="328"/>
      <c r="O286" s="328"/>
      <c r="P286" s="328"/>
      <c r="Q286" s="328"/>
      <c r="R286" s="328"/>
      <c r="S286" s="328"/>
      <c r="T286" s="328"/>
      <c r="U286" s="328"/>
      <c r="V286" s="328"/>
      <c r="W286" s="328"/>
      <c r="X286" s="328"/>
      <c r="Y286" s="328"/>
      <c r="Z286" s="328"/>
      <c r="AA286" s="328"/>
      <c r="AB286" s="328"/>
      <c r="AC286" s="328"/>
      <c r="AD286" s="328"/>
    </row>
    <row r="287" spans="1:30" s="80" customFormat="1" ht="18" customHeight="1">
      <c r="A287" s="236"/>
      <c r="B287" s="236"/>
      <c r="C287" s="236"/>
      <c r="D287" s="236"/>
      <c r="E287" s="236"/>
      <c r="F287" s="236"/>
      <c r="G287" s="236"/>
      <c r="H287" s="328"/>
      <c r="I287" s="328"/>
      <c r="J287" s="328"/>
      <c r="K287" s="328"/>
      <c r="L287" s="328"/>
      <c r="M287" s="328"/>
      <c r="N287" s="328"/>
      <c r="O287" s="328"/>
      <c r="P287" s="328"/>
      <c r="Q287" s="328"/>
      <c r="R287" s="328"/>
      <c r="S287" s="328"/>
      <c r="T287" s="328"/>
      <c r="U287" s="328"/>
      <c r="V287" s="328"/>
      <c r="W287" s="328"/>
      <c r="X287" s="328"/>
      <c r="Y287" s="328"/>
      <c r="Z287" s="328"/>
      <c r="AA287" s="328"/>
      <c r="AB287" s="328"/>
      <c r="AC287" s="328"/>
      <c r="AD287" s="328"/>
    </row>
    <row r="288" spans="1:30" s="80" customFormat="1" ht="23.25" customHeight="1">
      <c r="A288" s="236"/>
      <c r="B288" s="236"/>
      <c r="C288" s="236"/>
      <c r="D288" s="236"/>
      <c r="E288" s="236"/>
      <c r="F288" s="236"/>
      <c r="G288" s="236"/>
      <c r="H288" s="328"/>
      <c r="I288" s="328"/>
      <c r="J288" s="328"/>
      <c r="K288" s="328"/>
      <c r="L288" s="328"/>
      <c r="M288" s="328"/>
      <c r="N288" s="328"/>
      <c r="O288" s="328"/>
      <c r="P288" s="328"/>
      <c r="Q288" s="328"/>
      <c r="R288" s="328"/>
      <c r="S288" s="328"/>
      <c r="T288" s="328"/>
      <c r="U288" s="328"/>
      <c r="V288" s="328"/>
      <c r="W288" s="328"/>
      <c r="X288" s="328"/>
      <c r="Y288" s="328"/>
      <c r="Z288" s="328"/>
      <c r="AA288" s="328"/>
      <c r="AB288" s="328"/>
      <c r="AC288" s="328"/>
      <c r="AD288" s="328"/>
    </row>
    <row r="289" spans="1:30" s="80" customFormat="1" ht="19.5" customHeight="1">
      <c r="A289" s="236"/>
      <c r="B289" s="236"/>
      <c r="C289" s="236"/>
      <c r="D289" s="236"/>
      <c r="E289" s="236"/>
      <c r="F289" s="236"/>
      <c r="G289" s="236"/>
      <c r="H289" s="328"/>
      <c r="I289" s="328"/>
      <c r="J289" s="328"/>
      <c r="K289" s="328"/>
      <c r="L289" s="328"/>
      <c r="M289" s="328"/>
      <c r="N289" s="328"/>
      <c r="O289" s="328"/>
      <c r="P289" s="328"/>
      <c r="Q289" s="328"/>
      <c r="R289" s="328"/>
      <c r="S289" s="328"/>
      <c r="T289" s="328"/>
      <c r="U289" s="328"/>
      <c r="V289" s="328"/>
      <c r="W289" s="328"/>
      <c r="X289" s="328"/>
      <c r="Y289" s="328"/>
      <c r="Z289" s="328"/>
      <c r="AA289" s="328"/>
      <c r="AB289" s="328"/>
      <c r="AC289" s="328"/>
      <c r="AD289" s="328"/>
    </row>
    <row r="290" s="80" customFormat="1" ht="19.5" customHeight="1">
      <c r="U290" s="78"/>
    </row>
    <row r="291" spans="1:30" s="80" customFormat="1" ht="24.75" customHeight="1">
      <c r="A291" s="345" t="s">
        <v>468</v>
      </c>
      <c r="B291" s="254"/>
      <c r="C291" s="254"/>
      <c r="D291" s="254"/>
      <c r="E291" s="254"/>
      <c r="F291" s="254"/>
      <c r="G291" s="254"/>
      <c r="H291" s="254"/>
      <c r="I291" s="254"/>
      <c r="J291" s="254"/>
      <c r="K291" s="254"/>
      <c r="L291" s="254"/>
      <c r="M291" s="254"/>
      <c r="N291" s="254"/>
      <c r="O291" s="254"/>
      <c r="P291" s="254"/>
      <c r="Q291" s="254"/>
      <c r="R291" s="254"/>
      <c r="S291" s="254"/>
      <c r="T291" s="254"/>
      <c r="U291" s="254"/>
      <c r="V291" s="254"/>
      <c r="W291" s="254"/>
      <c r="X291" s="254"/>
      <c r="Y291" s="254"/>
      <c r="Z291" s="254"/>
      <c r="AA291" s="254"/>
      <c r="AB291" s="254"/>
      <c r="AC291" s="254"/>
      <c r="AD291" s="254"/>
    </row>
    <row r="292" spans="1:30" s="80" customFormat="1" ht="24.75" customHeight="1">
      <c r="A292" s="254"/>
      <c r="B292" s="254"/>
      <c r="C292" s="254"/>
      <c r="D292" s="254"/>
      <c r="E292" s="254"/>
      <c r="F292" s="254"/>
      <c r="G292" s="254"/>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row>
    <row r="293" s="80" customFormat="1" ht="15" customHeight="1">
      <c r="U293" s="78"/>
    </row>
    <row r="294" spans="1:30" s="80" customFormat="1" ht="31.5" customHeight="1">
      <c r="A294" s="250" t="s">
        <v>469</v>
      </c>
      <c r="B294" s="250"/>
      <c r="C294" s="250"/>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250"/>
      <c r="AD294" s="250"/>
    </row>
    <row r="295" s="80" customFormat="1" ht="11.25" customHeight="1">
      <c r="U295" s="78"/>
    </row>
    <row r="296" s="97" customFormat="1" ht="22.5" customHeight="1">
      <c r="A296" s="97" t="s">
        <v>470</v>
      </c>
    </row>
    <row r="297" s="97" customFormat="1" ht="22.5" customHeight="1">
      <c r="A297" s="97" t="s">
        <v>471</v>
      </c>
    </row>
    <row r="298" s="97" customFormat="1" ht="22.5" customHeight="1">
      <c r="A298" s="83" t="s">
        <v>472</v>
      </c>
    </row>
    <row r="299" s="97" customFormat="1" ht="22.5" customHeight="1">
      <c r="A299" s="83" t="s">
        <v>473</v>
      </c>
    </row>
    <row r="300" s="97" customFormat="1" ht="22.5" customHeight="1">
      <c r="A300" s="83" t="s">
        <v>474</v>
      </c>
    </row>
    <row r="301" s="97" customFormat="1" ht="22.5" customHeight="1">
      <c r="A301" s="22" t="s">
        <v>475</v>
      </c>
    </row>
    <row r="302" s="97" customFormat="1" ht="22.5" customHeight="1">
      <c r="A302" s="97" t="s">
        <v>476</v>
      </c>
    </row>
    <row r="303" s="97" customFormat="1" ht="22.5" customHeight="1">
      <c r="A303" s="97" t="s">
        <v>477</v>
      </c>
    </row>
    <row r="304" s="97" customFormat="1" ht="22.5" customHeight="1">
      <c r="A304" s="97" t="s">
        <v>478</v>
      </c>
    </row>
    <row r="305" s="97" customFormat="1" ht="22.5" customHeight="1">
      <c r="A305" s="97" t="s">
        <v>479</v>
      </c>
    </row>
    <row r="306" s="97" customFormat="1" ht="22.5" customHeight="1">
      <c r="A306" s="97" t="s">
        <v>480</v>
      </c>
    </row>
    <row r="307" s="97" customFormat="1" ht="22.5" customHeight="1">
      <c r="A307" s="97" t="s">
        <v>481</v>
      </c>
    </row>
    <row r="308" s="97" customFormat="1" ht="22.5" customHeight="1">
      <c r="A308" s="97" t="s">
        <v>482</v>
      </c>
    </row>
    <row r="309" s="97" customFormat="1" ht="22.5" customHeight="1">
      <c r="A309" s="97" t="s">
        <v>483</v>
      </c>
    </row>
    <row r="310" s="97" customFormat="1" ht="22.5" customHeight="1">
      <c r="A310" s="159" t="s">
        <v>210</v>
      </c>
    </row>
    <row r="311" s="97" customFormat="1" ht="22.5" customHeight="1">
      <c r="A311" s="97" t="s">
        <v>484</v>
      </c>
    </row>
    <row r="312" s="97" customFormat="1" ht="22.5" customHeight="1">
      <c r="A312" s="97" t="s">
        <v>485</v>
      </c>
    </row>
    <row r="313" s="97" customFormat="1" ht="22.5" customHeight="1">
      <c r="A313" s="97" t="s">
        <v>486</v>
      </c>
    </row>
    <row r="314" s="97" customFormat="1" ht="22.5" customHeight="1">
      <c r="A314" s="97" t="s">
        <v>487</v>
      </c>
    </row>
    <row r="315" s="97" customFormat="1" ht="22.5" customHeight="1">
      <c r="A315" s="97" t="s">
        <v>488</v>
      </c>
    </row>
    <row r="316" spans="1:30" s="80" customFormat="1" ht="21.75" customHeight="1">
      <c r="A316" s="93"/>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row>
    <row r="317" spans="1:30" s="80" customFormat="1" ht="33.75" customHeight="1">
      <c r="A317" s="250" t="s">
        <v>489</v>
      </c>
      <c r="B317" s="250"/>
      <c r="C317" s="250"/>
      <c r="D317" s="250"/>
      <c r="E317" s="250"/>
      <c r="F317" s="250"/>
      <c r="G317" s="250"/>
      <c r="H317" s="250"/>
      <c r="I317" s="250"/>
      <c r="J317" s="250"/>
      <c r="K317" s="250"/>
      <c r="L317" s="250"/>
      <c r="M317" s="250"/>
      <c r="N317" s="250"/>
      <c r="O317" s="250"/>
      <c r="P317" s="250"/>
      <c r="Q317" s="250"/>
      <c r="R317" s="250"/>
      <c r="S317" s="250"/>
      <c r="T317" s="250"/>
      <c r="U317" s="250"/>
      <c r="V317" s="250"/>
      <c r="W317" s="250"/>
      <c r="X317" s="250"/>
      <c r="Y317" s="250"/>
      <c r="Z317" s="250"/>
      <c r="AA317" s="250"/>
      <c r="AB317" s="250"/>
      <c r="AC317" s="250"/>
      <c r="AD317" s="250"/>
    </row>
    <row r="318" s="80" customFormat="1" ht="19.5" customHeight="1">
      <c r="U318" s="78"/>
    </row>
    <row r="319" spans="1:30" s="78" customFormat="1" ht="27.75" customHeight="1">
      <c r="A319" s="310" t="s">
        <v>490</v>
      </c>
      <c r="B319" s="310"/>
      <c r="C319" s="310"/>
      <c r="D319" s="310"/>
      <c r="E319" s="310"/>
      <c r="F319" s="310"/>
      <c r="G319" s="310"/>
      <c r="H319" s="310"/>
      <c r="I319" s="333" t="s">
        <v>491</v>
      </c>
      <c r="J319" s="334"/>
      <c r="K319" s="334"/>
      <c r="L319" s="334"/>
      <c r="M319" s="334"/>
      <c r="N319" s="334"/>
      <c r="O319" s="334"/>
      <c r="P319" s="334"/>
      <c r="Q319" s="334"/>
      <c r="R319" s="334"/>
      <c r="S319" s="334"/>
      <c r="T319" s="334"/>
      <c r="U319" s="334"/>
      <c r="V319" s="334"/>
      <c r="W319" s="334"/>
      <c r="X319" s="334"/>
      <c r="Y319" s="334"/>
      <c r="Z319" s="334"/>
      <c r="AA319" s="334"/>
      <c r="AB319" s="334"/>
      <c r="AC319" s="334"/>
      <c r="AD319" s="335"/>
    </row>
    <row r="320" spans="1:30" s="78" customFormat="1" ht="70.5" customHeight="1">
      <c r="A320" s="346" t="s">
        <v>365</v>
      </c>
      <c r="B320" s="346"/>
      <c r="C320" s="346"/>
      <c r="D320" s="346"/>
      <c r="E320" s="346"/>
      <c r="F320" s="346"/>
      <c r="G320" s="346"/>
      <c r="H320" s="346"/>
      <c r="I320" s="245" t="s">
        <v>492</v>
      </c>
      <c r="J320" s="347"/>
      <c r="K320" s="347"/>
      <c r="L320" s="347"/>
      <c r="M320" s="347"/>
      <c r="N320" s="347"/>
      <c r="O320" s="347"/>
      <c r="P320" s="347"/>
      <c r="Q320" s="347"/>
      <c r="R320" s="347"/>
      <c r="S320" s="347"/>
      <c r="T320" s="347"/>
      <c r="U320" s="347"/>
      <c r="V320" s="347"/>
      <c r="W320" s="347"/>
      <c r="X320" s="347"/>
      <c r="Y320" s="347"/>
      <c r="Z320" s="347"/>
      <c r="AA320" s="347"/>
      <c r="AB320" s="347"/>
      <c r="AC320" s="347"/>
      <c r="AD320" s="348"/>
    </row>
    <row r="321" spans="1:30" s="80" customFormat="1" ht="27.75" customHeight="1">
      <c r="A321" s="93"/>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row>
    <row r="322" spans="1:30" s="80" customFormat="1" ht="34.5" customHeight="1">
      <c r="A322" s="250" t="s">
        <v>493</v>
      </c>
      <c r="B322" s="250"/>
      <c r="C322" s="250"/>
      <c r="D322" s="250"/>
      <c r="E322" s="250"/>
      <c r="F322" s="250"/>
      <c r="G322" s="250"/>
      <c r="H322" s="250"/>
      <c r="I322" s="250"/>
      <c r="J322" s="250"/>
      <c r="K322" s="250"/>
      <c r="L322" s="250"/>
      <c r="M322" s="250"/>
      <c r="N322" s="250"/>
      <c r="O322" s="250"/>
      <c r="P322" s="250"/>
      <c r="Q322" s="250"/>
      <c r="R322" s="250"/>
      <c r="S322" s="250"/>
      <c r="T322" s="250"/>
      <c r="U322" s="250"/>
      <c r="V322" s="250"/>
      <c r="W322" s="250"/>
      <c r="X322" s="250"/>
      <c r="Y322" s="250"/>
      <c r="Z322" s="250"/>
      <c r="AA322" s="250"/>
      <c r="AB322" s="250"/>
      <c r="AC322" s="250"/>
      <c r="AD322" s="250"/>
    </row>
    <row r="323" s="78" customFormat="1" ht="19.5" customHeight="1"/>
    <row r="324" spans="1:2" s="78" customFormat="1" ht="27.75" customHeight="1">
      <c r="A324" s="83" t="s">
        <v>494</v>
      </c>
      <c r="B324" s="83"/>
    </row>
    <row r="325" spans="1:2" s="78" customFormat="1" ht="27.75" customHeight="1">
      <c r="A325" s="83" t="s">
        <v>495</v>
      </c>
      <c r="B325" s="83"/>
    </row>
    <row r="326" spans="1:2" s="78" customFormat="1" ht="27.75" customHeight="1">
      <c r="A326" s="83" t="s">
        <v>496</v>
      </c>
      <c r="B326" s="83"/>
    </row>
    <row r="327" spans="1:2" s="78" customFormat="1" ht="27.75" customHeight="1">
      <c r="A327" s="83" t="s">
        <v>497</v>
      </c>
      <c r="B327" s="83"/>
    </row>
    <row r="328" spans="1:2" s="78" customFormat="1" ht="27.75" customHeight="1">
      <c r="A328" s="83" t="s">
        <v>498</v>
      </c>
      <c r="B328" s="83"/>
    </row>
    <row r="329" spans="1:2" s="78" customFormat="1" ht="27.75" customHeight="1">
      <c r="A329" s="83" t="s">
        <v>499</v>
      </c>
      <c r="B329" s="83"/>
    </row>
    <row r="330" spans="1:2" s="78" customFormat="1" ht="27.75" customHeight="1">
      <c r="A330" s="83" t="s">
        <v>500</v>
      </c>
      <c r="B330" s="83"/>
    </row>
    <row r="331" spans="1:2" s="78" customFormat="1" ht="27.75" customHeight="1">
      <c r="A331" s="83" t="s">
        <v>501</v>
      </c>
      <c r="B331" s="83"/>
    </row>
    <row r="332" spans="1:2" s="78" customFormat="1" ht="27.75" customHeight="1">
      <c r="A332" s="83" t="s">
        <v>503</v>
      </c>
      <c r="B332" s="83"/>
    </row>
    <row r="333" spans="1:2" s="78" customFormat="1" ht="27.75" customHeight="1">
      <c r="A333" s="83" t="s">
        <v>504</v>
      </c>
      <c r="B333" s="83"/>
    </row>
    <row r="334" spans="1:2" s="78" customFormat="1" ht="27.75" customHeight="1">
      <c r="A334" s="83" t="s">
        <v>505</v>
      </c>
      <c r="B334" s="83"/>
    </row>
    <row r="335" spans="1:2" s="78" customFormat="1" ht="27.75" customHeight="1">
      <c r="A335" s="83" t="s">
        <v>506</v>
      </c>
      <c r="B335" s="83"/>
    </row>
    <row r="336" spans="1:2" s="78" customFormat="1" ht="27.75" customHeight="1">
      <c r="A336" s="83" t="s">
        <v>507</v>
      </c>
      <c r="B336" s="83"/>
    </row>
    <row r="337" spans="1:2" s="78" customFormat="1" ht="27.75" customHeight="1">
      <c r="A337" s="83" t="s">
        <v>508</v>
      </c>
      <c r="B337" s="83"/>
    </row>
    <row r="338" spans="1:2" s="78" customFormat="1" ht="27.75" customHeight="1">
      <c r="A338" s="83" t="s">
        <v>511</v>
      </c>
      <c r="B338" s="83"/>
    </row>
    <row r="339" spans="1:2" s="78" customFormat="1" ht="27.75" customHeight="1">
      <c r="A339" s="83" t="s">
        <v>521</v>
      </c>
      <c r="B339" s="83"/>
    </row>
    <row r="340" spans="1:2" s="78" customFormat="1" ht="27.75" customHeight="1">
      <c r="A340" s="83" t="s">
        <v>522</v>
      </c>
      <c r="B340" s="83"/>
    </row>
    <row r="341" spans="1:2" s="78" customFormat="1" ht="27.75" customHeight="1">
      <c r="A341" s="83" t="s">
        <v>523</v>
      </c>
      <c r="B341" s="83"/>
    </row>
    <row r="342" spans="1:2" s="78" customFormat="1" ht="27.75" customHeight="1">
      <c r="A342" s="83" t="s">
        <v>524</v>
      </c>
      <c r="B342" s="83"/>
    </row>
    <row r="343" spans="1:2" s="78" customFormat="1" ht="27.75" customHeight="1">
      <c r="A343" s="83" t="s">
        <v>525</v>
      </c>
      <c r="B343" s="83"/>
    </row>
    <row r="344" spans="1:30" s="78" customFormat="1" ht="27.75" customHeight="1">
      <c r="A344" s="97" t="s">
        <v>526</v>
      </c>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row>
    <row r="345" spans="1:30" s="78" customFormat="1" ht="27.75" customHeight="1">
      <c r="A345" s="97" t="s">
        <v>527</v>
      </c>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row>
    <row r="346" spans="1:30" s="78" customFormat="1" ht="27.75" customHeight="1">
      <c r="A346" s="97" t="s">
        <v>528</v>
      </c>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row>
    <row r="347" spans="1:2" s="78" customFormat="1" ht="27.75" customHeight="1">
      <c r="A347" s="83" t="s">
        <v>529</v>
      </c>
      <c r="B347" s="83"/>
    </row>
    <row r="348" spans="1:2" s="78" customFormat="1" ht="27.75" customHeight="1">
      <c r="A348" s="83" t="s">
        <v>530</v>
      </c>
      <c r="B348" s="83"/>
    </row>
    <row r="349" spans="1:2" s="78" customFormat="1" ht="27.75" customHeight="1">
      <c r="A349" s="83" t="s">
        <v>531</v>
      </c>
      <c r="B349" s="83"/>
    </row>
    <row r="350" spans="1:2" s="78" customFormat="1" ht="27.75" customHeight="1">
      <c r="A350" s="83" t="s">
        <v>532</v>
      </c>
      <c r="B350" s="83"/>
    </row>
    <row r="351" spans="1:2" s="78" customFormat="1" ht="27.75" customHeight="1">
      <c r="A351" s="83" t="s">
        <v>533</v>
      </c>
      <c r="B351" s="83"/>
    </row>
    <row r="352" spans="1:2" s="78" customFormat="1" ht="27.75" customHeight="1">
      <c r="A352" s="83" t="s">
        <v>534</v>
      </c>
      <c r="B352" s="83"/>
    </row>
    <row r="353" spans="1:2" s="78" customFormat="1" ht="27.75" customHeight="1">
      <c r="A353" s="83" t="s">
        <v>509</v>
      </c>
      <c r="B353" s="83"/>
    </row>
    <row r="354" spans="1:2" s="78" customFormat="1" ht="27.75" customHeight="1">
      <c r="A354" s="83" t="s">
        <v>510</v>
      </c>
      <c r="B354" s="83"/>
    </row>
    <row r="355" spans="1:2" s="78" customFormat="1" ht="27.75" customHeight="1">
      <c r="A355" s="83" t="s">
        <v>555</v>
      </c>
      <c r="B355" s="83"/>
    </row>
    <row r="356" spans="1:2" s="212" customFormat="1" ht="27.75" customHeight="1">
      <c r="A356" s="211" t="s">
        <v>413</v>
      </c>
      <c r="B356" s="211"/>
    </row>
    <row r="357" spans="1:2" s="78" customFormat="1" ht="27.75" customHeight="1">
      <c r="A357" s="83" t="s">
        <v>536</v>
      </c>
      <c r="B357" s="83"/>
    </row>
    <row r="358" spans="1:2" s="78" customFormat="1" ht="27.75" customHeight="1">
      <c r="A358" s="83" t="s">
        <v>537</v>
      </c>
      <c r="B358" s="83"/>
    </row>
    <row r="359" spans="1:30" s="78" customFormat="1" ht="20.25" customHeight="1">
      <c r="A359" s="253" t="s">
        <v>538</v>
      </c>
      <c r="B359" s="253"/>
      <c r="C359" s="253"/>
      <c r="D359" s="253"/>
      <c r="E359" s="253"/>
      <c r="F359" s="253"/>
      <c r="G359" s="253"/>
      <c r="H359" s="253"/>
      <c r="I359" s="253"/>
      <c r="J359" s="253"/>
      <c r="K359" s="253"/>
      <c r="L359" s="253"/>
      <c r="M359" s="253"/>
      <c r="N359" s="253"/>
      <c r="O359" s="253"/>
      <c r="P359" s="253"/>
      <c r="Q359" s="253"/>
      <c r="R359" s="253"/>
      <c r="S359" s="253"/>
      <c r="T359" s="253"/>
      <c r="U359" s="253"/>
      <c r="V359" s="253"/>
      <c r="W359" s="253"/>
      <c r="X359" s="253"/>
      <c r="Y359" s="253"/>
      <c r="Z359" s="253"/>
      <c r="AA359" s="253"/>
      <c r="AB359" s="253"/>
      <c r="AC359" s="253"/>
      <c r="AD359" s="253"/>
    </row>
    <row r="360" spans="1:30" s="80" customFormat="1" ht="37.5" customHeight="1">
      <c r="A360" s="250" t="s">
        <v>539</v>
      </c>
      <c r="B360" s="250"/>
      <c r="C360" s="250"/>
      <c r="D360" s="250"/>
      <c r="E360" s="250"/>
      <c r="F360" s="250"/>
      <c r="G360" s="250"/>
      <c r="H360" s="250"/>
      <c r="I360" s="250"/>
      <c r="J360" s="250"/>
      <c r="K360" s="250"/>
      <c r="L360" s="250"/>
      <c r="M360" s="250"/>
      <c r="N360" s="250"/>
      <c r="O360" s="250"/>
      <c r="P360" s="250"/>
      <c r="Q360" s="250"/>
      <c r="R360" s="250"/>
      <c r="S360" s="250"/>
      <c r="T360" s="250"/>
      <c r="U360" s="250"/>
      <c r="V360" s="250"/>
      <c r="W360" s="250"/>
      <c r="X360" s="250"/>
      <c r="Y360" s="250"/>
      <c r="Z360" s="250"/>
      <c r="AA360" s="250"/>
      <c r="AB360" s="250"/>
      <c r="AC360" s="250"/>
      <c r="AD360" s="250"/>
    </row>
    <row r="361" s="80" customFormat="1" ht="26.25" customHeight="1">
      <c r="U361" s="78"/>
    </row>
    <row r="362" spans="1:30" s="80" customFormat="1" ht="30" customHeight="1">
      <c r="A362" s="242" t="s">
        <v>540</v>
      </c>
      <c r="B362" s="243"/>
      <c r="C362" s="243"/>
      <c r="D362" s="243"/>
      <c r="E362" s="243"/>
      <c r="F362" s="243"/>
      <c r="G362" s="243"/>
      <c r="H362" s="243"/>
      <c r="I362" s="244"/>
      <c r="J362" s="242" t="s">
        <v>541</v>
      </c>
      <c r="K362" s="243"/>
      <c r="L362" s="243"/>
      <c r="M362" s="243"/>
      <c r="N362" s="243"/>
      <c r="O362" s="243"/>
      <c r="P362" s="243"/>
      <c r="Q362" s="244"/>
      <c r="R362" s="242" t="s">
        <v>542</v>
      </c>
      <c r="S362" s="243"/>
      <c r="T362" s="243"/>
      <c r="U362" s="243"/>
      <c r="V362" s="243"/>
      <c r="W362" s="244"/>
      <c r="X362" s="242" t="s">
        <v>491</v>
      </c>
      <c r="Y362" s="243"/>
      <c r="Z362" s="243"/>
      <c r="AA362" s="243"/>
      <c r="AB362" s="243"/>
      <c r="AC362" s="243"/>
      <c r="AD362" s="244"/>
    </row>
    <row r="363" spans="1:30" s="78" customFormat="1" ht="30" customHeight="1">
      <c r="A363" s="257" t="s">
        <v>543</v>
      </c>
      <c r="B363" s="258"/>
      <c r="C363" s="258"/>
      <c r="D363" s="258"/>
      <c r="E363" s="258"/>
      <c r="F363" s="258"/>
      <c r="G363" s="258"/>
      <c r="H363" s="258"/>
      <c r="I363" s="259"/>
      <c r="J363" s="257" t="s">
        <v>193</v>
      </c>
      <c r="K363" s="258"/>
      <c r="L363" s="258"/>
      <c r="M363" s="258"/>
      <c r="N363" s="258"/>
      <c r="O363" s="258"/>
      <c r="P363" s="258"/>
      <c r="Q363" s="259"/>
      <c r="R363" s="257" t="s">
        <v>200</v>
      </c>
      <c r="S363" s="258"/>
      <c r="T363" s="258"/>
      <c r="U363" s="258"/>
      <c r="V363" s="258"/>
      <c r="W363" s="259"/>
      <c r="X363" s="257"/>
      <c r="Y363" s="258"/>
      <c r="Z363" s="258"/>
      <c r="AA363" s="258"/>
      <c r="AB363" s="258"/>
      <c r="AC363" s="258"/>
      <c r="AD363" s="259"/>
    </row>
    <row r="364" spans="1:30" s="78" customFormat="1" ht="30" customHeight="1">
      <c r="A364" s="257" t="s">
        <v>545</v>
      </c>
      <c r="B364" s="258"/>
      <c r="C364" s="258"/>
      <c r="D364" s="258"/>
      <c r="E364" s="258"/>
      <c r="F364" s="258"/>
      <c r="G364" s="258"/>
      <c r="H364" s="258"/>
      <c r="I364" s="259"/>
      <c r="J364" s="257" t="s">
        <v>460</v>
      </c>
      <c r="K364" s="258"/>
      <c r="L364" s="258"/>
      <c r="M364" s="258"/>
      <c r="N364" s="258"/>
      <c r="O364" s="258"/>
      <c r="P364" s="258"/>
      <c r="Q364" s="259"/>
      <c r="R364" s="257" t="s">
        <v>544</v>
      </c>
      <c r="S364" s="258"/>
      <c r="T364" s="258"/>
      <c r="U364" s="258"/>
      <c r="V364" s="258"/>
      <c r="W364" s="259"/>
      <c r="X364" s="257"/>
      <c r="Y364" s="258"/>
      <c r="Z364" s="258"/>
      <c r="AA364" s="258"/>
      <c r="AB364" s="258"/>
      <c r="AC364" s="258"/>
      <c r="AD364" s="259"/>
    </row>
    <row r="365" s="80" customFormat="1" ht="13.5" customHeight="1">
      <c r="U365" s="78"/>
    </row>
    <row r="366" spans="1:30" s="80" customFormat="1" ht="36" customHeight="1">
      <c r="A366" s="250" t="s">
        <v>546</v>
      </c>
      <c r="B366" s="250"/>
      <c r="C366" s="250"/>
      <c r="D366" s="250"/>
      <c r="E366" s="250"/>
      <c r="F366" s="250"/>
      <c r="G366" s="250"/>
      <c r="H366" s="250"/>
      <c r="I366" s="250"/>
      <c r="J366" s="250"/>
      <c r="K366" s="250"/>
      <c r="L366" s="250"/>
      <c r="M366" s="250"/>
      <c r="N366" s="250"/>
      <c r="O366" s="250"/>
      <c r="P366" s="250"/>
      <c r="Q366" s="250"/>
      <c r="R366" s="250"/>
      <c r="S366" s="250"/>
      <c r="T366" s="250"/>
      <c r="U366" s="250"/>
      <c r="V366" s="250"/>
      <c r="W366" s="250"/>
      <c r="X366" s="250"/>
      <c r="Y366" s="250"/>
      <c r="Z366" s="250"/>
      <c r="AA366" s="250"/>
      <c r="AB366" s="250"/>
      <c r="AC366" s="250"/>
      <c r="AD366" s="250"/>
    </row>
    <row r="367" s="80" customFormat="1" ht="11.25" customHeight="1">
      <c r="U367" s="78"/>
    </row>
    <row r="368" spans="1:30" s="80" customFormat="1" ht="36" customHeight="1">
      <c r="A368" s="242" t="s">
        <v>288</v>
      </c>
      <c r="B368" s="243"/>
      <c r="C368" s="243"/>
      <c r="D368" s="243"/>
      <c r="E368" s="243"/>
      <c r="F368" s="243"/>
      <c r="G368" s="243"/>
      <c r="H368" s="243"/>
      <c r="I368" s="244"/>
      <c r="J368" s="242" t="s">
        <v>541</v>
      </c>
      <c r="K368" s="243"/>
      <c r="L368" s="243"/>
      <c r="M368" s="243"/>
      <c r="N368" s="243"/>
      <c r="O368" s="243"/>
      <c r="P368" s="243"/>
      <c r="Q368" s="244"/>
      <c r="R368" s="242" t="s">
        <v>547</v>
      </c>
      <c r="S368" s="243"/>
      <c r="T368" s="243"/>
      <c r="U368" s="243"/>
      <c r="V368" s="243"/>
      <c r="W368" s="244"/>
      <c r="X368" s="242" t="s">
        <v>491</v>
      </c>
      <c r="Y368" s="243" t="s">
        <v>547</v>
      </c>
      <c r="Z368" s="243"/>
      <c r="AA368" s="243"/>
      <c r="AB368" s="243"/>
      <c r="AC368" s="243"/>
      <c r="AD368" s="244"/>
    </row>
    <row r="369" spans="1:30" s="78" customFormat="1" ht="36" customHeight="1">
      <c r="A369" s="257" t="s">
        <v>548</v>
      </c>
      <c r="B369" s="258"/>
      <c r="C369" s="258"/>
      <c r="D369" s="258"/>
      <c r="E369" s="258"/>
      <c r="F369" s="258"/>
      <c r="G369" s="258"/>
      <c r="H369" s="258"/>
      <c r="I369" s="259"/>
      <c r="J369" s="257" t="s">
        <v>197</v>
      </c>
      <c r="K369" s="258"/>
      <c r="L369" s="258"/>
      <c r="M369" s="258"/>
      <c r="N369" s="258"/>
      <c r="O369" s="258"/>
      <c r="P369" s="258"/>
      <c r="Q369" s="259"/>
      <c r="R369" s="359">
        <v>2106783353</v>
      </c>
      <c r="S369" s="360"/>
      <c r="T369" s="360"/>
      <c r="U369" s="360"/>
      <c r="V369" s="360"/>
      <c r="W369" s="361"/>
      <c r="X369" s="257"/>
      <c r="Y369" s="258">
        <v>2234835258</v>
      </c>
      <c r="Z369" s="258"/>
      <c r="AA369" s="258"/>
      <c r="AB369" s="258"/>
      <c r="AC369" s="258"/>
      <c r="AD369" s="259"/>
    </row>
    <row r="370" spans="1:30" s="78" customFormat="1" ht="36" customHeight="1">
      <c r="A370" s="257" t="s">
        <v>195</v>
      </c>
      <c r="B370" s="258"/>
      <c r="C370" s="258"/>
      <c r="D370" s="258"/>
      <c r="E370" s="258"/>
      <c r="F370" s="258"/>
      <c r="G370" s="258"/>
      <c r="H370" s="258"/>
      <c r="I370" s="259"/>
      <c r="J370" s="257" t="s">
        <v>198</v>
      </c>
      <c r="K370" s="258"/>
      <c r="L370" s="258"/>
      <c r="M370" s="258"/>
      <c r="N370" s="258"/>
      <c r="O370" s="258"/>
      <c r="P370" s="258"/>
      <c r="Q370" s="259"/>
      <c r="R370" s="359">
        <v>392566440</v>
      </c>
      <c r="S370" s="360"/>
      <c r="T370" s="360"/>
      <c r="U370" s="360"/>
      <c r="V370" s="360"/>
      <c r="W370" s="361"/>
      <c r="X370" s="257"/>
      <c r="Y370" s="258">
        <v>238000000</v>
      </c>
      <c r="Z370" s="258"/>
      <c r="AA370" s="258"/>
      <c r="AB370" s="258"/>
      <c r="AC370" s="258"/>
      <c r="AD370" s="259"/>
    </row>
    <row r="371" spans="1:30" s="78" customFormat="1" ht="36" customHeight="1">
      <c r="A371" s="257" t="s">
        <v>196</v>
      </c>
      <c r="B371" s="258"/>
      <c r="C371" s="258"/>
      <c r="D371" s="258"/>
      <c r="E371" s="258"/>
      <c r="F371" s="258"/>
      <c r="G371" s="258"/>
      <c r="H371" s="258"/>
      <c r="I371" s="259"/>
      <c r="J371" s="257" t="s">
        <v>194</v>
      </c>
      <c r="K371" s="258"/>
      <c r="L371" s="258"/>
      <c r="M371" s="258"/>
      <c r="N371" s="258"/>
      <c r="O371" s="258"/>
      <c r="P371" s="258"/>
      <c r="Q371" s="259"/>
      <c r="R371" s="359">
        <v>130000000</v>
      </c>
      <c r="S371" s="360"/>
      <c r="T371" s="360"/>
      <c r="U371" s="360"/>
      <c r="V371" s="360"/>
      <c r="W371" s="361"/>
      <c r="X371" s="257"/>
      <c r="Y371" s="258"/>
      <c r="Z371" s="258"/>
      <c r="AA371" s="258"/>
      <c r="AB371" s="258"/>
      <c r="AC371" s="258"/>
      <c r="AD371" s="259"/>
    </row>
    <row r="372" spans="1:30" s="78" customFormat="1" ht="36" customHeight="1">
      <c r="A372" s="257" t="s">
        <v>549</v>
      </c>
      <c r="B372" s="258"/>
      <c r="C372" s="258"/>
      <c r="D372" s="258"/>
      <c r="E372" s="258"/>
      <c r="F372" s="258"/>
      <c r="G372" s="258"/>
      <c r="H372" s="258"/>
      <c r="I372" s="259"/>
      <c r="J372" s="257" t="s">
        <v>194</v>
      </c>
      <c r="K372" s="258"/>
      <c r="L372" s="258"/>
      <c r="M372" s="258"/>
      <c r="N372" s="258"/>
      <c r="O372" s="258"/>
      <c r="P372" s="258"/>
      <c r="Q372" s="259"/>
      <c r="R372" s="359">
        <v>190000000</v>
      </c>
      <c r="S372" s="360"/>
      <c r="T372" s="360"/>
      <c r="U372" s="360"/>
      <c r="V372" s="360"/>
      <c r="W372" s="361"/>
      <c r="X372" s="257"/>
      <c r="Y372" s="258">
        <v>250000000</v>
      </c>
      <c r="Z372" s="258"/>
      <c r="AA372" s="258"/>
      <c r="AB372" s="258"/>
      <c r="AC372" s="258"/>
      <c r="AD372" s="259"/>
    </row>
    <row r="373" spans="1:30" s="80" customFormat="1" ht="16.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row>
    <row r="374" spans="1:30" s="80" customFormat="1" ht="39" customHeight="1">
      <c r="A374" s="250" t="s">
        <v>550</v>
      </c>
      <c r="B374" s="250"/>
      <c r="C374" s="250"/>
      <c r="D374" s="250"/>
      <c r="E374" s="250"/>
      <c r="F374" s="250"/>
      <c r="G374" s="250"/>
      <c r="H374" s="250"/>
      <c r="I374" s="250"/>
      <c r="J374" s="250"/>
      <c r="K374" s="250"/>
      <c r="L374" s="250"/>
      <c r="M374" s="250"/>
      <c r="N374" s="250"/>
      <c r="O374" s="250"/>
      <c r="P374" s="250"/>
      <c r="Q374" s="250"/>
      <c r="R374" s="250"/>
      <c r="S374" s="250"/>
      <c r="T374" s="250"/>
      <c r="U374" s="250"/>
      <c r="V374" s="250"/>
      <c r="W374" s="250"/>
      <c r="X374" s="250"/>
      <c r="Y374" s="250"/>
      <c r="Z374" s="250"/>
      <c r="AA374" s="250"/>
      <c r="AB374" s="250"/>
      <c r="AC374" s="250"/>
      <c r="AD374" s="250"/>
    </row>
    <row r="375" s="80" customFormat="1" ht="14.25" customHeight="1">
      <c r="U375" s="78"/>
    </row>
    <row r="376" spans="1:30" s="80" customFormat="1" ht="30.75" customHeight="1">
      <c r="A376" s="254" t="s">
        <v>551</v>
      </c>
      <c r="B376" s="254"/>
      <c r="C376" s="254"/>
      <c r="D376" s="254"/>
      <c r="E376" s="254"/>
      <c r="F376" s="254"/>
      <c r="G376" s="254"/>
      <c r="H376" s="254"/>
      <c r="I376" s="254"/>
      <c r="J376" s="254"/>
      <c r="K376" s="254"/>
      <c r="L376" s="254"/>
      <c r="M376" s="254"/>
      <c r="N376" s="254"/>
      <c r="O376" s="254"/>
      <c r="P376" s="254"/>
      <c r="Q376" s="254"/>
      <c r="R376" s="254"/>
      <c r="S376" s="254"/>
      <c r="T376" s="254"/>
      <c r="U376" s="254"/>
      <c r="V376" s="254"/>
      <c r="W376" s="254"/>
      <c r="X376" s="254"/>
      <c r="Y376" s="254"/>
      <c r="Z376" s="254"/>
      <c r="AA376" s="254"/>
      <c r="AB376" s="254"/>
      <c r="AC376" s="254"/>
      <c r="AD376" s="254"/>
    </row>
    <row r="377" spans="1:30" s="80" customFormat="1" ht="30" customHeight="1">
      <c r="A377" s="248" t="s">
        <v>552</v>
      </c>
      <c r="B377" s="248"/>
      <c r="C377" s="248"/>
      <c r="D377" s="248"/>
      <c r="E377" s="248"/>
      <c r="F377" s="248"/>
      <c r="G377" s="248"/>
      <c r="H377" s="248" t="s">
        <v>553</v>
      </c>
      <c r="I377" s="248"/>
      <c r="J377" s="248"/>
      <c r="K377" s="248"/>
      <c r="L377" s="248"/>
      <c r="M377" s="248"/>
      <c r="N377" s="248"/>
      <c r="O377" s="248"/>
      <c r="P377" s="248" t="s">
        <v>554</v>
      </c>
      <c r="Q377" s="248"/>
      <c r="R377" s="248"/>
      <c r="S377" s="248"/>
      <c r="T377" s="248"/>
      <c r="U377" s="248"/>
      <c r="V377" s="248" t="s">
        <v>556</v>
      </c>
      <c r="W377" s="248"/>
      <c r="X377" s="248"/>
      <c r="Y377" s="248"/>
      <c r="Z377" s="248"/>
      <c r="AA377" s="248"/>
      <c r="AB377" s="248"/>
      <c r="AC377" s="248"/>
      <c r="AD377" s="248"/>
    </row>
    <row r="378" spans="1:30" s="78" customFormat="1" ht="29.25" customHeight="1">
      <c r="A378" s="256" t="s">
        <v>557</v>
      </c>
      <c r="B378" s="256"/>
      <c r="C378" s="256"/>
      <c r="D378" s="256"/>
      <c r="E378" s="256"/>
      <c r="F378" s="256"/>
      <c r="G378" s="256"/>
      <c r="H378" s="256" t="s">
        <v>461</v>
      </c>
      <c r="I378" s="256"/>
      <c r="J378" s="256"/>
      <c r="K378" s="256"/>
      <c r="L378" s="256"/>
      <c r="M378" s="256"/>
      <c r="N378" s="256"/>
      <c r="O378" s="256"/>
      <c r="P378" s="363">
        <v>140650020000</v>
      </c>
      <c r="Q378" s="364"/>
      <c r="R378" s="364"/>
      <c r="S378" s="364"/>
      <c r="T378" s="364"/>
      <c r="U378" s="365"/>
      <c r="V378" s="257" t="s">
        <v>558</v>
      </c>
      <c r="W378" s="258"/>
      <c r="X378" s="258"/>
      <c r="Y378" s="258"/>
      <c r="Z378" s="258"/>
      <c r="AA378" s="258"/>
      <c r="AB378" s="258"/>
      <c r="AC378" s="258"/>
      <c r="AD378" s="259"/>
    </row>
    <row r="379" spans="1:30" s="80" customFormat="1" ht="16.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row>
    <row r="380" spans="1:30" s="80" customFormat="1" ht="39" customHeight="1">
      <c r="A380" s="250" t="s">
        <v>559</v>
      </c>
      <c r="B380" s="250"/>
      <c r="C380" s="250"/>
      <c r="D380" s="250"/>
      <c r="E380" s="250"/>
      <c r="F380" s="250"/>
      <c r="G380" s="250"/>
      <c r="H380" s="250"/>
      <c r="I380" s="250"/>
      <c r="J380" s="250"/>
      <c r="K380" s="250"/>
      <c r="L380" s="250"/>
      <c r="M380" s="250"/>
      <c r="N380" s="250"/>
      <c r="O380" s="250"/>
      <c r="P380" s="250"/>
      <c r="Q380" s="250"/>
      <c r="R380" s="250"/>
      <c r="S380" s="250"/>
      <c r="T380" s="250"/>
      <c r="U380" s="250"/>
      <c r="V380" s="250"/>
      <c r="W380" s="250"/>
      <c r="X380" s="250"/>
      <c r="Y380" s="250"/>
      <c r="Z380" s="250"/>
      <c r="AA380" s="250"/>
      <c r="AB380" s="250"/>
      <c r="AC380" s="250"/>
      <c r="AD380" s="250"/>
    </row>
    <row r="381" s="80" customFormat="1" ht="19.5" customHeight="1">
      <c r="U381" s="78"/>
    </row>
    <row r="382" spans="1:30" s="80" customFormat="1" ht="228" customHeight="1">
      <c r="A382" s="345" t="s">
        <v>560</v>
      </c>
      <c r="B382" s="254"/>
      <c r="C382" s="254"/>
      <c r="D382" s="254"/>
      <c r="E382" s="254"/>
      <c r="F382" s="254"/>
      <c r="G382" s="254"/>
      <c r="H382" s="254"/>
      <c r="I382" s="254"/>
      <c r="J382" s="254"/>
      <c r="K382" s="254"/>
      <c r="L382" s="254"/>
      <c r="M382" s="254"/>
      <c r="N382" s="254"/>
      <c r="O382" s="254"/>
      <c r="P382" s="254"/>
      <c r="Q382" s="254"/>
      <c r="R382" s="254"/>
      <c r="S382" s="254"/>
      <c r="T382" s="254"/>
      <c r="U382" s="254"/>
      <c r="V382" s="254"/>
      <c r="W382" s="254"/>
      <c r="X382" s="254"/>
      <c r="Y382" s="254"/>
      <c r="Z382" s="254"/>
      <c r="AA382" s="254"/>
      <c r="AB382" s="254"/>
      <c r="AC382" s="254"/>
      <c r="AD382" s="254"/>
    </row>
    <row r="383" spans="1:30" s="80" customFormat="1" ht="234.75" customHeight="1">
      <c r="A383" s="254"/>
      <c r="B383" s="254"/>
      <c r="C383" s="254"/>
      <c r="D383" s="254"/>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c r="AA383" s="254"/>
      <c r="AB383" s="254"/>
      <c r="AC383" s="254"/>
      <c r="AD383" s="254"/>
    </row>
    <row r="384" s="80" customFormat="1" ht="12" customHeight="1">
      <c r="U384" s="78"/>
    </row>
    <row r="385" spans="1:30" s="80" customFormat="1" ht="33" customHeight="1">
      <c r="A385" s="250" t="s">
        <v>561</v>
      </c>
      <c r="B385" s="250"/>
      <c r="C385" s="250"/>
      <c r="D385" s="250"/>
      <c r="E385" s="250"/>
      <c r="F385" s="250"/>
      <c r="G385" s="250"/>
      <c r="H385" s="250"/>
      <c r="I385" s="250"/>
      <c r="J385" s="250"/>
      <c r="K385" s="250"/>
      <c r="L385" s="250"/>
      <c r="M385" s="250"/>
      <c r="N385" s="250"/>
      <c r="O385" s="250"/>
      <c r="P385" s="250"/>
      <c r="Q385" s="250"/>
      <c r="R385" s="250"/>
      <c r="S385" s="250"/>
      <c r="T385" s="250"/>
      <c r="U385" s="250"/>
      <c r="V385" s="250"/>
      <c r="W385" s="250"/>
      <c r="X385" s="250"/>
      <c r="Y385" s="250"/>
      <c r="Z385" s="250"/>
      <c r="AA385" s="250"/>
      <c r="AB385" s="250"/>
      <c r="AC385" s="250"/>
      <c r="AD385" s="250"/>
    </row>
    <row r="386" spans="1:30" s="78" customFormat="1" ht="19.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row>
    <row r="387" spans="1:21" s="80" customFormat="1" ht="29.25" customHeight="1">
      <c r="A387" s="87" t="s">
        <v>562</v>
      </c>
      <c r="U387" s="78"/>
    </row>
    <row r="388" s="80" customFormat="1" ht="12" customHeight="1">
      <c r="U388" s="78"/>
    </row>
    <row r="389" spans="1:30" s="80" customFormat="1" ht="39" customHeight="1">
      <c r="A389" s="250" t="s">
        <v>563</v>
      </c>
      <c r="B389" s="250"/>
      <c r="C389" s="250"/>
      <c r="D389" s="250"/>
      <c r="E389" s="250"/>
      <c r="F389" s="250"/>
      <c r="G389" s="250"/>
      <c r="H389" s="250"/>
      <c r="I389" s="250"/>
      <c r="J389" s="250"/>
      <c r="K389" s="250"/>
      <c r="L389" s="250"/>
      <c r="M389" s="250"/>
      <c r="N389" s="250"/>
      <c r="O389" s="250"/>
      <c r="P389" s="250"/>
      <c r="Q389" s="250"/>
      <c r="R389" s="250"/>
      <c r="S389" s="250"/>
      <c r="T389" s="250"/>
      <c r="U389" s="250"/>
      <c r="V389" s="250"/>
      <c r="W389" s="250"/>
      <c r="X389" s="250"/>
      <c r="Y389" s="250"/>
      <c r="Z389" s="250"/>
      <c r="AA389" s="250"/>
      <c r="AB389" s="250"/>
      <c r="AC389" s="250"/>
      <c r="AD389" s="250"/>
    </row>
    <row r="390" s="80" customFormat="1" ht="11.25" customHeight="1">
      <c r="U390" s="78"/>
    </row>
    <row r="391" spans="1:30" s="80" customFormat="1" ht="30.75" customHeight="1">
      <c r="A391" s="362" t="s">
        <v>2</v>
      </c>
      <c r="B391" s="362"/>
      <c r="C391" s="362"/>
      <c r="D391" s="362"/>
      <c r="E391" s="362"/>
      <c r="F391" s="362"/>
      <c r="G391" s="362"/>
      <c r="H391" s="362"/>
      <c r="I391" s="362"/>
      <c r="J391" s="362"/>
      <c r="K391" s="362"/>
      <c r="L391" s="362"/>
      <c r="M391" s="362"/>
      <c r="N391" s="362"/>
      <c r="O391" s="362"/>
      <c r="P391" s="362"/>
      <c r="Q391" s="362"/>
      <c r="R391" s="362"/>
      <c r="S391" s="362"/>
      <c r="T391" s="362"/>
      <c r="U391" s="362"/>
      <c r="V391" s="362"/>
      <c r="W391" s="362"/>
      <c r="X391" s="362"/>
      <c r="Y391" s="362"/>
      <c r="Z391" s="362"/>
      <c r="AA391" s="362"/>
      <c r="AB391" s="362"/>
      <c r="AC391" s="362"/>
      <c r="AD391" s="362"/>
    </row>
    <row r="392" spans="1:30" s="80" customFormat="1" ht="30.75" customHeight="1">
      <c r="A392" s="254" t="s">
        <v>3</v>
      </c>
      <c r="B392" s="254"/>
      <c r="C392" s="254"/>
      <c r="D392" s="254"/>
      <c r="E392" s="254"/>
      <c r="F392" s="254"/>
      <c r="G392" s="254"/>
      <c r="H392" s="254"/>
      <c r="I392" s="254"/>
      <c r="J392" s="254"/>
      <c r="K392" s="254"/>
      <c r="L392" s="254"/>
      <c r="M392" s="254"/>
      <c r="N392" s="254"/>
      <c r="O392" s="254"/>
      <c r="P392" s="254"/>
      <c r="Q392" s="254"/>
      <c r="R392" s="254"/>
      <c r="S392" s="254"/>
      <c r="T392" s="254"/>
      <c r="U392" s="254"/>
      <c r="V392" s="254"/>
      <c r="W392" s="254"/>
      <c r="X392" s="254"/>
      <c r="Y392" s="254"/>
      <c r="Z392" s="254"/>
      <c r="AA392" s="254"/>
      <c r="AB392" s="254"/>
      <c r="AC392" s="254"/>
      <c r="AD392" s="254"/>
    </row>
    <row r="393" spans="1:30" s="78" customFormat="1" ht="30.75" customHeight="1">
      <c r="A393" s="253" t="s">
        <v>564</v>
      </c>
      <c r="B393" s="253"/>
      <c r="C393" s="253"/>
      <c r="D393" s="253"/>
      <c r="E393" s="253"/>
      <c r="F393" s="253"/>
      <c r="G393" s="253"/>
      <c r="H393" s="253"/>
      <c r="I393" s="253"/>
      <c r="J393" s="253"/>
      <c r="K393" s="253"/>
      <c r="L393" s="253"/>
      <c r="M393" s="253"/>
      <c r="N393" s="253"/>
      <c r="O393" s="253"/>
      <c r="P393" s="253"/>
      <c r="Q393" s="253"/>
      <c r="R393" s="253"/>
      <c r="S393" s="253"/>
      <c r="T393" s="253"/>
      <c r="U393" s="253"/>
      <c r="V393" s="253"/>
      <c r="W393" s="253"/>
      <c r="X393" s="253"/>
      <c r="Y393" s="253"/>
      <c r="Z393" s="253"/>
      <c r="AA393" s="253"/>
      <c r="AB393" s="253"/>
      <c r="AC393" s="253"/>
      <c r="AD393" s="253"/>
    </row>
    <row r="394" s="78" customFormat="1" ht="30.75" customHeight="1"/>
    <row r="395" spans="1:21" s="80" customFormat="1" ht="30.75" customHeight="1">
      <c r="A395" s="87" t="s">
        <v>565</v>
      </c>
      <c r="U395" s="78"/>
    </row>
  </sheetData>
  <mergeCells count="434">
    <mergeCell ref="J371:Q371"/>
    <mergeCell ref="A366:AD366"/>
    <mergeCell ref="A368:I368"/>
    <mergeCell ref="J368:Q368"/>
    <mergeCell ref="R368:W368"/>
    <mergeCell ref="A371:I371"/>
    <mergeCell ref="A370:I370"/>
    <mergeCell ref="J370:Q370"/>
    <mergeCell ref="A369:I369"/>
    <mergeCell ref="J369:Q369"/>
    <mergeCell ref="V13:AD13"/>
    <mergeCell ref="V14:AD14"/>
    <mergeCell ref="X371:AD371"/>
    <mergeCell ref="R371:W371"/>
    <mergeCell ref="R370:W370"/>
    <mergeCell ref="X370:AD370"/>
    <mergeCell ref="R369:W369"/>
    <mergeCell ref="X369:AD369"/>
    <mergeCell ref="X368:AD368"/>
    <mergeCell ref="A360:AD360"/>
    <mergeCell ref="A391:AD391"/>
    <mergeCell ref="A392:AD392"/>
    <mergeCell ref="A393:AD393"/>
    <mergeCell ref="A380:AD380"/>
    <mergeCell ref="A382:AD383"/>
    <mergeCell ref="A385:AD385"/>
    <mergeCell ref="A389:AD389"/>
    <mergeCell ref="A378:G378"/>
    <mergeCell ref="H378:O378"/>
    <mergeCell ref="P378:U378"/>
    <mergeCell ref="V378:AD378"/>
    <mergeCell ref="A374:AD374"/>
    <mergeCell ref="A376:AD376"/>
    <mergeCell ref="A377:G377"/>
    <mergeCell ref="H377:O377"/>
    <mergeCell ref="P377:U377"/>
    <mergeCell ref="V377:AD377"/>
    <mergeCell ref="A372:I372"/>
    <mergeCell ref="J372:Q372"/>
    <mergeCell ref="R372:W372"/>
    <mergeCell ref="X372:AD372"/>
    <mergeCell ref="A364:I364"/>
    <mergeCell ref="J364:Q364"/>
    <mergeCell ref="R364:W364"/>
    <mergeCell ref="X364:AD364"/>
    <mergeCell ref="A363:I363"/>
    <mergeCell ref="J363:Q363"/>
    <mergeCell ref="R363:W363"/>
    <mergeCell ref="X363:AD363"/>
    <mergeCell ref="A362:I362"/>
    <mergeCell ref="J362:Q362"/>
    <mergeCell ref="R362:W362"/>
    <mergeCell ref="X362:AD362"/>
    <mergeCell ref="A320:H320"/>
    <mergeCell ref="I320:AD320"/>
    <mergeCell ref="A322:AD322"/>
    <mergeCell ref="A359:AD359"/>
    <mergeCell ref="A291:AD292"/>
    <mergeCell ref="A294:AD294"/>
    <mergeCell ref="A317:AD317"/>
    <mergeCell ref="A319:H319"/>
    <mergeCell ref="I319:AD319"/>
    <mergeCell ref="A280:G284"/>
    <mergeCell ref="H280:AD284"/>
    <mergeCell ref="A285:G289"/>
    <mergeCell ref="H285:AD289"/>
    <mergeCell ref="A269:G270"/>
    <mergeCell ref="H269:AD270"/>
    <mergeCell ref="A271:G279"/>
    <mergeCell ref="H271:AD279"/>
    <mergeCell ref="A264:H264"/>
    <mergeCell ref="I264:W264"/>
    <mergeCell ref="X264:AD264"/>
    <mergeCell ref="A265:AA265"/>
    <mergeCell ref="A258:AA258"/>
    <mergeCell ref="A259:AA259"/>
    <mergeCell ref="A261:AD261"/>
    <mergeCell ref="A263:H263"/>
    <mergeCell ref="I263:W263"/>
    <mergeCell ref="X263:AD263"/>
    <mergeCell ref="A250:AD250"/>
    <mergeCell ref="A252:AD253"/>
    <mergeCell ref="A255:AD255"/>
    <mergeCell ref="A257:AA257"/>
    <mergeCell ref="A245:F246"/>
    <mergeCell ref="G245:L245"/>
    <mergeCell ref="M245:V245"/>
    <mergeCell ref="W245:AD245"/>
    <mergeCell ref="G246:L246"/>
    <mergeCell ref="M246:V246"/>
    <mergeCell ref="W246:AD246"/>
    <mergeCell ref="A243:F244"/>
    <mergeCell ref="G243:L243"/>
    <mergeCell ref="M243:V243"/>
    <mergeCell ref="W243:AD243"/>
    <mergeCell ref="G244:L244"/>
    <mergeCell ref="M244:V244"/>
    <mergeCell ref="W244:AD244"/>
    <mergeCell ref="A241:F242"/>
    <mergeCell ref="G241:L241"/>
    <mergeCell ref="M241:V241"/>
    <mergeCell ref="W241:AD241"/>
    <mergeCell ref="G242:L242"/>
    <mergeCell ref="M242:V242"/>
    <mergeCell ref="W242:AD242"/>
    <mergeCell ref="A238:L238"/>
    <mergeCell ref="M238:V238"/>
    <mergeCell ref="W238:AD238"/>
    <mergeCell ref="A239:F240"/>
    <mergeCell ref="G239:L239"/>
    <mergeCell ref="M239:V239"/>
    <mergeCell ref="W239:AD239"/>
    <mergeCell ref="G240:L240"/>
    <mergeCell ref="M240:V240"/>
    <mergeCell ref="W240:AD240"/>
    <mergeCell ref="A233:F233"/>
    <mergeCell ref="G233:AD233"/>
    <mergeCell ref="A235:AD235"/>
    <mergeCell ref="A237:AD237"/>
    <mergeCell ref="A230:F231"/>
    <mergeCell ref="G230:AD231"/>
    <mergeCell ref="A232:F232"/>
    <mergeCell ref="G232:AD232"/>
    <mergeCell ref="A223:AD223"/>
    <mergeCell ref="A225:AD225"/>
    <mergeCell ref="A226:AD226"/>
    <mergeCell ref="A228:AD228"/>
    <mergeCell ref="A218:AD218"/>
    <mergeCell ref="A220:AD220"/>
    <mergeCell ref="A221:AD221"/>
    <mergeCell ref="A222:AD222"/>
    <mergeCell ref="A214:D214"/>
    <mergeCell ref="E214:H214"/>
    <mergeCell ref="I214:AD214"/>
    <mergeCell ref="A215:D216"/>
    <mergeCell ref="E215:H216"/>
    <mergeCell ref="I215:AD216"/>
    <mergeCell ref="A207:AD207"/>
    <mergeCell ref="A208:AD208"/>
    <mergeCell ref="A209:AD209"/>
    <mergeCell ref="A212:AD212"/>
    <mergeCell ref="A202:AD202"/>
    <mergeCell ref="A203:AD203"/>
    <mergeCell ref="A204:AD204"/>
    <mergeCell ref="A206:AD206"/>
    <mergeCell ref="A195:AD195"/>
    <mergeCell ref="A196:AD196"/>
    <mergeCell ref="A197:AD197"/>
    <mergeCell ref="A199:AD199"/>
    <mergeCell ref="A191:AD191"/>
    <mergeCell ref="A192:AD192"/>
    <mergeCell ref="A193:AD193"/>
    <mergeCell ref="A194:AD194"/>
    <mergeCell ref="A187:AD187"/>
    <mergeCell ref="A188:AD188"/>
    <mergeCell ref="A189:AD189"/>
    <mergeCell ref="A190:AD190"/>
    <mergeCell ref="A182:AD182"/>
    <mergeCell ref="A184:AD184"/>
    <mergeCell ref="A185:AD185"/>
    <mergeCell ref="A186:AD186"/>
    <mergeCell ref="A176:AD176"/>
    <mergeCell ref="A177:AD177"/>
    <mergeCell ref="A178:AD178"/>
    <mergeCell ref="A181:AD181"/>
    <mergeCell ref="A172:AD172"/>
    <mergeCell ref="A173:AD173"/>
    <mergeCell ref="A174:AD174"/>
    <mergeCell ref="A175:AD175"/>
    <mergeCell ref="A167:AD167"/>
    <mergeCell ref="A169:AD169"/>
    <mergeCell ref="A170:AD170"/>
    <mergeCell ref="A171:AD171"/>
    <mergeCell ref="L136:AD136"/>
    <mergeCell ref="A143:AD143"/>
    <mergeCell ref="A147:AD147"/>
    <mergeCell ref="A155:AD155"/>
    <mergeCell ref="D135:H135"/>
    <mergeCell ref="I135:K135"/>
    <mergeCell ref="A136:C136"/>
    <mergeCell ref="D136:H136"/>
    <mergeCell ref="I136:K136"/>
    <mergeCell ref="D133:H133"/>
    <mergeCell ref="I133:K133"/>
    <mergeCell ref="D134:H134"/>
    <mergeCell ref="I134:K134"/>
    <mergeCell ref="D131:H131"/>
    <mergeCell ref="I131:K131"/>
    <mergeCell ref="D132:H132"/>
    <mergeCell ref="I132:K132"/>
    <mergeCell ref="D129:H129"/>
    <mergeCell ref="I129:K129"/>
    <mergeCell ref="D130:H130"/>
    <mergeCell ref="I130:K130"/>
    <mergeCell ref="D127:H127"/>
    <mergeCell ref="I127:K127"/>
    <mergeCell ref="D128:H128"/>
    <mergeCell ref="I128:K128"/>
    <mergeCell ref="L119:AD135"/>
    <mergeCell ref="D120:H120"/>
    <mergeCell ref="I120:K120"/>
    <mergeCell ref="D121:H121"/>
    <mergeCell ref="I121:K121"/>
    <mergeCell ref="D122:H122"/>
    <mergeCell ref="I122:K122"/>
    <mergeCell ref="D123:H123"/>
    <mergeCell ref="I123:K123"/>
    <mergeCell ref="D124:H124"/>
    <mergeCell ref="D118:H118"/>
    <mergeCell ref="I118:K118"/>
    <mergeCell ref="A119:C135"/>
    <mergeCell ref="D119:H119"/>
    <mergeCell ref="I119:K119"/>
    <mergeCell ref="I124:K124"/>
    <mergeCell ref="D125:H125"/>
    <mergeCell ref="I125:K125"/>
    <mergeCell ref="D126:H126"/>
    <mergeCell ref="I126:K126"/>
    <mergeCell ref="D116:H116"/>
    <mergeCell ref="I116:K116"/>
    <mergeCell ref="D117:H117"/>
    <mergeCell ref="I117:K117"/>
    <mergeCell ref="A112:C118"/>
    <mergeCell ref="D112:H112"/>
    <mergeCell ref="I112:K112"/>
    <mergeCell ref="L112:AD118"/>
    <mergeCell ref="D113:H113"/>
    <mergeCell ref="I113:K113"/>
    <mergeCell ref="D114:H114"/>
    <mergeCell ref="I114:K114"/>
    <mergeCell ref="D115:H115"/>
    <mergeCell ref="I115:K115"/>
    <mergeCell ref="D110:H110"/>
    <mergeCell ref="I110:K110"/>
    <mergeCell ref="D111:H111"/>
    <mergeCell ref="I111:K111"/>
    <mergeCell ref="D108:H108"/>
    <mergeCell ref="I108:K108"/>
    <mergeCell ref="D109:H109"/>
    <mergeCell ref="I109:K109"/>
    <mergeCell ref="D106:H106"/>
    <mergeCell ref="I106:K106"/>
    <mergeCell ref="D107:H107"/>
    <mergeCell ref="I107:K107"/>
    <mergeCell ref="D104:H104"/>
    <mergeCell ref="I104:K104"/>
    <mergeCell ref="D105:H105"/>
    <mergeCell ref="I105:K105"/>
    <mergeCell ref="D102:H102"/>
    <mergeCell ref="I102:K102"/>
    <mergeCell ref="D103:H103"/>
    <mergeCell ref="I103:K103"/>
    <mergeCell ref="D100:H100"/>
    <mergeCell ref="I100:K100"/>
    <mergeCell ref="D101:H101"/>
    <mergeCell ref="I101:K101"/>
    <mergeCell ref="A96:C111"/>
    <mergeCell ref="D96:H96"/>
    <mergeCell ref="I96:K96"/>
    <mergeCell ref="L96:AD111"/>
    <mergeCell ref="D97:H97"/>
    <mergeCell ref="I97:K97"/>
    <mergeCell ref="D98:H98"/>
    <mergeCell ref="I98:K98"/>
    <mergeCell ref="D99:H99"/>
    <mergeCell ref="I99:K99"/>
    <mergeCell ref="A95:C95"/>
    <mergeCell ref="D95:H95"/>
    <mergeCell ref="I95:K95"/>
    <mergeCell ref="L95:AD95"/>
    <mergeCell ref="A89:C90"/>
    <mergeCell ref="D89:E89"/>
    <mergeCell ref="F89:S89"/>
    <mergeCell ref="T89:AD89"/>
    <mergeCell ref="D90:E90"/>
    <mergeCell ref="F90:S90"/>
    <mergeCell ref="T90:AD90"/>
    <mergeCell ref="A86:E86"/>
    <mergeCell ref="F86:AD86"/>
    <mergeCell ref="A87:C88"/>
    <mergeCell ref="D87:E87"/>
    <mergeCell ref="F87:AD87"/>
    <mergeCell ref="D88:E88"/>
    <mergeCell ref="F88:AD88"/>
    <mergeCell ref="A81:C81"/>
    <mergeCell ref="D81:E81"/>
    <mergeCell ref="F81:AD81"/>
    <mergeCell ref="A82:C83"/>
    <mergeCell ref="D82:E82"/>
    <mergeCell ref="F82:AD82"/>
    <mergeCell ref="D83:E83"/>
    <mergeCell ref="F83:AD83"/>
    <mergeCell ref="V74:W74"/>
    <mergeCell ref="X74:Z74"/>
    <mergeCell ref="A80:E80"/>
    <mergeCell ref="F80:S80"/>
    <mergeCell ref="T80:AD80"/>
    <mergeCell ref="A74:E74"/>
    <mergeCell ref="F74:I74"/>
    <mergeCell ref="J74:S74"/>
    <mergeCell ref="A75:AD77"/>
    <mergeCell ref="X66:Z73"/>
    <mergeCell ref="AA66:AD74"/>
    <mergeCell ref="A70:E73"/>
    <mergeCell ref="F70:F71"/>
    <mergeCell ref="G70:I70"/>
    <mergeCell ref="J70:S70"/>
    <mergeCell ref="G71:I71"/>
    <mergeCell ref="J71:S71"/>
    <mergeCell ref="F72:F73"/>
    <mergeCell ref="G72:I72"/>
    <mergeCell ref="J73:S73"/>
    <mergeCell ref="V66:W69"/>
    <mergeCell ref="J72:S72"/>
    <mergeCell ref="G73:I73"/>
    <mergeCell ref="G69:I69"/>
    <mergeCell ref="J69:S69"/>
    <mergeCell ref="V70:W73"/>
    <mergeCell ref="A66:E69"/>
    <mergeCell ref="F66:F67"/>
    <mergeCell ref="G66:I66"/>
    <mergeCell ref="J66:S66"/>
    <mergeCell ref="F68:F69"/>
    <mergeCell ref="G67:I67"/>
    <mergeCell ref="J67:S67"/>
    <mergeCell ref="G68:I68"/>
    <mergeCell ref="J68:S68"/>
    <mergeCell ref="V64:W64"/>
    <mergeCell ref="X64:Z64"/>
    <mergeCell ref="AA64:AD64"/>
    <mergeCell ref="A65:E65"/>
    <mergeCell ref="F65:I65"/>
    <mergeCell ref="J65:S65"/>
    <mergeCell ref="T65:U74"/>
    <mergeCell ref="V65:W65"/>
    <mergeCell ref="X65:Z65"/>
    <mergeCell ref="AA65:AD65"/>
    <mergeCell ref="A64:E64"/>
    <mergeCell ref="F64:I64"/>
    <mergeCell ref="J64:S64"/>
    <mergeCell ref="T64:U64"/>
    <mergeCell ref="A58:AD58"/>
    <mergeCell ref="A59:AD59"/>
    <mergeCell ref="A60:AD60"/>
    <mergeCell ref="A63:AD63"/>
    <mergeCell ref="A61:AD61"/>
    <mergeCell ref="A53:AD53"/>
    <mergeCell ref="A54:AD54"/>
    <mergeCell ref="A56:AD56"/>
    <mergeCell ref="A57:AD57"/>
    <mergeCell ref="R46:AD49"/>
    <mergeCell ref="H47:O47"/>
    <mergeCell ref="P47:Q47"/>
    <mergeCell ref="H48:O48"/>
    <mergeCell ref="P48:Q48"/>
    <mergeCell ref="H49:O49"/>
    <mergeCell ref="P49:Q49"/>
    <mergeCell ref="H45:O45"/>
    <mergeCell ref="P45:Q45"/>
    <mergeCell ref="A46:E49"/>
    <mergeCell ref="F46:G49"/>
    <mergeCell ref="H46:O46"/>
    <mergeCell ref="P46:Q46"/>
    <mergeCell ref="R41:AD42"/>
    <mergeCell ref="H42:O42"/>
    <mergeCell ref="P42:Q42"/>
    <mergeCell ref="A43:E45"/>
    <mergeCell ref="F43:G45"/>
    <mergeCell ref="H43:O43"/>
    <mergeCell ref="P43:Q43"/>
    <mergeCell ref="R43:AD45"/>
    <mergeCell ref="H44:O44"/>
    <mergeCell ref="P44:Q44"/>
    <mergeCell ref="A41:E42"/>
    <mergeCell ref="F41:G42"/>
    <mergeCell ref="H41:O41"/>
    <mergeCell ref="P41:Q41"/>
    <mergeCell ref="F39:G40"/>
    <mergeCell ref="H39:O39"/>
    <mergeCell ref="P39:Q39"/>
    <mergeCell ref="R39:AD40"/>
    <mergeCell ref="H40:O40"/>
    <mergeCell ref="P40:Q40"/>
    <mergeCell ref="R36:AD36"/>
    <mergeCell ref="A37:C40"/>
    <mergeCell ref="D37:E38"/>
    <mergeCell ref="F37:G38"/>
    <mergeCell ref="H37:O37"/>
    <mergeCell ref="P37:Q37"/>
    <mergeCell ref="R37:AD38"/>
    <mergeCell ref="H38:O38"/>
    <mergeCell ref="P38:Q38"/>
    <mergeCell ref="D39:E40"/>
    <mergeCell ref="A36:E36"/>
    <mergeCell ref="F36:G36"/>
    <mergeCell ref="H36:O36"/>
    <mergeCell ref="P36:Q36"/>
    <mergeCell ref="A34:E35"/>
    <mergeCell ref="F34:G35"/>
    <mergeCell ref="H34:Q34"/>
    <mergeCell ref="R34:AD35"/>
    <mergeCell ref="H35:O35"/>
    <mergeCell ref="P35:Q35"/>
    <mergeCell ref="A14:C14"/>
    <mergeCell ref="M14:O14"/>
    <mergeCell ref="D14:F14"/>
    <mergeCell ref="G14:I14"/>
    <mergeCell ref="J14:L14"/>
    <mergeCell ref="P14:R14"/>
    <mergeCell ref="S14:U14"/>
    <mergeCell ref="A11:AD11"/>
    <mergeCell ref="A13:C13"/>
    <mergeCell ref="M13:O13"/>
    <mergeCell ref="D13:F13"/>
    <mergeCell ref="G13:I13"/>
    <mergeCell ref="J13:L13"/>
    <mergeCell ref="P13:R13"/>
    <mergeCell ref="S13:U13"/>
    <mergeCell ref="M7:O7"/>
    <mergeCell ref="A8:AD8"/>
    <mergeCell ref="A7:C7"/>
    <mergeCell ref="D7:F7"/>
    <mergeCell ref="G7:I7"/>
    <mergeCell ref="J7:L7"/>
    <mergeCell ref="P7:AD7"/>
    <mergeCell ref="A2:AD2"/>
    <mergeCell ref="A4:AD4"/>
    <mergeCell ref="A5:AD5"/>
    <mergeCell ref="A6:C6"/>
    <mergeCell ref="D6:F6"/>
    <mergeCell ref="G6:I6"/>
    <mergeCell ref="J6:L6"/>
    <mergeCell ref="M6:O6"/>
    <mergeCell ref="P6:AD6"/>
  </mergeCells>
  <printOptions/>
  <pageMargins left="1.062992125984252" right="0.2755905511811024" top="1.062992125984252" bottom="0.3937007874015748" header="0.5118110236220472" footer="0.4724409448818898"/>
  <pageSetup horizontalDpi="600" verticalDpi="600" orientation="landscape" paperSize="9" scale="42" r:id="rId1"/>
  <rowBreaks count="12" manualBreakCount="12">
    <brk id="23" max="29" man="1"/>
    <brk id="61" max="29" man="1"/>
    <brk id="83" max="29" man="1"/>
    <brk id="111" max="29" man="1"/>
    <brk id="142" max="29" man="1"/>
    <brk id="187" max="29" man="1"/>
    <brk id="227" max="29" man="1"/>
    <brk id="246" max="29" man="1"/>
    <brk id="265" max="29" man="1"/>
    <brk id="306" max="29" man="1"/>
    <brk id="346" max="29" man="1"/>
    <brk id="379" max="29" man="1"/>
  </rowBreaks>
</worksheet>
</file>

<file path=xl/worksheets/sheet4.xml><?xml version="1.0" encoding="utf-8"?>
<worksheet xmlns="http://schemas.openxmlformats.org/spreadsheetml/2006/main" xmlns:r="http://schemas.openxmlformats.org/officeDocument/2006/relationships">
  <sheetPr codeName="Sheet24"/>
  <dimension ref="A1:K8"/>
  <sheetViews>
    <sheetView view="pageBreakPreview" zoomScaleSheetLayoutView="100" workbookViewId="0" topLeftCell="A1">
      <selection activeCell="E10" sqref="E10"/>
    </sheetView>
  </sheetViews>
  <sheetFormatPr defaultColWidth="8.88671875" defaultRowHeight="16.5" customHeight="1"/>
  <cols>
    <col min="1" max="3" width="8.88671875" style="2" customWidth="1"/>
    <col min="4" max="4" width="9.10546875" style="2" bestFit="1" customWidth="1"/>
    <col min="5" max="5" width="11.6640625" style="2" customWidth="1"/>
    <col min="6" max="10" width="8.88671875" style="2" customWidth="1"/>
    <col min="11" max="11" width="21.88671875" style="2" bestFit="1" customWidth="1"/>
    <col min="12" max="16384" width="8.88671875" style="2" customWidth="1"/>
  </cols>
  <sheetData>
    <row r="1" ht="16.5" customHeight="1">
      <c r="A1" s="185" t="s">
        <v>168</v>
      </c>
    </row>
    <row r="2" ht="16.5" customHeight="1">
      <c r="A2" s="185"/>
    </row>
    <row r="3" spans="1:11" ht="16.5" customHeight="1">
      <c r="A3" s="421" t="s">
        <v>4</v>
      </c>
      <c r="B3" s="421"/>
      <c r="C3" s="421"/>
      <c r="D3" s="38">
        <f>SUM(D4*0.3025)</f>
        <v>35.574</v>
      </c>
      <c r="E3" s="38">
        <f>SUM(E4*0.3025)</f>
        <v>35.295700000000004</v>
      </c>
      <c r="F3" s="38">
        <f>SUM(F4*0.3025)</f>
        <v>35.304775</v>
      </c>
      <c r="G3" s="38">
        <f>SUM(G4*0.3025)</f>
        <v>48.66015</v>
      </c>
      <c r="H3" s="38">
        <f>SUM(H4*0.3025)</f>
        <v>58.645675</v>
      </c>
      <c r="I3" s="421" t="s">
        <v>286</v>
      </c>
      <c r="J3" s="422" t="s">
        <v>227</v>
      </c>
      <c r="K3" s="423"/>
    </row>
    <row r="4" spans="1:11" ht="16.5" customHeight="1">
      <c r="A4" s="421" t="s">
        <v>223</v>
      </c>
      <c r="B4" s="421"/>
      <c r="C4" s="421"/>
      <c r="D4" s="39">
        <v>117.6</v>
      </c>
      <c r="E4" s="39">
        <v>116.68</v>
      </c>
      <c r="F4" s="39">
        <v>116.71</v>
      </c>
      <c r="G4" s="39">
        <v>160.86</v>
      </c>
      <c r="H4" s="39">
        <v>193.87</v>
      </c>
      <c r="I4" s="421"/>
      <c r="J4" s="424"/>
      <c r="K4" s="425"/>
    </row>
    <row r="5" spans="1:11" ht="16.5" customHeight="1">
      <c r="A5" s="420" t="s">
        <v>572</v>
      </c>
      <c r="B5" s="420" t="s">
        <v>5</v>
      </c>
      <c r="C5" s="420"/>
      <c r="D5" s="1">
        <v>72</v>
      </c>
      <c r="E5" s="1">
        <v>202</v>
      </c>
      <c r="F5" s="1">
        <v>107</v>
      </c>
      <c r="G5" s="1">
        <v>146</v>
      </c>
      <c r="H5" s="1">
        <v>54</v>
      </c>
      <c r="I5" s="1">
        <f>SUM(D5:H5)</f>
        <v>581</v>
      </c>
      <c r="J5" s="43"/>
      <c r="K5" s="44"/>
    </row>
    <row r="6" spans="1:11" ht="16.5" customHeight="1">
      <c r="A6" s="420"/>
      <c r="B6" s="420" t="s">
        <v>224</v>
      </c>
      <c r="C6" s="420"/>
      <c r="D6" s="40">
        <f>SUM(D5*3%)</f>
        <v>2.16</v>
      </c>
      <c r="E6" s="40">
        <f>SUM(E5*3%)</f>
        <v>6.06</v>
      </c>
      <c r="F6" s="40">
        <f>SUM(F5*3%)</f>
        <v>3.21</v>
      </c>
      <c r="G6" s="40">
        <f>SUM(G5*3%)</f>
        <v>4.38</v>
      </c>
      <c r="H6" s="40">
        <f>SUM(H5*3%)</f>
        <v>1.6199999999999999</v>
      </c>
      <c r="I6" s="40">
        <f>SUM(D6:H6)</f>
        <v>17.43</v>
      </c>
      <c r="J6" s="45">
        <f>SUM(I6/I5)</f>
        <v>0.03</v>
      </c>
      <c r="K6" s="44" t="s">
        <v>225</v>
      </c>
    </row>
    <row r="7" spans="1:11" ht="16.5" customHeight="1">
      <c r="A7" s="420"/>
      <c r="B7" s="420" t="s">
        <v>282</v>
      </c>
      <c r="C7" s="420"/>
      <c r="D7" s="40">
        <f>SUM(D5*10%)</f>
        <v>7.2</v>
      </c>
      <c r="E7" s="40">
        <f>SUM(E5*10%)</f>
        <v>20.200000000000003</v>
      </c>
      <c r="F7" s="40">
        <f>SUM(F5*10%)</f>
        <v>10.700000000000001</v>
      </c>
      <c r="G7" s="41"/>
      <c r="H7" s="41"/>
      <c r="I7" s="40">
        <f>SUM(D7:H7)</f>
        <v>38.1</v>
      </c>
      <c r="J7" s="46">
        <f>SUM(I7/I5)</f>
        <v>0.06557659208261618</v>
      </c>
      <c r="K7" s="47" t="s">
        <v>226</v>
      </c>
    </row>
    <row r="8" spans="6:7" ht="16.5" customHeight="1">
      <c r="F8" s="2">
        <f>D5+E5+F5</f>
        <v>381</v>
      </c>
      <c r="G8" s="42"/>
    </row>
  </sheetData>
  <mergeCells count="8">
    <mergeCell ref="J3:K4"/>
    <mergeCell ref="I3:I4"/>
    <mergeCell ref="B7:C7"/>
    <mergeCell ref="B5:C5"/>
    <mergeCell ref="A4:C4"/>
    <mergeCell ref="A3:C3"/>
    <mergeCell ref="A5:A7"/>
    <mergeCell ref="B6:C6"/>
  </mergeCells>
  <printOptions horizontalCentered="1"/>
  <pageMargins left="0.2755905511811024" right="0.3937007874015748" top="1.3779527559055118" bottom="0.2755905511811024" header="0.35433070866141736" footer="0.2362204724409449"/>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dc:creator>
  <cp:keywords/>
  <dc:description/>
  <cp:lastModifiedBy>주택3</cp:lastModifiedBy>
  <cp:lastPrinted>2007-12-14T03:20:40Z</cp:lastPrinted>
  <dcterms:created xsi:type="dcterms:W3CDTF">2006-09-13T02:03:59Z</dcterms:created>
  <dcterms:modified xsi:type="dcterms:W3CDTF">2007-12-20T08:17:16Z</dcterms:modified>
  <cp:category/>
  <cp:version/>
  <cp:contentType/>
  <cp:contentStatus/>
</cp:coreProperties>
</file>