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95" yWindow="30" windowWidth="19950" windowHeight="10530" activeTab="1"/>
  </bookViews>
  <sheets>
    <sheet name="2018년 세입예산" sheetId="1" r:id="rId1"/>
    <sheet name="2018년 세출예산" sheetId="2" r:id="rId2"/>
  </sheets>
  <definedNames/>
  <calcPr calcId="124519"/>
</workbook>
</file>

<file path=xl/sharedStrings.xml><?xml version="1.0" encoding="utf-8"?>
<sst xmlns="http://schemas.openxmlformats.org/spreadsheetml/2006/main" count="134" uniqueCount="117">
  <si>
    <t>과        목</t>
  </si>
  <si>
    <t>예산액</t>
  </si>
  <si>
    <t>전년도예산액</t>
  </si>
  <si>
    <t>산    출    기    초</t>
  </si>
  <si>
    <t>관</t>
  </si>
  <si>
    <t>항</t>
  </si>
  <si>
    <t>제 수 입</t>
  </si>
  <si>
    <t>전년도이월금
(복지회예산)</t>
  </si>
  <si>
    <t>정기예탁금이자
(700,000,000)</t>
  </si>
  <si>
    <t>1층임대보증금이자
(5,000,000)</t>
  </si>
  <si>
    <t>2층임대보증금이자
(5,000,000)</t>
  </si>
  <si>
    <t>1층임대료</t>
  </si>
  <si>
    <t xml:space="preserve">＊ 임대료 300,000 × 12개월 </t>
  </si>
  <si>
    <t>2층임대료</t>
  </si>
  <si>
    <t>보통예금이자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</si>
  <si>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(단위:원)</t>
  </si>
  <si>
    <t xml:space="preserve">산     출     기    초 </t>
  </si>
  <si>
    <t>구성
비율</t>
  </si>
  <si>
    <t xml:space="preserve">항 </t>
  </si>
  <si>
    <t>목</t>
  </si>
  <si>
    <t>경 상 경 비</t>
  </si>
  <si>
    <t>인 건 비</t>
  </si>
  <si>
    <t>기 밀 비</t>
  </si>
  <si>
    <t>＊ 기밀비 - 이사장 1명 × 100,000원 × 12</t>
  </si>
  <si>
    <t>여직원(연봉제)</t>
  </si>
  <si>
    <t>4대보험</t>
  </si>
  <si>
    <t>퇴직금적립</t>
  </si>
  <si>
    <t>소    계</t>
  </si>
  <si>
    <t>운 영 비</t>
  </si>
  <si>
    <t>회 의 비</t>
  </si>
  <si>
    <t>＊ 감사비 20,000원 × 2명 × 2회</t>
  </si>
  <si>
    <t>보 험 료</t>
  </si>
  <si>
    <t xml:space="preserve">＊ 소멸식화재보험 </t>
  </si>
  <si>
    <t>법인결산조정료</t>
  </si>
  <si>
    <t>임원등기</t>
  </si>
  <si>
    <t>공공요금</t>
  </si>
  <si>
    <t>＊ 정화조 청소 200,000 × 1회</t>
  </si>
  <si>
    <t>＊ 재산세 - 건물세</t>
  </si>
  <si>
    <t xml:space="preserve">                 토지세</t>
  </si>
  <si>
    <t xml:space="preserve"> * 부가세신고 7,200,000 * 10% </t>
  </si>
  <si>
    <t>접 대 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</si>
  <si>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(단위:원)</t>
  </si>
  <si>
    <t>경
상
경
비</t>
  </si>
  <si>
    <t>수용비</t>
  </si>
  <si>
    <t>사무용품</t>
  </si>
  <si>
    <t>＊ 용도품 20,000원 × 12월</t>
  </si>
  <si>
    <t>홍  보</t>
  </si>
  <si>
    <t>신문구독료</t>
  </si>
  <si>
    <t>행정장비유지비</t>
  </si>
  <si>
    <t>소        계</t>
  </si>
  <si>
    <t>재산
조성비</t>
  </si>
  <si>
    <t>제 사 업 비</t>
  </si>
  <si>
    <t>노약자복지</t>
  </si>
  <si>
    <t>경로당지원</t>
  </si>
  <si>
    <t>경로  잔치</t>
  </si>
  <si>
    <t>＊ 경로잔치 및 위안공연, 식대</t>
  </si>
  <si>
    <t>장애인분회</t>
  </si>
  <si>
    <t>＊ 청림동장애인분회 100,000원 × 1회</t>
  </si>
  <si>
    <t>주민  복지</t>
  </si>
  <si>
    <t>주민공익사업</t>
  </si>
  <si>
    <t xml:space="preserve"> </t>
  </si>
  <si>
    <t>＊ 퇴직금 적립 58,340 × 12개월</t>
  </si>
  <si>
    <t xml:space="preserve"> *  법인결산조정료</t>
  </si>
  <si>
    <t>＊ 임원등기</t>
  </si>
  <si>
    <t>＊ 전기료 30,000원 × 12월</t>
  </si>
  <si>
    <t>＊ 등기우편료 2,500 × 2회 × 70명</t>
  </si>
  <si>
    <t>＊ 보통우편 300원 × 300명(65세이상 노인)</t>
  </si>
  <si>
    <t>＊총회내빈접대비  * 식수 및 차대 1월 ∼ 12월</t>
  </si>
  <si>
    <t>비교증감</t>
  </si>
  <si>
    <t>＊ 신문구독료 10,000원 × 12월</t>
  </si>
  <si>
    <r>
      <t xml:space="preserve">                                                    </t>
    </r>
    <r>
      <rPr>
        <sz val="12"/>
        <rFont val="굴림"/>
        <family val="3"/>
      </rPr>
      <t xml:space="preserve">                                                                                                                                                 </t>
    </r>
    <r>
      <rPr>
        <sz val="10"/>
        <rFont val="굴림"/>
        <family val="3"/>
      </rPr>
      <t>(단위:원)</t>
    </r>
  </si>
  <si>
    <t>과        목</t>
  </si>
  <si>
    <t>비교증감</t>
  </si>
  <si>
    <t>전년도 예산액</t>
  </si>
  <si>
    <t>비 교 증 감</t>
  </si>
  <si>
    <t>예   비   비</t>
  </si>
  <si>
    <t>예비비</t>
  </si>
  <si>
    <t xml:space="preserve"> </t>
  </si>
  <si>
    <t>잡    수    입</t>
  </si>
  <si>
    <t>＜사회복지법인 재무 ．회계규칙 의거＞</t>
  </si>
  <si>
    <t>＊ 4대 보험료 100,000 × 12개월</t>
  </si>
  <si>
    <t>＊ 총회 참석수당 10,000원 × 73명</t>
  </si>
  <si>
    <t>＊ 임시총회 참석수당 5,000원 × 73명</t>
  </si>
  <si>
    <t>＊ 정기이사회 참석자식대 10,000원 × 11명 × 12회</t>
  </si>
  <si>
    <t>＊ 임시이사회 참석자식대 10,000원 × 11명 × 3회</t>
  </si>
  <si>
    <t>＊ 급여(여직원 1명)×700,000×12회, 보너스200,000원×2회</t>
  </si>
  <si>
    <t>＊ 전화료 10,000원×12월×2대 + 인터넷 30,000×12월</t>
  </si>
  <si>
    <t xml:space="preserve"> </t>
  </si>
  <si>
    <t>＊ 총회자료 100부, 정관 100부 , 대,소봉투</t>
  </si>
  <si>
    <t>＊ 현수막제작(정기총회, 진료지원사업)</t>
  </si>
  <si>
    <t>＊ 행정장비유지비 40,000원 × 12월</t>
  </si>
  <si>
    <t>합  계 (복지회예산)</t>
  </si>
  <si>
    <t>사회복지법인 재무 ．회계규칙 의거</t>
  </si>
  <si>
    <t>지   정
후원금</t>
  </si>
  <si>
    <t>전년도 이월금</t>
  </si>
  <si>
    <t>지 정 후 원 금</t>
  </si>
  <si>
    <t>합  계 (지정후원금)</t>
  </si>
  <si>
    <t xml:space="preserve">지 정 후 원 금 </t>
  </si>
  <si>
    <t>합   계 (복지회예산)</t>
  </si>
  <si>
    <t xml:space="preserve">     청림초등학교 졸업생장학금  100,000 × 3명 </t>
  </si>
  <si>
    <t xml:space="preserve">                 주민세</t>
  </si>
  <si>
    <t>＊ 보통예금이자 1,2회분</t>
  </si>
  <si>
    <t>2018년  예산서 (세출)</t>
  </si>
  <si>
    <r>
      <rPr>
        <b/>
        <sz val="12"/>
        <rFont val="굴림"/>
        <family val="3"/>
      </rPr>
      <t xml:space="preserve"> </t>
    </r>
    <r>
      <rPr>
        <b/>
        <sz val="24"/>
        <rFont val="굴림"/>
        <family val="3"/>
      </rPr>
      <t>2018년  예산서 (세입)</t>
    </r>
  </si>
  <si>
    <t xml:space="preserve"> * 2017년 이월금</t>
  </si>
  <si>
    <t xml:space="preserve">＊ 임대료 300,000 × 12개월 </t>
  </si>
  <si>
    <t>＊ 2018년 예산액</t>
  </si>
  <si>
    <t>＊ 2017.11.29~2018.11.29 : 
    5,000,000 × 1.8%(세후)</t>
  </si>
  <si>
    <t xml:space="preserve">＊ 2017.07.26~2018.07.26 :
    5,000,000 × 1.8% (세후)      </t>
  </si>
  <si>
    <t>＊2018.01.01~2018.12.31 : 
   11,844,000     (2.0% 세후)</t>
  </si>
  <si>
    <t>＊ 경로당지원 7개 경로당 × 100,000원 × 1회</t>
  </si>
  <si>
    <t xml:space="preserve">＊ 주민공익사업   및 </t>
  </si>
  <si>
    <t xml:space="preserve"> </t>
  </si>
  <si>
    <t>＊ 건물수선 유지비(2017년이월수리비포함)</t>
  </si>
  <si>
    <t xml:space="preserve">     - 2017년 건물수리비 2,000,000원지급예정</t>
  </si>
  <si>
    <t>건물유지비</t>
  </si>
  <si>
    <t>건물수선비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</si>
</sst>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12"/>
      <name val="-2002"/>
      <family val="1"/>
    </font>
    <font>
      <sz val="10"/>
      <name val="굴림"/>
      <family val="3"/>
    </font>
    <font>
      <sz val="12"/>
      <name val="굴림"/>
      <family val="3"/>
    </font>
    <font>
      <sz val="11"/>
      <color theme="1"/>
      <name val="굴림"/>
      <family val="3"/>
    </font>
    <font>
      <sz val="8"/>
      <name val="굴림"/>
      <family val="3"/>
    </font>
    <font>
      <sz val="9"/>
      <name val="굴림"/>
      <family val="3"/>
    </font>
    <font>
      <b/>
      <sz val="12"/>
      <name val="굴림"/>
      <family val="3"/>
    </font>
    <font>
      <b/>
      <sz val="24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sz val="9"/>
      <color theme="1"/>
      <name val="굴림"/>
      <family val="3"/>
    </font>
    <font>
      <b/>
      <sz val="9"/>
      <color theme="1"/>
      <name val="굴림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</cellStyleXfs>
  <cellXfs count="25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5" fillId="0" borderId="3" xfId="2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1" fontId="5" fillId="0" borderId="5" xfId="2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1" fontId="5" fillId="0" borderId="8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41" fontId="5" fillId="0" borderId="9" xfId="2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1" fontId="5" fillId="0" borderId="5" xfId="2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5" fillId="0" borderId="11" xfId="20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5" xfId="2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2" xfId="20" applyFont="1" applyBorder="1" applyAlignment="1">
      <alignment vertical="center"/>
    </xf>
    <xf numFmtId="41" fontId="5" fillId="0" borderId="12" xfId="2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41" fontId="5" fillId="2" borderId="5" xfId="20" applyFont="1" applyFill="1" applyBorder="1" applyAlignment="1">
      <alignment horizontal="center" vertical="center"/>
    </xf>
    <xf numFmtId="41" fontId="5" fillId="0" borderId="14" xfId="2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41" fontId="5" fillId="0" borderId="16" xfId="2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1" fontId="5" fillId="0" borderId="17" xfId="2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41" fontId="5" fillId="0" borderId="19" xfId="2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1" fontId="5" fillId="0" borderId="21" xfId="2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1" fontId="5" fillId="0" borderId="5" xfId="2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2" xfId="2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1" fontId="5" fillId="0" borderId="3" xfId="20" applyFont="1" applyBorder="1" applyAlignment="1">
      <alignment horizontal="right" vertical="center"/>
    </xf>
    <xf numFmtId="41" fontId="5" fillId="0" borderId="16" xfId="20" applyFont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41" fontId="9" fillId="0" borderId="12" xfId="20" applyFont="1" applyFill="1" applyBorder="1" applyAlignment="1">
      <alignment vertical="center"/>
    </xf>
    <xf numFmtId="41" fontId="14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41" fontId="9" fillId="0" borderId="9" xfId="20" applyFont="1" applyFill="1" applyBorder="1" applyAlignment="1">
      <alignment vertical="center"/>
    </xf>
    <xf numFmtId="41" fontId="14" fillId="0" borderId="9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41" fontId="14" fillId="0" borderId="23" xfId="20" applyFont="1" applyBorder="1" applyAlignment="1">
      <alignment vertical="center"/>
    </xf>
    <xf numFmtId="41" fontId="15" fillId="0" borderId="14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1" xfId="20" applyFont="1" applyBorder="1" applyAlignment="1">
      <alignment horizontal="right" vertical="center"/>
    </xf>
    <xf numFmtId="41" fontId="5" fillId="0" borderId="25" xfId="0" applyNumberFormat="1" applyFont="1" applyBorder="1" applyAlignment="1">
      <alignment horizontal="center" vertical="center"/>
    </xf>
    <xf numFmtId="41" fontId="5" fillId="0" borderId="26" xfId="2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41" fontId="5" fillId="0" borderId="21" xfId="20" applyFont="1" applyBorder="1" applyAlignment="1">
      <alignment horizontal="center" vertical="center"/>
    </xf>
    <xf numFmtId="41" fontId="5" fillId="2" borderId="21" xfId="20" applyFont="1" applyFill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1" fontId="5" fillId="0" borderId="23" xfId="2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41" fontId="5" fillId="0" borderId="29" xfId="2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41" fontId="5" fillId="2" borderId="9" xfId="2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41" fontId="5" fillId="2" borderId="23" xfId="20" applyFont="1" applyFill="1" applyBorder="1" applyAlignment="1">
      <alignment vertical="center"/>
    </xf>
    <xf numFmtId="41" fontId="12" fillId="3" borderId="14" xfId="0" applyNumberFormat="1" applyFont="1" applyFill="1" applyBorder="1" applyAlignment="1">
      <alignment vertical="center"/>
    </xf>
    <xf numFmtId="41" fontId="12" fillId="3" borderId="14" xfId="20" applyFont="1" applyFill="1" applyBorder="1" applyAlignment="1">
      <alignment vertical="center"/>
    </xf>
    <xf numFmtId="41" fontId="12" fillId="3" borderId="14" xfId="0" applyNumberFormat="1" applyFont="1" applyFill="1" applyBorder="1" applyAlignment="1">
      <alignment horizontal="center" vertical="center"/>
    </xf>
    <xf numFmtId="3" fontId="12" fillId="3" borderId="30" xfId="0" applyNumberFormat="1" applyFont="1" applyFill="1" applyBorder="1" applyAlignment="1">
      <alignment horizontal="right" vertical="center"/>
    </xf>
    <xf numFmtId="41" fontId="12" fillId="3" borderId="14" xfId="0" applyNumberFormat="1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41" fontId="12" fillId="3" borderId="24" xfId="2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3" borderId="31" xfId="0" applyFont="1" applyFill="1" applyBorder="1" applyAlignment="1">
      <alignment vertical="center"/>
    </xf>
    <xf numFmtId="41" fontId="12" fillId="3" borderId="32" xfId="20" applyFont="1" applyFill="1" applyBorder="1" applyAlignment="1">
      <alignment vertical="center"/>
    </xf>
    <xf numFmtId="41" fontId="13" fillId="3" borderId="11" xfId="0" applyNumberFormat="1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41" fontId="13" fillId="3" borderId="33" xfId="20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41" fontId="5" fillId="0" borderId="35" xfId="20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41" fontId="5" fillId="0" borderId="39" xfId="20" applyFont="1" applyBorder="1" applyAlignment="1">
      <alignment vertical="center"/>
    </xf>
    <xf numFmtId="41" fontId="5" fillId="0" borderId="40" xfId="20" applyFont="1" applyBorder="1" applyAlignment="1">
      <alignment vertical="center"/>
    </xf>
    <xf numFmtId="41" fontId="5" fillId="0" borderId="37" xfId="20" applyFont="1" applyBorder="1" applyAlignment="1">
      <alignment vertical="center"/>
    </xf>
    <xf numFmtId="41" fontId="5" fillId="0" borderId="0" xfId="20" applyFont="1" applyBorder="1" applyAlignment="1">
      <alignment vertical="center"/>
    </xf>
    <xf numFmtId="41" fontId="5" fillId="0" borderId="38" xfId="20" applyFont="1" applyBorder="1" applyAlignment="1">
      <alignment vertical="center"/>
    </xf>
    <xf numFmtId="41" fontId="5" fillId="0" borderId="37" xfId="20" applyFont="1" applyFill="1" applyBorder="1" applyAlignment="1">
      <alignment vertical="center"/>
    </xf>
    <xf numFmtId="41" fontId="5" fillId="0" borderId="40" xfId="20" applyFont="1" applyBorder="1" applyAlignment="1">
      <alignment vertical="center"/>
    </xf>
    <xf numFmtId="0" fontId="0" fillId="0" borderId="0" xfId="0" applyAlignment="1">
      <alignment horizontal="center" vertical="center"/>
    </xf>
    <xf numFmtId="9" fontId="7" fillId="0" borderId="41" xfId="0" applyNumberFormat="1" applyFont="1" applyBorder="1" applyAlignment="1">
      <alignment horizontal="center" vertical="center"/>
    </xf>
    <xf numFmtId="9" fontId="7" fillId="3" borderId="24" xfId="0" applyNumberFormat="1" applyFont="1" applyFill="1" applyBorder="1" applyAlignment="1">
      <alignment horizontal="center" vertical="center"/>
    </xf>
    <xf numFmtId="9" fontId="7" fillId="0" borderId="24" xfId="0" applyNumberFormat="1" applyFont="1" applyBorder="1" applyAlignment="1">
      <alignment horizontal="center" vertical="center"/>
    </xf>
    <xf numFmtId="41" fontId="5" fillId="0" borderId="19" xfId="20" applyFont="1" applyBorder="1" applyAlignment="1">
      <alignment vertical="center"/>
    </xf>
    <xf numFmtId="41" fontId="5" fillId="0" borderId="21" xfId="20" applyFont="1" applyBorder="1" applyAlignment="1">
      <alignment vertical="center"/>
    </xf>
    <xf numFmtId="41" fontId="5" fillId="0" borderId="42" xfId="2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41" fontId="5" fillId="0" borderId="23" xfId="20" applyFont="1" applyBorder="1" applyAlignment="1">
      <alignment horizontal="center" vertical="center"/>
    </xf>
    <xf numFmtId="41" fontId="5" fillId="0" borderId="9" xfId="2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1" fontId="5" fillId="0" borderId="5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12" fillId="3" borderId="31" xfId="20" applyFont="1" applyFill="1" applyBorder="1" applyAlignment="1">
      <alignment vertical="center"/>
    </xf>
    <xf numFmtId="41" fontId="12" fillId="3" borderId="11" xfId="20" applyFont="1" applyFill="1" applyBorder="1" applyAlignment="1">
      <alignment vertical="center"/>
    </xf>
    <xf numFmtId="41" fontId="12" fillId="3" borderId="11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vertical="center"/>
    </xf>
    <xf numFmtId="41" fontId="12" fillId="3" borderId="35" xfId="20" applyFont="1" applyFill="1" applyBorder="1" applyAlignment="1">
      <alignment vertical="center"/>
    </xf>
    <xf numFmtId="41" fontId="12" fillId="3" borderId="34" xfId="20" applyFont="1" applyFill="1" applyBorder="1" applyAlignment="1">
      <alignment vertical="center"/>
    </xf>
    <xf numFmtId="41" fontId="12" fillId="3" borderId="34" xfId="0" applyNumberFormat="1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vertical="center"/>
    </xf>
    <xf numFmtId="41" fontId="12" fillId="3" borderId="33" xfId="20" applyFont="1" applyFill="1" applyBorder="1" applyAlignment="1">
      <alignment vertical="center"/>
    </xf>
    <xf numFmtId="41" fontId="5" fillId="2" borderId="36" xfId="0" applyNumberFormat="1" applyFont="1" applyFill="1" applyBorder="1" applyAlignment="1">
      <alignment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13" fillId="3" borderId="47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1" fontId="5" fillId="0" borderId="50" xfId="20" applyFont="1" applyBorder="1" applyAlignment="1">
      <alignment horizontal="center" vertical="center"/>
    </xf>
    <xf numFmtId="41" fontId="5" fillId="0" borderId="51" xfId="2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1" fontId="12" fillId="3" borderId="31" xfId="0" applyNumberFormat="1" applyFont="1" applyFill="1" applyBorder="1" applyAlignment="1">
      <alignment horizontal="center" vertical="center"/>
    </xf>
    <xf numFmtId="41" fontId="12" fillId="3" borderId="32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 wrapText="1"/>
    </xf>
    <xf numFmtId="9" fontId="7" fillId="0" borderId="55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9" fontId="7" fillId="0" borderId="60" xfId="0" applyNumberFormat="1" applyFont="1" applyBorder="1" applyAlignment="1">
      <alignment horizontal="center" vertical="center"/>
    </xf>
    <xf numFmtId="9" fontId="7" fillId="0" borderId="61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2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1" fontId="5" fillId="0" borderId="28" xfId="2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1" fontId="5" fillId="0" borderId="51" xfId="0" applyNumberFormat="1" applyFont="1" applyBorder="1" applyAlignment="1">
      <alignment horizontal="center" vertical="center"/>
    </xf>
    <xf numFmtId="41" fontId="5" fillId="0" borderId="63" xfId="0" applyNumberFormat="1" applyFont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41" fontId="5" fillId="0" borderId="9" xfId="20" applyFont="1" applyBorder="1" applyAlignment="1">
      <alignment horizontal="center" vertical="center"/>
    </xf>
    <xf numFmtId="41" fontId="5" fillId="0" borderId="3" xfId="2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9" fontId="7" fillId="0" borderId="64" xfId="0" applyNumberFormat="1" applyFont="1" applyBorder="1" applyAlignment="1">
      <alignment horizontal="center" vertical="center"/>
    </xf>
    <xf numFmtId="9" fontId="7" fillId="0" borderId="65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5" fillId="0" borderId="12" xfId="2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9" fontId="7" fillId="0" borderId="67" xfId="20" applyNumberFormat="1" applyFont="1" applyBorder="1" applyAlignment="1">
      <alignment horizontal="center" vertical="center"/>
    </xf>
    <xf numFmtId="9" fontId="7" fillId="0" borderId="68" xfId="20" applyNumberFormat="1" applyFont="1" applyBorder="1" applyAlignment="1">
      <alignment horizontal="center" vertical="center"/>
    </xf>
    <xf numFmtId="9" fontId="7" fillId="0" borderId="69" xfId="20" applyNumberFormat="1" applyFont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9" fontId="7" fillId="0" borderId="70" xfId="0" applyNumberFormat="1" applyFont="1" applyBorder="1" applyAlignment="1">
      <alignment horizontal="center" vertical="center"/>
    </xf>
    <xf numFmtId="9" fontId="7" fillId="0" borderId="69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 textRotation="255"/>
    </xf>
    <xf numFmtId="0" fontId="5" fillId="2" borderId="72" xfId="0" applyFont="1" applyFill="1" applyBorder="1" applyAlignment="1">
      <alignment horizontal="center" vertical="center" textRotation="255"/>
    </xf>
    <xf numFmtId="0" fontId="12" fillId="3" borderId="5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9" fontId="7" fillId="2" borderId="67" xfId="20" applyNumberFormat="1" applyFont="1" applyFill="1" applyBorder="1" applyAlignment="1">
      <alignment horizontal="center" vertical="center"/>
    </xf>
    <xf numFmtId="9" fontId="7" fillId="2" borderId="68" xfId="20" applyNumberFormat="1" applyFont="1" applyFill="1" applyBorder="1" applyAlignment="1">
      <alignment horizontal="center" vertical="center"/>
    </xf>
    <xf numFmtId="9" fontId="7" fillId="2" borderId="69" xfId="20" applyNumberFormat="1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1" fontId="5" fillId="0" borderId="34" xfId="20" applyFont="1" applyFill="1" applyBorder="1" applyAlignment="1">
      <alignment horizontal="center" vertical="center"/>
    </xf>
    <xf numFmtId="41" fontId="5" fillId="0" borderId="34" xfId="0" applyNumberFormat="1" applyFont="1" applyFill="1" applyBorder="1" applyAlignment="1">
      <alignment horizontal="center" vertical="center"/>
    </xf>
    <xf numFmtId="41" fontId="5" fillId="0" borderId="35" xfId="20" applyFont="1" applyFill="1" applyBorder="1" applyAlignment="1">
      <alignment horizontal="center" vertical="center"/>
    </xf>
    <xf numFmtId="41" fontId="5" fillId="0" borderId="19" xfId="20" applyFont="1" applyFill="1" applyBorder="1" applyAlignment="1">
      <alignment horizontal="center" vertical="center"/>
    </xf>
    <xf numFmtId="9" fontId="7" fillId="0" borderId="54" xfId="2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1" fontId="5" fillId="0" borderId="11" xfId="20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3" sqref="D13"/>
    </sheetView>
  </sheetViews>
  <sheetFormatPr defaultColWidth="9.140625" defaultRowHeight="15"/>
  <cols>
    <col min="2" max="2" width="15.7109375" style="0" customWidth="1"/>
    <col min="3" max="5" width="17.7109375" style="0" customWidth="1"/>
    <col min="6" max="6" width="24.7109375" style="0" customWidth="1"/>
    <col min="7" max="7" width="17.7109375" style="0" customWidth="1"/>
  </cols>
  <sheetData>
    <row r="1" spans="1:7" ht="48" customHeight="1">
      <c r="A1" s="19" t="s">
        <v>92</v>
      </c>
      <c r="B1" s="30"/>
      <c r="C1" s="30"/>
      <c r="D1" s="150" t="s">
        <v>103</v>
      </c>
      <c r="E1" s="150"/>
      <c r="F1" s="150"/>
      <c r="G1" s="150"/>
    </row>
    <row r="2" spans="1:7" ht="17.25" thickBot="1">
      <c r="A2" s="153" t="s">
        <v>70</v>
      </c>
      <c r="B2" s="153"/>
      <c r="C2" s="153"/>
      <c r="D2" s="153"/>
      <c r="E2" s="153"/>
      <c r="F2" s="153"/>
      <c r="G2" s="153"/>
    </row>
    <row r="3" spans="1:7" ht="15">
      <c r="A3" s="154" t="s">
        <v>71</v>
      </c>
      <c r="B3" s="155"/>
      <c r="C3" s="156" t="s">
        <v>1</v>
      </c>
      <c r="D3" s="156" t="s">
        <v>73</v>
      </c>
      <c r="E3" s="158" t="s">
        <v>74</v>
      </c>
      <c r="F3" s="160" t="s">
        <v>3</v>
      </c>
      <c r="G3" s="161"/>
    </row>
    <row r="4" spans="1:7" ht="17.25" thickBot="1">
      <c r="A4" s="21" t="s">
        <v>4</v>
      </c>
      <c r="B4" s="41" t="s">
        <v>5</v>
      </c>
      <c r="C4" s="157"/>
      <c r="D4" s="157"/>
      <c r="E4" s="159"/>
      <c r="F4" s="162"/>
      <c r="G4" s="163"/>
    </row>
    <row r="5" spans="1:7" ht="27.95" customHeight="1" thickBot="1">
      <c r="A5" s="148" t="s">
        <v>6</v>
      </c>
      <c r="B5" s="31" t="s">
        <v>7</v>
      </c>
      <c r="C5" s="32">
        <v>15876699</v>
      </c>
      <c r="D5" s="32">
        <v>18537293</v>
      </c>
      <c r="E5" s="57">
        <f aca="true" t="shared" si="0" ref="E5:E12">C5-D5</f>
        <v>-2660594</v>
      </c>
      <c r="F5" s="33" t="s">
        <v>104</v>
      </c>
      <c r="G5" s="34">
        <v>15876699</v>
      </c>
    </row>
    <row r="6" spans="1:7" ht="27.95" customHeight="1" thickTop="1">
      <c r="A6" s="149"/>
      <c r="B6" s="35" t="s">
        <v>8</v>
      </c>
      <c r="C6" s="5">
        <v>11844000</v>
      </c>
      <c r="D6" s="5">
        <v>10758326</v>
      </c>
      <c r="E6" s="56">
        <f t="shared" si="0"/>
        <v>1085674</v>
      </c>
      <c r="F6" s="126" t="s">
        <v>109</v>
      </c>
      <c r="G6" s="123">
        <v>11844000</v>
      </c>
    </row>
    <row r="7" spans="1:7" ht="27.95" customHeight="1">
      <c r="A7" s="149"/>
      <c r="B7" s="37" t="s">
        <v>9</v>
      </c>
      <c r="C7" s="7">
        <v>76140</v>
      </c>
      <c r="D7" s="7">
        <v>71910</v>
      </c>
      <c r="E7" s="52">
        <f t="shared" si="0"/>
        <v>4230</v>
      </c>
      <c r="F7" s="38" t="s">
        <v>108</v>
      </c>
      <c r="G7" s="124">
        <v>76140</v>
      </c>
    </row>
    <row r="8" spans="1:7" ht="27.95" customHeight="1">
      <c r="A8" s="149"/>
      <c r="B8" s="37" t="s">
        <v>10</v>
      </c>
      <c r="C8" s="7">
        <v>76140</v>
      </c>
      <c r="D8" s="7">
        <v>67680</v>
      </c>
      <c r="E8" s="52">
        <f t="shared" si="0"/>
        <v>8460</v>
      </c>
      <c r="F8" s="38" t="s">
        <v>107</v>
      </c>
      <c r="G8" s="124">
        <v>76140</v>
      </c>
    </row>
    <row r="9" spans="1:7" ht="27.95" customHeight="1">
      <c r="A9" s="149"/>
      <c r="B9" s="37" t="s">
        <v>11</v>
      </c>
      <c r="C9" s="7">
        <v>3600000</v>
      </c>
      <c r="D9" s="7">
        <v>3600000</v>
      </c>
      <c r="E9" s="52">
        <f t="shared" si="0"/>
        <v>0</v>
      </c>
      <c r="F9" s="40" t="s">
        <v>12</v>
      </c>
      <c r="G9" s="124">
        <v>3600000</v>
      </c>
    </row>
    <row r="10" spans="1:7" ht="27.95" customHeight="1">
      <c r="A10" s="149"/>
      <c r="B10" s="129" t="s">
        <v>13</v>
      </c>
      <c r="C10" s="128">
        <v>3600000</v>
      </c>
      <c r="D10" s="128">
        <v>4200000</v>
      </c>
      <c r="E10" s="128">
        <f t="shared" si="0"/>
        <v>-600000</v>
      </c>
      <c r="F10" s="130" t="s">
        <v>105</v>
      </c>
      <c r="G10" s="127">
        <v>3600000</v>
      </c>
    </row>
    <row r="11" spans="1:7" ht="27.95" customHeight="1">
      <c r="A11" s="149"/>
      <c r="B11" s="37" t="s">
        <v>14</v>
      </c>
      <c r="C11" s="7">
        <v>20000</v>
      </c>
      <c r="D11" s="7">
        <v>20000</v>
      </c>
      <c r="E11" s="52">
        <f t="shared" si="0"/>
        <v>0</v>
      </c>
      <c r="F11" s="40" t="s">
        <v>101</v>
      </c>
      <c r="G11" s="124">
        <v>10000</v>
      </c>
    </row>
    <row r="12" spans="1:7" ht="27.95" customHeight="1" thickBot="1">
      <c r="A12" s="149"/>
      <c r="B12" s="53" t="s">
        <v>78</v>
      </c>
      <c r="C12" s="22">
        <f aca="true" t="shared" si="1" ref="C12">G12</f>
        <v>0</v>
      </c>
      <c r="D12" s="22">
        <v>0</v>
      </c>
      <c r="E12" s="54">
        <f t="shared" si="0"/>
        <v>0</v>
      </c>
      <c r="F12" s="55"/>
      <c r="G12" s="125">
        <v>0</v>
      </c>
    </row>
    <row r="13" spans="1:7" ht="27.95" customHeight="1" thickBot="1">
      <c r="A13" s="151" t="s">
        <v>91</v>
      </c>
      <c r="B13" s="152"/>
      <c r="C13" s="102">
        <f>SUM(C5:C12)</f>
        <v>35092979</v>
      </c>
      <c r="D13" s="102">
        <f>SUM(D5:D12)</f>
        <v>37255209</v>
      </c>
      <c r="E13" s="102">
        <f>SUM(E5:E12)</f>
        <v>-2162230</v>
      </c>
      <c r="F13" s="103"/>
      <c r="G13" s="104" t="s">
        <v>77</v>
      </c>
    </row>
    <row r="14" ht="17.25" thickBot="1"/>
    <row r="15" spans="1:7" s="63" customFormat="1" ht="27.95" customHeight="1">
      <c r="A15" s="144" t="s">
        <v>93</v>
      </c>
      <c r="B15" s="58" t="s">
        <v>94</v>
      </c>
      <c r="C15" s="59">
        <v>0</v>
      </c>
      <c r="D15" s="59">
        <v>0</v>
      </c>
      <c r="E15" s="60">
        <f>C15-D15</f>
        <v>0</v>
      </c>
      <c r="F15" s="61"/>
      <c r="G15" s="62"/>
    </row>
    <row r="16" spans="1:7" s="63" customFormat="1" ht="27.95" customHeight="1" thickBot="1">
      <c r="A16" s="145"/>
      <c r="B16" s="64" t="s">
        <v>95</v>
      </c>
      <c r="C16" s="65">
        <v>50000000</v>
      </c>
      <c r="D16" s="65">
        <v>50000000</v>
      </c>
      <c r="E16" s="66">
        <f aca="true" t="shared" si="2" ref="E16">C16-D16</f>
        <v>0</v>
      </c>
      <c r="F16" s="67" t="s">
        <v>106</v>
      </c>
      <c r="G16" s="68">
        <v>50000000</v>
      </c>
    </row>
    <row r="17" spans="1:7" s="63" customFormat="1" ht="27.95" customHeight="1" thickBot="1">
      <c r="A17" s="146" t="s">
        <v>96</v>
      </c>
      <c r="B17" s="147"/>
      <c r="C17" s="69">
        <f>SUM(C15:C16)</f>
        <v>50000000</v>
      </c>
      <c r="D17" s="69">
        <f aca="true" t="shared" si="3" ref="D17:E17">SUM(D15:D16)</f>
        <v>50000000</v>
      </c>
      <c r="E17" s="69">
        <f t="shared" si="3"/>
        <v>0</v>
      </c>
      <c r="F17" s="70"/>
      <c r="G17" s="71"/>
    </row>
  </sheetData>
  <mergeCells count="11">
    <mergeCell ref="A15:A16"/>
    <mergeCell ref="A17:B17"/>
    <mergeCell ref="A5:A12"/>
    <mergeCell ref="D1:G1"/>
    <mergeCell ref="A13:B13"/>
    <mergeCell ref="A2:G2"/>
    <mergeCell ref="A3:B3"/>
    <mergeCell ref="C3:C4"/>
    <mergeCell ref="D3:D4"/>
    <mergeCell ref="E3:E4"/>
    <mergeCell ref="F3:G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34">
      <selection activeCell="F46" sqref="F46"/>
    </sheetView>
  </sheetViews>
  <sheetFormatPr defaultColWidth="9.140625" defaultRowHeight="15"/>
  <cols>
    <col min="1" max="1" width="7.28125" style="0" customWidth="1"/>
    <col min="3" max="3" width="10.8515625" style="0" customWidth="1"/>
    <col min="4" max="6" width="12.7109375" style="0" customWidth="1"/>
    <col min="7" max="7" width="38.421875" style="0" customWidth="1"/>
    <col min="8" max="8" width="12.421875" style="0" customWidth="1"/>
    <col min="9" max="9" width="6.7109375" style="119" customWidth="1"/>
  </cols>
  <sheetData>
    <row r="1" spans="1:9" ht="31.5">
      <c r="A1" s="169" t="s">
        <v>79</v>
      </c>
      <c r="B1" s="169"/>
      <c r="C1" s="169"/>
      <c r="D1" s="169"/>
      <c r="E1" s="170" t="s">
        <v>102</v>
      </c>
      <c r="F1" s="170"/>
      <c r="G1" s="170"/>
      <c r="H1" s="170"/>
      <c r="I1" s="170"/>
    </row>
    <row r="2" spans="1:8" ht="2.45" customHeight="1">
      <c r="A2" s="2"/>
      <c r="B2" s="2"/>
      <c r="C2" s="2"/>
      <c r="D2" s="2"/>
      <c r="E2" s="2"/>
      <c r="F2" s="2"/>
      <c r="G2" s="2"/>
      <c r="H2" s="2"/>
    </row>
    <row r="3" spans="1:9" ht="17.25" thickBot="1">
      <c r="A3" s="153" t="s">
        <v>15</v>
      </c>
      <c r="B3" s="153"/>
      <c r="C3" s="153"/>
      <c r="D3" s="153"/>
      <c r="E3" s="153"/>
      <c r="F3" s="153"/>
      <c r="G3" s="153"/>
      <c r="H3" s="153"/>
      <c r="I3" s="153"/>
    </row>
    <row r="4" spans="1:9" ht="15.6" customHeight="1">
      <c r="A4" s="154" t="s">
        <v>0</v>
      </c>
      <c r="B4" s="173"/>
      <c r="C4" s="155"/>
      <c r="D4" s="156" t="s">
        <v>1</v>
      </c>
      <c r="E4" s="156" t="s">
        <v>2</v>
      </c>
      <c r="F4" s="156" t="s">
        <v>72</v>
      </c>
      <c r="G4" s="160" t="s">
        <v>16</v>
      </c>
      <c r="H4" s="175"/>
      <c r="I4" s="178" t="s">
        <v>17</v>
      </c>
    </row>
    <row r="5" spans="1:9" ht="15.6" customHeight="1" thickBot="1">
      <c r="A5" s="3" t="s">
        <v>4</v>
      </c>
      <c r="B5" s="4" t="s">
        <v>18</v>
      </c>
      <c r="C5" s="4" t="s">
        <v>19</v>
      </c>
      <c r="D5" s="174"/>
      <c r="E5" s="174"/>
      <c r="F5" s="174"/>
      <c r="G5" s="176"/>
      <c r="H5" s="177"/>
      <c r="I5" s="179"/>
    </row>
    <row r="6" spans="1:9" ht="16.5" customHeight="1">
      <c r="A6" s="149" t="s">
        <v>20</v>
      </c>
      <c r="B6" s="182" t="s">
        <v>21</v>
      </c>
      <c r="C6" s="43" t="s">
        <v>22</v>
      </c>
      <c r="D6" s="23">
        <f>H6</f>
        <v>1200000</v>
      </c>
      <c r="E6" s="112">
        <v>1200000</v>
      </c>
      <c r="F6" s="131">
        <f>E6-D6</f>
        <v>0</v>
      </c>
      <c r="G6" s="24" t="s">
        <v>23</v>
      </c>
      <c r="H6" s="112">
        <v>1200000</v>
      </c>
      <c r="I6" s="185">
        <f>D10/D55</f>
        <v>0.339101448184265</v>
      </c>
    </row>
    <row r="7" spans="1:9" ht="16.5" customHeight="1">
      <c r="A7" s="149"/>
      <c r="B7" s="183"/>
      <c r="C7" s="44" t="s">
        <v>24</v>
      </c>
      <c r="D7" s="7">
        <f>H7</f>
        <v>8800000</v>
      </c>
      <c r="E7" s="113">
        <v>8800000</v>
      </c>
      <c r="F7" s="133">
        <f aca="true" t="shared" si="0" ref="F7:F9">E7-D7</f>
        <v>0</v>
      </c>
      <c r="G7" s="8" t="s">
        <v>85</v>
      </c>
      <c r="H7" s="113">
        <v>8800000</v>
      </c>
      <c r="I7" s="186"/>
    </row>
    <row r="8" spans="1:9" ht="16.5" customHeight="1">
      <c r="A8" s="149"/>
      <c r="B8" s="183"/>
      <c r="C8" s="44" t="s">
        <v>25</v>
      </c>
      <c r="D8" s="7">
        <f>H8</f>
        <v>1200000</v>
      </c>
      <c r="E8" s="113">
        <v>1200000</v>
      </c>
      <c r="F8" s="133">
        <f>D8-E8</f>
        <v>0</v>
      </c>
      <c r="G8" s="9" t="s">
        <v>80</v>
      </c>
      <c r="H8" s="113">
        <v>1200000</v>
      </c>
      <c r="I8" s="186"/>
    </row>
    <row r="9" spans="1:9" ht="16.5" customHeight="1" thickBot="1">
      <c r="A9" s="149"/>
      <c r="B9" s="184"/>
      <c r="C9" s="46" t="s">
        <v>26</v>
      </c>
      <c r="D9" s="50">
        <f>H9</f>
        <v>700080</v>
      </c>
      <c r="E9" s="114">
        <v>700080</v>
      </c>
      <c r="F9" s="132">
        <f t="shared" si="0"/>
        <v>0</v>
      </c>
      <c r="G9" s="51" t="s">
        <v>61</v>
      </c>
      <c r="H9" s="114">
        <v>700080</v>
      </c>
      <c r="I9" s="186"/>
    </row>
    <row r="10" spans="1:9" ht="16.5" customHeight="1" thickBot="1">
      <c r="A10" s="149"/>
      <c r="B10" s="199" t="s">
        <v>27</v>
      </c>
      <c r="C10" s="200"/>
      <c r="D10" s="92">
        <f>SUM(D6:D9)</f>
        <v>11900080</v>
      </c>
      <c r="E10" s="134">
        <f>SUM(E6:E9)</f>
        <v>11900080</v>
      </c>
      <c r="F10" s="134">
        <f>D10-E10</f>
        <v>0</v>
      </c>
      <c r="G10" s="171">
        <f>SUM(H6:H9)</f>
        <v>11900080</v>
      </c>
      <c r="H10" s="172"/>
      <c r="I10" s="187"/>
    </row>
    <row r="11" spans="1:9" ht="16.5" customHeight="1">
      <c r="A11" s="149"/>
      <c r="B11" s="188" t="s">
        <v>28</v>
      </c>
      <c r="C11" s="157" t="s">
        <v>29</v>
      </c>
      <c r="D11" s="194">
        <f>SUM(H11:H15)</f>
        <v>2825000</v>
      </c>
      <c r="E11" s="194">
        <v>2825000</v>
      </c>
      <c r="F11" s="197">
        <f>D11-E11</f>
        <v>0</v>
      </c>
      <c r="G11" s="10" t="s">
        <v>81</v>
      </c>
      <c r="H11" s="115">
        <v>730000</v>
      </c>
      <c r="I11" s="186">
        <f>D29/D55</f>
        <v>0.22611360523140542</v>
      </c>
    </row>
    <row r="12" spans="1:9" ht="16.5" customHeight="1">
      <c r="A12" s="180"/>
      <c r="B12" s="189"/>
      <c r="C12" s="192"/>
      <c r="D12" s="195"/>
      <c r="E12" s="195"/>
      <c r="F12" s="197"/>
      <c r="G12" s="10" t="s">
        <v>82</v>
      </c>
      <c r="H12" s="115">
        <v>365000</v>
      </c>
      <c r="I12" s="186"/>
    </row>
    <row r="13" spans="1:9" ht="16.5" customHeight="1">
      <c r="A13" s="180"/>
      <c r="B13" s="189"/>
      <c r="C13" s="192"/>
      <c r="D13" s="195"/>
      <c r="E13" s="195"/>
      <c r="F13" s="197"/>
      <c r="G13" s="10" t="s">
        <v>83</v>
      </c>
      <c r="H13" s="115">
        <v>1320000</v>
      </c>
      <c r="I13" s="186"/>
    </row>
    <row r="14" spans="1:9" ht="16.5" customHeight="1">
      <c r="A14" s="180"/>
      <c r="B14" s="189"/>
      <c r="C14" s="192"/>
      <c r="D14" s="195"/>
      <c r="E14" s="195"/>
      <c r="F14" s="197"/>
      <c r="G14" s="10" t="s">
        <v>84</v>
      </c>
      <c r="H14" s="115">
        <v>330000</v>
      </c>
      <c r="I14" s="186"/>
    </row>
    <row r="15" spans="1:9" ht="16.5" customHeight="1">
      <c r="A15" s="180"/>
      <c r="B15" s="189"/>
      <c r="C15" s="193"/>
      <c r="D15" s="196"/>
      <c r="E15" s="196"/>
      <c r="F15" s="198"/>
      <c r="G15" s="6" t="s">
        <v>30</v>
      </c>
      <c r="H15" s="116">
        <v>80000</v>
      </c>
      <c r="I15" s="186"/>
    </row>
    <row r="16" spans="1:9" ht="16.5" customHeight="1">
      <c r="A16" s="180"/>
      <c r="B16" s="190"/>
      <c r="C16" s="44" t="s">
        <v>31</v>
      </c>
      <c r="D16" s="7">
        <f aca="true" t="shared" si="1" ref="D16:D17">H16</f>
        <v>100000</v>
      </c>
      <c r="E16" s="7">
        <v>100000</v>
      </c>
      <c r="F16" s="11">
        <f aca="true" t="shared" si="2" ref="F16:F17">D16-E16</f>
        <v>0</v>
      </c>
      <c r="G16" s="9" t="s">
        <v>32</v>
      </c>
      <c r="H16" s="113">
        <v>100000</v>
      </c>
      <c r="I16" s="186"/>
    </row>
    <row r="17" spans="1:9" ht="16.5" customHeight="1">
      <c r="A17" s="180"/>
      <c r="B17" s="190"/>
      <c r="C17" s="28" t="s">
        <v>33</v>
      </c>
      <c r="D17" s="7">
        <f t="shared" si="1"/>
        <v>510000</v>
      </c>
      <c r="E17" s="13">
        <v>510000</v>
      </c>
      <c r="F17" s="11">
        <f t="shared" si="2"/>
        <v>0</v>
      </c>
      <c r="G17" s="14" t="s">
        <v>62</v>
      </c>
      <c r="H17" s="117">
        <v>510000</v>
      </c>
      <c r="I17" s="186"/>
    </row>
    <row r="18" spans="1:9" ht="16.5" customHeight="1">
      <c r="A18" s="180"/>
      <c r="B18" s="190"/>
      <c r="C18" s="44" t="s">
        <v>34</v>
      </c>
      <c r="D18" s="7">
        <v>400000</v>
      </c>
      <c r="E18" s="15">
        <v>300000</v>
      </c>
      <c r="F18" s="11">
        <f>D18-E18</f>
        <v>100000</v>
      </c>
      <c r="G18" s="12" t="s">
        <v>63</v>
      </c>
      <c r="H18" s="118">
        <v>400000</v>
      </c>
      <c r="I18" s="186"/>
    </row>
    <row r="19" spans="1:9" ht="16.5" customHeight="1">
      <c r="A19" s="180"/>
      <c r="B19" s="190"/>
      <c r="C19" s="203" t="s">
        <v>35</v>
      </c>
      <c r="D19" s="201">
        <f>SUM(H19:H27)</f>
        <v>3600000</v>
      </c>
      <c r="E19" s="201">
        <v>3600000</v>
      </c>
      <c r="F19" s="205">
        <f>D19-E19</f>
        <v>0</v>
      </c>
      <c r="G19" s="110" t="s">
        <v>64</v>
      </c>
      <c r="H19" s="114">
        <v>360000</v>
      </c>
      <c r="I19" s="186"/>
    </row>
    <row r="20" spans="1:9" ht="16.5" customHeight="1">
      <c r="A20" s="180"/>
      <c r="B20" s="190"/>
      <c r="C20" s="157"/>
      <c r="D20" s="194"/>
      <c r="E20" s="194"/>
      <c r="F20" s="206"/>
      <c r="G20" s="17" t="s">
        <v>86</v>
      </c>
      <c r="H20" s="115">
        <v>720000</v>
      </c>
      <c r="I20" s="186"/>
    </row>
    <row r="21" spans="1:9" ht="16.5" customHeight="1">
      <c r="A21" s="180"/>
      <c r="B21" s="190"/>
      <c r="C21" s="157"/>
      <c r="D21" s="194"/>
      <c r="E21" s="194"/>
      <c r="F21" s="206"/>
      <c r="G21" s="16" t="s">
        <v>36</v>
      </c>
      <c r="H21" s="115">
        <v>200000</v>
      </c>
      <c r="I21" s="186"/>
    </row>
    <row r="22" spans="1:9" ht="16.5" customHeight="1">
      <c r="A22" s="180"/>
      <c r="B22" s="190"/>
      <c r="C22" s="157"/>
      <c r="D22" s="194"/>
      <c r="E22" s="194"/>
      <c r="F22" s="206"/>
      <c r="G22" s="16" t="s">
        <v>65</v>
      </c>
      <c r="H22" s="115">
        <v>350000</v>
      </c>
      <c r="I22" s="186"/>
    </row>
    <row r="23" spans="1:9" ht="16.5" customHeight="1">
      <c r="A23" s="180"/>
      <c r="B23" s="190"/>
      <c r="C23" s="157"/>
      <c r="D23" s="194"/>
      <c r="E23" s="194"/>
      <c r="F23" s="206"/>
      <c r="G23" s="16" t="s">
        <v>66</v>
      </c>
      <c r="H23" s="115">
        <v>90000</v>
      </c>
      <c r="I23" s="186"/>
    </row>
    <row r="24" spans="1:9" ht="16.5" customHeight="1">
      <c r="A24" s="180"/>
      <c r="B24" s="190"/>
      <c r="C24" s="157"/>
      <c r="D24" s="194"/>
      <c r="E24" s="194"/>
      <c r="F24" s="206"/>
      <c r="G24" s="16" t="s">
        <v>37</v>
      </c>
      <c r="H24" s="115">
        <v>600000</v>
      </c>
      <c r="I24" s="186"/>
    </row>
    <row r="25" spans="1:9" ht="16.5" customHeight="1">
      <c r="A25" s="180"/>
      <c r="B25" s="190"/>
      <c r="C25" s="157"/>
      <c r="D25" s="194"/>
      <c r="E25" s="194"/>
      <c r="F25" s="206"/>
      <c r="G25" s="16" t="s">
        <v>38</v>
      </c>
      <c r="H25" s="115">
        <v>500000</v>
      </c>
      <c r="I25" s="186"/>
    </row>
    <row r="26" spans="1:9" s="1" customFormat="1" ht="16.5" customHeight="1">
      <c r="A26" s="180"/>
      <c r="B26" s="190"/>
      <c r="C26" s="157"/>
      <c r="D26" s="194"/>
      <c r="E26" s="194"/>
      <c r="F26" s="206"/>
      <c r="G26" s="16" t="s">
        <v>100</v>
      </c>
      <c r="H26" s="115">
        <v>60000</v>
      </c>
      <c r="I26" s="186"/>
    </row>
    <row r="27" spans="1:9" ht="16.5" customHeight="1">
      <c r="A27" s="180"/>
      <c r="B27" s="190"/>
      <c r="C27" s="204"/>
      <c r="D27" s="202"/>
      <c r="E27" s="202"/>
      <c r="F27" s="207"/>
      <c r="G27" s="111" t="s">
        <v>39</v>
      </c>
      <c r="H27" s="116">
        <v>720000</v>
      </c>
      <c r="I27" s="186"/>
    </row>
    <row r="28" spans="1:9" ht="16.5" customHeight="1" thickBot="1">
      <c r="A28" s="180"/>
      <c r="B28" s="191"/>
      <c r="C28" s="42" t="s">
        <v>40</v>
      </c>
      <c r="D28" s="18">
        <v>500000</v>
      </c>
      <c r="E28" s="18">
        <f>H28</f>
        <v>500000</v>
      </c>
      <c r="F28" s="74">
        <v>0</v>
      </c>
      <c r="G28" s="109" t="s">
        <v>67</v>
      </c>
      <c r="H28" s="75">
        <v>500000</v>
      </c>
      <c r="I28" s="186"/>
    </row>
    <row r="29" spans="1:9" ht="16.5" customHeight="1" thickBot="1">
      <c r="A29" s="181"/>
      <c r="B29" s="199" t="s">
        <v>27</v>
      </c>
      <c r="C29" s="200"/>
      <c r="D29" s="92">
        <f>SUM(D11:D28)</f>
        <v>7935000</v>
      </c>
      <c r="E29" s="92">
        <f>SUM(E11:E28)</f>
        <v>7835000</v>
      </c>
      <c r="F29" s="95">
        <f>D29-E29</f>
        <v>100000</v>
      </c>
      <c r="G29" s="171">
        <f>SUM(H11:H28)</f>
        <v>7935000</v>
      </c>
      <c r="H29" s="172"/>
      <c r="I29" s="187"/>
    </row>
    <row r="30" spans="1:8" ht="8.45" customHeight="1">
      <c r="A30" s="1"/>
      <c r="B30" s="1"/>
      <c r="C30" s="1"/>
      <c r="D30" s="1"/>
      <c r="E30" s="1"/>
      <c r="F30" s="1"/>
      <c r="G30" s="1"/>
      <c r="H30" s="1"/>
    </row>
    <row r="31" spans="1:8" ht="10.9" customHeight="1" hidden="1">
      <c r="A31" s="1"/>
      <c r="B31" s="1"/>
      <c r="C31" s="1"/>
      <c r="D31" s="1"/>
      <c r="E31" s="1"/>
      <c r="F31" s="1"/>
      <c r="G31" s="1"/>
      <c r="H31" s="1"/>
    </row>
    <row r="32" spans="1:8" ht="15" hidden="1">
      <c r="A32" s="1"/>
      <c r="B32" s="1"/>
      <c r="C32" s="1"/>
      <c r="D32" s="1"/>
      <c r="E32" s="1"/>
      <c r="F32" s="1"/>
      <c r="G32" s="1"/>
      <c r="H32" s="1"/>
    </row>
    <row r="33" spans="1:8" ht="15" hidden="1">
      <c r="A33" s="1"/>
      <c r="B33" s="1"/>
      <c r="C33" s="1"/>
      <c r="D33" s="1"/>
      <c r="E33" s="1"/>
      <c r="F33" s="1"/>
      <c r="G33" s="1"/>
      <c r="H33" s="1"/>
    </row>
    <row r="34" spans="1:9" ht="31.5">
      <c r="A34" s="169" t="s">
        <v>79</v>
      </c>
      <c r="B34" s="169"/>
      <c r="C34" s="169"/>
      <c r="D34" s="169"/>
      <c r="E34" s="170" t="s">
        <v>102</v>
      </c>
      <c r="F34" s="170"/>
      <c r="G34" s="170"/>
      <c r="H34" s="170"/>
      <c r="I34" s="170"/>
    </row>
    <row r="35" spans="1:9" ht="17.25" thickBot="1">
      <c r="A35" s="153" t="s">
        <v>41</v>
      </c>
      <c r="B35" s="153"/>
      <c r="C35" s="153"/>
      <c r="D35" s="153"/>
      <c r="E35" s="153"/>
      <c r="F35" s="153"/>
      <c r="G35" s="153"/>
      <c r="H35" s="153"/>
      <c r="I35" s="153"/>
    </row>
    <row r="36" spans="1:9" ht="16.5" customHeight="1">
      <c r="A36" s="208" t="s">
        <v>0</v>
      </c>
      <c r="B36" s="209"/>
      <c r="C36" s="209"/>
      <c r="D36" s="156" t="s">
        <v>1</v>
      </c>
      <c r="E36" s="156" t="s">
        <v>2</v>
      </c>
      <c r="F36" s="175" t="s">
        <v>68</v>
      </c>
      <c r="G36" s="160" t="s">
        <v>3</v>
      </c>
      <c r="H36" s="175"/>
      <c r="I36" s="178" t="s">
        <v>17</v>
      </c>
    </row>
    <row r="37" spans="1:9" ht="16.5" customHeight="1" thickBot="1">
      <c r="A37" s="78" t="s">
        <v>4</v>
      </c>
      <c r="B37" s="46" t="s">
        <v>5</v>
      </c>
      <c r="C37" s="46" t="s">
        <v>19</v>
      </c>
      <c r="D37" s="157"/>
      <c r="E37" s="157"/>
      <c r="F37" s="210"/>
      <c r="G37" s="162"/>
      <c r="H37" s="210"/>
      <c r="I37" s="211"/>
    </row>
    <row r="38" spans="1:9" ht="18" customHeight="1">
      <c r="A38" s="215" t="s">
        <v>42</v>
      </c>
      <c r="B38" s="208" t="s">
        <v>43</v>
      </c>
      <c r="C38" s="209" t="s">
        <v>44</v>
      </c>
      <c r="D38" s="220">
        <f>SUM(H38:H39)</f>
        <v>700000</v>
      </c>
      <c r="E38" s="220">
        <v>700000</v>
      </c>
      <c r="F38" s="222">
        <f>D38-E38</f>
        <v>0</v>
      </c>
      <c r="G38" s="106" t="s">
        <v>45</v>
      </c>
      <c r="H38" s="107">
        <v>240000</v>
      </c>
      <c r="I38" s="224">
        <f>D43/D55</f>
        <v>0.05129231120561181</v>
      </c>
    </row>
    <row r="39" spans="1:9" ht="18" customHeight="1">
      <c r="A39" s="180"/>
      <c r="B39" s="217"/>
      <c r="C39" s="219"/>
      <c r="D39" s="221"/>
      <c r="E39" s="221"/>
      <c r="F39" s="223"/>
      <c r="G39" s="105" t="s">
        <v>88</v>
      </c>
      <c r="H39" s="36">
        <v>460000</v>
      </c>
      <c r="I39" s="225"/>
    </row>
    <row r="40" spans="1:9" ht="18" customHeight="1">
      <c r="A40" s="180"/>
      <c r="B40" s="217"/>
      <c r="C40" s="44" t="s">
        <v>46</v>
      </c>
      <c r="D40" s="20">
        <f>H40</f>
        <v>500000</v>
      </c>
      <c r="E40" s="20">
        <v>500000</v>
      </c>
      <c r="F40" s="29">
        <f>D40-E40</f>
        <v>0</v>
      </c>
      <c r="G40" s="76" t="s">
        <v>89</v>
      </c>
      <c r="H40" s="79">
        <v>500000</v>
      </c>
      <c r="I40" s="225"/>
    </row>
    <row r="41" spans="1:9" ht="18" customHeight="1">
      <c r="A41" s="180"/>
      <c r="B41" s="217"/>
      <c r="C41" s="44" t="s">
        <v>47</v>
      </c>
      <c r="D41" s="7">
        <f>H41</f>
        <v>120000</v>
      </c>
      <c r="E41" s="7">
        <v>120000</v>
      </c>
      <c r="F41" s="29">
        <f aca="true" t="shared" si="3" ref="F41:F43">D41-E41</f>
        <v>0</v>
      </c>
      <c r="G41" s="40" t="s">
        <v>69</v>
      </c>
      <c r="H41" s="39">
        <v>120000</v>
      </c>
      <c r="I41" s="225"/>
    </row>
    <row r="42" spans="1:9" ht="18" customHeight="1" thickBot="1">
      <c r="A42" s="180"/>
      <c r="B42" s="218"/>
      <c r="C42" s="28" t="s">
        <v>48</v>
      </c>
      <c r="D42" s="13">
        <f>H42</f>
        <v>480000</v>
      </c>
      <c r="E42" s="13">
        <v>480000</v>
      </c>
      <c r="F42" s="81">
        <f t="shared" si="3"/>
        <v>0</v>
      </c>
      <c r="G42" s="82" t="s">
        <v>90</v>
      </c>
      <c r="H42" s="83">
        <v>480000</v>
      </c>
      <c r="I42" s="225"/>
    </row>
    <row r="43" spans="1:9" ht="18" customHeight="1" thickBot="1">
      <c r="A43" s="216"/>
      <c r="B43" s="227" t="s">
        <v>49</v>
      </c>
      <c r="C43" s="228"/>
      <c r="D43" s="93">
        <f>SUM(D38:D42)</f>
        <v>1800000</v>
      </c>
      <c r="E43" s="93">
        <f>SUM(E38:E42)</f>
        <v>1800000</v>
      </c>
      <c r="F43" s="96">
        <f t="shared" si="3"/>
        <v>0</v>
      </c>
      <c r="G43" s="97"/>
      <c r="H43" s="98">
        <f>SUM(H38:H42)</f>
        <v>1800000</v>
      </c>
      <c r="I43" s="226"/>
    </row>
    <row r="44" spans="1:9" s="1" customFormat="1" ht="18" customHeight="1">
      <c r="A44" s="248" t="s">
        <v>50</v>
      </c>
      <c r="B44" s="182" t="s">
        <v>115</v>
      </c>
      <c r="C44" s="242" t="s">
        <v>116</v>
      </c>
      <c r="D44" s="243">
        <f>H45</f>
        <v>4000000</v>
      </c>
      <c r="E44" s="243">
        <v>2000000</v>
      </c>
      <c r="F44" s="244">
        <f>D45-E45</f>
        <v>0</v>
      </c>
      <c r="G44" s="85" t="s">
        <v>113</v>
      </c>
      <c r="H44" s="86"/>
      <c r="I44" s="247"/>
    </row>
    <row r="45" spans="1:9" ht="18" customHeight="1" thickBot="1">
      <c r="A45" s="249"/>
      <c r="B45" s="184"/>
      <c r="C45" s="251"/>
      <c r="D45" s="252"/>
      <c r="E45" s="252"/>
      <c r="F45" s="253"/>
      <c r="G45" s="85" t="s">
        <v>114</v>
      </c>
      <c r="H45" s="86">
        <v>4000000</v>
      </c>
      <c r="I45" s="213">
        <f>D46/D55</f>
        <v>0.11398291379024847</v>
      </c>
    </row>
    <row r="46" spans="1:9" ht="18" customHeight="1" thickBot="1">
      <c r="A46" s="250"/>
      <c r="B46" s="227" t="s">
        <v>49</v>
      </c>
      <c r="C46" s="228"/>
      <c r="D46" s="93">
        <f>D44</f>
        <v>4000000</v>
      </c>
      <c r="E46" s="93">
        <f>E44</f>
        <v>2000000</v>
      </c>
      <c r="F46" s="94">
        <f>D46-E46</f>
        <v>2000000</v>
      </c>
      <c r="G46" s="99"/>
      <c r="H46" s="98">
        <f>SUM(H45)</f>
        <v>4000000</v>
      </c>
      <c r="I46" s="214"/>
    </row>
    <row r="47" spans="1:9" ht="18" customHeight="1">
      <c r="A47" s="233" t="s">
        <v>51</v>
      </c>
      <c r="B47" s="229" t="s">
        <v>52</v>
      </c>
      <c r="C47" s="47" t="s">
        <v>53</v>
      </c>
      <c r="D47" s="5">
        <f>H47</f>
        <v>700000</v>
      </c>
      <c r="E47" s="5">
        <v>600000</v>
      </c>
      <c r="F47" s="49">
        <f>D47-E47</f>
        <v>100000</v>
      </c>
      <c r="G47" s="87" t="s">
        <v>110</v>
      </c>
      <c r="H47" s="36">
        <v>700000</v>
      </c>
      <c r="I47" s="237">
        <f>D50/D55</f>
        <v>0.10828376810073605</v>
      </c>
    </row>
    <row r="48" spans="1:9" ht="18" customHeight="1">
      <c r="A48" s="233"/>
      <c r="B48" s="217"/>
      <c r="C48" s="25" t="s">
        <v>54</v>
      </c>
      <c r="D48" s="26">
        <f>H48</f>
        <v>3000000</v>
      </c>
      <c r="E48" s="26">
        <v>3000000</v>
      </c>
      <c r="F48" s="45">
        <f>D48-E48</f>
        <v>0</v>
      </c>
      <c r="G48" s="77" t="s">
        <v>55</v>
      </c>
      <c r="H48" s="80">
        <v>3000000</v>
      </c>
      <c r="I48" s="238"/>
    </row>
    <row r="49" spans="1:9" ht="18" customHeight="1" thickBot="1">
      <c r="A49" s="233"/>
      <c r="B49" s="218"/>
      <c r="C49" s="88" t="s">
        <v>56</v>
      </c>
      <c r="D49" s="89">
        <f>H49</f>
        <v>100000</v>
      </c>
      <c r="E49" s="89">
        <v>100000</v>
      </c>
      <c r="F49" s="48">
        <v>0</v>
      </c>
      <c r="G49" s="90" t="s">
        <v>57</v>
      </c>
      <c r="H49" s="91">
        <v>100000</v>
      </c>
      <c r="I49" s="238"/>
    </row>
    <row r="50" spans="1:9" ht="18" customHeight="1" thickBot="1">
      <c r="A50" s="233"/>
      <c r="B50" s="240" t="s">
        <v>49</v>
      </c>
      <c r="C50" s="241"/>
      <c r="D50" s="139">
        <f>SUM(D47:D49)</f>
        <v>3800000</v>
      </c>
      <c r="E50" s="139">
        <f>SUM(E47:E49)</f>
        <v>3700000</v>
      </c>
      <c r="F50" s="140">
        <f>D50-E50</f>
        <v>100000</v>
      </c>
      <c r="G50" s="141"/>
      <c r="H50" s="138">
        <f>SUM(H47:H49)</f>
        <v>3800000</v>
      </c>
      <c r="I50" s="239"/>
    </row>
    <row r="51" spans="1:9" ht="18" customHeight="1">
      <c r="A51" s="233"/>
      <c r="B51" s="208" t="s">
        <v>58</v>
      </c>
      <c r="C51" s="243" t="s">
        <v>59</v>
      </c>
      <c r="D51" s="243">
        <v>3000000</v>
      </c>
      <c r="E51" s="243">
        <v>3000000</v>
      </c>
      <c r="F51" s="244">
        <f>D51-E51</f>
        <v>0</v>
      </c>
      <c r="G51" s="108" t="s">
        <v>111</v>
      </c>
      <c r="H51" s="245">
        <v>3000000</v>
      </c>
      <c r="I51" s="230">
        <f>D53/D55</f>
        <v>0.08548718534268636</v>
      </c>
    </row>
    <row r="52" spans="1:9" s="1" customFormat="1" ht="18" customHeight="1">
      <c r="A52" s="233"/>
      <c r="B52" s="229"/>
      <c r="C52" s="254"/>
      <c r="D52" s="254"/>
      <c r="E52" s="254"/>
      <c r="F52" s="254"/>
      <c r="G52" s="84" t="s">
        <v>99</v>
      </c>
      <c r="H52" s="246"/>
      <c r="I52" s="213"/>
    </row>
    <row r="53" spans="1:9" ht="18" customHeight="1" thickBot="1">
      <c r="A53" s="234"/>
      <c r="B53" s="235" t="s">
        <v>49</v>
      </c>
      <c r="C53" s="236"/>
      <c r="D53" s="135">
        <f>SUM(D51:D52)</f>
        <v>3000000</v>
      </c>
      <c r="E53" s="135">
        <f>SUM(E51:E52)</f>
        <v>3000000</v>
      </c>
      <c r="F53" s="136">
        <f>D53-E53</f>
        <v>0</v>
      </c>
      <c r="G53" s="137"/>
      <c r="H53" s="142">
        <f>SUM(H51:H52)</f>
        <v>3000000</v>
      </c>
      <c r="I53" s="231"/>
    </row>
    <row r="54" spans="1:9" ht="28.5" customHeight="1" thickBot="1">
      <c r="A54" s="232" t="s">
        <v>75</v>
      </c>
      <c r="B54" s="177"/>
      <c r="C54" s="42" t="s">
        <v>76</v>
      </c>
      <c r="D54" s="73">
        <f>D55-(D10+D29+D43+D46+D50+D53)</f>
        <v>2657899</v>
      </c>
      <c r="E54" s="73">
        <v>3122562</v>
      </c>
      <c r="F54" s="74">
        <f>D54-E54</f>
        <v>-464663</v>
      </c>
      <c r="G54" s="143" t="s">
        <v>112</v>
      </c>
      <c r="H54" s="75"/>
      <c r="I54" s="120">
        <f>D54/D55</f>
        <v>0.0757387681450469</v>
      </c>
    </row>
    <row r="55" spans="1:9" ht="35.1" customHeight="1" thickBot="1">
      <c r="A55" s="199" t="s">
        <v>98</v>
      </c>
      <c r="B55" s="212"/>
      <c r="C55" s="200"/>
      <c r="D55" s="93">
        <f>'2018년 세입예산'!C13</f>
        <v>35092979</v>
      </c>
      <c r="E55" s="93">
        <f>'2018년 세입예산'!D13</f>
        <v>37255209</v>
      </c>
      <c r="F55" s="74">
        <f>D55-E55</f>
        <v>-2162230</v>
      </c>
      <c r="G55" s="100"/>
      <c r="H55" s="101"/>
      <c r="I55" s="121">
        <f>I6+I11+I38+I45+I47+I51+I54</f>
        <v>1.0000000000000002</v>
      </c>
    </row>
    <row r="56" ht="17.25" thickBot="1"/>
    <row r="57" spans="1:9" s="1" customFormat="1" ht="35.1" customHeight="1" thickBot="1">
      <c r="A57" s="164" t="s">
        <v>97</v>
      </c>
      <c r="B57" s="165"/>
      <c r="C57" s="166"/>
      <c r="D57" s="27">
        <v>50000000</v>
      </c>
      <c r="E57" s="27">
        <v>50000000</v>
      </c>
      <c r="F57" s="72">
        <f>D57-E57</f>
        <v>0</v>
      </c>
      <c r="G57" s="167" t="s">
        <v>60</v>
      </c>
      <c r="H57" s="168"/>
      <c r="I57" s="122" t="s">
        <v>87</v>
      </c>
    </row>
    <row r="58" ht="15">
      <c r="G58" s="1" t="s">
        <v>87</v>
      </c>
    </row>
  </sheetData>
  <mergeCells count="67">
    <mergeCell ref="F44:F45"/>
    <mergeCell ref="C51:C52"/>
    <mergeCell ref="A44:A46"/>
    <mergeCell ref="B44:B45"/>
    <mergeCell ref="C44:C45"/>
    <mergeCell ref="D44:D45"/>
    <mergeCell ref="E44:E45"/>
    <mergeCell ref="B53:C53"/>
    <mergeCell ref="B47:B49"/>
    <mergeCell ref="I47:I50"/>
    <mergeCell ref="B50:C50"/>
    <mergeCell ref="D51:D52"/>
    <mergeCell ref="E51:E52"/>
    <mergeCell ref="F51:F52"/>
    <mergeCell ref="H51:H52"/>
    <mergeCell ref="A55:C55"/>
    <mergeCell ref="I45:I46"/>
    <mergeCell ref="A38:A43"/>
    <mergeCell ref="B38:B42"/>
    <mergeCell ref="C38:C39"/>
    <mergeCell ref="D38:D39"/>
    <mergeCell ref="E38:E39"/>
    <mergeCell ref="F38:F39"/>
    <mergeCell ref="I38:I43"/>
    <mergeCell ref="B43:C43"/>
    <mergeCell ref="B46:C46"/>
    <mergeCell ref="B51:B52"/>
    <mergeCell ref="I51:I53"/>
    <mergeCell ref="A54:B54"/>
    <mergeCell ref="A47:A53"/>
    <mergeCell ref="A35:I35"/>
    <mergeCell ref="A36:C36"/>
    <mergeCell ref="D36:D37"/>
    <mergeCell ref="E36:E37"/>
    <mergeCell ref="F36:F37"/>
    <mergeCell ref="G36:H37"/>
    <mergeCell ref="I36:I37"/>
    <mergeCell ref="B6:B9"/>
    <mergeCell ref="I6:I10"/>
    <mergeCell ref="B11:B28"/>
    <mergeCell ref="C11:C15"/>
    <mergeCell ref="D11:D15"/>
    <mergeCell ref="E11:E15"/>
    <mergeCell ref="F11:F15"/>
    <mergeCell ref="I11:I29"/>
    <mergeCell ref="B10:C10"/>
    <mergeCell ref="B29:C29"/>
    <mergeCell ref="D19:D27"/>
    <mergeCell ref="E19:E27"/>
    <mergeCell ref="C19:C27"/>
    <mergeCell ref="F19:F27"/>
    <mergeCell ref="A57:C57"/>
    <mergeCell ref="G57:H57"/>
    <mergeCell ref="A1:D1"/>
    <mergeCell ref="E1:I1"/>
    <mergeCell ref="G10:H10"/>
    <mergeCell ref="G29:H29"/>
    <mergeCell ref="A34:D34"/>
    <mergeCell ref="E34:I34"/>
    <mergeCell ref="A3:I3"/>
    <mergeCell ref="A4:C4"/>
    <mergeCell ref="D4:D5"/>
    <mergeCell ref="E4:E5"/>
    <mergeCell ref="F4:F5"/>
    <mergeCell ref="G4:H5"/>
    <mergeCell ref="I4:I5"/>
    <mergeCell ref="A6:A29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user</cp:lastModifiedBy>
  <cp:lastPrinted>2018-01-02T06:29:56Z</cp:lastPrinted>
  <dcterms:created xsi:type="dcterms:W3CDTF">2014-04-01T03:43:29Z</dcterms:created>
  <dcterms:modified xsi:type="dcterms:W3CDTF">2018-01-02T06:32:57Z</dcterms:modified>
  <cp:category/>
  <cp:version/>
  <cp:contentType/>
  <cp:contentStatus/>
</cp:coreProperties>
</file>