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555" activeTab="0"/>
  </bookViews>
  <sheets>
    <sheet name="순자산변동보고서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'순자산변동보고서'!$A$1:$N$27</definedName>
  </definedNames>
  <calcPr fullCalcOnLoad="1"/>
</workbook>
</file>

<file path=xl/sharedStrings.xml><?xml version="1.0" encoding="utf-8"?>
<sst xmlns="http://schemas.openxmlformats.org/spreadsheetml/2006/main" count="40" uniqueCount="26">
  <si>
    <t>과     목</t>
  </si>
  <si>
    <t>일반회계</t>
  </si>
  <si>
    <t>3. 순자산변동보고서</t>
  </si>
  <si>
    <t>2009년 1월 1일 부터 2009년 12월 31일 까지</t>
  </si>
  <si>
    <t xml:space="preserve"> </t>
  </si>
  <si>
    <t>(단위: 천원)</t>
  </si>
  <si>
    <t>(단위: 원)</t>
  </si>
  <si>
    <t>당해연도 (2009년)</t>
  </si>
  <si>
    <t>회계별-
내부거래-합계=0</t>
  </si>
  <si>
    <t>기타특별회계</t>
  </si>
  <si>
    <t>기금</t>
  </si>
  <si>
    <t>기금회계</t>
  </si>
  <si>
    <t>지방공기업
특별회계</t>
  </si>
  <si>
    <t>내부거래</t>
  </si>
  <si>
    <t>계</t>
  </si>
  <si>
    <t>Ⅰ. 기초순자산</t>
  </si>
  <si>
    <t>Ⅱ. 운영차액</t>
  </si>
  <si>
    <t>Ⅲ. 순자산의 증가</t>
  </si>
  <si>
    <t>재산이관,관리전환으로생긴자산증가</t>
  </si>
  <si>
    <t>양여기부로생긴자산증가</t>
  </si>
  <si>
    <t>기타순자산의 증가</t>
  </si>
  <si>
    <t>Ⅳ. 순자산의 감소</t>
  </si>
  <si>
    <t>재산이관,관리전환으로생긴자산감소</t>
  </si>
  <si>
    <t>기타순자산의 감소</t>
  </si>
  <si>
    <t>Ⅴ. 기말순자산</t>
  </si>
  <si>
    <t>순자산-기말순자산=0</t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</si>
</sst>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.0_);\(#,##0.0\)"/>
    <numFmt numFmtId="179" formatCode="_-* #,##0_-;\-* #,##0_-;_-* &quot;-&quot;??_-;_-@_-"/>
    <numFmt numFmtId="180" formatCode="#,##0_ "/>
    <numFmt numFmtId="181" formatCode="#,##0;\-#,##0;\-"/>
    <numFmt numFmtId="182" formatCode="_-* #,##0.0_-;\-* #,##0.0_-;_-* &quot;-&quot;_-;_-@_-"/>
    <numFmt numFmtId="183" formatCode="#,##0;[Red]#,##0"/>
    <numFmt numFmtId="184" formatCode="#,##0.0_);[Red]\(#,##0.0\)"/>
    <numFmt numFmtId="185" formatCode="#,##0.00_);[Red]\(#,##0.00\)"/>
    <numFmt numFmtId="186" formatCode="#,##0.000_);[Red]\(#,##0.000\)"/>
    <numFmt numFmtId="187" formatCode="0_);[Red]\(0\)"/>
    <numFmt numFmtId="188" formatCode="[$-412]yyyy&quot;년&quot;\ m&quot;월&quot;\ d&quot;일&quot;\ dddd"/>
    <numFmt numFmtId="189" formatCode="0.0%"/>
    <numFmt numFmtId="190" formatCode="0.000%"/>
  </numFmts>
  <fonts count="14">
    <font>
      <sz val="11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sz val="8"/>
      <name val="돋움"/>
      <family val="3"/>
    </font>
    <font>
      <b/>
      <sz val="18"/>
      <name val="한컴바탕"/>
      <family val="1"/>
    </font>
    <font>
      <sz val="11"/>
      <name val="한컴바탕"/>
      <family val="1"/>
    </font>
    <font>
      <sz val="18"/>
      <name val="한컴바탕"/>
      <family val="1"/>
    </font>
    <font>
      <sz val="10"/>
      <name val="한컴바탕"/>
      <family val="1"/>
    </font>
    <font>
      <b/>
      <sz val="10"/>
      <name val="한컴바탕"/>
      <family val="1"/>
    </font>
    <font>
      <b/>
      <sz val="8.5"/>
      <name val="한컴바탕"/>
      <family val="1"/>
    </font>
    <font>
      <sz val="8.5"/>
      <name val="한컴바탕"/>
      <family val="1"/>
    </font>
    <font>
      <b/>
      <sz val="11"/>
      <name val="한컴바탕"/>
      <family val="1"/>
    </font>
    <font>
      <sz val="8"/>
      <name val="한컴바탕"/>
      <family val="1"/>
    </font>
    <font>
      <sz val="9"/>
      <name val="한컴바탕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41" fontId="5" fillId="0" borderId="0" xfId="17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10" fillId="0" borderId="0" xfId="0" applyNumberFormat="1" applyFont="1" applyAlignment="1">
      <alignment horizontal="right" vertical="center"/>
    </xf>
    <xf numFmtId="41" fontId="10" fillId="0" borderId="0" xfId="17" applyFont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41" fontId="10" fillId="0" borderId="0" xfId="17" applyFont="1" applyAlignment="1">
      <alignment vertical="center"/>
    </xf>
    <xf numFmtId="41" fontId="7" fillId="0" borderId="0" xfId="17" applyFont="1" applyAlignment="1">
      <alignment horizontal="right" vertical="center"/>
    </xf>
    <xf numFmtId="176" fontId="7" fillId="0" borderId="0" xfId="17" applyNumberFormat="1" applyFont="1" applyAlignment="1">
      <alignment horizontal="right" vertical="center"/>
    </xf>
    <xf numFmtId="176" fontId="8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41" fontId="11" fillId="0" borderId="6" xfId="17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176" fontId="8" fillId="0" borderId="9" xfId="0" applyNumberFormat="1" applyFont="1" applyBorder="1" applyAlignment="1">
      <alignment horizontal="center" vertical="center"/>
    </xf>
    <xf numFmtId="41" fontId="8" fillId="0" borderId="9" xfId="17" applyFont="1" applyFill="1" applyBorder="1" applyAlignment="1">
      <alignment horizontal="center" vertical="center" wrapText="1" shrinkToFit="1"/>
    </xf>
    <xf numFmtId="41" fontId="8" fillId="0" borderId="9" xfId="17" applyFont="1" applyBorder="1" applyAlignment="1">
      <alignment horizontal="center" vertical="center" wrapText="1" shrinkToFit="1"/>
    </xf>
    <xf numFmtId="176" fontId="8" fillId="0" borderId="9" xfId="0" applyNumberFormat="1" applyFont="1" applyFill="1" applyBorder="1" applyAlignment="1">
      <alignment horizontal="center" vertical="center" wrapText="1" shrinkToFit="1"/>
    </xf>
    <xf numFmtId="176" fontId="8" fillId="0" borderId="10" xfId="0" applyNumberFormat="1" applyFont="1" applyFill="1" applyBorder="1" applyAlignment="1">
      <alignment horizontal="center" vertical="center" wrapText="1" shrinkToFit="1"/>
    </xf>
    <xf numFmtId="41" fontId="8" fillId="0" borderId="11" xfId="17" applyFont="1" applyFill="1" applyBorder="1" applyAlignment="1">
      <alignment horizontal="center" vertical="center" wrapText="1" shrinkToFit="1"/>
    </xf>
    <xf numFmtId="41" fontId="8" fillId="0" borderId="12" xfId="17" applyFont="1" applyFill="1" applyBorder="1" applyAlignment="1">
      <alignment horizontal="center" vertical="center" wrapText="1" shrinkToFit="1"/>
    </xf>
    <xf numFmtId="176" fontId="8" fillId="0" borderId="6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41" fontId="7" fillId="0" borderId="13" xfId="17" applyFont="1" applyFill="1" applyBorder="1" applyAlignment="1">
      <alignment horizontal="center" vertical="center" wrapText="1" shrinkToFit="1"/>
    </xf>
    <xf numFmtId="41" fontId="7" fillId="0" borderId="0" xfId="17" applyFont="1" applyFill="1" applyBorder="1" applyAlignment="1">
      <alignment horizontal="center" vertical="center" wrapText="1" shrinkToFit="1"/>
    </xf>
    <xf numFmtId="41" fontId="7" fillId="0" borderId="13" xfId="17" applyFont="1" applyBorder="1" applyAlignment="1">
      <alignment horizontal="center" vertical="center" wrapText="1" shrinkToFit="1"/>
    </xf>
    <xf numFmtId="176" fontId="7" fillId="0" borderId="13" xfId="0" applyNumberFormat="1" applyFont="1" applyFill="1" applyBorder="1" applyAlignment="1">
      <alignment horizontal="center" vertical="center" wrapText="1" shrinkToFit="1"/>
    </xf>
    <xf numFmtId="41" fontId="7" fillId="0" borderId="14" xfId="17" applyFont="1" applyFill="1" applyBorder="1" applyAlignment="1">
      <alignment horizontal="center" vertical="center" wrapText="1" shrinkToFit="1"/>
    </xf>
    <xf numFmtId="41" fontId="7" fillId="0" borderId="15" xfId="17" applyFont="1" applyFill="1" applyBorder="1" applyAlignment="1">
      <alignment horizontal="center" vertical="center" wrapText="1" shrinkToFit="1"/>
    </xf>
    <xf numFmtId="41" fontId="5" fillId="0" borderId="0" xfId="17" applyFont="1" applyBorder="1" applyAlignment="1">
      <alignment horizontal="center" vertical="center" wrapText="1"/>
    </xf>
    <xf numFmtId="176" fontId="7" fillId="0" borderId="0" xfId="0" applyNumberFormat="1" applyFont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horizontal="right" vertical="center"/>
    </xf>
    <xf numFmtId="41" fontId="8" fillId="0" borderId="13" xfId="17" applyFont="1" applyBorder="1" applyAlignment="1">
      <alignment horizontal="right" vertical="center"/>
    </xf>
    <xf numFmtId="41" fontId="8" fillId="0" borderId="0" xfId="17" applyFont="1" applyBorder="1" applyAlignment="1">
      <alignment horizontal="right" vertical="center"/>
    </xf>
    <xf numFmtId="41" fontId="7" fillId="0" borderId="13" xfId="17" applyFont="1" applyBorder="1" applyAlignment="1">
      <alignment vertical="center"/>
    </xf>
    <xf numFmtId="41" fontId="8" fillId="0" borderId="13" xfId="0" applyNumberFormat="1" applyFont="1" applyBorder="1" applyAlignment="1">
      <alignment horizontal="right" vertical="center"/>
    </xf>
    <xf numFmtId="41" fontId="8" fillId="0" borderId="14" xfId="17" applyFont="1" applyBorder="1" applyAlignment="1">
      <alignment vertical="center"/>
    </xf>
    <xf numFmtId="176" fontId="8" fillId="0" borderId="15" xfId="0" applyNumberFormat="1" applyFont="1" applyBorder="1" applyAlignment="1">
      <alignment horizontal="right" vertical="center"/>
    </xf>
    <xf numFmtId="41" fontId="7" fillId="0" borderId="0" xfId="17" applyFont="1" applyAlignment="1">
      <alignment vertical="center"/>
    </xf>
    <xf numFmtId="41" fontId="8" fillId="0" borderId="14" xfId="17" applyFont="1" applyBorder="1" applyAlignment="1">
      <alignment horizontal="right" vertical="center"/>
    </xf>
    <xf numFmtId="176" fontId="8" fillId="0" borderId="13" xfId="17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41" fontId="7" fillId="0" borderId="13" xfId="17" applyFont="1" applyBorder="1" applyAlignment="1">
      <alignment horizontal="right" vertical="center"/>
    </xf>
    <xf numFmtId="41" fontId="7" fillId="0" borderId="14" xfId="17" applyFont="1" applyBorder="1" applyAlignment="1">
      <alignment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41" fontId="7" fillId="0" borderId="13" xfId="17" applyFont="1" applyFill="1" applyBorder="1" applyAlignment="1">
      <alignment horizontal="right" vertical="center"/>
    </xf>
    <xf numFmtId="41" fontId="7" fillId="0" borderId="15" xfId="17" applyFont="1" applyBorder="1" applyAlignment="1">
      <alignment horizontal="right" vertical="center"/>
    </xf>
    <xf numFmtId="176" fontId="7" fillId="0" borderId="13" xfId="0" applyNumberFormat="1" applyFont="1" applyFill="1" applyBorder="1" applyAlignment="1">
      <alignment vertical="center"/>
    </xf>
    <xf numFmtId="41" fontId="7" fillId="0" borderId="13" xfId="17" applyFont="1" applyFill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41" fontId="8" fillId="0" borderId="13" xfId="17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41" fontId="7" fillId="0" borderId="0" xfId="17" applyFont="1" applyBorder="1" applyAlignment="1">
      <alignment vertical="center"/>
    </xf>
    <xf numFmtId="41" fontId="8" fillId="0" borderId="16" xfId="17" applyFont="1" applyBorder="1" applyAlignment="1">
      <alignment vertical="center"/>
    </xf>
    <xf numFmtId="41" fontId="7" fillId="0" borderId="0" xfId="17" applyFont="1" applyBorder="1" applyAlignment="1">
      <alignment horizontal="right" vertical="center"/>
    </xf>
    <xf numFmtId="41" fontId="7" fillId="0" borderId="16" xfId="17" applyFont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41" fontId="8" fillId="0" borderId="19" xfId="17" applyFont="1" applyFill="1" applyBorder="1" applyAlignment="1">
      <alignment vertical="center"/>
    </xf>
    <xf numFmtId="41" fontId="8" fillId="0" borderId="20" xfId="17" applyFont="1" applyFill="1" applyBorder="1" applyAlignment="1">
      <alignment vertical="center"/>
    </xf>
    <xf numFmtId="41" fontId="8" fillId="0" borderId="21" xfId="17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41" fontId="7" fillId="0" borderId="0" xfId="17" applyFont="1" applyFill="1" applyAlignment="1">
      <alignment vertical="center"/>
    </xf>
    <xf numFmtId="176" fontId="13" fillId="0" borderId="0" xfId="0" applyNumberFormat="1" applyFont="1" applyAlignment="1">
      <alignment vertical="center"/>
    </xf>
    <xf numFmtId="41" fontId="13" fillId="0" borderId="0" xfId="17" applyFont="1" applyAlignment="1">
      <alignment vertical="center"/>
    </xf>
    <xf numFmtId="41" fontId="13" fillId="0" borderId="0" xfId="17" applyFont="1" applyFill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06-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__&#54252;&#54637;_&#51068;&#48152;&#54924;&#44228;%20FS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__&#54252;&#54637;_&#44592;&#53440;&#53945;&#48324;&#54924;&#44228;%20FS%201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__&#54252;&#54637;_&#44592;&#44552;%20FS%201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&#54252;&#54637;&#49884;_&#44277;&#44592;&#50629;&#53945;&#48324;&#54924;&#44228;_&#51116;&#47924;&#51228;&#54364;_&#50756;&#473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보고서"/>
      <sheetName val="(성질별)재정운영보고서"/>
    </sheetNames>
    <sheetDataSet>
      <sheetData sheetId="0">
        <row r="4">
          <cell r="A4" t="str">
            <v>포항시</v>
          </cell>
        </row>
        <row r="129">
          <cell r="D129">
            <v>5116078817349</v>
          </cell>
          <cell r="E129">
            <v>5116078817.349</v>
          </cell>
          <cell r="F129">
            <v>123073931217</v>
          </cell>
          <cell r="G129">
            <v>123073931.217</v>
          </cell>
          <cell r="H129">
            <v>55347236069.500275</v>
          </cell>
          <cell r="I129">
            <v>55347236.069500275</v>
          </cell>
          <cell r="J129">
            <v>684305709098</v>
          </cell>
          <cell r="K129">
            <v>684305709.098</v>
          </cell>
          <cell r="L129">
            <v>55589288475</v>
          </cell>
          <cell r="N129">
            <v>5923216405.2585</v>
          </cell>
          <cell r="O129">
            <v>5923216405258.5</v>
          </cell>
        </row>
      </sheetData>
      <sheetData sheetId="1">
        <row r="124">
          <cell r="C124">
            <v>160852399260</v>
          </cell>
          <cell r="E124">
            <v>11106135566</v>
          </cell>
          <cell r="G124">
            <v>4719534125.500274</v>
          </cell>
          <cell r="I124">
            <v>-16297353057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재정운영"/>
      <sheetName val="순자산변동"/>
    </sheetNames>
    <sheetDataSet>
      <sheetData sheetId="2">
        <row r="6">
          <cell r="D6">
            <v>4974884723821</v>
          </cell>
        </row>
        <row r="12">
          <cell r="C12">
            <v>279250900</v>
          </cell>
        </row>
        <row r="13">
          <cell r="C13">
            <v>6135000</v>
          </cell>
        </row>
        <row r="14">
          <cell r="C14">
            <v>3285699440</v>
          </cell>
        </row>
        <row r="18">
          <cell r="C18">
            <v>23229391072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순자산변동"/>
      <sheetName val="재정운영"/>
    </sheetNames>
    <sheetDataSet>
      <sheetData sheetId="1">
        <row r="6">
          <cell r="B6">
            <v>112132239225</v>
          </cell>
        </row>
        <row r="9">
          <cell r="B9">
            <v>849548780</v>
          </cell>
        </row>
        <row r="11">
          <cell r="B11">
            <v>1013992354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순자산변동"/>
      <sheetName val="재정운영"/>
      <sheetName val="Sheet1"/>
    </sheetNames>
    <sheetDataSet>
      <sheetData sheetId="1">
        <row r="7">
          <cell r="B7">
            <v>32120889456</v>
          </cell>
        </row>
        <row r="12">
          <cell r="B12">
            <v>20788352370</v>
          </cell>
        </row>
        <row r="14">
          <cell r="B14">
            <v>2281539882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상수도(BS)"/>
      <sheetName val="상수도(IS)"/>
      <sheetName val="상수도(순자산변동)"/>
      <sheetName val="하수도(BS)"/>
      <sheetName val="하수도(IS)"/>
      <sheetName val="하수도(순자산변동)"/>
    </sheetNames>
    <sheetDataSet>
      <sheetData sheetId="2">
        <row r="7">
          <cell r="D7">
            <v>184345528121</v>
          </cell>
        </row>
        <row r="14">
          <cell r="C14">
            <v>10074036343</v>
          </cell>
        </row>
      </sheetData>
      <sheetData sheetId="5">
        <row r="7">
          <cell r="D7">
            <v>405712752681</v>
          </cell>
        </row>
        <row r="14">
          <cell r="C14">
            <v>100746393418</v>
          </cell>
        </row>
        <row r="18">
          <cell r="C18">
            <v>275648408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0" zoomScaleNormal="80" workbookViewId="0" topLeftCell="A1">
      <selection activeCell="P8" sqref="P8"/>
    </sheetView>
  </sheetViews>
  <sheetFormatPr defaultColWidth="8.88671875" defaultRowHeight="13.5"/>
  <cols>
    <col min="1" max="1" width="2.3359375" style="3" customWidth="1"/>
    <col min="2" max="2" width="20.99609375" style="3" customWidth="1"/>
    <col min="3" max="3" width="17.10546875" style="3" customWidth="1"/>
    <col min="4" max="4" width="16.77734375" style="2" hidden="1" customWidth="1"/>
    <col min="5" max="5" width="16.21484375" style="3" customWidth="1"/>
    <col min="6" max="6" width="12.4453125" style="2" hidden="1" customWidth="1"/>
    <col min="7" max="7" width="16.3359375" style="3" customWidth="1"/>
    <col min="8" max="8" width="0.55078125" style="2" hidden="1" customWidth="1"/>
    <col min="9" max="9" width="15.77734375" style="3" customWidth="1"/>
    <col min="10" max="10" width="12.21484375" style="2" hidden="1" customWidth="1"/>
    <col min="11" max="11" width="11.5546875" style="3" hidden="1" customWidth="1"/>
    <col min="12" max="12" width="16.77734375" style="3" customWidth="1"/>
    <col min="13" max="13" width="15.4453125" style="2" hidden="1" customWidth="1"/>
    <col min="14" max="14" width="16.5546875" style="3" customWidth="1"/>
    <col min="15" max="15" width="17.77734375" style="2" hidden="1" customWidth="1"/>
    <col min="16" max="16384" width="8.88671875" style="3" customWidth="1"/>
  </cols>
  <sheetData>
    <row r="1" spans="1:14" ht="22.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" ht="15" customHeight="1">
      <c r="A2" s="4"/>
      <c r="B2" s="5"/>
    </row>
    <row r="3" spans="1:14" ht="13.5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s="11" customFormat="1" ht="16.5" customHeight="1" thickBot="1">
      <c r="A4" s="7" t="str">
        <f>'[1]재정상태보고서'!A4</f>
        <v>포항시</v>
      </c>
      <c r="B4" s="8"/>
      <c r="C4" s="9" t="s">
        <v>4</v>
      </c>
      <c r="D4" s="10"/>
      <c r="F4" s="12"/>
      <c r="H4" s="12"/>
      <c r="I4" s="9" t="s">
        <v>4</v>
      </c>
      <c r="J4" s="10"/>
      <c r="M4" s="13" t="s">
        <v>5</v>
      </c>
      <c r="N4" s="14" t="s">
        <v>6</v>
      </c>
      <c r="O4" s="12"/>
    </row>
    <row r="5" spans="1:15" s="7" customFormat="1" ht="16.5" customHeight="1">
      <c r="A5" s="15" t="s">
        <v>0</v>
      </c>
      <c r="B5" s="16"/>
      <c r="C5" s="17" t="s">
        <v>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20" t="s">
        <v>8</v>
      </c>
    </row>
    <row r="6" spans="1:15" s="7" customFormat="1" ht="60">
      <c r="A6" s="21"/>
      <c r="B6" s="22"/>
      <c r="C6" s="23" t="s">
        <v>1</v>
      </c>
      <c r="D6" s="23" t="s">
        <v>1</v>
      </c>
      <c r="E6" s="24" t="s">
        <v>9</v>
      </c>
      <c r="F6" s="24" t="s">
        <v>9</v>
      </c>
      <c r="G6" s="24" t="s">
        <v>10</v>
      </c>
      <c r="H6" s="24" t="s">
        <v>11</v>
      </c>
      <c r="I6" s="25" t="s">
        <v>12</v>
      </c>
      <c r="J6" s="25" t="s">
        <v>12</v>
      </c>
      <c r="K6" s="26" t="s">
        <v>13</v>
      </c>
      <c r="L6" s="27" t="s">
        <v>13</v>
      </c>
      <c r="M6" s="28" t="s">
        <v>14</v>
      </c>
      <c r="N6" s="29" t="s">
        <v>14</v>
      </c>
      <c r="O6" s="20"/>
    </row>
    <row r="7" spans="1:15" s="40" customFormat="1" ht="17.25" customHeight="1">
      <c r="A7" s="30"/>
      <c r="B7" s="31"/>
      <c r="C7" s="32"/>
      <c r="D7" s="32"/>
      <c r="E7" s="33"/>
      <c r="F7" s="33"/>
      <c r="G7" s="33"/>
      <c r="H7" s="34"/>
      <c r="I7" s="35"/>
      <c r="J7" s="35"/>
      <c r="K7" s="36"/>
      <c r="L7" s="36"/>
      <c r="M7" s="37"/>
      <c r="N7" s="38"/>
      <c r="O7" s="39"/>
    </row>
    <row r="8" spans="1:15" s="40" customFormat="1" ht="15" customHeight="1">
      <c r="A8" s="41" t="s">
        <v>15</v>
      </c>
      <c r="B8" s="42"/>
      <c r="C8" s="43">
        <f>'[2]순자산변동'!$D$6</f>
        <v>4974884723821</v>
      </c>
      <c r="D8" s="44">
        <f>C8/1000</f>
        <v>4974884723.821</v>
      </c>
      <c r="E8" s="43">
        <f>'[3]순자산변동'!$B$6</f>
        <v>112132239225</v>
      </c>
      <c r="F8" s="44">
        <f>E8/1000</f>
        <v>112132239.225</v>
      </c>
      <c r="G8" s="43">
        <f>'[4]순자산변동'!$B$7</f>
        <v>32120889456</v>
      </c>
      <c r="H8" s="45">
        <f>G8/1000</f>
        <v>32120889.456</v>
      </c>
      <c r="I8" s="43">
        <f>'[5]상수도(순자산변동)'!$D$7+'[5]하수도(순자산변동)'!$D$7</f>
        <v>590058280802</v>
      </c>
      <c r="J8" s="44">
        <f>I8/1000</f>
        <v>590058280.802</v>
      </c>
      <c r="K8" s="46">
        <f>L8/1000</f>
        <v>32939288.475</v>
      </c>
      <c r="L8" s="47">
        <v>32939288475</v>
      </c>
      <c r="M8" s="48">
        <f>N8/1000</f>
        <v>5676256844.829</v>
      </c>
      <c r="N8" s="49">
        <f>C8+E8+G8+I8-L8</f>
        <v>5676256844829</v>
      </c>
      <c r="O8" s="50">
        <f>C8+E8+G8+I8-N8</f>
        <v>32939288475</v>
      </c>
    </row>
    <row r="9" spans="1:15" s="40" customFormat="1" ht="15" customHeight="1">
      <c r="A9" s="41"/>
      <c r="B9" s="42"/>
      <c r="C9" s="43"/>
      <c r="D9" s="44"/>
      <c r="E9" s="43"/>
      <c r="F9" s="44"/>
      <c r="G9" s="43"/>
      <c r="H9" s="45"/>
      <c r="I9" s="43"/>
      <c r="J9" s="44"/>
      <c r="K9" s="43"/>
      <c r="L9" s="43"/>
      <c r="M9" s="51"/>
      <c r="N9" s="49" t="s">
        <v>4</v>
      </c>
      <c r="O9" s="50"/>
    </row>
    <row r="10" spans="1:15" s="40" customFormat="1" ht="15" customHeight="1">
      <c r="A10" s="41" t="s">
        <v>16</v>
      </c>
      <c r="B10" s="42"/>
      <c r="C10" s="43">
        <f>'[1](성질별)재정운영보고서'!C124</f>
        <v>160852399260</v>
      </c>
      <c r="D10" s="44">
        <f>C10/1000</f>
        <v>160852399.26</v>
      </c>
      <c r="E10" s="43">
        <f>'[1](성질별)재정운영보고서'!E124</f>
        <v>11106135566</v>
      </c>
      <c r="F10" s="52">
        <f>E10/1000</f>
        <v>11106135.566</v>
      </c>
      <c r="G10" s="43">
        <f>'[1](성질별)재정운영보고서'!G124</f>
        <v>4719534125.500274</v>
      </c>
      <c r="H10" s="45">
        <f>G10/1000</f>
        <v>4719534.125500274</v>
      </c>
      <c r="I10" s="43">
        <f>'[1](성질별)재정운영보고서'!I124</f>
        <v>-16297353057</v>
      </c>
      <c r="J10" s="44"/>
      <c r="K10" s="43"/>
      <c r="L10" s="43"/>
      <c r="M10" s="48">
        <f>N10/1000</f>
        <v>160380715.8945003</v>
      </c>
      <c r="N10" s="49">
        <f>C10+E10+G10+I10-K10</f>
        <v>160380715894.50027</v>
      </c>
      <c r="O10" s="50">
        <f aca="true" t="shared" si="0" ref="O10:O25">C10+E10+G10+I10-N10</f>
        <v>0</v>
      </c>
    </row>
    <row r="11" spans="1:15" s="40" customFormat="1" ht="15" customHeight="1">
      <c r="A11" s="41"/>
      <c r="B11" s="42"/>
      <c r="C11" s="43"/>
      <c r="D11" s="44"/>
      <c r="E11" s="43"/>
      <c r="F11" s="44"/>
      <c r="G11" s="43"/>
      <c r="H11" s="45"/>
      <c r="I11" s="43"/>
      <c r="J11" s="44"/>
      <c r="K11" s="43"/>
      <c r="L11" s="43"/>
      <c r="M11" s="51"/>
      <c r="N11" s="49" t="s">
        <v>4</v>
      </c>
      <c r="O11" s="50"/>
    </row>
    <row r="12" spans="1:15" s="40" customFormat="1" ht="15" customHeight="1">
      <c r="A12" s="41" t="s">
        <v>17</v>
      </c>
      <c r="B12" s="42"/>
      <c r="C12" s="43">
        <f>C14+C17+C15+C16</f>
        <v>3571085340</v>
      </c>
      <c r="D12" s="44">
        <f>C12/1000</f>
        <v>3571085.34</v>
      </c>
      <c r="E12" s="44">
        <f>E14+E17+E15+E16</f>
        <v>849548780</v>
      </c>
      <c r="F12" s="44">
        <f>E12/1000</f>
        <v>849548.78</v>
      </c>
      <c r="G12" s="44">
        <f>G14+G15+G16+G17</f>
        <v>20788352370</v>
      </c>
      <c r="H12" s="45">
        <f>G12/1000</f>
        <v>20788352.37</v>
      </c>
      <c r="I12" s="43">
        <f>I14+I17+I15+I16</f>
        <v>110820429761</v>
      </c>
      <c r="J12" s="44">
        <f>I12/1000</f>
        <v>110820429.761</v>
      </c>
      <c r="K12" s="43"/>
      <c r="L12" s="43">
        <f>L17</f>
        <v>22650000000</v>
      </c>
      <c r="M12" s="48">
        <f>N12/1000</f>
        <v>113379416.251</v>
      </c>
      <c r="N12" s="49">
        <f>C12+E12+G12+I12-L12</f>
        <v>113379416251</v>
      </c>
      <c r="O12" s="50">
        <f t="shared" si="0"/>
        <v>22650000000</v>
      </c>
    </row>
    <row r="13" spans="1:15" s="40" customFormat="1" ht="14.25" customHeight="1">
      <c r="A13" s="41"/>
      <c r="B13" s="53"/>
      <c r="C13" s="43"/>
      <c r="D13" s="44"/>
      <c r="E13" s="44"/>
      <c r="F13" s="44"/>
      <c r="G13" s="44"/>
      <c r="H13" s="45"/>
      <c r="I13" s="43"/>
      <c r="J13" s="44"/>
      <c r="K13" s="43"/>
      <c r="L13" s="43"/>
      <c r="M13" s="51"/>
      <c r="N13" s="49" t="s">
        <v>4</v>
      </c>
      <c r="O13" s="50"/>
    </row>
    <row r="14" spans="1:15" s="60" customFormat="1" ht="15" customHeight="1" hidden="1">
      <c r="A14" s="54"/>
      <c r="B14" s="55"/>
      <c r="C14" s="56"/>
      <c r="D14" s="57">
        <f>C14/1000</f>
        <v>0</v>
      </c>
      <c r="E14" s="56"/>
      <c r="F14" s="57">
        <f>E14/1000</f>
        <v>0</v>
      </c>
      <c r="G14" s="56"/>
      <c r="H14" s="45">
        <f>G14/1000</f>
        <v>0</v>
      </c>
      <c r="I14" s="56"/>
      <c r="J14" s="57"/>
      <c r="K14" s="56"/>
      <c r="L14" s="56"/>
      <c r="M14" s="58">
        <f>N14/1000</f>
        <v>0</v>
      </c>
      <c r="N14" s="59"/>
      <c r="O14" s="50">
        <f t="shared" si="0"/>
        <v>0</v>
      </c>
    </row>
    <row r="15" spans="1:15" s="60" customFormat="1" ht="15" customHeight="1">
      <c r="A15" s="54"/>
      <c r="B15" s="61" t="s">
        <v>18</v>
      </c>
      <c r="C15" s="56">
        <f>'[2]순자산변동'!$C$12</f>
        <v>279250900</v>
      </c>
      <c r="D15" s="57">
        <f>C15/1000</f>
        <v>279250.9</v>
      </c>
      <c r="E15" s="62">
        <v>0</v>
      </c>
      <c r="F15" s="57">
        <f>E15/1000</f>
        <v>0</v>
      </c>
      <c r="G15" s="62">
        <v>0</v>
      </c>
      <c r="H15" s="45">
        <f>G15/1000</f>
        <v>0</v>
      </c>
      <c r="I15" s="62">
        <v>0</v>
      </c>
      <c r="J15" s="57">
        <f>I15/1000</f>
        <v>0</v>
      </c>
      <c r="K15" s="56"/>
      <c r="L15" s="56"/>
      <c r="M15" s="58">
        <f>N15/1000</f>
        <v>279250.9</v>
      </c>
      <c r="N15" s="63">
        <f>C15+E15+G15+I15-K15</f>
        <v>279250900</v>
      </c>
      <c r="O15" s="50">
        <f t="shared" si="0"/>
        <v>0</v>
      </c>
    </row>
    <row r="16" spans="1:15" s="60" customFormat="1" ht="15" customHeight="1">
      <c r="A16" s="54"/>
      <c r="B16" s="55" t="s">
        <v>19</v>
      </c>
      <c r="C16" s="56">
        <f>'[2]순자산변동'!$C$13</f>
        <v>6135000</v>
      </c>
      <c r="D16" s="57">
        <f>C16/1000</f>
        <v>6135</v>
      </c>
      <c r="E16" s="62">
        <v>0</v>
      </c>
      <c r="F16" s="57">
        <f>E16/1000</f>
        <v>0</v>
      </c>
      <c r="G16" s="62">
        <v>0</v>
      </c>
      <c r="H16" s="45">
        <f>G16/1000</f>
        <v>0</v>
      </c>
      <c r="I16" s="62">
        <v>0</v>
      </c>
      <c r="J16" s="57">
        <f>I16/1000</f>
        <v>0</v>
      </c>
      <c r="K16" s="56"/>
      <c r="L16" s="56"/>
      <c r="M16" s="58">
        <f>N16/1000</f>
        <v>6135</v>
      </c>
      <c r="N16" s="63">
        <f>C16+E16+G16+I16-K16</f>
        <v>6135000</v>
      </c>
      <c r="O16" s="50">
        <f t="shared" si="0"/>
        <v>0</v>
      </c>
    </row>
    <row r="17" spans="1:15" s="60" customFormat="1" ht="15" customHeight="1">
      <c r="A17" s="54"/>
      <c r="B17" s="55" t="s">
        <v>20</v>
      </c>
      <c r="C17" s="64">
        <f>'[2]순자산변동'!$C$14</f>
        <v>3285699440</v>
      </c>
      <c r="D17" s="57">
        <f>C17/1000</f>
        <v>3285699.44</v>
      </c>
      <c r="E17" s="65">
        <f>'[3]순자산변동'!$B$9</f>
        <v>849548780</v>
      </c>
      <c r="F17" s="57">
        <f>E17/1000</f>
        <v>849548.78</v>
      </c>
      <c r="G17" s="64">
        <f>'[4]순자산변동'!$B$12</f>
        <v>20788352370</v>
      </c>
      <c r="H17" s="45">
        <f>G17/1000</f>
        <v>20788352.37</v>
      </c>
      <c r="I17" s="64">
        <f>'[5]상수도(순자산변동)'!$C$14+'[5]하수도(순자산변동)'!$C$14</f>
        <v>110820429761</v>
      </c>
      <c r="J17" s="57"/>
      <c r="K17" s="64"/>
      <c r="L17" s="64">
        <v>22650000000</v>
      </c>
      <c r="M17" s="58">
        <f>N17/1000</f>
        <v>113094030.351</v>
      </c>
      <c r="N17" s="63">
        <f>C17+E17+G17+I17-L17</f>
        <v>113094030351</v>
      </c>
      <c r="O17" s="50">
        <f t="shared" si="0"/>
        <v>22650000000</v>
      </c>
    </row>
    <row r="18" spans="1:15" s="40" customFormat="1" ht="15" customHeight="1">
      <c r="A18" s="66"/>
      <c r="B18" s="53"/>
      <c r="C18" s="67" t="s">
        <v>4</v>
      </c>
      <c r="D18" s="68"/>
      <c r="E18" s="69"/>
      <c r="F18" s="46"/>
      <c r="G18" s="69"/>
      <c r="H18" s="70"/>
      <c r="I18" s="69"/>
      <c r="J18" s="46"/>
      <c r="K18" s="69"/>
      <c r="L18" s="69"/>
      <c r="M18" s="58"/>
      <c r="N18" s="49" t="s">
        <v>4</v>
      </c>
      <c r="O18" s="50"/>
    </row>
    <row r="19" spans="1:15" s="40" customFormat="1" ht="15" customHeight="1">
      <c r="A19" s="41" t="s">
        <v>21</v>
      </c>
      <c r="B19" s="42"/>
      <c r="C19" s="68">
        <f>SUM(C20:C23)</f>
        <v>23229391072</v>
      </c>
      <c r="D19" s="44">
        <f>C19/1000</f>
        <v>23229391.072</v>
      </c>
      <c r="E19" s="68">
        <f>SUM(E20:E23)</f>
        <v>1013992354</v>
      </c>
      <c r="F19" s="44">
        <f>E19/1000</f>
        <v>1013992.354</v>
      </c>
      <c r="G19" s="68">
        <f>SUM(G20:G23)</f>
        <v>2281539882</v>
      </c>
      <c r="H19" s="45">
        <f>G19/1000</f>
        <v>2281539.882</v>
      </c>
      <c r="I19" s="67">
        <f>SUM(I20:I23)</f>
        <v>275648408</v>
      </c>
      <c r="J19" s="44">
        <f>I19/1000</f>
        <v>275648.408</v>
      </c>
      <c r="K19" s="67"/>
      <c r="L19" s="67"/>
      <c r="M19" s="48">
        <f>N19/1000</f>
        <v>26800571.716</v>
      </c>
      <c r="N19" s="49">
        <f>C19+E19+G19+I19-K19</f>
        <v>26800571716</v>
      </c>
      <c r="O19" s="50">
        <f t="shared" si="0"/>
        <v>0</v>
      </c>
    </row>
    <row r="20" spans="1:15" s="40" customFormat="1" ht="12">
      <c r="A20" s="41"/>
      <c r="B20" s="42"/>
      <c r="C20" s="67"/>
      <c r="D20" s="68"/>
      <c r="E20" s="67"/>
      <c r="F20" s="68"/>
      <c r="G20" s="67"/>
      <c r="H20" s="71"/>
      <c r="I20" s="67"/>
      <c r="J20" s="68"/>
      <c r="K20" s="67"/>
      <c r="L20" s="67"/>
      <c r="M20" s="48"/>
      <c r="N20" s="49" t="s">
        <v>4</v>
      </c>
      <c r="O20" s="50"/>
    </row>
    <row r="21" spans="1:15" s="40" customFormat="1" ht="14.25" customHeight="1" hidden="1">
      <c r="A21" s="41"/>
      <c r="B21" s="53"/>
      <c r="C21" s="67"/>
      <c r="D21" s="57">
        <f>C21/1000</f>
        <v>0</v>
      </c>
      <c r="E21" s="67"/>
      <c r="F21" s="57">
        <f>E21/1000</f>
        <v>0</v>
      </c>
      <c r="G21" s="67"/>
      <c r="H21" s="45">
        <f>G21/1000</f>
        <v>0</v>
      </c>
      <c r="I21" s="69"/>
      <c r="J21" s="57"/>
      <c r="K21" s="67"/>
      <c r="L21" s="67"/>
      <c r="M21" s="58">
        <f>N21/1000</f>
        <v>0</v>
      </c>
      <c r="N21" s="59">
        <f>C21+E21+G21+I21-K21</f>
        <v>0</v>
      </c>
      <c r="O21" s="50">
        <f t="shared" si="0"/>
        <v>0</v>
      </c>
    </row>
    <row r="22" spans="1:15" s="40" customFormat="1" ht="14.25" customHeight="1">
      <c r="A22" s="41"/>
      <c r="B22" s="61" t="s">
        <v>22</v>
      </c>
      <c r="C22" s="46">
        <v>0</v>
      </c>
      <c r="D22" s="57">
        <f>C22/1000</f>
        <v>0</v>
      </c>
      <c r="E22" s="46">
        <v>0</v>
      </c>
      <c r="F22" s="57">
        <f>E22/1000</f>
        <v>0</v>
      </c>
      <c r="G22" s="46">
        <v>0</v>
      </c>
      <c r="H22" s="72">
        <f>G22/1000</f>
        <v>0</v>
      </c>
      <c r="I22" s="46">
        <v>0</v>
      </c>
      <c r="J22" s="57">
        <f>I22/1000</f>
        <v>0</v>
      </c>
      <c r="K22" s="67"/>
      <c r="L22" s="67"/>
      <c r="M22" s="58">
        <f>N22/1000</f>
        <v>0</v>
      </c>
      <c r="N22" s="59"/>
      <c r="O22" s="50">
        <f t="shared" si="0"/>
        <v>0</v>
      </c>
    </row>
    <row r="23" spans="1:15" s="40" customFormat="1" ht="15" customHeight="1">
      <c r="A23" s="66"/>
      <c r="B23" s="55" t="s">
        <v>23</v>
      </c>
      <c r="C23" s="46">
        <f>'[2]순자산변동'!$C$18</f>
        <v>23229391072</v>
      </c>
      <c r="D23" s="57">
        <f>C23/1000</f>
        <v>23229391.072</v>
      </c>
      <c r="E23" s="46">
        <f>'[3]순자산변동'!$B$11</f>
        <v>1013992354</v>
      </c>
      <c r="F23" s="57">
        <f>E23/1000</f>
        <v>1013992.354</v>
      </c>
      <c r="G23" s="69">
        <f>'[4]순자산변동'!$B$14</f>
        <v>2281539882</v>
      </c>
      <c r="H23" s="45">
        <f>G23/1000</f>
        <v>2281539.882</v>
      </c>
      <c r="I23" s="69">
        <f>'[5]하수도(순자산변동)'!$C$18</f>
        <v>275648408</v>
      </c>
      <c r="J23" s="57">
        <f>I23/1000</f>
        <v>275648.408</v>
      </c>
      <c r="K23" s="69"/>
      <c r="L23" s="69"/>
      <c r="M23" s="58">
        <f>N23/1000</f>
        <v>26800571.716</v>
      </c>
      <c r="N23" s="63">
        <f>C23+E23+G23+I23-K23</f>
        <v>26800571716</v>
      </c>
      <c r="O23" s="50">
        <f t="shared" si="0"/>
        <v>0</v>
      </c>
    </row>
    <row r="24" spans="1:15" s="40" customFormat="1" ht="15" customHeight="1">
      <c r="A24" s="66"/>
      <c r="B24" s="55"/>
      <c r="C24" s="69"/>
      <c r="D24" s="46"/>
      <c r="E24" s="69"/>
      <c r="F24" s="46"/>
      <c r="G24" s="69"/>
      <c r="H24" s="73"/>
      <c r="I24" s="69"/>
      <c r="J24" s="46"/>
      <c r="K24" s="69"/>
      <c r="L24" s="69"/>
      <c r="M24" s="58"/>
      <c r="N24" s="49" t="s">
        <v>4</v>
      </c>
      <c r="O24" s="50"/>
    </row>
    <row r="25" spans="1:15" s="40" customFormat="1" ht="15" customHeight="1">
      <c r="A25" s="41" t="s">
        <v>24</v>
      </c>
      <c r="B25" s="42"/>
      <c r="C25" s="67">
        <f>C8+C10+C12-C19</f>
        <v>5116078817349</v>
      </c>
      <c r="D25" s="44">
        <f>C25/1000</f>
        <v>5116078817.349</v>
      </c>
      <c r="E25" s="67">
        <f>E8+E10+E12-E19</f>
        <v>123073931217</v>
      </c>
      <c r="F25" s="44">
        <f>E25/1000</f>
        <v>123073931.217</v>
      </c>
      <c r="G25" s="67">
        <f>G8+G10+G12-G19</f>
        <v>55347236069.500275</v>
      </c>
      <c r="H25" s="45">
        <f>G25/1000</f>
        <v>55347236.069500275</v>
      </c>
      <c r="I25" s="67">
        <f>I8+I10+I12-I19</f>
        <v>684305709098</v>
      </c>
      <c r="J25" s="44">
        <f>I25/1000</f>
        <v>684305709.098</v>
      </c>
      <c r="K25" s="46">
        <f>L25/1000</f>
        <v>55589288.475</v>
      </c>
      <c r="L25" s="68">
        <f>L8+L12</f>
        <v>55589288475</v>
      </c>
      <c r="M25" s="48">
        <f>N25/1000</f>
        <v>5923216405.2585</v>
      </c>
      <c r="N25" s="49">
        <f>N8+N10+N12-N19</f>
        <v>5923216405258.5</v>
      </c>
      <c r="O25" s="50">
        <f t="shared" si="0"/>
        <v>55589288475</v>
      </c>
    </row>
    <row r="26" spans="1:15" s="60" customFormat="1" ht="15" customHeight="1" thickBot="1">
      <c r="A26" s="74"/>
      <c r="B26" s="75"/>
      <c r="C26" s="76"/>
      <c r="D26" s="77"/>
      <c r="E26" s="76"/>
      <c r="F26" s="77"/>
      <c r="G26" s="76"/>
      <c r="H26" s="78"/>
      <c r="I26" s="76"/>
      <c r="J26" s="77"/>
      <c r="K26" s="76"/>
      <c r="L26" s="76"/>
      <c r="M26" s="79"/>
      <c r="N26" s="80"/>
      <c r="O26" s="81"/>
    </row>
    <row r="27" spans="4:15" s="11" customFormat="1" ht="15" customHeight="1">
      <c r="D27" s="12"/>
      <c r="F27" s="12"/>
      <c r="H27" s="12"/>
      <c r="J27" s="12"/>
      <c r="M27" s="12"/>
      <c r="O27" s="12"/>
    </row>
    <row r="28" spans="4:15" s="11" customFormat="1" ht="15" customHeight="1">
      <c r="D28" s="12"/>
      <c r="F28" s="12"/>
      <c r="H28" s="12"/>
      <c r="J28" s="12"/>
      <c r="M28" s="12"/>
      <c r="O28" s="12"/>
    </row>
    <row r="29" spans="2:14" s="50" customFormat="1" ht="15" customHeight="1">
      <c r="B29" s="50" t="s">
        <v>25</v>
      </c>
      <c r="C29" s="50">
        <f>'[1]재정상태보고서'!D129-순자산변동보고서!C25</f>
        <v>0</v>
      </c>
      <c r="D29" s="50">
        <f>'[1]재정상태보고서'!E129-순자산변동보고서!D25</f>
        <v>0</v>
      </c>
      <c r="E29" s="50">
        <f>'[1]재정상태보고서'!F129-순자산변동보고서!E25</f>
        <v>0</v>
      </c>
      <c r="F29" s="50">
        <f>'[1]재정상태보고서'!G129-순자산변동보고서!F25</f>
        <v>0</v>
      </c>
      <c r="G29" s="50">
        <f>'[1]재정상태보고서'!H129-순자산변동보고서!G25</f>
        <v>0</v>
      </c>
      <c r="H29" s="50">
        <f>'[1]재정상태보고서'!I129-순자산변동보고서!H25</f>
        <v>0</v>
      </c>
      <c r="I29" s="50">
        <f>'[1]재정상태보고서'!J129-순자산변동보고서!I25</f>
        <v>0</v>
      </c>
      <c r="J29" s="50">
        <f>'[1]재정상태보고서'!K129-순자산변동보고서!J25</f>
        <v>0</v>
      </c>
      <c r="K29" s="50">
        <f>'[1]재정상태보고서'!L129-순자산변동보고서!K25</f>
        <v>55533699186.525</v>
      </c>
      <c r="L29" s="50">
        <f>'[1]재정상태보고서'!M129-순자산변동보고서!L25</f>
        <v>-55589288475</v>
      </c>
      <c r="M29" s="50">
        <f>'[1]재정상태보고서'!N129-순자산변동보고서!M25</f>
        <v>0</v>
      </c>
      <c r="N29" s="50">
        <f>'[1]재정상태보고서'!O129-순자산변동보고서!N25</f>
        <v>0</v>
      </c>
    </row>
    <row r="30" spans="4:15" s="82" customFormat="1" ht="15" customHeight="1">
      <c r="D30" s="83"/>
      <c r="F30" s="83"/>
      <c r="H30" s="83"/>
      <c r="J30" s="83"/>
      <c r="K30" s="82" t="s">
        <v>4</v>
      </c>
      <c r="M30" s="83"/>
      <c r="O30" s="83"/>
    </row>
    <row r="31" spans="4:15" s="82" customFormat="1" ht="15" customHeight="1">
      <c r="D31" s="83"/>
      <c r="F31" s="83"/>
      <c r="H31" s="83"/>
      <c r="J31" s="83"/>
      <c r="M31" s="83"/>
      <c r="O31" s="83"/>
    </row>
    <row r="32" spans="4:15" s="82" customFormat="1" ht="15" customHeight="1">
      <c r="D32" s="83"/>
      <c r="F32" s="83"/>
      <c r="H32" s="83"/>
      <c r="J32" s="84"/>
      <c r="M32" s="83"/>
      <c r="O32" s="83"/>
    </row>
    <row r="33" spans="4:15" s="82" customFormat="1" ht="15" customHeight="1">
      <c r="D33" s="83"/>
      <c r="F33" s="83"/>
      <c r="H33" s="83"/>
      <c r="J33" s="83"/>
      <c r="M33" s="83"/>
      <c r="O33" s="83"/>
    </row>
    <row r="34" spans="4:15" s="82" customFormat="1" ht="15" customHeight="1">
      <c r="D34" s="83"/>
      <c r="F34" s="83"/>
      <c r="H34" s="83"/>
      <c r="J34" s="83"/>
      <c r="M34" s="83"/>
      <c r="O34" s="83"/>
    </row>
    <row r="35" spans="4:15" s="82" customFormat="1" ht="15" customHeight="1">
      <c r="D35" s="83"/>
      <c r="F35" s="83"/>
      <c r="H35" s="83"/>
      <c r="J35" s="83"/>
      <c r="M35" s="83"/>
      <c r="O35" s="83"/>
    </row>
    <row r="36" spans="4:15" s="82" customFormat="1" ht="15" customHeight="1">
      <c r="D36" s="83"/>
      <c r="F36" s="83"/>
      <c r="H36" s="83"/>
      <c r="J36" s="83"/>
      <c r="M36" s="83"/>
      <c r="O36" s="83"/>
    </row>
    <row r="37" spans="4:15" s="82" customFormat="1" ht="15" customHeight="1">
      <c r="D37" s="83"/>
      <c r="F37" s="83"/>
      <c r="H37" s="83"/>
      <c r="J37" s="83"/>
      <c r="M37" s="83"/>
      <c r="O37" s="83"/>
    </row>
    <row r="38" spans="4:15" s="82" customFormat="1" ht="15" customHeight="1">
      <c r="D38" s="83"/>
      <c r="F38" s="83"/>
      <c r="H38" s="83"/>
      <c r="J38" s="83"/>
      <c r="M38" s="83"/>
      <c r="O38" s="83"/>
    </row>
    <row r="39" spans="4:15" s="82" customFormat="1" ht="15" customHeight="1">
      <c r="D39" s="83"/>
      <c r="F39" s="83"/>
      <c r="H39" s="83"/>
      <c r="J39" s="83"/>
      <c r="M39" s="83"/>
      <c r="O39" s="83"/>
    </row>
    <row r="40" spans="4:15" s="82" customFormat="1" ht="15" customHeight="1">
      <c r="D40" s="83"/>
      <c r="F40" s="83"/>
      <c r="H40" s="83"/>
      <c r="J40" s="83"/>
      <c r="M40" s="83"/>
      <c r="O40" s="83"/>
    </row>
    <row r="41" spans="4:15" s="82" customFormat="1" ht="15" customHeight="1">
      <c r="D41" s="83"/>
      <c r="F41" s="83"/>
      <c r="H41" s="83"/>
      <c r="J41" s="83"/>
      <c r="M41" s="83"/>
      <c r="O41" s="83"/>
    </row>
    <row r="42" spans="4:15" s="82" customFormat="1" ht="15" customHeight="1">
      <c r="D42" s="83"/>
      <c r="F42" s="83"/>
      <c r="H42" s="83"/>
      <c r="J42" s="83"/>
      <c r="M42" s="83"/>
      <c r="O42" s="83"/>
    </row>
    <row r="43" spans="4:15" s="82" customFormat="1" ht="15" customHeight="1">
      <c r="D43" s="83"/>
      <c r="F43" s="83"/>
      <c r="H43" s="83"/>
      <c r="J43" s="83"/>
      <c r="M43" s="83"/>
      <c r="O43" s="83"/>
    </row>
    <row r="44" spans="4:15" s="82" customFormat="1" ht="15" customHeight="1">
      <c r="D44" s="83"/>
      <c r="F44" s="83"/>
      <c r="H44" s="83"/>
      <c r="J44" s="83"/>
      <c r="M44" s="83"/>
      <c r="O44" s="83"/>
    </row>
    <row r="45" spans="4:15" s="82" customFormat="1" ht="15" customHeight="1">
      <c r="D45" s="83"/>
      <c r="F45" s="83"/>
      <c r="H45" s="83"/>
      <c r="J45" s="83"/>
      <c r="M45" s="83"/>
      <c r="O45" s="83"/>
    </row>
    <row r="46" spans="4:15" s="82" customFormat="1" ht="15" customHeight="1">
      <c r="D46" s="83"/>
      <c r="F46" s="83"/>
      <c r="H46" s="83"/>
      <c r="J46" s="83"/>
      <c r="M46" s="83"/>
      <c r="O46" s="83"/>
    </row>
    <row r="47" spans="4:15" s="82" customFormat="1" ht="15" customHeight="1">
      <c r="D47" s="83"/>
      <c r="F47" s="83"/>
      <c r="H47" s="83"/>
      <c r="J47" s="83"/>
      <c r="M47" s="83"/>
      <c r="O47" s="83"/>
    </row>
    <row r="48" spans="4:15" s="82" customFormat="1" ht="15" customHeight="1">
      <c r="D48" s="83"/>
      <c r="F48" s="83"/>
      <c r="H48" s="83"/>
      <c r="J48" s="83"/>
      <c r="M48" s="83"/>
      <c r="O48" s="83"/>
    </row>
    <row r="49" spans="4:15" s="82" customFormat="1" ht="15" customHeight="1">
      <c r="D49" s="83"/>
      <c r="F49" s="83"/>
      <c r="H49" s="83"/>
      <c r="J49" s="83"/>
      <c r="M49" s="83"/>
      <c r="O49" s="83"/>
    </row>
    <row r="50" spans="4:15" s="82" customFormat="1" ht="15" customHeight="1">
      <c r="D50" s="83"/>
      <c r="F50" s="83"/>
      <c r="H50" s="83"/>
      <c r="J50" s="83"/>
      <c r="M50" s="83"/>
      <c r="O50" s="83"/>
    </row>
    <row r="51" spans="4:15" s="82" customFormat="1" ht="15" customHeight="1">
      <c r="D51" s="83"/>
      <c r="F51" s="83"/>
      <c r="H51" s="83"/>
      <c r="J51" s="83"/>
      <c r="M51" s="83"/>
      <c r="O51" s="83"/>
    </row>
    <row r="52" spans="4:15" s="82" customFormat="1" ht="15" customHeight="1">
      <c r="D52" s="83"/>
      <c r="F52" s="83"/>
      <c r="H52" s="83"/>
      <c r="J52" s="83"/>
      <c r="M52" s="83"/>
      <c r="O52" s="83"/>
    </row>
    <row r="53" spans="4:15" s="82" customFormat="1" ht="15" customHeight="1">
      <c r="D53" s="83"/>
      <c r="F53" s="83"/>
      <c r="H53" s="83"/>
      <c r="J53" s="83"/>
      <c r="M53" s="83"/>
      <c r="O53" s="83"/>
    </row>
    <row r="54" spans="4:15" s="82" customFormat="1" ht="15" customHeight="1">
      <c r="D54" s="83"/>
      <c r="F54" s="83"/>
      <c r="H54" s="83"/>
      <c r="J54" s="83"/>
      <c r="M54" s="83"/>
      <c r="O54" s="83"/>
    </row>
    <row r="55" spans="4:15" s="82" customFormat="1" ht="15" customHeight="1">
      <c r="D55" s="83"/>
      <c r="F55" s="83"/>
      <c r="H55" s="83"/>
      <c r="J55" s="83"/>
      <c r="M55" s="83"/>
      <c r="O55" s="83"/>
    </row>
    <row r="56" spans="4:15" s="82" customFormat="1" ht="15" customHeight="1">
      <c r="D56" s="83"/>
      <c r="F56" s="83"/>
      <c r="H56" s="83"/>
      <c r="J56" s="83"/>
      <c r="M56" s="83"/>
      <c r="O56" s="83"/>
    </row>
    <row r="57" spans="4:15" s="82" customFormat="1" ht="15" customHeight="1">
      <c r="D57" s="83"/>
      <c r="F57" s="83"/>
      <c r="H57" s="83"/>
      <c r="J57" s="83"/>
      <c r="M57" s="83"/>
      <c r="O57" s="83"/>
    </row>
    <row r="58" spans="4:15" s="82" customFormat="1" ht="15" customHeight="1">
      <c r="D58" s="83"/>
      <c r="F58" s="83"/>
      <c r="H58" s="83"/>
      <c r="J58" s="83"/>
      <c r="M58" s="83"/>
      <c r="O58" s="83"/>
    </row>
    <row r="59" spans="4:15" s="82" customFormat="1" ht="15" customHeight="1">
      <c r="D59" s="83"/>
      <c r="F59" s="83"/>
      <c r="H59" s="83"/>
      <c r="J59" s="83"/>
      <c r="M59" s="83"/>
      <c r="O59" s="83"/>
    </row>
    <row r="60" spans="4:15" s="82" customFormat="1" ht="15" customHeight="1">
      <c r="D60" s="83"/>
      <c r="F60" s="83"/>
      <c r="H60" s="83"/>
      <c r="J60" s="83"/>
      <c r="M60" s="83"/>
      <c r="O60" s="83"/>
    </row>
    <row r="61" spans="4:15" s="82" customFormat="1" ht="15" customHeight="1">
      <c r="D61" s="83"/>
      <c r="F61" s="83"/>
      <c r="H61" s="83"/>
      <c r="J61" s="83"/>
      <c r="M61" s="83"/>
      <c r="O61" s="83"/>
    </row>
    <row r="62" spans="4:15" s="82" customFormat="1" ht="15" customHeight="1">
      <c r="D62" s="83"/>
      <c r="F62" s="83"/>
      <c r="H62" s="83"/>
      <c r="J62" s="83"/>
      <c r="M62" s="83"/>
      <c r="O62" s="83"/>
    </row>
    <row r="63" spans="4:15" s="82" customFormat="1" ht="15" customHeight="1">
      <c r="D63" s="83"/>
      <c r="F63" s="83"/>
      <c r="H63" s="83"/>
      <c r="J63" s="83"/>
      <c r="M63" s="83"/>
      <c r="O63" s="83"/>
    </row>
    <row r="64" spans="4:15" s="82" customFormat="1" ht="11.25">
      <c r="D64" s="83"/>
      <c r="F64" s="83"/>
      <c r="H64" s="83"/>
      <c r="J64" s="83"/>
      <c r="M64" s="83"/>
      <c r="O64" s="83"/>
    </row>
    <row r="65" spans="4:15" s="82" customFormat="1" ht="11.25">
      <c r="D65" s="83"/>
      <c r="F65" s="83"/>
      <c r="H65" s="83"/>
      <c r="J65" s="83"/>
      <c r="M65" s="83"/>
      <c r="O65" s="83"/>
    </row>
    <row r="66" spans="4:15" s="82" customFormat="1" ht="11.25">
      <c r="D66" s="83"/>
      <c r="F66" s="83"/>
      <c r="H66" s="83"/>
      <c r="J66" s="83"/>
      <c r="M66" s="83"/>
      <c r="O66" s="83"/>
    </row>
  </sheetData>
  <mergeCells count="5">
    <mergeCell ref="C5:N5"/>
    <mergeCell ref="O5:O6"/>
    <mergeCell ref="A3:N3"/>
    <mergeCell ref="A1:N1"/>
    <mergeCell ref="A5:B6"/>
  </mergeCells>
  <printOptions horizontalCentered="1"/>
  <pageMargins left="0.31496062992125984" right="0.18" top="1.1811023622047245" bottom="0.7874015748031497" header="0.15748031496062992" footer="0.5511811023622047"/>
  <pageSetup firstPageNumber="8" useFirstPageNumber="1" horizontalDpi="600" verticalDpi="600" orientation="portrait" paperSize="9" scale="70" r:id="rId1"/>
  <headerFooter alignWithMargins="0">
    <oddFooter>&amp;C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2010-08-30T01:14:01Z</dcterms:created>
  <dcterms:modified xsi:type="dcterms:W3CDTF">2010-08-30T01:14:19Z</dcterms:modified>
  <cp:category/>
  <cp:version/>
  <cp:contentType/>
  <cp:contentStatus/>
</cp:coreProperties>
</file>