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25" yWindow="240" windowWidth="16410" windowHeight="10635" activeTab="0"/>
  </bookViews>
  <sheets>
    <sheet name="미분양주택현황(2017.1)" sheetId="1" r:id="rId1"/>
  </sheets>
  <definedNames>
    <definedName name="_xlnm.Print_Area" localSheetId="0">'미분양주택현황(2017.1)'!$A$1:$N$100</definedName>
    <definedName name="_xlnm.Print_Titles" localSheetId="0">'미분양주택현황(2017.1)'!$2:$4</definedName>
  </definedNames>
  <calcPr fullCalcOnLoad="1"/>
</workbook>
</file>

<file path=xl/sharedStrings.xml><?xml version="1.0" encoding="utf-8"?>
<sst xmlns="http://schemas.openxmlformats.org/spreadsheetml/2006/main" count="170" uniqueCount="115">
  <si>
    <t>분양</t>
  </si>
  <si>
    <t>(전용면적㎡)</t>
  </si>
  <si>
    <t>시</t>
  </si>
  <si>
    <t>군/구</t>
  </si>
  <si>
    <t>읍/면/동</t>
  </si>
  <si>
    <t>소재지</t>
  </si>
  <si>
    <t>민간</t>
  </si>
  <si>
    <t>분양가
(백만원)</t>
  </si>
  <si>
    <t>총분양
가구수</t>
  </si>
  <si>
    <t>미분양가구수</t>
  </si>
  <si>
    <t>유형</t>
  </si>
  <si>
    <t>분양내용</t>
  </si>
  <si>
    <t>분양결과</t>
  </si>
  <si>
    <t>남구</t>
  </si>
  <si>
    <t>우현동</t>
  </si>
  <si>
    <t>흥해읍</t>
  </si>
  <si>
    <t>전용면적㎡</t>
  </si>
  <si>
    <t>지         역</t>
  </si>
  <si>
    <t>사업자  (전화번호)</t>
  </si>
  <si>
    <t>소                  계</t>
  </si>
  <si>
    <t>총          계</t>
  </si>
  <si>
    <t>민간
/공공</t>
  </si>
  <si>
    <t>임대
/분양</t>
  </si>
  <si>
    <t>시행사
(분양사무실)</t>
  </si>
  <si>
    <t>시공사
(공사현장)</t>
  </si>
  <si>
    <t>득량동</t>
  </si>
  <si>
    <r>
      <t>포항시 북구</t>
    </r>
    <r>
      <rPr>
        <sz val="11"/>
        <rFont val="돋움"/>
        <family val="3"/>
      </rPr>
      <t xml:space="preserve"> 득량동
(도뮤토)</t>
    </r>
  </si>
  <si>
    <r>
      <t>㈜포스코A</t>
    </r>
    <r>
      <rPr>
        <sz val="11"/>
        <rFont val="돋움"/>
        <family val="3"/>
      </rPr>
      <t>&amp;C</t>
    </r>
    <r>
      <rPr>
        <sz val="11"/>
        <rFont val="돋움"/>
        <family val="3"/>
      </rPr>
      <t xml:space="preserve">
27</t>
    </r>
    <r>
      <rPr>
        <sz val="11"/>
        <rFont val="돋움"/>
        <family val="3"/>
      </rPr>
      <t>2-1801</t>
    </r>
  </si>
  <si>
    <t>창포동</t>
  </si>
  <si>
    <t>포항시 북구 창포동 산23
(창포 메트로시티 1단지)</t>
  </si>
  <si>
    <t>포항시 북구 창포동 산23
(창포 메트로시티 2단지)</t>
  </si>
  <si>
    <r>
      <t>5</t>
    </r>
    <r>
      <rPr>
        <sz val="11"/>
        <rFont val="돋움"/>
        <family val="3"/>
      </rPr>
      <t>9.884A</t>
    </r>
  </si>
  <si>
    <r>
      <t>5</t>
    </r>
    <r>
      <rPr>
        <sz val="11"/>
        <rFont val="돋움"/>
        <family val="3"/>
      </rPr>
      <t>9.884C</t>
    </r>
  </si>
  <si>
    <r>
      <t>5</t>
    </r>
    <r>
      <rPr>
        <sz val="11"/>
        <rFont val="돋움"/>
        <family val="3"/>
      </rPr>
      <t>9.852B</t>
    </r>
  </si>
  <si>
    <r>
      <t>6</t>
    </r>
    <r>
      <rPr>
        <sz val="11"/>
        <rFont val="돋움"/>
        <family val="3"/>
      </rPr>
      <t>9.440A</t>
    </r>
  </si>
  <si>
    <t>삼도주택㈜
한림건설(주)</t>
  </si>
  <si>
    <t>삼도주택㈜
한림건설㈜</t>
  </si>
  <si>
    <t>오천읍</t>
  </si>
  <si>
    <t>남구 오천읍 문덕리 307-1
(오천 정림다채움)</t>
  </si>
  <si>
    <t>㈜정림건설</t>
  </si>
  <si>
    <t>우현동</t>
  </si>
  <si>
    <t>포항시 북구 우현동 128
(우현2차 금성굿모닝)</t>
  </si>
  <si>
    <t>㈜금성주택건설</t>
  </si>
  <si>
    <t>2016.03
(2014.7.28
~2014.7.30)</t>
  </si>
  <si>
    <t>흥해읍</t>
  </si>
  <si>
    <t>금아건설㈜</t>
  </si>
  <si>
    <t>포항시 북구 흥해읍 옥성리 176-1
(금아드림팰리스)</t>
  </si>
  <si>
    <t>2015.09
(2014.10.21
~2014.10.23)</t>
  </si>
  <si>
    <t>2018.03
(2014.07.08
~2014.07.10)</t>
  </si>
  <si>
    <t>2018.03
(2014.07.08
~2014.07.10)</t>
  </si>
  <si>
    <t>대잠동</t>
  </si>
  <si>
    <t>포항시 남구 대잠동 98-46
(포항자이)</t>
  </si>
  <si>
    <t>GS건설㈜</t>
  </si>
  <si>
    <t>포항시 북구 흥해읍 초곡리 포항 초곡지구 88-1블록
(초곡 지엔하임)</t>
  </si>
  <si>
    <t>계룡건설산업㈜</t>
  </si>
  <si>
    <t>㈜문장건설</t>
  </si>
  <si>
    <t>2018.08.
(2015.12.07
~12.09)</t>
  </si>
  <si>
    <r>
      <t>2</t>
    </r>
    <r>
      <rPr>
        <sz val="11"/>
        <rFont val="돋움"/>
        <family val="3"/>
      </rPr>
      <t xml:space="preserve">011.01
(2008.08.01
~08.03) </t>
    </r>
  </si>
  <si>
    <t>2018. 09
(2015.12.01
~2015.12.03)</t>
  </si>
  <si>
    <t>포항시 북구 우현지구 
(더 휴)</t>
  </si>
  <si>
    <t>동해면</t>
  </si>
  <si>
    <t>포항시 북구 동해지구 
(포항 코아루 블루인시티)</t>
  </si>
  <si>
    <t>2018.02
(2015.12.17
~2015.12.21.)</t>
  </si>
  <si>
    <t>2017.12
(2015.12.17
~2015.12.21)</t>
  </si>
  <si>
    <t>신영건설㈜</t>
  </si>
  <si>
    <t>영진건설㈜</t>
  </si>
  <si>
    <t>2018.07
(2015.12.03
~2015.12.07)</t>
  </si>
  <si>
    <t>흥해읍</t>
  </si>
  <si>
    <r>
      <t xml:space="preserve">포항시 북구 우현동 산76
</t>
    </r>
    <r>
      <rPr>
        <sz val="10"/>
        <rFont val="돋움"/>
        <family val="3"/>
      </rPr>
      <t>(우현 우방아이유쉘 센트럴)</t>
    </r>
  </si>
  <si>
    <t>포항시 북구 흥해읍 초곡리 포항 초곡지구 89블럭 1롯트(계룡 리슈빌)</t>
  </si>
  <si>
    <t>2018.07
(2016.2.18
~2016.2.23)</t>
  </si>
  <si>
    <t>효자동</t>
  </si>
  <si>
    <t>남구 오천읍 
(오천 신문덕코아루)</t>
  </si>
  <si>
    <t>남구 대이동
(트리비아타 인 지곡)</t>
  </si>
  <si>
    <t>㈜대송</t>
  </si>
  <si>
    <t>대우조선해양건설(주)</t>
  </si>
  <si>
    <t xml:space="preserve">2017.03
(2016.3.24
~3.29) </t>
  </si>
  <si>
    <t xml:space="preserve">2018.12
(2016.03.31
~04.04) </t>
  </si>
  <si>
    <t>포항시 북구 흥해읍 초곡리 포항 초곡지구 85블록1롯트(초곡 화산 살례)</t>
  </si>
  <si>
    <t>우현동</t>
  </si>
  <si>
    <t>임대</t>
  </si>
  <si>
    <t>공공</t>
  </si>
  <si>
    <t>㈜우방</t>
  </si>
  <si>
    <t>㈜화산건설</t>
  </si>
  <si>
    <t>㈜구산건설</t>
  </si>
  <si>
    <t>포항시 북구 우현1지구 28-1B 4L</t>
  </si>
  <si>
    <t>2018.06
(2016.05.16
~2016.05.22)</t>
  </si>
  <si>
    <t>2018.03
(2016.06.02
~2016.06.06)</t>
  </si>
  <si>
    <t>남구 오천읍 
(오천 서희스타힐스)</t>
  </si>
  <si>
    <t>㈜서희건설</t>
  </si>
  <si>
    <t xml:space="preserve">2018.12
(2016.08.31
~09.04) </t>
  </si>
  <si>
    <t>2017.1.31기준</t>
  </si>
  <si>
    <t>㈜정림건설</t>
  </si>
  <si>
    <t>㈜하나자산신탁</t>
  </si>
  <si>
    <t>㈜한국토지신탁</t>
  </si>
  <si>
    <t>오천지역주택조합</t>
  </si>
  <si>
    <t>P&amp;D 컴퍼니</t>
  </si>
  <si>
    <t>삼도주택(주)
한림건설㈜</t>
  </si>
  <si>
    <t>삼도주택㈜
한림건설㈜</t>
  </si>
  <si>
    <t>㈜금성
273-4545</t>
  </si>
  <si>
    <t>금아건설㈜</t>
  </si>
  <si>
    <t>계룡건설산업㈜</t>
  </si>
  <si>
    <t>㈜문장건설</t>
  </si>
  <si>
    <t>㈜해성디엔씨</t>
  </si>
  <si>
    <t>삼덕이엔씨㈜</t>
  </si>
  <si>
    <t>토르시디(유)</t>
  </si>
  <si>
    <t>북구</t>
  </si>
  <si>
    <t>남     구     지       역        소        계(6개 사업장)</t>
  </si>
  <si>
    <t>북      구     지       역       소        계(11개 사업장)</t>
  </si>
  <si>
    <t>포항시</t>
  </si>
  <si>
    <r>
      <t xml:space="preserve">당해월
</t>
    </r>
    <r>
      <rPr>
        <b/>
        <sz val="9"/>
        <rFont val="돋움"/>
        <family val="3"/>
      </rPr>
      <t>(2017.01)</t>
    </r>
  </si>
  <si>
    <r>
      <t xml:space="preserve">전 월
</t>
    </r>
    <r>
      <rPr>
        <b/>
        <sz val="10"/>
        <rFont val="돋움"/>
        <family val="3"/>
      </rPr>
      <t>(2016.12)</t>
    </r>
  </si>
  <si>
    <t>□ 업체별 미분양 현황['17.01]</t>
  </si>
  <si>
    <t xml:space="preserve">2017.02.
(2014.10.06
~10.08) </t>
  </si>
  <si>
    <t>입주예정일
(분양
청약기간)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</si>
</sst>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년&quot;\ m&quot;월&quot;\ d&quot;일&quot;"/>
    <numFmt numFmtId="178" formatCode="#,##0;[Red]#,##0"/>
    <numFmt numFmtId="179" formatCode="0_);\(0\)"/>
    <numFmt numFmtId="180" formatCode="#,##0_);[Red]\(#,##0\)"/>
    <numFmt numFmtId="181" formatCode="#,##0_);\(#,##0\)"/>
    <numFmt numFmtId="182" formatCode="#,##0.0000_ "/>
    <numFmt numFmtId="183" formatCode="0_ "/>
    <numFmt numFmtId="184" formatCode="0.0%"/>
    <numFmt numFmtId="185" formatCode="0.0_ "/>
    <numFmt numFmtId="186" formatCode="0.00_ "/>
    <numFmt numFmtId="187" formatCode="0.00_);[Red]\(0.00\)"/>
    <numFmt numFmtId="188" formatCode="#,##0.00_ 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2"/>
      <name val="Cambria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CD3E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187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Alignment="1">
      <alignment horizontal="right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83" fontId="0" fillId="33" borderId="17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 wrapText="1"/>
    </xf>
    <xf numFmtId="180" fontId="0" fillId="33" borderId="17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83" fontId="0" fillId="33" borderId="18" xfId="0" applyNumberFormat="1" applyFont="1" applyFill="1" applyBorder="1" applyAlignment="1">
      <alignment horizontal="center" vertical="center" wrapText="1"/>
    </xf>
    <xf numFmtId="176" fontId="0" fillId="33" borderId="18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183" fontId="0" fillId="33" borderId="19" xfId="0" applyNumberFormat="1" applyFont="1" applyFill="1" applyBorder="1" applyAlignment="1">
      <alignment horizontal="center" vertical="center" wrapText="1"/>
    </xf>
    <xf numFmtId="186" fontId="0" fillId="33" borderId="18" xfId="0" applyNumberFormat="1" applyFont="1" applyFill="1" applyBorder="1" applyAlignment="1">
      <alignment horizontal="center" vertical="center" wrapText="1"/>
    </xf>
    <xf numFmtId="186" fontId="0" fillId="33" borderId="17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176" fontId="0" fillId="33" borderId="17" xfId="0" applyNumberFormat="1" applyFill="1" applyBorder="1" applyAlignment="1">
      <alignment horizontal="center" vertical="center" wrapText="1"/>
    </xf>
    <xf numFmtId="180" fontId="0" fillId="33" borderId="17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176" fontId="2" fillId="34" borderId="20" xfId="0" applyNumberFormat="1" applyFont="1" applyFill="1" applyBorder="1" applyAlignment="1">
      <alignment horizontal="right" vertical="center" wrapText="1"/>
    </xf>
    <xf numFmtId="176" fontId="2" fillId="34" borderId="17" xfId="0" applyNumberFormat="1" applyFont="1" applyFill="1" applyBorder="1" applyAlignment="1">
      <alignment horizontal="right" vertical="center" wrapText="1"/>
    </xf>
    <xf numFmtId="176" fontId="2" fillId="34" borderId="18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0" fillId="33" borderId="25" xfId="0" applyNumberForma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0" fillId="33" borderId="30" xfId="0" applyNumberFormat="1" applyFont="1" applyFill="1" applyBorder="1" applyAlignment="1">
      <alignment horizontal="center" vertical="center" wrapText="1"/>
    </xf>
    <xf numFmtId="187" fontId="2" fillId="32" borderId="31" xfId="0" applyNumberFormat="1" applyFont="1" applyFill="1" applyBorder="1" applyAlignment="1">
      <alignment horizontal="center" vertical="center"/>
    </xf>
    <xf numFmtId="187" fontId="2" fillId="32" borderId="32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176" fontId="2" fillId="32" borderId="19" xfId="0" applyNumberFormat="1" applyFont="1" applyFill="1" applyBorder="1" applyAlignment="1">
      <alignment horizontal="center" vertical="center" wrapText="1"/>
    </xf>
    <xf numFmtId="176" fontId="2" fillId="32" borderId="33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80" fontId="2" fillId="32" borderId="19" xfId="0" applyNumberFormat="1" applyFont="1" applyFill="1" applyBorder="1" applyAlignment="1">
      <alignment horizontal="center" vertical="center" wrapText="1"/>
    </xf>
    <xf numFmtId="180" fontId="2" fillId="32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0" fillId="33" borderId="30" xfId="0" applyNumberFormat="1" applyFill="1" applyBorder="1" applyAlignment="1">
      <alignment horizontal="center" vertical="center" wrapText="1"/>
    </xf>
    <xf numFmtId="187" fontId="2" fillId="32" borderId="19" xfId="0" applyNumberFormat="1" applyFont="1" applyFill="1" applyBorder="1" applyAlignment="1">
      <alignment horizontal="center" vertical="center" wrapText="1"/>
    </xf>
    <xf numFmtId="187" fontId="2" fillId="32" borderId="33" xfId="0" applyNumberFormat="1" applyFont="1" applyFill="1" applyBorder="1" applyAlignment="1">
      <alignment horizontal="center" vertical="center" wrapText="1"/>
    </xf>
    <xf numFmtId="176" fontId="2" fillId="32" borderId="27" xfId="0" applyNumberFormat="1" applyFont="1" applyFill="1" applyBorder="1" applyAlignment="1">
      <alignment horizontal="center" vertical="center" wrapText="1"/>
    </xf>
    <xf numFmtId="176" fontId="2" fillId="32" borderId="29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 wrapText="1"/>
    </xf>
    <xf numFmtId="176" fontId="2" fillId="32" borderId="31" xfId="0" applyNumberFormat="1" applyFont="1" applyFill="1" applyBorder="1" applyAlignment="1">
      <alignment horizontal="center" vertical="center"/>
    </xf>
    <xf numFmtId="176" fontId="2" fillId="32" borderId="39" xfId="0" applyNumberFormat="1" applyFont="1" applyFill="1" applyBorder="1" applyAlignment="1">
      <alignment horizontal="center" vertical="center"/>
    </xf>
    <xf numFmtId="176" fontId="2" fillId="32" borderId="32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SheetLayoutView="100" workbookViewId="0" topLeftCell="A1">
      <selection activeCell="A1" sqref="A1:M1"/>
    </sheetView>
  </sheetViews>
  <sheetFormatPr defaultColWidth="8.88671875" defaultRowHeight="13.5"/>
  <cols>
    <col min="1" max="3" width="8.88671875" style="4" customWidth="1"/>
    <col min="4" max="4" width="21.4453125" style="4" customWidth="1"/>
    <col min="5" max="5" width="13.99609375" style="4" customWidth="1"/>
    <col min="6" max="6" width="14.21484375" style="4" customWidth="1"/>
    <col min="7" max="8" width="5.88671875" style="4" bestFit="1" customWidth="1"/>
    <col min="9" max="9" width="10.4453125" style="7" bestFit="1" customWidth="1"/>
    <col min="10" max="10" width="12.4453125" style="16" bestFit="1" customWidth="1"/>
    <col min="11" max="11" width="8.4453125" style="8" bestFit="1" customWidth="1"/>
    <col min="12" max="12" width="7.3359375" style="8" bestFit="1" customWidth="1"/>
    <col min="13" max="13" width="8.6640625" style="8" bestFit="1" customWidth="1"/>
    <col min="14" max="14" width="13.21484375" style="9" customWidth="1"/>
    <col min="15" max="15" width="15.10546875" style="5" hidden="1" customWidth="1"/>
    <col min="16" max="16" width="12.3359375" style="6" hidden="1" customWidth="1"/>
    <col min="17" max="17" width="17.5546875" style="5" customWidth="1"/>
    <col min="18" max="16384" width="8.88671875" style="5" customWidth="1"/>
  </cols>
  <sheetData>
    <row r="1" spans="1:16" s="1" customFormat="1" ht="64.5" customHeight="1" thickBot="1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9" t="s">
        <v>91</v>
      </c>
      <c r="P1" s="2"/>
    </row>
    <row r="2" spans="1:16" s="10" customFormat="1" ht="24.75" customHeight="1">
      <c r="A2" s="82" t="s">
        <v>17</v>
      </c>
      <c r="B2" s="83"/>
      <c r="C2" s="84"/>
      <c r="D2" s="79" t="s">
        <v>5</v>
      </c>
      <c r="E2" s="72" t="s">
        <v>18</v>
      </c>
      <c r="F2" s="73"/>
      <c r="G2" s="87" t="s">
        <v>10</v>
      </c>
      <c r="H2" s="84"/>
      <c r="I2" s="66" t="s">
        <v>11</v>
      </c>
      <c r="J2" s="67"/>
      <c r="K2" s="98" t="s">
        <v>12</v>
      </c>
      <c r="L2" s="99"/>
      <c r="M2" s="100"/>
      <c r="N2" s="95" t="s">
        <v>114</v>
      </c>
      <c r="P2" s="11"/>
    </row>
    <row r="3" spans="1:16" s="4" customFormat="1" ht="21" customHeight="1">
      <c r="A3" s="85" t="s">
        <v>2</v>
      </c>
      <c r="B3" s="68" t="s">
        <v>3</v>
      </c>
      <c r="C3" s="68" t="s">
        <v>4</v>
      </c>
      <c r="D3" s="80"/>
      <c r="E3" s="68" t="s">
        <v>24</v>
      </c>
      <c r="F3" s="68" t="s">
        <v>23</v>
      </c>
      <c r="G3" s="68" t="s">
        <v>21</v>
      </c>
      <c r="H3" s="68" t="s">
        <v>22</v>
      </c>
      <c r="I3" s="91" t="s">
        <v>16</v>
      </c>
      <c r="J3" s="74" t="s">
        <v>7</v>
      </c>
      <c r="K3" s="70" t="s">
        <v>8</v>
      </c>
      <c r="L3" s="93" t="s">
        <v>9</v>
      </c>
      <c r="M3" s="94"/>
      <c r="N3" s="96"/>
      <c r="O3" s="12" t="s">
        <v>1</v>
      </c>
      <c r="P3" s="3"/>
    </row>
    <row r="4" spans="1:16" s="4" customFormat="1" ht="33.75" customHeight="1" thickBot="1">
      <c r="A4" s="86"/>
      <c r="B4" s="69"/>
      <c r="C4" s="69"/>
      <c r="D4" s="69"/>
      <c r="E4" s="69"/>
      <c r="F4" s="69"/>
      <c r="G4" s="69"/>
      <c r="H4" s="69"/>
      <c r="I4" s="92"/>
      <c r="J4" s="75"/>
      <c r="K4" s="71"/>
      <c r="L4" s="17" t="s">
        <v>111</v>
      </c>
      <c r="M4" s="17" t="s">
        <v>110</v>
      </c>
      <c r="N4" s="97"/>
      <c r="O4" s="12"/>
      <c r="P4" s="3"/>
    </row>
    <row r="5" spans="1:17" s="4" customFormat="1" ht="30" customHeight="1" thickBot="1" thickTop="1">
      <c r="A5" s="22"/>
      <c r="B5" s="76" t="s">
        <v>20</v>
      </c>
      <c r="C5" s="77"/>
      <c r="D5" s="77"/>
      <c r="E5" s="77"/>
      <c r="F5" s="77"/>
      <c r="G5" s="77"/>
      <c r="H5" s="77"/>
      <c r="I5" s="77"/>
      <c r="J5" s="78"/>
      <c r="K5" s="14">
        <f>SUM(K46+K100)</f>
        <v>9186</v>
      </c>
      <c r="L5" s="14">
        <f>L46+L100</f>
        <v>1564</v>
      </c>
      <c r="M5" s="15">
        <f>M46+M100</f>
        <v>1562</v>
      </c>
      <c r="N5" s="23"/>
      <c r="O5" s="12"/>
      <c r="P5" s="3"/>
      <c r="Q5" s="21">
        <f>M5-L5</f>
        <v>-2</v>
      </c>
    </row>
    <row r="6" spans="1:17" ht="14.25" customHeight="1" thickTop="1">
      <c r="A6" s="48" t="s">
        <v>109</v>
      </c>
      <c r="B6" s="88" t="s">
        <v>13</v>
      </c>
      <c r="C6" s="63" t="s">
        <v>37</v>
      </c>
      <c r="D6" s="63" t="s">
        <v>38</v>
      </c>
      <c r="E6" s="81" t="s">
        <v>39</v>
      </c>
      <c r="F6" s="81" t="s">
        <v>92</v>
      </c>
      <c r="G6" s="54" t="s">
        <v>6</v>
      </c>
      <c r="H6" s="54" t="s">
        <v>0</v>
      </c>
      <c r="I6" s="27">
        <v>82.5253</v>
      </c>
      <c r="J6" s="28">
        <v>247.1</v>
      </c>
      <c r="K6" s="29">
        <v>114</v>
      </c>
      <c r="L6" s="29">
        <v>0</v>
      </c>
      <c r="M6" s="29">
        <v>12</v>
      </c>
      <c r="N6" s="58" t="s">
        <v>113</v>
      </c>
      <c r="O6" s="13"/>
      <c r="Q6" s="21"/>
    </row>
    <row r="7" spans="1:17" ht="14.25" customHeight="1">
      <c r="A7" s="49"/>
      <c r="B7" s="88"/>
      <c r="C7" s="52"/>
      <c r="D7" s="52"/>
      <c r="E7" s="54"/>
      <c r="F7" s="54"/>
      <c r="G7" s="54"/>
      <c r="H7" s="54"/>
      <c r="I7" s="27">
        <v>74.1148</v>
      </c>
      <c r="J7" s="28">
        <v>213.5</v>
      </c>
      <c r="K7" s="29">
        <v>154</v>
      </c>
      <c r="L7" s="29">
        <v>0</v>
      </c>
      <c r="M7" s="29">
        <v>7</v>
      </c>
      <c r="N7" s="90"/>
      <c r="O7" s="13"/>
      <c r="Q7" s="21"/>
    </row>
    <row r="8" spans="1:17" ht="14.25" customHeight="1">
      <c r="A8" s="49"/>
      <c r="B8" s="88"/>
      <c r="C8" s="52"/>
      <c r="D8" s="52"/>
      <c r="E8" s="54"/>
      <c r="F8" s="54"/>
      <c r="G8" s="54"/>
      <c r="H8" s="54"/>
      <c r="I8" s="27">
        <v>66.8781</v>
      </c>
      <c r="J8" s="28">
        <v>192.9</v>
      </c>
      <c r="K8" s="29">
        <v>98</v>
      </c>
      <c r="L8" s="29">
        <v>0</v>
      </c>
      <c r="M8" s="29">
        <v>3</v>
      </c>
      <c r="N8" s="90"/>
      <c r="O8" s="13"/>
      <c r="Q8" s="21"/>
    </row>
    <row r="9" spans="1:18" ht="14.25" customHeight="1">
      <c r="A9" s="49"/>
      <c r="B9" s="88"/>
      <c r="C9" s="52"/>
      <c r="D9" s="52"/>
      <c r="E9" s="54"/>
      <c r="F9" s="54"/>
      <c r="G9" s="54"/>
      <c r="H9" s="54"/>
      <c r="I9" s="27">
        <v>66.8239</v>
      </c>
      <c r="J9" s="28">
        <v>201.6</v>
      </c>
      <c r="K9" s="29">
        <v>16</v>
      </c>
      <c r="L9" s="29">
        <v>1</v>
      </c>
      <c r="M9" s="29">
        <v>4</v>
      </c>
      <c r="N9" s="90"/>
      <c r="O9" s="13"/>
      <c r="Q9" s="21"/>
      <c r="R9" s="20"/>
    </row>
    <row r="10" spans="1:17" ht="14.25" customHeight="1">
      <c r="A10" s="49"/>
      <c r="B10" s="88"/>
      <c r="C10" s="52"/>
      <c r="D10" s="52"/>
      <c r="E10" s="108" t="s">
        <v>19</v>
      </c>
      <c r="F10" s="108"/>
      <c r="G10" s="108"/>
      <c r="H10" s="108"/>
      <c r="I10" s="108"/>
      <c r="J10" s="108"/>
      <c r="K10" s="45">
        <f>SUM(K6:K9)</f>
        <v>382</v>
      </c>
      <c r="L10" s="45">
        <v>1</v>
      </c>
      <c r="M10" s="45">
        <f>SUM(M6:M9)</f>
        <v>26</v>
      </c>
      <c r="N10" s="90"/>
      <c r="O10" s="13"/>
      <c r="Q10" s="21"/>
    </row>
    <row r="11" spans="1:17" ht="14.25" customHeight="1">
      <c r="A11" s="49"/>
      <c r="B11" s="88"/>
      <c r="C11" s="63" t="s">
        <v>50</v>
      </c>
      <c r="D11" s="63" t="s">
        <v>51</v>
      </c>
      <c r="E11" s="63" t="s">
        <v>52</v>
      </c>
      <c r="F11" s="63" t="s">
        <v>93</v>
      </c>
      <c r="G11" s="56" t="s">
        <v>6</v>
      </c>
      <c r="H11" s="56" t="s">
        <v>0</v>
      </c>
      <c r="I11" s="30">
        <v>72.9179</v>
      </c>
      <c r="J11" s="31">
        <v>290</v>
      </c>
      <c r="K11" s="32">
        <v>250</v>
      </c>
      <c r="L11" s="32">
        <v>19</v>
      </c>
      <c r="M11" s="32">
        <v>18</v>
      </c>
      <c r="N11" s="58" t="s">
        <v>56</v>
      </c>
      <c r="O11" s="13"/>
      <c r="Q11" s="21"/>
    </row>
    <row r="12" spans="1:17" ht="14.25" customHeight="1">
      <c r="A12" s="49"/>
      <c r="B12" s="88"/>
      <c r="C12" s="57"/>
      <c r="D12" s="57"/>
      <c r="E12" s="57"/>
      <c r="F12" s="57"/>
      <c r="G12" s="57"/>
      <c r="H12" s="57"/>
      <c r="I12" s="30">
        <v>72.9547</v>
      </c>
      <c r="J12" s="31">
        <v>293</v>
      </c>
      <c r="K12" s="32">
        <v>126</v>
      </c>
      <c r="L12" s="32">
        <v>1</v>
      </c>
      <c r="M12" s="32">
        <v>1</v>
      </c>
      <c r="N12" s="65"/>
      <c r="O12" s="13"/>
      <c r="Q12" s="21"/>
    </row>
    <row r="13" spans="1:17" ht="14.25" customHeight="1">
      <c r="A13" s="49"/>
      <c r="B13" s="88"/>
      <c r="C13" s="57"/>
      <c r="D13" s="57"/>
      <c r="E13" s="57"/>
      <c r="F13" s="57"/>
      <c r="G13" s="57"/>
      <c r="H13" s="57"/>
      <c r="I13" s="30">
        <v>84.9526</v>
      </c>
      <c r="J13" s="31">
        <v>328</v>
      </c>
      <c r="K13" s="32">
        <v>495</v>
      </c>
      <c r="L13" s="32">
        <v>12</v>
      </c>
      <c r="M13" s="32">
        <v>8</v>
      </c>
      <c r="N13" s="65"/>
      <c r="O13" s="13"/>
      <c r="Q13" s="21"/>
    </row>
    <row r="14" spans="1:17" ht="14.25" customHeight="1">
      <c r="A14" s="49"/>
      <c r="B14" s="88"/>
      <c r="C14" s="57"/>
      <c r="D14" s="57"/>
      <c r="E14" s="57"/>
      <c r="F14" s="57"/>
      <c r="G14" s="57"/>
      <c r="H14" s="57"/>
      <c r="I14" s="33">
        <v>84.9625</v>
      </c>
      <c r="J14" s="31">
        <v>334</v>
      </c>
      <c r="K14" s="32">
        <v>224</v>
      </c>
      <c r="L14" s="32">
        <v>2</v>
      </c>
      <c r="M14" s="32">
        <v>2</v>
      </c>
      <c r="N14" s="65"/>
      <c r="O14" s="13"/>
      <c r="Q14" s="21"/>
    </row>
    <row r="15" spans="1:17" ht="14.25" customHeight="1">
      <c r="A15" s="49"/>
      <c r="B15" s="88"/>
      <c r="C15" s="57"/>
      <c r="D15" s="57"/>
      <c r="E15" s="57"/>
      <c r="F15" s="57"/>
      <c r="G15" s="57"/>
      <c r="H15" s="57"/>
      <c r="I15" s="30">
        <v>84.9388</v>
      </c>
      <c r="J15" s="31">
        <v>332</v>
      </c>
      <c r="K15" s="32">
        <v>212</v>
      </c>
      <c r="L15" s="32">
        <v>0</v>
      </c>
      <c r="M15" s="32">
        <v>0</v>
      </c>
      <c r="N15" s="65"/>
      <c r="O15" s="13"/>
      <c r="Q15" s="21"/>
    </row>
    <row r="16" spans="1:17" ht="14.25" customHeight="1">
      <c r="A16" s="49"/>
      <c r="B16" s="88"/>
      <c r="C16" s="57"/>
      <c r="D16" s="57"/>
      <c r="E16" s="57"/>
      <c r="F16" s="57"/>
      <c r="G16" s="57"/>
      <c r="H16" s="57"/>
      <c r="I16" s="33">
        <v>98.1682</v>
      </c>
      <c r="J16" s="31">
        <v>552</v>
      </c>
      <c r="K16" s="32">
        <v>183</v>
      </c>
      <c r="L16" s="32">
        <v>0</v>
      </c>
      <c r="M16" s="32">
        <v>0</v>
      </c>
      <c r="N16" s="65"/>
      <c r="O16" s="13"/>
      <c r="Q16" s="21"/>
    </row>
    <row r="17" spans="1:17" ht="14.25" customHeight="1">
      <c r="A17" s="49"/>
      <c r="B17" s="88"/>
      <c r="C17" s="57"/>
      <c r="D17" s="57"/>
      <c r="E17" s="57"/>
      <c r="F17" s="57"/>
      <c r="G17" s="57"/>
      <c r="H17" s="57"/>
      <c r="I17" s="33">
        <v>113.7229</v>
      </c>
      <c r="J17" s="31">
        <v>426</v>
      </c>
      <c r="K17" s="32">
        <v>61</v>
      </c>
      <c r="L17" s="32">
        <v>0</v>
      </c>
      <c r="M17" s="32">
        <v>0</v>
      </c>
      <c r="N17" s="65"/>
      <c r="O17" s="13"/>
      <c r="Q17" s="21"/>
    </row>
    <row r="18" spans="1:17" ht="14.25" customHeight="1">
      <c r="A18" s="49"/>
      <c r="B18" s="88"/>
      <c r="C18" s="57"/>
      <c r="D18" s="57"/>
      <c r="E18" s="57"/>
      <c r="F18" s="57"/>
      <c r="G18" s="57"/>
      <c r="H18" s="57"/>
      <c r="I18" s="33">
        <v>105.9618</v>
      </c>
      <c r="J18" s="31">
        <v>552</v>
      </c>
      <c r="K18" s="32">
        <v>3</v>
      </c>
      <c r="L18" s="32">
        <v>0</v>
      </c>
      <c r="M18" s="32">
        <v>0</v>
      </c>
      <c r="N18" s="65"/>
      <c r="O18" s="13"/>
      <c r="Q18" s="21"/>
    </row>
    <row r="19" spans="1:17" ht="14.25" customHeight="1">
      <c r="A19" s="49"/>
      <c r="B19" s="88"/>
      <c r="C19" s="57"/>
      <c r="D19" s="57"/>
      <c r="E19" s="57"/>
      <c r="F19" s="57"/>
      <c r="G19" s="57"/>
      <c r="H19" s="57"/>
      <c r="I19" s="33">
        <v>113.9333</v>
      </c>
      <c r="J19" s="31">
        <v>557</v>
      </c>
      <c r="K19" s="32">
        <v>4</v>
      </c>
      <c r="L19" s="32">
        <v>0</v>
      </c>
      <c r="M19" s="32">
        <v>0</v>
      </c>
      <c r="N19" s="65"/>
      <c r="O19" s="13"/>
      <c r="Q19" s="21"/>
    </row>
    <row r="20" spans="1:17" ht="14.25" customHeight="1">
      <c r="A20" s="49"/>
      <c r="B20" s="88"/>
      <c r="C20" s="57"/>
      <c r="D20" s="57"/>
      <c r="E20" s="57"/>
      <c r="F20" s="57"/>
      <c r="G20" s="57"/>
      <c r="H20" s="57"/>
      <c r="I20" s="33">
        <v>113.9527</v>
      </c>
      <c r="J20" s="31">
        <v>558</v>
      </c>
      <c r="K20" s="32">
        <v>3</v>
      </c>
      <c r="L20" s="32">
        <v>0</v>
      </c>
      <c r="M20" s="32">
        <v>0</v>
      </c>
      <c r="N20" s="65"/>
      <c r="O20" s="13"/>
      <c r="Q20" s="21"/>
    </row>
    <row r="21" spans="1:17" ht="14.25" customHeight="1">
      <c r="A21" s="49"/>
      <c r="B21" s="88"/>
      <c r="C21" s="57"/>
      <c r="D21" s="57"/>
      <c r="E21" s="57"/>
      <c r="F21" s="57"/>
      <c r="G21" s="57"/>
      <c r="H21" s="57"/>
      <c r="I21" s="33">
        <v>113.9527</v>
      </c>
      <c r="J21" s="31">
        <v>558</v>
      </c>
      <c r="K21" s="32">
        <v>2</v>
      </c>
      <c r="L21" s="32">
        <v>0</v>
      </c>
      <c r="M21" s="32">
        <v>0</v>
      </c>
      <c r="N21" s="65"/>
      <c r="O21" s="13"/>
      <c r="Q21" s="21"/>
    </row>
    <row r="22" spans="1:17" ht="14.25" customHeight="1">
      <c r="A22" s="49"/>
      <c r="B22" s="88"/>
      <c r="C22" s="57"/>
      <c r="D22" s="57"/>
      <c r="E22" s="64"/>
      <c r="F22" s="64"/>
      <c r="G22" s="64"/>
      <c r="H22" s="64"/>
      <c r="I22" s="33">
        <v>135.1984</v>
      </c>
      <c r="J22" s="31">
        <v>659</v>
      </c>
      <c r="K22" s="32">
        <v>4</v>
      </c>
      <c r="L22" s="32">
        <v>0</v>
      </c>
      <c r="M22" s="32">
        <v>0</v>
      </c>
      <c r="N22" s="65"/>
      <c r="O22" s="13"/>
      <c r="Q22" s="21"/>
    </row>
    <row r="23" spans="1:17" ht="14.25" customHeight="1">
      <c r="A23" s="49"/>
      <c r="B23" s="88"/>
      <c r="C23" s="64"/>
      <c r="D23" s="64"/>
      <c r="E23" s="60" t="s">
        <v>19</v>
      </c>
      <c r="F23" s="61"/>
      <c r="G23" s="61"/>
      <c r="H23" s="61"/>
      <c r="I23" s="61"/>
      <c r="J23" s="62"/>
      <c r="K23" s="46">
        <f>SUM(K11:K22)</f>
        <v>1567</v>
      </c>
      <c r="L23" s="46">
        <v>34</v>
      </c>
      <c r="M23" s="46">
        <f>SUM(M11:M22)</f>
        <v>29</v>
      </c>
      <c r="N23" s="59"/>
      <c r="O23" s="13"/>
      <c r="Q23" s="21"/>
    </row>
    <row r="24" spans="1:17" ht="14.25" customHeight="1">
      <c r="A24" s="49"/>
      <c r="B24" s="88"/>
      <c r="C24" s="63" t="s">
        <v>60</v>
      </c>
      <c r="D24" s="63" t="s">
        <v>61</v>
      </c>
      <c r="E24" s="63" t="s">
        <v>64</v>
      </c>
      <c r="F24" s="63" t="s">
        <v>94</v>
      </c>
      <c r="G24" s="56" t="s">
        <v>6</v>
      </c>
      <c r="H24" s="56" t="s">
        <v>0</v>
      </c>
      <c r="I24" s="30">
        <v>59.8926</v>
      </c>
      <c r="J24" s="31">
        <v>149</v>
      </c>
      <c r="K24" s="32">
        <v>164</v>
      </c>
      <c r="L24" s="32">
        <v>11</v>
      </c>
      <c r="M24" s="32">
        <v>11</v>
      </c>
      <c r="N24" s="58" t="s">
        <v>62</v>
      </c>
      <c r="O24" s="13"/>
      <c r="Q24" s="21"/>
    </row>
    <row r="25" spans="1:17" ht="14.25" customHeight="1">
      <c r="A25" s="49"/>
      <c r="B25" s="88"/>
      <c r="C25" s="57"/>
      <c r="D25" s="57"/>
      <c r="E25" s="57"/>
      <c r="F25" s="57"/>
      <c r="G25" s="57"/>
      <c r="H25" s="57"/>
      <c r="I25" s="33">
        <v>59.9937</v>
      </c>
      <c r="J25" s="31">
        <v>150</v>
      </c>
      <c r="K25" s="32">
        <v>83</v>
      </c>
      <c r="L25" s="32">
        <v>1</v>
      </c>
      <c r="M25" s="32">
        <v>1</v>
      </c>
      <c r="N25" s="65"/>
      <c r="O25" s="13"/>
      <c r="Q25" s="21"/>
    </row>
    <row r="26" spans="1:17" ht="14.25" customHeight="1">
      <c r="A26" s="49"/>
      <c r="B26" s="88"/>
      <c r="C26" s="57"/>
      <c r="D26" s="57"/>
      <c r="E26" s="57"/>
      <c r="F26" s="57"/>
      <c r="G26" s="57"/>
      <c r="H26" s="57"/>
      <c r="I26" s="33">
        <v>74.9527</v>
      </c>
      <c r="J26" s="31">
        <v>183</v>
      </c>
      <c r="K26" s="32">
        <v>221</v>
      </c>
      <c r="L26" s="32">
        <v>74</v>
      </c>
      <c r="M26" s="32">
        <v>73</v>
      </c>
      <c r="N26" s="65"/>
      <c r="O26" s="13"/>
      <c r="Q26" s="21"/>
    </row>
    <row r="27" spans="1:17" ht="14.25" customHeight="1">
      <c r="A27" s="49"/>
      <c r="B27" s="88"/>
      <c r="C27" s="57"/>
      <c r="D27" s="57"/>
      <c r="E27" s="57"/>
      <c r="F27" s="57"/>
      <c r="G27" s="57"/>
      <c r="H27" s="57"/>
      <c r="I27" s="33">
        <v>84.9812</v>
      </c>
      <c r="J27" s="31">
        <v>208</v>
      </c>
      <c r="K27" s="32">
        <v>220</v>
      </c>
      <c r="L27" s="32">
        <v>71</v>
      </c>
      <c r="M27" s="32">
        <v>71</v>
      </c>
      <c r="N27" s="65"/>
      <c r="O27" s="13"/>
      <c r="Q27" s="21"/>
    </row>
    <row r="28" spans="1:17" ht="14.25" customHeight="1">
      <c r="A28" s="49"/>
      <c r="B28" s="88"/>
      <c r="C28" s="64"/>
      <c r="D28" s="64"/>
      <c r="E28" s="60" t="s">
        <v>19</v>
      </c>
      <c r="F28" s="61"/>
      <c r="G28" s="61"/>
      <c r="H28" s="61"/>
      <c r="I28" s="61"/>
      <c r="J28" s="62"/>
      <c r="K28" s="46">
        <f>SUM(K24:K27)</f>
        <v>688</v>
      </c>
      <c r="L28" s="46">
        <v>157</v>
      </c>
      <c r="M28" s="46">
        <f>SUM(M24:M27)</f>
        <v>156</v>
      </c>
      <c r="N28" s="59"/>
      <c r="O28" s="13"/>
      <c r="Q28" s="21"/>
    </row>
    <row r="29" spans="1:17" ht="14.25" customHeight="1">
      <c r="A29" s="49"/>
      <c r="B29" s="88"/>
      <c r="C29" s="52" t="s">
        <v>37</v>
      </c>
      <c r="D29" s="52" t="s">
        <v>72</v>
      </c>
      <c r="E29" s="53" t="s">
        <v>75</v>
      </c>
      <c r="F29" s="53" t="s">
        <v>94</v>
      </c>
      <c r="G29" s="55" t="s">
        <v>6</v>
      </c>
      <c r="H29" s="55" t="s">
        <v>0</v>
      </c>
      <c r="I29" s="34">
        <v>69.6681</v>
      </c>
      <c r="J29" s="35">
        <v>208</v>
      </c>
      <c r="K29" s="36">
        <v>341</v>
      </c>
      <c r="L29" s="36">
        <v>140</v>
      </c>
      <c r="M29" s="36">
        <v>128</v>
      </c>
      <c r="N29" s="90" t="s">
        <v>77</v>
      </c>
      <c r="O29" s="13"/>
      <c r="Q29" s="21"/>
    </row>
    <row r="30" spans="1:17" ht="14.25" customHeight="1">
      <c r="A30" s="49"/>
      <c r="B30" s="88"/>
      <c r="C30" s="52"/>
      <c r="D30" s="52"/>
      <c r="E30" s="54"/>
      <c r="F30" s="54"/>
      <c r="G30" s="54"/>
      <c r="H30" s="54"/>
      <c r="I30" s="27">
        <v>84.992</v>
      </c>
      <c r="J30" s="28">
        <v>246</v>
      </c>
      <c r="K30" s="29">
        <v>292</v>
      </c>
      <c r="L30" s="29">
        <v>84</v>
      </c>
      <c r="M30" s="29">
        <v>76</v>
      </c>
      <c r="N30" s="90"/>
      <c r="O30" s="13"/>
      <c r="Q30" s="21"/>
    </row>
    <row r="31" spans="1:17" ht="14.25" customHeight="1">
      <c r="A31" s="49"/>
      <c r="B31" s="88"/>
      <c r="C31" s="52"/>
      <c r="D31" s="52"/>
      <c r="E31" s="54"/>
      <c r="F31" s="54"/>
      <c r="G31" s="54"/>
      <c r="H31" s="54"/>
      <c r="I31" s="27">
        <v>106.9099</v>
      </c>
      <c r="J31" s="28">
        <v>310</v>
      </c>
      <c r="K31" s="29">
        <v>112</v>
      </c>
      <c r="L31" s="29">
        <v>83</v>
      </c>
      <c r="M31" s="29">
        <v>82</v>
      </c>
      <c r="N31" s="90"/>
      <c r="O31" s="13"/>
      <c r="Q31" s="21"/>
    </row>
    <row r="32" spans="1:17" ht="14.25" customHeight="1">
      <c r="A32" s="49"/>
      <c r="B32" s="88"/>
      <c r="C32" s="52"/>
      <c r="D32" s="52"/>
      <c r="E32" s="108" t="s">
        <v>19</v>
      </c>
      <c r="F32" s="108"/>
      <c r="G32" s="108"/>
      <c r="H32" s="108"/>
      <c r="I32" s="108"/>
      <c r="J32" s="108"/>
      <c r="K32" s="45">
        <f>SUM(K29:K31)</f>
        <v>745</v>
      </c>
      <c r="L32" s="45">
        <v>307</v>
      </c>
      <c r="M32" s="45">
        <f>SUM(M29:M31)</f>
        <v>286</v>
      </c>
      <c r="N32" s="90"/>
      <c r="O32" s="13"/>
      <c r="Q32" s="21"/>
    </row>
    <row r="33" spans="1:17" ht="14.25" customHeight="1">
      <c r="A33" s="49"/>
      <c r="B33" s="88"/>
      <c r="C33" s="63" t="s">
        <v>71</v>
      </c>
      <c r="D33" s="63" t="s">
        <v>73</v>
      </c>
      <c r="E33" s="63" t="s">
        <v>74</v>
      </c>
      <c r="F33" s="63" t="s">
        <v>93</v>
      </c>
      <c r="G33" s="111" t="s">
        <v>6</v>
      </c>
      <c r="H33" s="111" t="s">
        <v>0</v>
      </c>
      <c r="I33" s="27">
        <v>84.7938</v>
      </c>
      <c r="J33" s="28">
        <v>420</v>
      </c>
      <c r="K33" s="29">
        <v>42</v>
      </c>
      <c r="L33" s="29">
        <v>15</v>
      </c>
      <c r="M33" s="29">
        <v>15</v>
      </c>
      <c r="N33" s="58" t="s">
        <v>76</v>
      </c>
      <c r="O33" s="13"/>
      <c r="Q33" s="21"/>
    </row>
    <row r="34" spans="1:17" ht="14.25" customHeight="1">
      <c r="A34" s="49"/>
      <c r="B34" s="88"/>
      <c r="C34" s="52"/>
      <c r="D34" s="52"/>
      <c r="E34" s="53"/>
      <c r="F34" s="53"/>
      <c r="G34" s="55"/>
      <c r="H34" s="55"/>
      <c r="I34" s="37">
        <v>84.7806</v>
      </c>
      <c r="J34" s="38">
        <v>438</v>
      </c>
      <c r="K34" s="29">
        <v>130</v>
      </c>
      <c r="L34" s="29">
        <v>18</v>
      </c>
      <c r="M34" s="29">
        <v>18</v>
      </c>
      <c r="N34" s="90"/>
      <c r="O34" s="13"/>
      <c r="Q34" s="21"/>
    </row>
    <row r="35" spans="1:17" ht="14.25" customHeight="1">
      <c r="A35" s="49"/>
      <c r="B35" s="88"/>
      <c r="C35" s="53"/>
      <c r="D35" s="53"/>
      <c r="E35" s="110" t="s">
        <v>19</v>
      </c>
      <c r="F35" s="110"/>
      <c r="G35" s="110"/>
      <c r="H35" s="110"/>
      <c r="I35" s="110"/>
      <c r="J35" s="110"/>
      <c r="K35" s="47">
        <f>SUM(K33:K34)</f>
        <v>172</v>
      </c>
      <c r="L35" s="47">
        <v>33</v>
      </c>
      <c r="M35" s="47">
        <f>SUM(M33:M34)</f>
        <v>33</v>
      </c>
      <c r="N35" s="109"/>
      <c r="O35" s="13"/>
      <c r="Q35" s="21"/>
    </row>
    <row r="36" spans="1:17" ht="14.25" customHeight="1">
      <c r="A36" s="49"/>
      <c r="B36" s="88"/>
      <c r="C36" s="52" t="s">
        <v>37</v>
      </c>
      <c r="D36" s="52" t="s">
        <v>88</v>
      </c>
      <c r="E36" s="53" t="s">
        <v>89</v>
      </c>
      <c r="F36" s="53" t="s">
        <v>95</v>
      </c>
      <c r="G36" s="55" t="s">
        <v>6</v>
      </c>
      <c r="H36" s="55" t="s">
        <v>0</v>
      </c>
      <c r="I36" s="39">
        <v>59.98</v>
      </c>
      <c r="J36" s="35">
        <v>186</v>
      </c>
      <c r="K36" s="36">
        <v>16</v>
      </c>
      <c r="L36" s="36">
        <v>10</v>
      </c>
      <c r="M36" s="36">
        <v>9</v>
      </c>
      <c r="N36" s="90" t="s">
        <v>90</v>
      </c>
      <c r="O36" s="13"/>
      <c r="Q36" s="21"/>
    </row>
    <row r="37" spans="1:17" ht="14.25" customHeight="1">
      <c r="A37" s="49"/>
      <c r="B37" s="88"/>
      <c r="C37" s="52"/>
      <c r="D37" s="52"/>
      <c r="E37" s="53"/>
      <c r="F37" s="53"/>
      <c r="G37" s="55"/>
      <c r="H37" s="55"/>
      <c r="I37" s="39">
        <v>59.88</v>
      </c>
      <c r="J37" s="35">
        <v>186</v>
      </c>
      <c r="K37" s="36">
        <v>12</v>
      </c>
      <c r="L37" s="36">
        <v>11</v>
      </c>
      <c r="M37" s="36">
        <v>11</v>
      </c>
      <c r="N37" s="90"/>
      <c r="O37" s="13"/>
      <c r="Q37" s="21"/>
    </row>
    <row r="38" spans="1:17" ht="14.25" customHeight="1">
      <c r="A38" s="49"/>
      <c r="B38" s="88"/>
      <c r="C38" s="52"/>
      <c r="D38" s="52"/>
      <c r="E38" s="53"/>
      <c r="F38" s="53"/>
      <c r="G38" s="55"/>
      <c r="H38" s="55"/>
      <c r="I38" s="39">
        <v>69.94</v>
      </c>
      <c r="J38" s="35">
        <v>208</v>
      </c>
      <c r="K38" s="36">
        <v>60</v>
      </c>
      <c r="L38" s="36">
        <v>57</v>
      </c>
      <c r="M38" s="36">
        <v>57</v>
      </c>
      <c r="N38" s="90"/>
      <c r="O38" s="13"/>
      <c r="Q38" s="21"/>
    </row>
    <row r="39" spans="1:17" ht="14.25" customHeight="1">
      <c r="A39" s="49"/>
      <c r="B39" s="88"/>
      <c r="C39" s="52"/>
      <c r="D39" s="52"/>
      <c r="E39" s="53"/>
      <c r="F39" s="53"/>
      <c r="G39" s="55"/>
      <c r="H39" s="55"/>
      <c r="I39" s="39">
        <v>69.7</v>
      </c>
      <c r="J39" s="35">
        <v>208</v>
      </c>
      <c r="K39" s="36">
        <v>55</v>
      </c>
      <c r="L39" s="36">
        <v>48</v>
      </c>
      <c r="M39" s="36">
        <v>48</v>
      </c>
      <c r="N39" s="90"/>
      <c r="O39" s="13"/>
      <c r="Q39" s="21"/>
    </row>
    <row r="40" spans="1:17" ht="14.25" customHeight="1">
      <c r="A40" s="49"/>
      <c r="B40" s="88"/>
      <c r="C40" s="52"/>
      <c r="D40" s="52"/>
      <c r="E40" s="53"/>
      <c r="F40" s="53"/>
      <c r="G40" s="55"/>
      <c r="H40" s="55"/>
      <c r="I40" s="39">
        <v>72.75</v>
      </c>
      <c r="J40" s="35">
        <v>215</v>
      </c>
      <c r="K40" s="36">
        <v>7</v>
      </c>
      <c r="L40" s="36">
        <v>5</v>
      </c>
      <c r="M40" s="36">
        <v>5</v>
      </c>
      <c r="N40" s="90"/>
      <c r="O40" s="13"/>
      <c r="Q40" s="21"/>
    </row>
    <row r="41" spans="1:17" ht="14.25" customHeight="1">
      <c r="A41" s="49"/>
      <c r="B41" s="88"/>
      <c r="C41" s="52"/>
      <c r="D41" s="52"/>
      <c r="E41" s="53"/>
      <c r="F41" s="53"/>
      <c r="G41" s="55"/>
      <c r="H41" s="55"/>
      <c r="I41" s="39">
        <v>84.7</v>
      </c>
      <c r="J41" s="35">
        <v>213</v>
      </c>
      <c r="K41" s="36">
        <v>7</v>
      </c>
      <c r="L41" s="36">
        <v>6</v>
      </c>
      <c r="M41" s="36">
        <v>5</v>
      </c>
      <c r="N41" s="90"/>
      <c r="O41" s="13"/>
      <c r="Q41" s="21"/>
    </row>
    <row r="42" spans="1:17" ht="14.25" customHeight="1">
      <c r="A42" s="49"/>
      <c r="B42" s="88"/>
      <c r="C42" s="52"/>
      <c r="D42" s="52"/>
      <c r="E42" s="53"/>
      <c r="F42" s="53"/>
      <c r="G42" s="55"/>
      <c r="H42" s="55"/>
      <c r="I42" s="39">
        <v>84.9</v>
      </c>
      <c r="J42" s="35">
        <v>213</v>
      </c>
      <c r="K42" s="36">
        <v>4</v>
      </c>
      <c r="L42" s="36">
        <v>3</v>
      </c>
      <c r="M42" s="36">
        <v>3</v>
      </c>
      <c r="N42" s="90"/>
      <c r="O42" s="13"/>
      <c r="Q42" s="21"/>
    </row>
    <row r="43" spans="1:17" ht="14.25" customHeight="1">
      <c r="A43" s="49"/>
      <c r="B43" s="88"/>
      <c r="C43" s="52"/>
      <c r="D43" s="52"/>
      <c r="E43" s="54"/>
      <c r="F43" s="54"/>
      <c r="G43" s="54"/>
      <c r="H43" s="54"/>
      <c r="I43" s="40">
        <v>84.94</v>
      </c>
      <c r="J43" s="28">
        <v>213</v>
      </c>
      <c r="K43" s="29">
        <v>2</v>
      </c>
      <c r="L43" s="29">
        <v>1</v>
      </c>
      <c r="M43" s="29">
        <v>1</v>
      </c>
      <c r="N43" s="90"/>
      <c r="O43" s="13"/>
      <c r="Q43" s="21"/>
    </row>
    <row r="44" spans="1:17" ht="14.25" customHeight="1">
      <c r="A44" s="49"/>
      <c r="B44" s="88"/>
      <c r="C44" s="52"/>
      <c r="D44" s="52"/>
      <c r="E44" s="54"/>
      <c r="F44" s="54"/>
      <c r="G44" s="54"/>
      <c r="H44" s="54"/>
      <c r="I44" s="40">
        <v>84.88</v>
      </c>
      <c r="J44" s="28">
        <v>213</v>
      </c>
      <c r="K44" s="29">
        <v>7</v>
      </c>
      <c r="L44" s="29">
        <v>6</v>
      </c>
      <c r="M44" s="29">
        <v>6</v>
      </c>
      <c r="N44" s="90"/>
      <c r="O44" s="13"/>
      <c r="Q44" s="21"/>
    </row>
    <row r="45" spans="1:17" ht="14.25" customHeight="1" thickBot="1">
      <c r="A45" s="49"/>
      <c r="B45" s="88"/>
      <c r="C45" s="52"/>
      <c r="D45" s="52"/>
      <c r="E45" s="108" t="s">
        <v>19</v>
      </c>
      <c r="F45" s="108"/>
      <c r="G45" s="108"/>
      <c r="H45" s="108"/>
      <c r="I45" s="108"/>
      <c r="J45" s="108"/>
      <c r="K45" s="45">
        <f>SUM(K36:K44)</f>
        <v>170</v>
      </c>
      <c r="L45" s="45">
        <v>147</v>
      </c>
      <c r="M45" s="45">
        <f>SUM(M36:M44)</f>
        <v>145</v>
      </c>
      <c r="N45" s="90"/>
      <c r="O45" s="13"/>
      <c r="Q45" s="21"/>
    </row>
    <row r="46" spans="1:17" ht="30" customHeight="1" thickBot="1" thickTop="1">
      <c r="A46" s="49"/>
      <c r="B46" s="89"/>
      <c r="C46" s="105" t="s">
        <v>107</v>
      </c>
      <c r="D46" s="106"/>
      <c r="E46" s="106"/>
      <c r="F46" s="106"/>
      <c r="G46" s="106"/>
      <c r="H46" s="106"/>
      <c r="I46" s="106"/>
      <c r="J46" s="107"/>
      <c r="K46" s="18">
        <f>K10+K23+K32+K35+K45+K28</f>
        <v>3724</v>
      </c>
      <c r="L46" s="18">
        <f>L10+L23+L32+L35+L45+L28</f>
        <v>679</v>
      </c>
      <c r="M46" s="18">
        <f>M10+M23+M32+M35+M45+M28</f>
        <v>675</v>
      </c>
      <c r="N46" s="24"/>
      <c r="O46" s="13"/>
      <c r="Q46" s="21">
        <f>M46-L46</f>
        <v>-4</v>
      </c>
    </row>
    <row r="47" spans="1:17" ht="14.25" customHeight="1" thickTop="1">
      <c r="A47" s="49"/>
      <c r="B47" s="88" t="s">
        <v>106</v>
      </c>
      <c r="C47" s="56" t="s">
        <v>25</v>
      </c>
      <c r="D47" s="63" t="s">
        <v>26</v>
      </c>
      <c r="E47" s="63" t="s">
        <v>27</v>
      </c>
      <c r="F47" s="63" t="s">
        <v>96</v>
      </c>
      <c r="G47" s="56" t="s">
        <v>6</v>
      </c>
      <c r="H47" s="56" t="s">
        <v>0</v>
      </c>
      <c r="I47" s="33">
        <v>84.99</v>
      </c>
      <c r="J47" s="41">
        <v>210</v>
      </c>
      <c r="K47" s="32">
        <v>178</v>
      </c>
      <c r="L47" s="32">
        <v>0</v>
      </c>
      <c r="M47" s="32">
        <v>0</v>
      </c>
      <c r="N47" s="58" t="s">
        <v>57</v>
      </c>
      <c r="Q47" s="21"/>
    </row>
    <row r="48" spans="1:17" ht="14.25" customHeight="1">
      <c r="A48" s="49"/>
      <c r="B48" s="88"/>
      <c r="C48" s="57"/>
      <c r="D48" s="57"/>
      <c r="E48" s="57"/>
      <c r="F48" s="57"/>
      <c r="G48" s="57"/>
      <c r="H48" s="57"/>
      <c r="I48" s="33">
        <v>132.35</v>
      </c>
      <c r="J48" s="41">
        <v>335</v>
      </c>
      <c r="K48" s="32">
        <v>44</v>
      </c>
      <c r="L48" s="32">
        <v>0</v>
      </c>
      <c r="M48" s="32">
        <v>0</v>
      </c>
      <c r="N48" s="65"/>
      <c r="Q48" s="21"/>
    </row>
    <row r="49" spans="1:17" ht="14.25" customHeight="1">
      <c r="A49" s="49"/>
      <c r="B49" s="88"/>
      <c r="C49" s="57"/>
      <c r="D49" s="57"/>
      <c r="E49" s="57"/>
      <c r="F49" s="57"/>
      <c r="G49" s="57"/>
      <c r="H49" s="57"/>
      <c r="I49" s="33">
        <v>133.72</v>
      </c>
      <c r="J49" s="41">
        <v>343</v>
      </c>
      <c r="K49" s="32">
        <v>87</v>
      </c>
      <c r="L49" s="32">
        <v>0</v>
      </c>
      <c r="M49" s="32">
        <v>0</v>
      </c>
      <c r="N49" s="65"/>
      <c r="Q49" s="21"/>
    </row>
    <row r="50" spans="1:17" ht="14.25" customHeight="1">
      <c r="A50" s="49"/>
      <c r="B50" s="88"/>
      <c r="C50" s="57"/>
      <c r="D50" s="57"/>
      <c r="E50" s="57"/>
      <c r="F50" s="57"/>
      <c r="G50" s="57"/>
      <c r="H50" s="57"/>
      <c r="I50" s="33">
        <v>154.29</v>
      </c>
      <c r="J50" s="41">
        <v>395</v>
      </c>
      <c r="K50" s="32">
        <v>25</v>
      </c>
      <c r="L50" s="32">
        <v>0</v>
      </c>
      <c r="M50" s="32">
        <v>0</v>
      </c>
      <c r="N50" s="65"/>
      <c r="Q50" s="21"/>
    </row>
    <row r="51" spans="1:17" ht="14.25" customHeight="1">
      <c r="A51" s="49"/>
      <c r="B51" s="88"/>
      <c r="C51" s="57"/>
      <c r="D51" s="57"/>
      <c r="E51" s="57"/>
      <c r="F51" s="57"/>
      <c r="G51" s="57"/>
      <c r="H51" s="57"/>
      <c r="I51" s="33">
        <v>143.68</v>
      </c>
      <c r="J51" s="41">
        <v>396</v>
      </c>
      <c r="K51" s="32">
        <v>3</v>
      </c>
      <c r="L51" s="32">
        <v>0</v>
      </c>
      <c r="M51" s="32">
        <v>0</v>
      </c>
      <c r="N51" s="65"/>
      <c r="Q51" s="21"/>
    </row>
    <row r="52" spans="1:17" ht="14.25" customHeight="1">
      <c r="A52" s="49"/>
      <c r="B52" s="88"/>
      <c r="C52" s="57"/>
      <c r="D52" s="57"/>
      <c r="E52" s="57"/>
      <c r="F52" s="57"/>
      <c r="G52" s="57"/>
      <c r="H52" s="57"/>
      <c r="I52" s="33">
        <v>139.75</v>
      </c>
      <c r="J52" s="41">
        <v>380</v>
      </c>
      <c r="K52" s="32">
        <v>14</v>
      </c>
      <c r="L52" s="32">
        <v>0</v>
      </c>
      <c r="M52" s="32">
        <v>0</v>
      </c>
      <c r="N52" s="65"/>
      <c r="Q52" s="21"/>
    </row>
    <row r="53" spans="1:17" ht="14.25" customHeight="1">
      <c r="A53" s="49"/>
      <c r="B53" s="88"/>
      <c r="C53" s="57"/>
      <c r="D53" s="57"/>
      <c r="E53" s="57"/>
      <c r="F53" s="57"/>
      <c r="G53" s="57"/>
      <c r="H53" s="57"/>
      <c r="I53" s="33">
        <v>207.98</v>
      </c>
      <c r="J53" s="41">
        <v>550</v>
      </c>
      <c r="K53" s="32">
        <v>5</v>
      </c>
      <c r="L53" s="32">
        <v>0</v>
      </c>
      <c r="M53" s="32">
        <v>0</v>
      </c>
      <c r="N53" s="65"/>
      <c r="Q53" s="21"/>
    </row>
    <row r="54" spans="1:17" ht="14.25" customHeight="1">
      <c r="A54" s="49"/>
      <c r="B54" s="88"/>
      <c r="C54" s="57"/>
      <c r="D54" s="57"/>
      <c r="E54" s="64"/>
      <c r="F54" s="64"/>
      <c r="G54" s="64"/>
      <c r="H54" s="64"/>
      <c r="I54" s="33">
        <v>208.03</v>
      </c>
      <c r="J54" s="41">
        <v>554</v>
      </c>
      <c r="K54" s="32">
        <v>7</v>
      </c>
      <c r="L54" s="32">
        <v>2</v>
      </c>
      <c r="M54" s="32">
        <v>2</v>
      </c>
      <c r="N54" s="65"/>
      <c r="Q54" s="21"/>
    </row>
    <row r="55" spans="1:17" ht="14.25" customHeight="1">
      <c r="A55" s="49"/>
      <c r="B55" s="88"/>
      <c r="C55" s="64"/>
      <c r="D55" s="64"/>
      <c r="E55" s="60" t="s">
        <v>19</v>
      </c>
      <c r="F55" s="61"/>
      <c r="G55" s="61"/>
      <c r="H55" s="61"/>
      <c r="I55" s="61"/>
      <c r="J55" s="62"/>
      <c r="K55" s="46">
        <f>SUM(K47:K54)</f>
        <v>363</v>
      </c>
      <c r="L55" s="46">
        <v>2</v>
      </c>
      <c r="M55" s="46">
        <f>SUM(M47:M54)</f>
        <v>2</v>
      </c>
      <c r="N55" s="59"/>
      <c r="Q55" s="21"/>
    </row>
    <row r="56" spans="1:17" ht="14.25" customHeight="1">
      <c r="A56" s="49"/>
      <c r="B56" s="88"/>
      <c r="C56" s="63" t="s">
        <v>28</v>
      </c>
      <c r="D56" s="63" t="s">
        <v>29</v>
      </c>
      <c r="E56" s="63" t="s">
        <v>35</v>
      </c>
      <c r="F56" s="63" t="s">
        <v>97</v>
      </c>
      <c r="G56" s="56" t="s">
        <v>6</v>
      </c>
      <c r="H56" s="56" t="s">
        <v>0</v>
      </c>
      <c r="I56" s="30" t="s">
        <v>31</v>
      </c>
      <c r="J56" s="41">
        <v>189</v>
      </c>
      <c r="K56" s="32">
        <v>248</v>
      </c>
      <c r="L56" s="32">
        <v>1</v>
      </c>
      <c r="M56" s="32">
        <v>1</v>
      </c>
      <c r="N56" s="58" t="s">
        <v>49</v>
      </c>
      <c r="O56" s="13"/>
      <c r="Q56" s="21"/>
    </row>
    <row r="57" spans="1:17" ht="14.25" customHeight="1">
      <c r="A57" s="49"/>
      <c r="B57" s="88"/>
      <c r="C57" s="57"/>
      <c r="D57" s="57"/>
      <c r="E57" s="57"/>
      <c r="F57" s="57"/>
      <c r="G57" s="57"/>
      <c r="H57" s="57"/>
      <c r="I57" s="33">
        <v>84.693</v>
      </c>
      <c r="J57" s="42">
        <v>252</v>
      </c>
      <c r="K57" s="32">
        <v>297</v>
      </c>
      <c r="L57" s="32">
        <v>1</v>
      </c>
      <c r="M57" s="32">
        <v>2</v>
      </c>
      <c r="N57" s="65"/>
      <c r="O57" s="13"/>
      <c r="Q57" s="21"/>
    </row>
    <row r="58" spans="1:17" ht="14.25" customHeight="1">
      <c r="A58" s="49"/>
      <c r="B58" s="88"/>
      <c r="C58" s="57"/>
      <c r="D58" s="57"/>
      <c r="E58" s="57"/>
      <c r="F58" s="57"/>
      <c r="G58" s="57"/>
      <c r="H58" s="57"/>
      <c r="I58" s="33">
        <v>102.835</v>
      </c>
      <c r="J58" s="41">
        <v>292</v>
      </c>
      <c r="K58" s="32">
        <v>84</v>
      </c>
      <c r="L58" s="32">
        <v>0</v>
      </c>
      <c r="M58" s="32">
        <v>0</v>
      </c>
      <c r="N58" s="65"/>
      <c r="O58" s="13"/>
      <c r="Q58" s="21"/>
    </row>
    <row r="59" spans="1:17" ht="14.25" customHeight="1">
      <c r="A59" s="49"/>
      <c r="B59" s="88"/>
      <c r="C59" s="64"/>
      <c r="D59" s="64"/>
      <c r="E59" s="60" t="s">
        <v>19</v>
      </c>
      <c r="F59" s="61"/>
      <c r="G59" s="61"/>
      <c r="H59" s="61"/>
      <c r="I59" s="61"/>
      <c r="J59" s="62"/>
      <c r="K59" s="46">
        <f>SUM(K56:K58)</f>
        <v>629</v>
      </c>
      <c r="L59" s="46">
        <v>2</v>
      </c>
      <c r="M59" s="46">
        <f>SUM(M56:M58)</f>
        <v>3</v>
      </c>
      <c r="N59" s="59"/>
      <c r="O59" s="13"/>
      <c r="Q59" s="21"/>
    </row>
    <row r="60" spans="1:17" ht="14.25" customHeight="1">
      <c r="A60" s="49"/>
      <c r="B60" s="88"/>
      <c r="C60" s="63" t="s">
        <v>28</v>
      </c>
      <c r="D60" s="63" t="s">
        <v>30</v>
      </c>
      <c r="E60" s="63" t="s">
        <v>36</v>
      </c>
      <c r="F60" s="63" t="s">
        <v>98</v>
      </c>
      <c r="G60" s="56" t="s">
        <v>6</v>
      </c>
      <c r="H60" s="56" t="s">
        <v>0</v>
      </c>
      <c r="I60" s="30" t="s">
        <v>31</v>
      </c>
      <c r="J60" s="31">
        <v>189.5</v>
      </c>
      <c r="K60" s="32">
        <v>270</v>
      </c>
      <c r="L60" s="32">
        <v>2</v>
      </c>
      <c r="M60" s="32">
        <v>2</v>
      </c>
      <c r="N60" s="58" t="s">
        <v>48</v>
      </c>
      <c r="O60" s="13"/>
      <c r="Q60" s="21"/>
    </row>
    <row r="61" spans="1:17" ht="14.25" customHeight="1">
      <c r="A61" s="49"/>
      <c r="B61" s="88"/>
      <c r="C61" s="57"/>
      <c r="D61" s="57"/>
      <c r="E61" s="57"/>
      <c r="F61" s="57"/>
      <c r="G61" s="57"/>
      <c r="H61" s="57"/>
      <c r="I61" s="30" t="s">
        <v>32</v>
      </c>
      <c r="J61" s="31">
        <v>189.5</v>
      </c>
      <c r="K61" s="32">
        <v>26</v>
      </c>
      <c r="L61" s="32">
        <v>0</v>
      </c>
      <c r="M61" s="32">
        <v>0</v>
      </c>
      <c r="N61" s="65"/>
      <c r="O61" s="13"/>
      <c r="Q61" s="21"/>
    </row>
    <row r="62" spans="1:17" ht="14.25" customHeight="1">
      <c r="A62" s="49"/>
      <c r="B62" s="88"/>
      <c r="C62" s="57"/>
      <c r="D62" s="57"/>
      <c r="E62" s="57"/>
      <c r="F62" s="57"/>
      <c r="G62" s="57"/>
      <c r="H62" s="57"/>
      <c r="I62" s="30" t="s">
        <v>33</v>
      </c>
      <c r="J62" s="31">
        <v>189.5</v>
      </c>
      <c r="K62" s="32">
        <v>181</v>
      </c>
      <c r="L62" s="32">
        <v>0</v>
      </c>
      <c r="M62" s="32">
        <v>0</v>
      </c>
      <c r="N62" s="65"/>
      <c r="O62" s="13"/>
      <c r="Q62" s="21"/>
    </row>
    <row r="63" spans="1:17" ht="14.25" customHeight="1">
      <c r="A63" s="49"/>
      <c r="B63" s="88"/>
      <c r="C63" s="57"/>
      <c r="D63" s="57"/>
      <c r="E63" s="57"/>
      <c r="F63" s="57"/>
      <c r="G63" s="57"/>
      <c r="H63" s="57"/>
      <c r="I63" s="33">
        <v>69.44</v>
      </c>
      <c r="J63" s="31">
        <v>217.4</v>
      </c>
      <c r="K63" s="32">
        <v>216</v>
      </c>
      <c r="L63" s="32">
        <v>0</v>
      </c>
      <c r="M63" s="32">
        <v>0</v>
      </c>
      <c r="N63" s="65"/>
      <c r="O63" s="13"/>
      <c r="Q63" s="21"/>
    </row>
    <row r="64" spans="1:17" ht="14.25" customHeight="1">
      <c r="A64" s="49"/>
      <c r="B64" s="88"/>
      <c r="C64" s="57"/>
      <c r="D64" s="57"/>
      <c r="E64" s="57"/>
      <c r="F64" s="57"/>
      <c r="G64" s="57"/>
      <c r="H64" s="57"/>
      <c r="I64" s="30" t="s">
        <v>34</v>
      </c>
      <c r="J64" s="31">
        <v>217.4</v>
      </c>
      <c r="K64" s="32">
        <v>47</v>
      </c>
      <c r="L64" s="32">
        <v>0</v>
      </c>
      <c r="M64" s="32">
        <v>0</v>
      </c>
      <c r="N64" s="65"/>
      <c r="O64" s="13"/>
      <c r="Q64" s="21"/>
    </row>
    <row r="65" spans="1:17" ht="14.25" customHeight="1">
      <c r="A65" s="49"/>
      <c r="B65" s="88"/>
      <c r="C65" s="57"/>
      <c r="D65" s="57"/>
      <c r="E65" s="57"/>
      <c r="F65" s="57"/>
      <c r="G65" s="57"/>
      <c r="H65" s="57"/>
      <c r="I65" s="33">
        <v>71.518</v>
      </c>
      <c r="J65" s="31">
        <v>224.1</v>
      </c>
      <c r="K65" s="32">
        <v>136</v>
      </c>
      <c r="L65" s="32">
        <v>0</v>
      </c>
      <c r="M65" s="32">
        <v>0</v>
      </c>
      <c r="N65" s="65"/>
      <c r="O65" s="13"/>
      <c r="Q65" s="21"/>
    </row>
    <row r="66" spans="1:17" ht="14.25" customHeight="1">
      <c r="A66" s="49"/>
      <c r="B66" s="88"/>
      <c r="C66" s="57"/>
      <c r="D66" s="57"/>
      <c r="E66" s="57"/>
      <c r="F66" s="57"/>
      <c r="G66" s="57"/>
      <c r="H66" s="57"/>
      <c r="I66" s="33">
        <v>84.693</v>
      </c>
      <c r="J66" s="31">
        <v>252.1</v>
      </c>
      <c r="K66" s="32">
        <v>680</v>
      </c>
      <c r="L66" s="32">
        <v>1</v>
      </c>
      <c r="M66" s="32">
        <v>1</v>
      </c>
      <c r="N66" s="65"/>
      <c r="O66" s="13"/>
      <c r="Q66" s="21"/>
    </row>
    <row r="67" spans="1:17" ht="14.25" customHeight="1">
      <c r="A67" s="49"/>
      <c r="B67" s="88"/>
      <c r="C67" s="57"/>
      <c r="D67" s="57"/>
      <c r="E67" s="64"/>
      <c r="F67" s="64"/>
      <c r="G67" s="64"/>
      <c r="H67" s="64"/>
      <c r="I67" s="33">
        <v>102.835</v>
      </c>
      <c r="J67" s="31">
        <v>292.7</v>
      </c>
      <c r="K67" s="32">
        <v>84</v>
      </c>
      <c r="L67" s="32">
        <v>2</v>
      </c>
      <c r="M67" s="32">
        <v>2</v>
      </c>
      <c r="N67" s="65"/>
      <c r="O67" s="13"/>
      <c r="Q67" s="21"/>
    </row>
    <row r="68" spans="1:17" ht="14.25" customHeight="1">
      <c r="A68" s="49"/>
      <c r="B68" s="88"/>
      <c r="C68" s="64"/>
      <c r="D68" s="64"/>
      <c r="E68" s="60" t="s">
        <v>19</v>
      </c>
      <c r="F68" s="61"/>
      <c r="G68" s="61"/>
      <c r="H68" s="61"/>
      <c r="I68" s="61"/>
      <c r="J68" s="62"/>
      <c r="K68" s="46">
        <f>SUM(K60:K67)</f>
        <v>1640</v>
      </c>
      <c r="L68" s="46">
        <v>5</v>
      </c>
      <c r="M68" s="46">
        <f>SUM(M60:M67)</f>
        <v>5</v>
      </c>
      <c r="N68" s="59"/>
      <c r="O68" s="13"/>
      <c r="Q68" s="21"/>
    </row>
    <row r="69" spans="1:17" ht="14.25" customHeight="1">
      <c r="A69" s="49"/>
      <c r="B69" s="88"/>
      <c r="C69" s="63" t="s">
        <v>40</v>
      </c>
      <c r="D69" s="63" t="s">
        <v>41</v>
      </c>
      <c r="E69" s="63" t="s">
        <v>42</v>
      </c>
      <c r="F69" s="63" t="s">
        <v>99</v>
      </c>
      <c r="G69" s="56" t="s">
        <v>6</v>
      </c>
      <c r="H69" s="56" t="s">
        <v>0</v>
      </c>
      <c r="I69" s="30">
        <v>64.4565</v>
      </c>
      <c r="J69" s="31">
        <v>189.9</v>
      </c>
      <c r="K69" s="32">
        <v>54</v>
      </c>
      <c r="L69" s="32">
        <v>4</v>
      </c>
      <c r="M69" s="32">
        <v>4</v>
      </c>
      <c r="N69" s="58" t="s">
        <v>43</v>
      </c>
      <c r="O69" s="13"/>
      <c r="Q69" s="21"/>
    </row>
    <row r="70" spans="1:17" ht="14.25" customHeight="1">
      <c r="A70" s="49"/>
      <c r="B70" s="88"/>
      <c r="C70" s="57"/>
      <c r="D70" s="57"/>
      <c r="E70" s="57"/>
      <c r="F70" s="57"/>
      <c r="G70" s="57"/>
      <c r="H70" s="57"/>
      <c r="I70" s="33">
        <v>64.4639</v>
      </c>
      <c r="J70" s="31">
        <v>189.9</v>
      </c>
      <c r="K70" s="32">
        <v>15</v>
      </c>
      <c r="L70" s="32">
        <v>4</v>
      </c>
      <c r="M70" s="32">
        <v>4</v>
      </c>
      <c r="N70" s="65"/>
      <c r="O70" s="13"/>
      <c r="Q70" s="21"/>
    </row>
    <row r="71" spans="1:17" ht="14.25" customHeight="1">
      <c r="A71" s="49"/>
      <c r="B71" s="88"/>
      <c r="C71" s="57"/>
      <c r="D71" s="57"/>
      <c r="E71" s="57"/>
      <c r="F71" s="57"/>
      <c r="G71" s="57"/>
      <c r="H71" s="57"/>
      <c r="I71" s="33">
        <v>84.9505</v>
      </c>
      <c r="J71" s="31">
        <v>249.6</v>
      </c>
      <c r="K71" s="32">
        <v>30</v>
      </c>
      <c r="L71" s="32">
        <v>3</v>
      </c>
      <c r="M71" s="32">
        <v>3</v>
      </c>
      <c r="N71" s="65"/>
      <c r="O71" s="13"/>
      <c r="Q71" s="21"/>
    </row>
    <row r="72" spans="1:17" ht="14.25" customHeight="1">
      <c r="A72" s="49"/>
      <c r="B72" s="88"/>
      <c r="C72" s="64"/>
      <c r="D72" s="64"/>
      <c r="E72" s="60" t="s">
        <v>19</v>
      </c>
      <c r="F72" s="61"/>
      <c r="G72" s="61"/>
      <c r="H72" s="61"/>
      <c r="I72" s="61"/>
      <c r="J72" s="62"/>
      <c r="K72" s="46">
        <f>SUM(K69:K71)</f>
        <v>99</v>
      </c>
      <c r="L72" s="46">
        <v>11</v>
      </c>
      <c r="M72" s="46">
        <f>SUM(M69:M71)</f>
        <v>11</v>
      </c>
      <c r="N72" s="59"/>
      <c r="O72" s="13"/>
      <c r="Q72" s="21"/>
    </row>
    <row r="73" spans="1:17" ht="14.25" customHeight="1">
      <c r="A73" s="49"/>
      <c r="B73" s="88"/>
      <c r="C73" s="63" t="s">
        <v>44</v>
      </c>
      <c r="D73" s="63" t="s">
        <v>46</v>
      </c>
      <c r="E73" s="63" t="s">
        <v>45</v>
      </c>
      <c r="F73" s="63" t="s">
        <v>100</v>
      </c>
      <c r="G73" s="56" t="s">
        <v>6</v>
      </c>
      <c r="H73" s="56" t="s">
        <v>0</v>
      </c>
      <c r="I73" s="30">
        <v>68.3111</v>
      </c>
      <c r="J73" s="31">
        <v>159</v>
      </c>
      <c r="K73" s="32">
        <v>13</v>
      </c>
      <c r="L73" s="32">
        <v>0</v>
      </c>
      <c r="M73" s="32">
        <v>0</v>
      </c>
      <c r="N73" s="58" t="s">
        <v>47</v>
      </c>
      <c r="O73" s="13"/>
      <c r="Q73" s="21"/>
    </row>
    <row r="74" spans="1:17" ht="14.25" customHeight="1">
      <c r="A74" s="49"/>
      <c r="B74" s="88"/>
      <c r="C74" s="57"/>
      <c r="D74" s="57"/>
      <c r="E74" s="57"/>
      <c r="F74" s="57"/>
      <c r="G74" s="57"/>
      <c r="H74" s="57"/>
      <c r="I74" s="30">
        <v>79.472</v>
      </c>
      <c r="J74" s="31">
        <v>184</v>
      </c>
      <c r="K74" s="32">
        <v>15</v>
      </c>
      <c r="L74" s="32">
        <v>3</v>
      </c>
      <c r="M74" s="32">
        <v>3</v>
      </c>
      <c r="N74" s="65"/>
      <c r="O74" s="13"/>
      <c r="Q74" s="21"/>
    </row>
    <row r="75" spans="1:17" ht="14.25" customHeight="1">
      <c r="A75" s="49"/>
      <c r="B75" s="88"/>
      <c r="C75" s="57"/>
      <c r="D75" s="57"/>
      <c r="E75" s="57"/>
      <c r="F75" s="57"/>
      <c r="G75" s="57"/>
      <c r="H75" s="57"/>
      <c r="I75" s="30">
        <v>84.8783</v>
      </c>
      <c r="J75" s="31">
        <v>198</v>
      </c>
      <c r="K75" s="32">
        <v>15</v>
      </c>
      <c r="L75" s="32">
        <v>3</v>
      </c>
      <c r="M75" s="32">
        <v>3</v>
      </c>
      <c r="N75" s="65"/>
      <c r="O75" s="13"/>
      <c r="Q75" s="21"/>
    </row>
    <row r="76" spans="1:17" ht="14.25" customHeight="1">
      <c r="A76" s="49"/>
      <c r="B76" s="88"/>
      <c r="C76" s="57"/>
      <c r="D76" s="57"/>
      <c r="E76" s="57"/>
      <c r="F76" s="57"/>
      <c r="G76" s="57"/>
      <c r="H76" s="57"/>
      <c r="I76" s="33">
        <v>82.3031</v>
      </c>
      <c r="J76" s="31">
        <v>191</v>
      </c>
      <c r="K76" s="32">
        <v>30</v>
      </c>
      <c r="L76" s="32">
        <v>2</v>
      </c>
      <c r="M76" s="32">
        <v>2</v>
      </c>
      <c r="N76" s="65"/>
      <c r="O76" s="13"/>
      <c r="Q76" s="21"/>
    </row>
    <row r="77" spans="1:17" ht="14.25" customHeight="1">
      <c r="A77" s="49"/>
      <c r="B77" s="88"/>
      <c r="C77" s="57"/>
      <c r="D77" s="57"/>
      <c r="E77" s="57"/>
      <c r="F77" s="57"/>
      <c r="G77" s="57"/>
      <c r="H77" s="57"/>
      <c r="I77" s="30">
        <v>84.9231</v>
      </c>
      <c r="J77" s="31">
        <v>197</v>
      </c>
      <c r="K77" s="32">
        <v>59</v>
      </c>
      <c r="L77" s="32">
        <v>1</v>
      </c>
      <c r="M77" s="32">
        <v>3</v>
      </c>
      <c r="N77" s="65"/>
      <c r="O77" s="13"/>
      <c r="Q77" s="21"/>
    </row>
    <row r="78" spans="1:17" ht="14.25" customHeight="1">
      <c r="A78" s="49"/>
      <c r="B78" s="88"/>
      <c r="C78" s="57"/>
      <c r="D78" s="57"/>
      <c r="E78" s="57"/>
      <c r="F78" s="57"/>
      <c r="G78" s="57"/>
      <c r="H78" s="57"/>
      <c r="I78" s="33">
        <v>84.9147</v>
      </c>
      <c r="J78" s="31">
        <v>198</v>
      </c>
      <c r="K78" s="32">
        <v>25</v>
      </c>
      <c r="L78" s="32">
        <v>1</v>
      </c>
      <c r="M78" s="32">
        <v>2</v>
      </c>
      <c r="N78" s="65"/>
      <c r="O78" s="13"/>
      <c r="Q78" s="21"/>
    </row>
    <row r="79" spans="1:17" ht="14.25" customHeight="1">
      <c r="A79" s="49"/>
      <c r="B79" s="88"/>
      <c r="C79" s="64"/>
      <c r="D79" s="64"/>
      <c r="E79" s="60" t="s">
        <v>19</v>
      </c>
      <c r="F79" s="61"/>
      <c r="G79" s="61"/>
      <c r="H79" s="61"/>
      <c r="I79" s="61"/>
      <c r="J79" s="62"/>
      <c r="K79" s="46">
        <f>SUM(K73:K78)</f>
        <v>157</v>
      </c>
      <c r="L79" s="46">
        <f>SUM(L73:L78)</f>
        <v>10</v>
      </c>
      <c r="M79" s="46">
        <f>SUM(M73:M78)</f>
        <v>13</v>
      </c>
      <c r="N79" s="59"/>
      <c r="O79" s="13"/>
      <c r="Q79" s="21"/>
    </row>
    <row r="80" spans="1:17" ht="14.25" customHeight="1">
      <c r="A80" s="49"/>
      <c r="B80" s="88"/>
      <c r="C80" s="63" t="s">
        <v>67</v>
      </c>
      <c r="D80" s="63" t="s">
        <v>69</v>
      </c>
      <c r="E80" s="63" t="s">
        <v>54</v>
      </c>
      <c r="F80" s="63" t="s">
        <v>101</v>
      </c>
      <c r="G80" s="56" t="s">
        <v>6</v>
      </c>
      <c r="H80" s="56" t="s">
        <v>0</v>
      </c>
      <c r="I80" s="30">
        <v>104.8231</v>
      </c>
      <c r="J80" s="31">
        <v>291</v>
      </c>
      <c r="K80" s="32">
        <v>76</v>
      </c>
      <c r="L80" s="32">
        <v>0</v>
      </c>
      <c r="M80" s="32">
        <v>0</v>
      </c>
      <c r="N80" s="58" t="s">
        <v>58</v>
      </c>
      <c r="O80" s="13"/>
      <c r="Q80" s="21"/>
    </row>
    <row r="81" spans="1:17" ht="14.25" customHeight="1">
      <c r="A81" s="49"/>
      <c r="B81" s="88"/>
      <c r="C81" s="57"/>
      <c r="D81" s="57"/>
      <c r="E81" s="57"/>
      <c r="F81" s="57"/>
      <c r="G81" s="57"/>
      <c r="H81" s="57"/>
      <c r="I81" s="33">
        <v>84.8825</v>
      </c>
      <c r="J81" s="31">
        <v>246</v>
      </c>
      <c r="K81" s="32">
        <v>336</v>
      </c>
      <c r="L81" s="32">
        <v>50</v>
      </c>
      <c r="M81" s="32">
        <v>50</v>
      </c>
      <c r="N81" s="65"/>
      <c r="O81" s="13"/>
      <c r="Q81" s="21"/>
    </row>
    <row r="82" spans="1:17" ht="14.25" customHeight="1">
      <c r="A82" s="49"/>
      <c r="B82" s="88"/>
      <c r="C82" s="57"/>
      <c r="D82" s="57"/>
      <c r="E82" s="57"/>
      <c r="F82" s="57"/>
      <c r="G82" s="57"/>
      <c r="H82" s="57"/>
      <c r="I82" s="33">
        <v>84.9944</v>
      </c>
      <c r="J82" s="31">
        <v>264</v>
      </c>
      <c r="K82" s="32">
        <v>234</v>
      </c>
      <c r="L82" s="32">
        <v>31</v>
      </c>
      <c r="M82" s="32">
        <v>51</v>
      </c>
      <c r="N82" s="65"/>
      <c r="O82" s="13"/>
      <c r="Q82" s="21"/>
    </row>
    <row r="83" spans="1:17" ht="14.25" customHeight="1">
      <c r="A83" s="49"/>
      <c r="B83" s="88"/>
      <c r="C83" s="64"/>
      <c r="D83" s="64"/>
      <c r="E83" s="60" t="s">
        <v>19</v>
      </c>
      <c r="F83" s="61"/>
      <c r="G83" s="61"/>
      <c r="H83" s="61"/>
      <c r="I83" s="61"/>
      <c r="J83" s="62"/>
      <c r="K83" s="46">
        <f>SUM(K80:K82)</f>
        <v>646</v>
      </c>
      <c r="L83" s="46">
        <v>81</v>
      </c>
      <c r="M83" s="46">
        <f>SUM(M80:M82)</f>
        <v>101</v>
      </c>
      <c r="N83" s="59"/>
      <c r="O83" s="13"/>
      <c r="Q83" s="21"/>
    </row>
    <row r="84" spans="1:17" ht="14.25" customHeight="1">
      <c r="A84" s="49"/>
      <c r="B84" s="88"/>
      <c r="C84" s="63" t="s">
        <v>15</v>
      </c>
      <c r="D84" s="63" t="s">
        <v>53</v>
      </c>
      <c r="E84" s="63" t="s">
        <v>55</v>
      </c>
      <c r="F84" s="63" t="s">
        <v>102</v>
      </c>
      <c r="G84" s="56" t="s">
        <v>6</v>
      </c>
      <c r="H84" s="56" t="s">
        <v>0</v>
      </c>
      <c r="I84" s="30">
        <v>59.9907</v>
      </c>
      <c r="J84" s="31">
        <v>186</v>
      </c>
      <c r="K84" s="32">
        <v>150</v>
      </c>
      <c r="L84" s="32">
        <v>26</v>
      </c>
      <c r="M84" s="32">
        <v>26</v>
      </c>
      <c r="N84" s="58" t="s">
        <v>66</v>
      </c>
      <c r="O84" s="13"/>
      <c r="Q84" s="21"/>
    </row>
    <row r="85" spans="1:17" ht="14.25" customHeight="1">
      <c r="A85" s="49"/>
      <c r="B85" s="88"/>
      <c r="C85" s="57"/>
      <c r="D85" s="57"/>
      <c r="E85" s="57"/>
      <c r="F85" s="57"/>
      <c r="G85" s="57"/>
      <c r="H85" s="57"/>
      <c r="I85" s="33">
        <v>84.9616</v>
      </c>
      <c r="J85" s="31">
        <v>243</v>
      </c>
      <c r="K85" s="32">
        <v>408</v>
      </c>
      <c r="L85" s="32">
        <f>162-19</f>
        <v>143</v>
      </c>
      <c r="M85" s="32">
        <v>124</v>
      </c>
      <c r="N85" s="65"/>
      <c r="O85" s="13"/>
      <c r="Q85" s="21"/>
    </row>
    <row r="86" spans="1:17" ht="14.25" customHeight="1">
      <c r="A86" s="49"/>
      <c r="B86" s="88"/>
      <c r="C86" s="64"/>
      <c r="D86" s="64"/>
      <c r="E86" s="60" t="s">
        <v>19</v>
      </c>
      <c r="F86" s="61"/>
      <c r="G86" s="61"/>
      <c r="H86" s="61"/>
      <c r="I86" s="61"/>
      <c r="J86" s="62"/>
      <c r="K86" s="46">
        <f>SUM(K84:K85)</f>
        <v>558</v>
      </c>
      <c r="L86" s="46">
        <f>L85+L84</f>
        <v>169</v>
      </c>
      <c r="M86" s="46">
        <f>M85+M84</f>
        <v>150</v>
      </c>
      <c r="N86" s="59"/>
      <c r="O86" s="13"/>
      <c r="Q86" s="21"/>
    </row>
    <row r="87" spans="1:17" ht="14.25" customHeight="1">
      <c r="A87" s="49"/>
      <c r="B87" s="88"/>
      <c r="C87" s="63" t="s">
        <v>14</v>
      </c>
      <c r="D87" s="63" t="s">
        <v>59</v>
      </c>
      <c r="E87" s="63" t="s">
        <v>65</v>
      </c>
      <c r="F87" s="63" t="s">
        <v>93</v>
      </c>
      <c r="G87" s="56" t="s">
        <v>6</v>
      </c>
      <c r="H87" s="56" t="s">
        <v>0</v>
      </c>
      <c r="I87" s="30">
        <v>47.4608</v>
      </c>
      <c r="J87" s="31">
        <v>157</v>
      </c>
      <c r="K87" s="32">
        <v>4</v>
      </c>
      <c r="L87" s="32">
        <v>0</v>
      </c>
      <c r="M87" s="32">
        <v>0</v>
      </c>
      <c r="N87" s="58" t="s">
        <v>63</v>
      </c>
      <c r="O87" s="13"/>
      <c r="Q87" s="21"/>
    </row>
    <row r="88" spans="1:17" ht="14.25" customHeight="1">
      <c r="A88" s="49"/>
      <c r="B88" s="88"/>
      <c r="C88" s="57"/>
      <c r="D88" s="57"/>
      <c r="E88" s="57"/>
      <c r="F88" s="57"/>
      <c r="G88" s="57"/>
      <c r="H88" s="57"/>
      <c r="I88" s="33">
        <v>57.4179</v>
      </c>
      <c r="J88" s="31">
        <v>189</v>
      </c>
      <c r="K88" s="32">
        <v>85</v>
      </c>
      <c r="L88" s="32">
        <v>15</v>
      </c>
      <c r="M88" s="32">
        <v>15</v>
      </c>
      <c r="N88" s="65"/>
      <c r="O88" s="13"/>
      <c r="Q88" s="21"/>
    </row>
    <row r="89" spans="1:17" ht="14.25" customHeight="1">
      <c r="A89" s="49"/>
      <c r="B89" s="88"/>
      <c r="C89" s="57"/>
      <c r="D89" s="57"/>
      <c r="E89" s="57"/>
      <c r="F89" s="57"/>
      <c r="G89" s="57"/>
      <c r="H89" s="57"/>
      <c r="I89" s="33">
        <v>73.239</v>
      </c>
      <c r="J89" s="31">
        <v>238</v>
      </c>
      <c r="K89" s="32">
        <v>12</v>
      </c>
      <c r="L89" s="32">
        <v>3</v>
      </c>
      <c r="M89" s="32">
        <v>3</v>
      </c>
      <c r="N89" s="65"/>
      <c r="O89" s="13"/>
      <c r="Q89" s="21"/>
    </row>
    <row r="90" spans="1:17" ht="14.25" customHeight="1">
      <c r="A90" s="49"/>
      <c r="B90" s="88"/>
      <c r="C90" s="57"/>
      <c r="D90" s="57"/>
      <c r="E90" s="57"/>
      <c r="F90" s="57"/>
      <c r="G90" s="57"/>
      <c r="H90" s="57"/>
      <c r="I90" s="33">
        <v>43.3404</v>
      </c>
      <c r="J90" s="31">
        <v>145</v>
      </c>
      <c r="K90" s="32">
        <v>18</v>
      </c>
      <c r="L90" s="32">
        <v>0</v>
      </c>
      <c r="M90" s="32">
        <v>0</v>
      </c>
      <c r="N90" s="65"/>
      <c r="O90" s="13"/>
      <c r="Q90" s="21"/>
    </row>
    <row r="91" spans="1:17" ht="14.25" customHeight="1">
      <c r="A91" s="49"/>
      <c r="B91" s="88"/>
      <c r="C91" s="64"/>
      <c r="D91" s="64"/>
      <c r="E91" s="60" t="s">
        <v>19</v>
      </c>
      <c r="F91" s="61"/>
      <c r="G91" s="61"/>
      <c r="H91" s="61"/>
      <c r="I91" s="61"/>
      <c r="J91" s="62"/>
      <c r="K91" s="46">
        <f>SUM(K87:K90)</f>
        <v>119</v>
      </c>
      <c r="L91" s="46">
        <v>18</v>
      </c>
      <c r="M91" s="46">
        <f>SUM(M87:M90)</f>
        <v>18</v>
      </c>
      <c r="N91" s="59"/>
      <c r="O91" s="13"/>
      <c r="Q91" s="21"/>
    </row>
    <row r="92" spans="1:17" ht="14.25" customHeight="1">
      <c r="A92" s="49"/>
      <c r="B92" s="88"/>
      <c r="C92" s="63" t="s">
        <v>14</v>
      </c>
      <c r="D92" s="63" t="s">
        <v>68</v>
      </c>
      <c r="E92" s="63" t="s">
        <v>82</v>
      </c>
      <c r="F92" s="63" t="s">
        <v>103</v>
      </c>
      <c r="G92" s="56" t="s">
        <v>6</v>
      </c>
      <c r="H92" s="56" t="s">
        <v>0</v>
      </c>
      <c r="I92" s="30">
        <v>84.9833</v>
      </c>
      <c r="J92" s="31">
        <v>290</v>
      </c>
      <c r="K92" s="43">
        <v>238</v>
      </c>
      <c r="L92" s="32">
        <v>113</v>
      </c>
      <c r="M92" s="32">
        <v>112</v>
      </c>
      <c r="N92" s="58" t="s">
        <v>70</v>
      </c>
      <c r="O92" s="13"/>
      <c r="Q92" s="21"/>
    </row>
    <row r="93" spans="1:17" ht="14.25" customHeight="1">
      <c r="A93" s="49"/>
      <c r="B93" s="88"/>
      <c r="C93" s="57"/>
      <c r="D93" s="57"/>
      <c r="E93" s="57"/>
      <c r="F93" s="57"/>
      <c r="G93" s="57"/>
      <c r="H93" s="57"/>
      <c r="I93" s="33">
        <v>84.9667</v>
      </c>
      <c r="J93" s="31">
        <v>290</v>
      </c>
      <c r="K93" s="43">
        <v>240</v>
      </c>
      <c r="L93" s="32">
        <v>117</v>
      </c>
      <c r="M93" s="32">
        <v>115</v>
      </c>
      <c r="N93" s="65"/>
      <c r="O93" s="13"/>
      <c r="Q93" s="21"/>
    </row>
    <row r="94" spans="1:17" ht="14.25" customHeight="1">
      <c r="A94" s="49"/>
      <c r="B94" s="88"/>
      <c r="C94" s="64"/>
      <c r="D94" s="64"/>
      <c r="E94" s="60" t="s">
        <v>19</v>
      </c>
      <c r="F94" s="61"/>
      <c r="G94" s="61"/>
      <c r="H94" s="61"/>
      <c r="I94" s="61"/>
      <c r="J94" s="62"/>
      <c r="K94" s="46">
        <f>SUM(K92:K93)</f>
        <v>478</v>
      </c>
      <c r="L94" s="46">
        <f>L92+L93</f>
        <v>230</v>
      </c>
      <c r="M94" s="46">
        <f>M92+M93</f>
        <v>227</v>
      </c>
      <c r="N94" s="59"/>
      <c r="O94" s="13"/>
      <c r="Q94" s="21"/>
    </row>
    <row r="95" spans="1:17" ht="14.25" customHeight="1">
      <c r="A95" s="49"/>
      <c r="B95" s="88"/>
      <c r="C95" s="63" t="s">
        <v>15</v>
      </c>
      <c r="D95" s="63" t="s">
        <v>78</v>
      </c>
      <c r="E95" s="63" t="s">
        <v>83</v>
      </c>
      <c r="F95" s="63" t="s">
        <v>104</v>
      </c>
      <c r="G95" s="56" t="s">
        <v>6</v>
      </c>
      <c r="H95" s="56" t="s">
        <v>0</v>
      </c>
      <c r="I95" s="30">
        <v>84.9684</v>
      </c>
      <c r="J95" s="31">
        <v>241</v>
      </c>
      <c r="K95" s="32">
        <v>495</v>
      </c>
      <c r="L95" s="32">
        <v>279</v>
      </c>
      <c r="M95" s="32">
        <v>279</v>
      </c>
      <c r="N95" s="58" t="s">
        <v>86</v>
      </c>
      <c r="O95" s="13"/>
      <c r="Q95" s="21"/>
    </row>
    <row r="96" spans="1:17" ht="14.25" customHeight="1">
      <c r="A96" s="49"/>
      <c r="B96" s="88"/>
      <c r="C96" s="57"/>
      <c r="D96" s="57"/>
      <c r="E96" s="57"/>
      <c r="F96" s="57"/>
      <c r="G96" s="57"/>
      <c r="H96" s="57"/>
      <c r="I96" s="33">
        <v>84.8597</v>
      </c>
      <c r="J96" s="31">
        <v>241</v>
      </c>
      <c r="K96" s="32">
        <v>59</v>
      </c>
      <c r="L96" s="32">
        <v>39</v>
      </c>
      <c r="M96" s="32">
        <v>39</v>
      </c>
      <c r="N96" s="65"/>
      <c r="O96" s="13"/>
      <c r="Q96" s="21"/>
    </row>
    <row r="97" spans="1:17" ht="14.25" customHeight="1">
      <c r="A97" s="49"/>
      <c r="B97" s="88"/>
      <c r="C97" s="64"/>
      <c r="D97" s="64"/>
      <c r="E97" s="60" t="s">
        <v>19</v>
      </c>
      <c r="F97" s="61"/>
      <c r="G97" s="61"/>
      <c r="H97" s="61"/>
      <c r="I97" s="61"/>
      <c r="J97" s="62"/>
      <c r="K97" s="46">
        <f>SUM(K95:K96)</f>
        <v>554</v>
      </c>
      <c r="L97" s="46">
        <v>318</v>
      </c>
      <c r="M97" s="46">
        <f>M96+M95</f>
        <v>318</v>
      </c>
      <c r="N97" s="59"/>
      <c r="O97" s="13"/>
      <c r="Q97" s="21"/>
    </row>
    <row r="98" spans="1:17" ht="14.25" customHeight="1">
      <c r="A98" s="49"/>
      <c r="B98" s="88"/>
      <c r="C98" s="63" t="s">
        <v>79</v>
      </c>
      <c r="D98" s="63" t="s">
        <v>85</v>
      </c>
      <c r="E98" s="44" t="s">
        <v>84</v>
      </c>
      <c r="F98" s="44" t="s">
        <v>105</v>
      </c>
      <c r="G98" s="37" t="s">
        <v>81</v>
      </c>
      <c r="H98" s="37" t="s">
        <v>80</v>
      </c>
      <c r="I98" s="30">
        <v>84.9684</v>
      </c>
      <c r="J98" s="31">
        <v>39</v>
      </c>
      <c r="K98" s="32">
        <v>219</v>
      </c>
      <c r="L98" s="32">
        <v>39</v>
      </c>
      <c r="M98" s="32">
        <v>39</v>
      </c>
      <c r="N98" s="58" t="s">
        <v>87</v>
      </c>
      <c r="O98" s="13"/>
      <c r="Q98" s="21"/>
    </row>
    <row r="99" spans="1:17" ht="14.25" customHeight="1" thickBot="1">
      <c r="A99" s="49"/>
      <c r="B99" s="88"/>
      <c r="C99" s="64"/>
      <c r="D99" s="64"/>
      <c r="E99" s="60" t="s">
        <v>19</v>
      </c>
      <c r="F99" s="61"/>
      <c r="G99" s="61"/>
      <c r="H99" s="61"/>
      <c r="I99" s="61"/>
      <c r="J99" s="62"/>
      <c r="K99" s="46">
        <f>SUM(K98:K98)</f>
        <v>219</v>
      </c>
      <c r="L99" s="46">
        <v>39</v>
      </c>
      <c r="M99" s="46">
        <f>M98</f>
        <v>39</v>
      </c>
      <c r="N99" s="59"/>
      <c r="O99" s="13"/>
      <c r="Q99" s="21"/>
    </row>
    <row r="100" spans="1:17" ht="30" customHeight="1" thickBot="1" thickTop="1">
      <c r="A100" s="50"/>
      <c r="B100" s="101"/>
      <c r="C100" s="102" t="s">
        <v>108</v>
      </c>
      <c r="D100" s="103"/>
      <c r="E100" s="103"/>
      <c r="F100" s="103"/>
      <c r="G100" s="103"/>
      <c r="H100" s="103"/>
      <c r="I100" s="103"/>
      <c r="J100" s="104"/>
      <c r="K100" s="25">
        <f>K55+K59+K68+K72+K79+K83+K86+K91+K94+K97+K99</f>
        <v>5462</v>
      </c>
      <c r="L100" s="25">
        <f>L55+L59+L68+L72+L79+L83+L86+L91+L94+L97+L99</f>
        <v>885</v>
      </c>
      <c r="M100" s="25">
        <f>M55+M59+M68+M72+M79+M83+M86+M91+M94+M97+M99</f>
        <v>887</v>
      </c>
      <c r="N100" s="26"/>
      <c r="O100" s="13"/>
      <c r="Q100" s="21">
        <f>M100-L100</f>
        <v>2</v>
      </c>
    </row>
    <row r="101" ht="13.5" customHeight="1"/>
  </sheetData>
  <sheetProtection sheet="1" formatCells="0" formatColumns="0" formatRows="0" insertColumns="0" insertRows="0" insertHyperlinks="0" deleteColumns="0" deleteRows="0" sort="0" autoFilter="0" pivotTables="0"/>
  <mergeCells count="157">
    <mergeCell ref="N24:N28"/>
    <mergeCell ref="E28:J28"/>
    <mergeCell ref="C24:C28"/>
    <mergeCell ref="D24:D28"/>
    <mergeCell ref="E24:E27"/>
    <mergeCell ref="F24:F27"/>
    <mergeCell ref="G24:G27"/>
    <mergeCell ref="H24:H27"/>
    <mergeCell ref="D33:D35"/>
    <mergeCell ref="N33:N35"/>
    <mergeCell ref="E35:J35"/>
    <mergeCell ref="E33:E34"/>
    <mergeCell ref="F33:F34"/>
    <mergeCell ref="G33:G34"/>
    <mergeCell ref="H33:H34"/>
    <mergeCell ref="H29:H31"/>
    <mergeCell ref="N29:N32"/>
    <mergeCell ref="E32:J32"/>
    <mergeCell ref="H47:H54"/>
    <mergeCell ref="N36:N45"/>
    <mergeCell ref="E45:J45"/>
    <mergeCell ref="N56:N59"/>
    <mergeCell ref="E59:J59"/>
    <mergeCell ref="C60:C68"/>
    <mergeCell ref="D60:D68"/>
    <mergeCell ref="E60:E67"/>
    <mergeCell ref="F60:F67"/>
    <mergeCell ref="G60:G67"/>
    <mergeCell ref="H60:H67"/>
    <mergeCell ref="N60:N68"/>
    <mergeCell ref="C56:C59"/>
    <mergeCell ref="D56:D59"/>
    <mergeCell ref="E56:E58"/>
    <mergeCell ref="F56:F58"/>
    <mergeCell ref="G56:G58"/>
    <mergeCell ref="C29:C32"/>
    <mergeCell ref="D29:D32"/>
    <mergeCell ref="E29:E31"/>
    <mergeCell ref="F29:F31"/>
    <mergeCell ref="G29:G31"/>
    <mergeCell ref="C33:C35"/>
    <mergeCell ref="B47:B100"/>
    <mergeCell ref="C100:J100"/>
    <mergeCell ref="C46:J46"/>
    <mergeCell ref="E68:J68"/>
    <mergeCell ref="G6:G9"/>
    <mergeCell ref="C73:C79"/>
    <mergeCell ref="D73:D79"/>
    <mergeCell ref="E10:J10"/>
    <mergeCell ref="E23:J23"/>
    <mergeCell ref="D47:D55"/>
    <mergeCell ref="N69:N72"/>
    <mergeCell ref="H73:H78"/>
    <mergeCell ref="N73:N79"/>
    <mergeCell ref="E79:J79"/>
    <mergeCell ref="F47:F54"/>
    <mergeCell ref="E47:E54"/>
    <mergeCell ref="N47:N55"/>
    <mergeCell ref="E55:J55"/>
    <mergeCell ref="G47:G54"/>
    <mergeCell ref="H56:H58"/>
    <mergeCell ref="N6:N10"/>
    <mergeCell ref="N11:N23"/>
    <mergeCell ref="I3:I4"/>
    <mergeCell ref="F3:F4"/>
    <mergeCell ref="L3:M3"/>
    <mergeCell ref="E3:E4"/>
    <mergeCell ref="G3:G4"/>
    <mergeCell ref="H6:H9"/>
    <mergeCell ref="N2:N4"/>
    <mergeCell ref="K2:M2"/>
    <mergeCell ref="A2:C2"/>
    <mergeCell ref="A3:A4"/>
    <mergeCell ref="B3:B4"/>
    <mergeCell ref="C3:C4"/>
    <mergeCell ref="G2:H2"/>
    <mergeCell ref="E73:E78"/>
    <mergeCell ref="F73:F78"/>
    <mergeCell ref="E6:E9"/>
    <mergeCell ref="C47:C55"/>
    <mergeCell ref="B6:B46"/>
    <mergeCell ref="I2:J2"/>
    <mergeCell ref="H3:H4"/>
    <mergeCell ref="C6:C10"/>
    <mergeCell ref="D6:D10"/>
    <mergeCell ref="K3:K4"/>
    <mergeCell ref="E2:F2"/>
    <mergeCell ref="J3:J4"/>
    <mergeCell ref="B5:J5"/>
    <mergeCell ref="D2:D4"/>
    <mergeCell ref="F6:F9"/>
    <mergeCell ref="G73:G78"/>
    <mergeCell ref="E72:J72"/>
    <mergeCell ref="C69:C72"/>
    <mergeCell ref="D69:D72"/>
    <mergeCell ref="E69:E71"/>
    <mergeCell ref="F69:F71"/>
    <mergeCell ref="G69:G71"/>
    <mergeCell ref="H69:H71"/>
    <mergeCell ref="C80:C83"/>
    <mergeCell ref="D80:D83"/>
    <mergeCell ref="E80:E82"/>
    <mergeCell ref="F80:F82"/>
    <mergeCell ref="G80:G82"/>
    <mergeCell ref="H80:H82"/>
    <mergeCell ref="N80:N83"/>
    <mergeCell ref="E83:J83"/>
    <mergeCell ref="C84:C86"/>
    <mergeCell ref="D84:D86"/>
    <mergeCell ref="E84:E85"/>
    <mergeCell ref="F84:F85"/>
    <mergeCell ref="G84:G85"/>
    <mergeCell ref="H84:H85"/>
    <mergeCell ref="N84:N86"/>
    <mergeCell ref="E86:J86"/>
    <mergeCell ref="C11:C23"/>
    <mergeCell ref="D11:D23"/>
    <mergeCell ref="E11:E22"/>
    <mergeCell ref="F11:F22"/>
    <mergeCell ref="G11:G22"/>
    <mergeCell ref="H11:H22"/>
    <mergeCell ref="N87:N91"/>
    <mergeCell ref="E91:J91"/>
    <mergeCell ref="C87:C91"/>
    <mergeCell ref="D87:D91"/>
    <mergeCell ref="E87:E90"/>
    <mergeCell ref="F87:F90"/>
    <mergeCell ref="G87:G90"/>
    <mergeCell ref="H87:H90"/>
    <mergeCell ref="N92:N94"/>
    <mergeCell ref="E94:J94"/>
    <mergeCell ref="C92:C94"/>
    <mergeCell ref="D92:D94"/>
    <mergeCell ref="E92:E93"/>
    <mergeCell ref="F92:F93"/>
    <mergeCell ref="G92:G93"/>
    <mergeCell ref="H92:H93"/>
    <mergeCell ref="N98:N99"/>
    <mergeCell ref="E99:J99"/>
    <mergeCell ref="C98:C99"/>
    <mergeCell ref="D98:D99"/>
    <mergeCell ref="N95:N97"/>
    <mergeCell ref="E97:J97"/>
    <mergeCell ref="C95:C97"/>
    <mergeCell ref="D95:D97"/>
    <mergeCell ref="E95:E96"/>
    <mergeCell ref="F95:F96"/>
    <mergeCell ref="A7:A100"/>
    <mergeCell ref="A1:M1"/>
    <mergeCell ref="C36:C45"/>
    <mergeCell ref="D36:D45"/>
    <mergeCell ref="E36:E44"/>
    <mergeCell ref="F36:F44"/>
    <mergeCell ref="G36:G44"/>
    <mergeCell ref="H36:H44"/>
    <mergeCell ref="G95:G96"/>
    <mergeCell ref="H95:H96"/>
  </mergeCells>
  <printOptions horizontalCentered="1"/>
  <pageMargins left="0.4724409448818898" right="0.35433070866141736" top="0.7086614173228347" bottom="0.35433070866141736" header="0.5905511811023623" footer="0.5118110236220472"/>
  <pageSetup horizontalDpi="600" verticalDpi="600" orientation="landscape" paperSize="9" scale="65" r:id="rId1"/>
  <ignoredErrors>
    <ignoredError sqref="L24:M27 L79 M23 M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포항시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한창수</dc:creator>
  <cp:keywords/>
  <dc:description/>
  <cp:lastModifiedBy>user</cp:lastModifiedBy>
  <cp:lastPrinted>2012-05-31T04:45:14Z</cp:lastPrinted>
  <dcterms:created xsi:type="dcterms:W3CDTF">2002-09-03T01:06:57Z</dcterms:created>
  <dcterms:modified xsi:type="dcterms:W3CDTF">2017-02-23T01:15:15Z</dcterms:modified>
  <cp:category/>
  <cp:version/>
  <cp:contentType/>
  <cp:contentStatus/>
</cp:coreProperties>
</file>