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5445" windowWidth="11760" windowHeight="9555" activeTab="0"/>
  </bookViews>
  <sheets>
    <sheet name="산출소요액(남구)" sheetId="1" r:id="rId1"/>
    <sheet name="예상인원" sheetId="2" r:id="rId2"/>
    <sheet name="원가계산서(식품비)" sheetId="3" r:id="rId3"/>
  </sheets>
  <definedNames>
    <definedName name="_xlnm.Print_Area" localSheetId="0">'산출소요액(남구)'!$A$1:$J$70</definedName>
    <definedName name="_xlnm.Print_Area" localSheetId="1">'예상인원'!$A$1:$AD$64</definedName>
    <definedName name="_xlnm.Print_Titles" localSheetId="0">'산출소요액(남구)'!$3:$4</definedName>
    <definedName name="_xlnm.Print_Titles" localSheetId="2">'원가계산서(식품비)'!$1:$3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6" authorId="0">
      <text>
        <r>
          <rPr>
            <b/>
            <sz val="9"/>
            <rFont val="굴림"/>
            <family val="3"/>
          </rPr>
          <t>대체식품</t>
        </r>
      </text>
    </comment>
    <comment ref="A38" authorId="0">
      <text>
        <r>
          <rPr>
            <b/>
            <sz val="9"/>
            <rFont val="굴림"/>
            <family val="3"/>
          </rPr>
          <t>대체식품</t>
        </r>
      </text>
    </comment>
    <comment ref="A34" authorId="0">
      <text>
        <r>
          <rPr>
            <b/>
            <sz val="9"/>
            <rFont val="돋움"/>
            <family val="3"/>
          </rPr>
          <t>대체식품</t>
        </r>
      </text>
    </comment>
  </commentList>
</comments>
</file>

<file path=xl/comments2.xml><?xml version="1.0" encoding="utf-8"?>
<comments xmlns="http://schemas.openxmlformats.org/spreadsheetml/2006/main">
  <authors>
    <author>모자보건</author>
    <author>SEC</author>
    <author>user</author>
  </authors>
  <commentList>
    <comment ref="M5" authorId="0">
      <text>
        <r>
          <rPr>
            <b/>
            <sz val="9"/>
            <rFont val="굴림"/>
            <family val="3"/>
          </rPr>
          <t>당근대체식품</t>
        </r>
        <r>
          <rPr>
            <sz val="9"/>
            <rFont val="굴림"/>
            <family val="3"/>
          </rPr>
          <t xml:space="preserve">
</t>
        </r>
      </text>
    </comment>
    <comment ref="Q5" authorId="0">
      <text>
        <r>
          <rPr>
            <b/>
            <sz val="9"/>
            <rFont val="굴림"/>
            <family val="3"/>
          </rPr>
          <t>검정콩대체식품</t>
        </r>
        <r>
          <rPr>
            <sz val="9"/>
            <rFont val="굴림"/>
            <family val="3"/>
          </rPr>
          <t xml:space="preserve">
</t>
        </r>
      </text>
    </comment>
    <comment ref="A40" authorId="0">
      <text>
        <r>
          <rPr>
            <sz val="9"/>
            <rFont val="굴림"/>
            <family val="3"/>
          </rPr>
          <t xml:space="preserve">감자대체식품
</t>
        </r>
      </text>
    </comment>
    <comment ref="A37" authorId="0">
      <text>
        <r>
          <rPr>
            <b/>
            <sz val="9"/>
            <rFont val="굴림"/>
            <family val="3"/>
          </rPr>
          <t>당근대체식품</t>
        </r>
      </text>
    </comment>
    <comment ref="AC5" authorId="0">
      <text>
        <r>
          <rPr>
            <sz val="9"/>
            <rFont val="굴림"/>
            <family val="3"/>
          </rPr>
          <t xml:space="preserve">감자,달걀,당근,우유는 월 2회로 나누어 배송
</t>
        </r>
      </text>
    </comment>
    <comment ref="A35" authorId="1">
      <text>
        <r>
          <rPr>
            <b/>
            <sz val="9"/>
            <rFont val="돋움"/>
            <family val="3"/>
          </rPr>
          <t>감자대체식품</t>
        </r>
        <r>
          <rPr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b/>
            <sz val="9"/>
            <rFont val="굴림"/>
            <family val="3"/>
          </rPr>
          <t>감자대체식품</t>
        </r>
        <r>
          <rPr>
            <sz val="9"/>
            <rFont val="굴림"/>
            <family val="3"/>
          </rPr>
          <t xml:space="preserve">
</t>
        </r>
      </text>
    </comment>
    <comment ref="Z5" authorId="0">
      <text>
        <r>
          <rPr>
            <b/>
            <sz val="9"/>
            <rFont val="굴림"/>
            <family val="3"/>
          </rPr>
          <t>감자대체식품</t>
        </r>
        <r>
          <rPr>
            <sz val="9"/>
            <rFont val="굴림"/>
            <family val="3"/>
          </rPr>
          <t xml:space="preserve">
</t>
        </r>
      </text>
    </comment>
    <comment ref="A54" authorId="2">
      <text>
        <r>
          <rPr>
            <b/>
            <sz val="9"/>
            <rFont val="돋움"/>
            <family val="3"/>
          </rPr>
          <t>닭가슴살</t>
        </r>
        <r>
          <rPr>
            <b/>
            <sz val="9"/>
            <rFont val="Tahoma"/>
            <family val="2"/>
          </rPr>
          <t xml:space="preserve">, </t>
        </r>
        <r>
          <rPr>
            <b/>
            <sz val="9"/>
            <rFont val="돋움"/>
            <family val="3"/>
          </rPr>
          <t>달걀</t>
        </r>
        <r>
          <rPr>
            <b/>
            <sz val="9"/>
            <rFont val="Tahoma"/>
            <family val="2"/>
          </rPr>
          <t xml:space="preserve"> 
</t>
        </r>
        <r>
          <rPr>
            <b/>
            <sz val="9"/>
            <rFont val="돋움"/>
            <family val="3"/>
          </rPr>
          <t>대체식품</t>
        </r>
      </text>
    </comment>
    <comment ref="A30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대체식품</t>
        </r>
      </text>
    </comment>
    <comment ref="A32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대체식품</t>
        </r>
      </text>
    </comment>
    <comment ref="A3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검정콩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대체식품</t>
        </r>
      </text>
    </comment>
    <comment ref="Y5" authorId="2">
      <text>
        <r>
          <rPr>
            <b/>
            <sz val="9"/>
            <rFont val="돋움"/>
            <family val="3"/>
          </rPr>
          <t>달걀대체식품</t>
        </r>
      </text>
    </comment>
    <comment ref="H5" authorId="2">
      <text>
        <r>
          <rPr>
            <b/>
            <sz val="9"/>
            <rFont val="돋움"/>
            <family val="3"/>
          </rPr>
          <t>쌀대체식품</t>
        </r>
      </text>
    </comment>
    <comment ref="I5" authorId="2">
      <text>
        <r>
          <rPr>
            <b/>
            <sz val="9"/>
            <rFont val="돋움"/>
            <family val="3"/>
          </rPr>
          <t>쌀대체식품</t>
        </r>
      </text>
    </comment>
    <comment ref="J5" authorId="2">
      <text>
        <r>
          <rPr>
            <b/>
            <sz val="9"/>
            <rFont val="돋움"/>
            <family val="3"/>
          </rPr>
          <t>검정콩대체식품</t>
        </r>
      </text>
    </comment>
    <comment ref="V5" authorId="2">
      <text>
        <r>
          <rPr>
            <b/>
            <sz val="9"/>
            <rFont val="돋움"/>
            <family val="3"/>
          </rPr>
          <t>닭가슴살</t>
        </r>
        <r>
          <rPr>
            <b/>
            <sz val="9"/>
            <rFont val="Tahoma"/>
            <family val="2"/>
          </rPr>
          <t xml:space="preserve">,
</t>
        </r>
        <r>
          <rPr>
            <b/>
            <sz val="9"/>
            <rFont val="돋움"/>
            <family val="3"/>
          </rPr>
          <t>계란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대체식품</t>
        </r>
      </text>
    </comment>
    <comment ref="S5" authorId="2">
      <text>
        <r>
          <rPr>
            <b/>
            <sz val="9"/>
            <rFont val="돋움"/>
            <family val="3"/>
          </rPr>
          <t>생김대체식품</t>
        </r>
      </text>
    </comment>
    <comment ref="A46" authorId="2">
      <text>
        <r>
          <rPr>
            <b/>
            <sz val="9"/>
            <rFont val="돋움"/>
            <family val="3"/>
          </rPr>
          <t>검정콩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대체식품</t>
        </r>
      </text>
    </comment>
    <comment ref="A49" authorId="2">
      <text>
        <r>
          <rPr>
            <b/>
            <sz val="9"/>
            <rFont val="돋움"/>
            <family val="3"/>
          </rPr>
          <t>생김대체식품</t>
        </r>
      </text>
    </comment>
    <comment ref="A43" authorId="2">
      <text>
        <r>
          <rPr>
            <b/>
            <sz val="9"/>
            <rFont val="돋움"/>
            <family val="3"/>
          </rPr>
          <t>달걀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대체식품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7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북구조사산가</t>
        </r>
        <r>
          <rPr>
            <sz val="9"/>
            <rFont val="Tahoma"/>
            <family val="2"/>
          </rPr>
          <t xml:space="preserve"> :
4</t>
        </r>
        <r>
          <rPr>
            <sz val="9"/>
            <rFont val="돋움"/>
            <family val="3"/>
          </rPr>
          <t>업체</t>
        </r>
        <r>
          <rPr>
            <sz val="9"/>
            <rFont val="Tahoma"/>
            <family val="2"/>
          </rPr>
          <t xml:space="preserve">  2000</t>
        </r>
        <r>
          <rPr>
            <sz val="9"/>
            <rFont val="돋움"/>
            <family val="3"/>
          </rPr>
          <t>원씩</t>
        </r>
      </text>
    </comment>
    <comment ref="I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원금액</t>
        </r>
        <r>
          <rPr>
            <sz val="9"/>
            <rFont val="Tahoma"/>
            <family val="2"/>
          </rPr>
          <t xml:space="preserve"> : 26600</t>
        </r>
      </text>
    </comment>
    <comment ref="I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원금액</t>
        </r>
        <r>
          <rPr>
            <sz val="9"/>
            <rFont val="Tahoma"/>
            <family val="2"/>
          </rPr>
          <t xml:space="preserve"> : 25800</t>
        </r>
      </text>
    </comment>
  </commentList>
</comments>
</file>

<file path=xl/sharedStrings.xml><?xml version="1.0" encoding="utf-8"?>
<sst xmlns="http://schemas.openxmlformats.org/spreadsheetml/2006/main" count="798" uniqueCount="431">
  <si>
    <t>식품명</t>
  </si>
  <si>
    <t>900g</t>
  </si>
  <si>
    <t>등급규격 "상"</t>
  </si>
  <si>
    <t>등급규격 "상"
무게규격 "대"</t>
  </si>
  <si>
    <t>품질규격 "1등급"
중량규격 "대란"</t>
  </si>
  <si>
    <t>1개월 
제공량</t>
  </si>
  <si>
    <t>1.4kg</t>
  </si>
  <si>
    <t>400g</t>
  </si>
  <si>
    <t>800g</t>
  </si>
  <si>
    <t>1kg</t>
  </si>
  <si>
    <t>300g</t>
  </si>
  <si>
    <t>90g</t>
  </si>
  <si>
    <t>등급규격 "상"
무게규격 "중"</t>
  </si>
  <si>
    <t>800 g/캔</t>
  </si>
  <si>
    <t>구매단위</t>
  </si>
  <si>
    <t>900g/팩</t>
  </si>
  <si>
    <t>15구/팩</t>
  </si>
  <si>
    <t>300g/팩</t>
  </si>
  <si>
    <t>500g/팩</t>
  </si>
  <si>
    <t>400g/팩</t>
  </si>
  <si>
    <t>800g/팩</t>
  </si>
  <si>
    <t>300g/팩</t>
  </si>
  <si>
    <t>500g/팩</t>
  </si>
  <si>
    <t>1.5L/병</t>
  </si>
  <si>
    <t>합  계</t>
  </si>
  <si>
    <t>애 호 박(국내산)</t>
  </si>
  <si>
    <t>포장 및 배송료</t>
  </si>
  <si>
    <t>500g</t>
  </si>
  <si>
    <t>&lt;예상인원&gt;</t>
  </si>
  <si>
    <t>&lt;패키지별 1개월소요량&gt;</t>
  </si>
  <si>
    <t>목표량</t>
  </si>
  <si>
    <t xml:space="preserve">산출근거(예상 소요량 및 소요금액) </t>
  </si>
  <si>
    <t>* 과세물품에 대하여 부가세 포함 가격임</t>
  </si>
  <si>
    <t>500g/팩</t>
  </si>
  <si>
    <t>100g/팩</t>
  </si>
  <si>
    <t>달걀(국내산)</t>
  </si>
  <si>
    <r>
      <t xml:space="preserve">감자(국내산)
</t>
    </r>
    <r>
      <rPr>
        <sz val="9"/>
        <color indexed="10"/>
        <rFont val="굴림"/>
        <family val="3"/>
      </rPr>
      <t>* 개별 포장가격 포함</t>
    </r>
  </si>
  <si>
    <t>대상자별 패키지 분류</t>
  </si>
  <si>
    <t>분유</t>
  </si>
  <si>
    <t>1단계</t>
  </si>
  <si>
    <t>2단계</t>
  </si>
  <si>
    <t>3단계</t>
  </si>
  <si>
    <t>현미</t>
  </si>
  <si>
    <t>감자</t>
  </si>
  <si>
    <t>달걀</t>
  </si>
  <si>
    <t>당근</t>
  </si>
  <si>
    <t>우유</t>
  </si>
  <si>
    <t>검정콩</t>
  </si>
  <si>
    <t>미역</t>
  </si>
  <si>
    <t>대상자별 
패키지 분류</t>
  </si>
  <si>
    <t>1캔</t>
  </si>
  <si>
    <t>2캔</t>
  </si>
  <si>
    <t>1개월
소요량</t>
  </si>
  <si>
    <t>예상 대상자수</t>
  </si>
  <si>
    <t>조건및 브랜드</t>
  </si>
  <si>
    <t>1단계</t>
  </si>
  <si>
    <t>2단계</t>
  </si>
  <si>
    <t>3단계</t>
  </si>
  <si>
    <t>포장및
 배송료</t>
  </si>
  <si>
    <t>국수</t>
  </si>
  <si>
    <t>애호박</t>
  </si>
  <si>
    <t>시리얼</t>
  </si>
  <si>
    <t>900g</t>
  </si>
  <si>
    <t>시리얼</t>
  </si>
  <si>
    <t>1.4kg</t>
  </si>
  <si>
    <t>1차배송용</t>
  </si>
  <si>
    <t>2차배송용</t>
  </si>
  <si>
    <t>배송
회수</t>
  </si>
  <si>
    <t>1 개월
소요량</t>
  </si>
  <si>
    <t>택배료</t>
  </si>
  <si>
    <t>박스료</t>
  </si>
  <si>
    <t>2차배송용</t>
  </si>
  <si>
    <t>1차배송용</t>
  </si>
  <si>
    <r>
      <t xml:space="preserve">검 정 콩
(국내산 서리태)
</t>
    </r>
    <r>
      <rPr>
        <sz val="9"/>
        <color indexed="10"/>
        <rFont val="굴림"/>
        <family val="3"/>
      </rPr>
      <t>* 개별 포장가격 포함</t>
    </r>
  </si>
  <si>
    <t>월</t>
  </si>
  <si>
    <t>구매단가</t>
  </si>
  <si>
    <t>예상인원</t>
  </si>
  <si>
    <t>1차</t>
  </si>
  <si>
    <t>2차</t>
  </si>
  <si>
    <t>계</t>
  </si>
  <si>
    <t>배송
물량</t>
  </si>
  <si>
    <t>&lt;12개월소요량*예상인원&gt;</t>
  </si>
  <si>
    <t>12개월
소요량</t>
  </si>
  <si>
    <t>12 개월
소요량</t>
  </si>
  <si>
    <t>12개월
소요예산</t>
  </si>
  <si>
    <t>멸균우유</t>
  </si>
  <si>
    <t>분유</t>
  </si>
  <si>
    <t>남양
임페리얼</t>
  </si>
  <si>
    <t>무항생제
기능성란</t>
  </si>
  <si>
    <r>
      <t xml:space="preserve">고구마(국내산)
</t>
    </r>
    <r>
      <rPr>
        <sz val="9"/>
        <color indexed="10"/>
        <rFont val="굴림"/>
        <family val="3"/>
      </rPr>
      <t>* 개별 포장가격 포함</t>
    </r>
  </si>
  <si>
    <t>고구마</t>
  </si>
  <si>
    <t>1완모</t>
  </si>
  <si>
    <t>1혼합</t>
  </si>
  <si>
    <t>1조제</t>
  </si>
  <si>
    <t>2완모</t>
  </si>
  <si>
    <t>2조제</t>
  </si>
  <si>
    <t>유아
(1-6세)</t>
  </si>
  <si>
    <t>4
임산부</t>
  </si>
  <si>
    <t>6
완전모유
수유부</t>
  </si>
  <si>
    <t>4-2
혼합
수유부
(7개월)</t>
  </si>
  <si>
    <t>5
출산
수유부</t>
  </si>
  <si>
    <t>6
완전모유
수유부</t>
  </si>
  <si>
    <t>보리쌀</t>
  </si>
  <si>
    <t>팥</t>
  </si>
  <si>
    <t>재래김</t>
  </si>
  <si>
    <t>조미김</t>
  </si>
  <si>
    <t>델몬트</t>
  </si>
  <si>
    <t>500g</t>
  </si>
  <si>
    <t>15개</t>
  </si>
  <si>
    <t>500ml</t>
  </si>
  <si>
    <t>1L</t>
  </si>
  <si>
    <t>120g</t>
  </si>
  <si>
    <t>100g</t>
  </si>
  <si>
    <t>1.5L</t>
  </si>
  <si>
    <t>1혼합</t>
  </si>
  <si>
    <t>1조제</t>
  </si>
  <si>
    <t>2완모</t>
  </si>
  <si>
    <t>2혼합</t>
  </si>
  <si>
    <t>4-2
혼합수유부
(7개월)</t>
  </si>
  <si>
    <t>5
출산수유부</t>
  </si>
  <si>
    <t>4
혼합수유부</t>
  </si>
  <si>
    <t>보리쌀</t>
  </si>
  <si>
    <t>미역</t>
  </si>
  <si>
    <t>400g*2</t>
  </si>
  <si>
    <t>15개*2</t>
  </si>
  <si>
    <t>300g</t>
  </si>
  <si>
    <t>500g</t>
  </si>
  <si>
    <t>100g</t>
  </si>
  <si>
    <t>500ml*24</t>
  </si>
  <si>
    <t>500ml*12</t>
  </si>
  <si>
    <t>1.5L*4</t>
  </si>
  <si>
    <t>500g</t>
  </si>
  <si>
    <t>900g</t>
  </si>
  <si>
    <t>900g</t>
  </si>
  <si>
    <t>1.4kg</t>
  </si>
  <si>
    <t>1차운송용</t>
  </si>
  <si>
    <t>일동 트루맘</t>
  </si>
  <si>
    <t>매일
앱솔루트</t>
  </si>
  <si>
    <t>1.4kg/팩</t>
  </si>
  <si>
    <t>서울우유</t>
  </si>
  <si>
    <t>500ml</t>
  </si>
  <si>
    <t>1L</t>
  </si>
  <si>
    <t>1L/팩</t>
  </si>
  <si>
    <t>500ml/팩</t>
  </si>
  <si>
    <t>500g</t>
  </si>
  <si>
    <t>재래김(생김)
국내산</t>
  </si>
  <si>
    <t xml:space="preserve">100g </t>
  </si>
  <si>
    <t>100g</t>
  </si>
  <si>
    <t>800g</t>
  </si>
  <si>
    <t>1.6kg</t>
  </si>
  <si>
    <t>30개</t>
  </si>
  <si>
    <t>600g</t>
  </si>
  <si>
    <t>250g-280g/개</t>
  </si>
  <si>
    <t>500ml*24개</t>
  </si>
  <si>
    <t>1L*12개</t>
  </si>
  <si>
    <t>900g</t>
  </si>
  <si>
    <t>1.4kg</t>
  </si>
  <si>
    <t>500g</t>
  </si>
  <si>
    <t>500g</t>
  </si>
  <si>
    <t>500g/팩</t>
  </si>
  <si>
    <t>800g</t>
  </si>
  <si>
    <t>캔</t>
  </si>
  <si>
    <t>남양 임페리얼드림 XO 3</t>
  </si>
  <si>
    <t>매일 앱솔루트 프리미엄 명작 1</t>
  </si>
  <si>
    <t>매일 앱솔루트 프리미엄 명작 2</t>
  </si>
  <si>
    <t>묶음</t>
  </si>
  <si>
    <t>개</t>
  </si>
  <si>
    <t>오뚜기옛날국수소면</t>
  </si>
  <si>
    <t>300g</t>
  </si>
  <si>
    <t>병</t>
  </si>
  <si>
    <t>200ml</t>
  </si>
  <si>
    <t>닭가슴살
통조림</t>
  </si>
  <si>
    <t>135g*3</t>
  </si>
  <si>
    <t>135g*6</t>
  </si>
  <si>
    <t>쌀</t>
  </si>
  <si>
    <t>2.7kg</t>
  </si>
  <si>
    <t>참치
통조림</t>
  </si>
  <si>
    <t>150g*3</t>
  </si>
  <si>
    <t>2.7kg</t>
  </si>
  <si>
    <t>참치
통조림</t>
  </si>
  <si>
    <t>300g*2</t>
  </si>
  <si>
    <t>500g*2</t>
  </si>
  <si>
    <t>800g*2</t>
  </si>
  <si>
    <t>150g*6</t>
  </si>
  <si>
    <t>400g*2</t>
  </si>
  <si>
    <t>800g*2</t>
  </si>
  <si>
    <t>100g</t>
  </si>
  <si>
    <t>90g</t>
  </si>
  <si>
    <t>1단계</t>
  </si>
  <si>
    <t>2단계</t>
  </si>
  <si>
    <t>750 g/캔</t>
  </si>
  <si>
    <r>
      <t xml:space="preserve">쌀(국내산, 
경북/)
</t>
    </r>
    <r>
      <rPr>
        <sz val="9"/>
        <color indexed="10"/>
        <rFont val="굴림"/>
        <family val="3"/>
      </rPr>
      <t>* 개별 포장가격 포함</t>
    </r>
  </si>
  <si>
    <t>2.7kg</t>
  </si>
  <si>
    <t>100g</t>
  </si>
  <si>
    <t>90g</t>
  </si>
  <si>
    <t>2혼합</t>
  </si>
  <si>
    <r>
      <t xml:space="preserve">당근(국내산)
</t>
    </r>
    <r>
      <rPr>
        <sz val="9"/>
        <color indexed="10"/>
        <rFont val="굴림"/>
        <family val="3"/>
      </rPr>
      <t>* 개별 포장가격 포함</t>
    </r>
  </si>
  <si>
    <t>135g*3</t>
  </si>
  <si>
    <t>150g*3</t>
  </si>
  <si>
    <t>두부</t>
  </si>
  <si>
    <t>2018년 임산부 및 영유아 영양플러스사업
&lt;식품구매 사전조사&gt;</t>
  </si>
  <si>
    <t>구분</t>
  </si>
  <si>
    <t>상 품 명</t>
  </si>
  <si>
    <t>규 격</t>
  </si>
  <si>
    <t>단 위</t>
  </si>
  <si>
    <t>현단가</t>
  </si>
  <si>
    <t>리플러스
(단가)</t>
  </si>
  <si>
    <t>농협하나로
(단가)</t>
  </si>
  <si>
    <t>우현탑마트
(단가)</t>
  </si>
  <si>
    <t>gs슈퍼마켓창포
(단가)</t>
  </si>
  <si>
    <t>최고가</t>
  </si>
  <si>
    <t>최저가</t>
  </si>
  <si>
    <t>원단위절사</t>
  </si>
  <si>
    <t>분유</t>
  </si>
  <si>
    <t>남양 임페리얼드림 XO 1</t>
  </si>
  <si>
    <t>-</t>
  </si>
  <si>
    <t>남양 임페리얼드림 XO 2</t>
  </si>
  <si>
    <t>매일 앱솔루트 프리미엄 명작 3</t>
  </si>
  <si>
    <t>일동 후디스 프리미엄 1</t>
  </si>
  <si>
    <t>일동 후디스 프리미엄 2</t>
  </si>
  <si>
    <t>일동 후디스 프리미엄 3</t>
  </si>
  <si>
    <t>파스퇴르 위드맘 1</t>
  </si>
  <si>
    <t>750g</t>
  </si>
  <si>
    <t>-</t>
  </si>
  <si>
    <t>파스퇴르 위드맘 2</t>
  </si>
  <si>
    <t>쌀</t>
  </si>
  <si>
    <t>쌀(경북 포항쌀)</t>
  </si>
  <si>
    <t>1.4kg</t>
  </si>
  <si>
    <t>봉</t>
  </si>
  <si>
    <t>2.7kg</t>
  </si>
  <si>
    <t>현미</t>
  </si>
  <si>
    <t>현미(경북 포항쌀)</t>
  </si>
  <si>
    <t>900g</t>
  </si>
  <si>
    <t>봉</t>
  </si>
  <si>
    <t>1.4kg</t>
  </si>
  <si>
    <t>보리쌀</t>
  </si>
  <si>
    <t>찰보리쌀(국내산,상품)</t>
  </si>
  <si>
    <t>900g</t>
  </si>
  <si>
    <t>봉</t>
  </si>
  <si>
    <t>1.4kg</t>
  </si>
  <si>
    <t>팥</t>
  </si>
  <si>
    <t>적두(팥)(국내산,상품)</t>
  </si>
  <si>
    <t>500g</t>
  </si>
  <si>
    <t>고구마</t>
  </si>
  <si>
    <t>고구마(국내산,상품)</t>
  </si>
  <si>
    <t>400g</t>
  </si>
  <si>
    <t>800g</t>
  </si>
  <si>
    <t>호박</t>
  </si>
  <si>
    <t>애호박(국내산,상품)</t>
  </si>
  <si>
    <t>250~280g</t>
  </si>
  <si>
    <t>감자</t>
  </si>
  <si>
    <t>감자(국내산,상품)</t>
  </si>
  <si>
    <t>400g</t>
  </si>
  <si>
    <t>묶음</t>
  </si>
  <si>
    <t>감자(국내산,상품)</t>
  </si>
  <si>
    <t>800g</t>
  </si>
  <si>
    <t>국수</t>
  </si>
  <si>
    <t>오뚜기옛날국수소면</t>
  </si>
  <si>
    <t>개</t>
  </si>
  <si>
    <t>개</t>
  </si>
  <si>
    <t>900g</t>
  </si>
  <si>
    <t>백설제일제면소</t>
  </si>
  <si>
    <t>400g</t>
  </si>
  <si>
    <t>계란</t>
  </si>
  <si>
    <t>산들란(1등급 국내산)</t>
  </si>
  <si>
    <t>15개포장(50g/개)</t>
  </si>
  <si>
    <t>팩</t>
  </si>
  <si>
    <t>풀무원 무항생제란</t>
  </si>
  <si>
    <t>오뚜기1등급란</t>
  </si>
  <si>
    <t>풀무원 목초란</t>
  </si>
  <si>
    <t>자연가치 친환경 1등급</t>
  </si>
  <si>
    <t>CJ순맑은달걀</t>
  </si>
  <si>
    <t>검정콩</t>
  </si>
  <si>
    <t>검정콩(서리태,국내산)</t>
  </si>
  <si>
    <t>300g</t>
  </si>
  <si>
    <t>씨리얼</t>
  </si>
  <si>
    <t>켈로그 콘프러스트 라이트슈거</t>
  </si>
  <si>
    <t>360g</t>
  </si>
  <si>
    <t>개</t>
  </si>
  <si>
    <t>켈로그 아몬드후레이크</t>
  </si>
  <si>
    <t>630g</t>
  </si>
  <si>
    <t>포스트 1/3 라이트슈거</t>
  </si>
  <si>
    <t>260g</t>
  </si>
  <si>
    <t>개</t>
  </si>
  <si>
    <t>포스트 아몬드 후레이크</t>
  </si>
  <si>
    <t>620g</t>
  </si>
  <si>
    <t>김</t>
  </si>
  <si>
    <t>생김(햇돌김,국내산,상품)</t>
  </si>
  <si>
    <t>100g</t>
  </si>
  <si>
    <t>100g</t>
  </si>
  <si>
    <t>동원 양반김</t>
  </si>
  <si>
    <t>5g*18봉</t>
  </si>
  <si>
    <t>cj 햇바삭김</t>
  </si>
  <si>
    <t>풀무원 들기름재래김</t>
  </si>
  <si>
    <t>광천김(재래김)</t>
  </si>
  <si>
    <t>미역</t>
  </si>
  <si>
    <t>오뚜기 옛날미역</t>
  </si>
  <si>
    <t>당근</t>
  </si>
  <si>
    <t>흙당근(국내산,상품)</t>
  </si>
  <si>
    <t>참치</t>
  </si>
  <si>
    <t>동원DHA참치통조림</t>
  </si>
  <si>
    <t>150g*3개</t>
  </si>
  <si>
    <t>오렌지쥬스</t>
  </si>
  <si>
    <t>델몬트 오렌지 100</t>
  </si>
  <si>
    <t>1.5L</t>
  </si>
  <si>
    <t>미닛메이드 (오렌지100)</t>
  </si>
  <si>
    <t>귤</t>
  </si>
  <si>
    <t>귤(제주산)</t>
  </si>
  <si>
    <t>15개포장(50g/개)</t>
  </si>
  <si>
    <t>개</t>
  </si>
  <si>
    <t>멸균우유</t>
  </si>
  <si>
    <t>서울 멸균우유</t>
  </si>
  <si>
    <t>200ml</t>
  </si>
  <si>
    <t>팩</t>
  </si>
  <si>
    <t>매일 멸균우유</t>
  </si>
  <si>
    <t>남양 멸균우유</t>
  </si>
  <si>
    <t>우유</t>
  </si>
  <si>
    <t>남양우유</t>
  </si>
  <si>
    <t>500ml</t>
  </si>
  <si>
    <t>1L</t>
  </si>
  <si>
    <t>팩</t>
  </si>
  <si>
    <t>서울우유</t>
  </si>
  <si>
    <t>두부</t>
  </si>
  <si>
    <t>300g</t>
  </si>
  <si>
    <t>팩</t>
  </si>
  <si>
    <t>닭가슴살</t>
  </si>
  <si>
    <t>동원 순닭가슴살</t>
  </si>
  <si>
    <t>135g*3</t>
  </si>
  <si>
    <t>캔</t>
  </si>
  <si>
    <t>하림 닭가슴살</t>
  </si>
  <si>
    <t>300g*4</t>
  </si>
  <si>
    <t>300g*8</t>
  </si>
  <si>
    <t>250-280g*2</t>
  </si>
  <si>
    <t>250-280g*4</t>
  </si>
  <si>
    <t>300g*2</t>
  </si>
  <si>
    <t>델몬트오렌지쥬스</t>
  </si>
  <si>
    <t>이마트
(단가)</t>
  </si>
  <si>
    <t>탑마트문덕
(단가)</t>
  </si>
  <si>
    <t>홈플러스
(단가)</t>
  </si>
  <si>
    <t>GS슈퍼마켓죽도
(단가)</t>
  </si>
  <si>
    <t>파스퇴르 위드맘</t>
  </si>
  <si>
    <t>620g/팩</t>
  </si>
  <si>
    <t>260g/팩</t>
  </si>
  <si>
    <t>620g</t>
  </si>
  <si>
    <t>260g</t>
  </si>
  <si>
    <t>200ml*60개</t>
  </si>
  <si>
    <t>200ml/팩</t>
  </si>
  <si>
    <t>200ml</t>
  </si>
  <si>
    <t>두부</t>
  </si>
  <si>
    <t>평균가</t>
  </si>
  <si>
    <t>880g</t>
  </si>
  <si>
    <r>
      <t xml:space="preserve">현미(국내산, 
경북/)
</t>
    </r>
    <r>
      <rPr>
        <sz val="9"/>
        <color indexed="10"/>
        <rFont val="굴림"/>
        <family val="3"/>
      </rPr>
      <t>* 개별 포장가격 포함</t>
    </r>
  </si>
  <si>
    <t>팥(국내산)</t>
  </si>
  <si>
    <t>620g</t>
  </si>
  <si>
    <t>260g</t>
  </si>
  <si>
    <t>1.5L*4</t>
  </si>
  <si>
    <t>2개</t>
  </si>
  <si>
    <t>1개(250-280g/개)</t>
  </si>
  <si>
    <t>1.4kg/팩</t>
  </si>
  <si>
    <t>2.7kg/팩</t>
  </si>
  <si>
    <t>90g
(5g*18)</t>
  </si>
  <si>
    <t>405g</t>
  </si>
  <si>
    <t>450g</t>
  </si>
  <si>
    <t>135g/캔*3</t>
  </si>
  <si>
    <t>150g/캔*3</t>
  </si>
  <si>
    <t>300g/팩</t>
  </si>
  <si>
    <t>300g</t>
  </si>
  <si>
    <t>남양우유</t>
  </si>
  <si>
    <t>165가구</t>
  </si>
  <si>
    <t>265명</t>
  </si>
  <si>
    <t>사조 살코기참치</t>
  </si>
  <si>
    <t>묶음</t>
  </si>
  <si>
    <t>-</t>
  </si>
  <si>
    <t>오뚜기 참치</t>
  </si>
  <si>
    <t>90g</t>
  </si>
  <si>
    <t>개</t>
  </si>
  <si>
    <t>100g</t>
  </si>
  <si>
    <t>150g*3개</t>
  </si>
  <si>
    <t>하림</t>
  </si>
  <si>
    <t>동원</t>
  </si>
  <si>
    <t>사조</t>
  </si>
  <si>
    <t>오뚜기</t>
  </si>
  <si>
    <t>델몬트 오렌지100</t>
  </si>
  <si>
    <t>오렌지쥬스</t>
  </si>
  <si>
    <t>미역</t>
  </si>
  <si>
    <t>오뚜기 옛날미역</t>
  </si>
  <si>
    <t>포스트 아몬드후레이크</t>
  </si>
  <si>
    <t>포스트 콘푸러스트 1/3 라이트슈거</t>
  </si>
  <si>
    <t>씨리얼</t>
  </si>
  <si>
    <t>켈로그 라이트슈거</t>
  </si>
  <si>
    <t>국수</t>
  </si>
  <si>
    <t>오뚜기 소면</t>
  </si>
  <si>
    <t>백설 제일제면소</t>
  </si>
  <si>
    <t>900g</t>
  </si>
  <si>
    <t>900g/팩</t>
  </si>
  <si>
    <t>등급규격 "상"</t>
  </si>
  <si>
    <t>300g*4</t>
  </si>
  <si>
    <t>630g</t>
  </si>
  <si>
    <t>360g</t>
  </si>
  <si>
    <t>동원 양반김</t>
  </si>
  <si>
    <t>90g/팩</t>
  </si>
  <si>
    <t>총계(68종)</t>
  </si>
  <si>
    <t>기장미역</t>
  </si>
  <si>
    <t>캔</t>
  </si>
  <si>
    <t>양반 완도 어린미역</t>
  </si>
  <si>
    <t>양반 완도어린미역</t>
  </si>
  <si>
    <t>풀무원 국산콩 부침용</t>
  </si>
  <si>
    <t>cj 국산콩 부침용</t>
  </si>
  <si>
    <t xml:space="preserve"> 참치통조림</t>
  </si>
  <si>
    <r>
      <t xml:space="preserve">4
</t>
    </r>
    <r>
      <rPr>
        <sz val="8"/>
        <rFont val="굴림"/>
        <family val="3"/>
      </rPr>
      <t>혼합
수유부</t>
    </r>
  </si>
  <si>
    <r>
      <t xml:space="preserve">보리쌀(국내산)
</t>
    </r>
    <r>
      <rPr>
        <sz val="9"/>
        <color indexed="10"/>
        <rFont val="굴림"/>
        <family val="3"/>
      </rPr>
      <t>* 개별 포장가격 포함</t>
    </r>
  </si>
  <si>
    <r>
      <t xml:space="preserve">조미김
</t>
    </r>
    <r>
      <rPr>
        <sz val="9"/>
        <color indexed="10"/>
        <rFont val="굴림"/>
        <family val="3"/>
      </rPr>
      <t>* 개별 포장가격 포함</t>
    </r>
  </si>
  <si>
    <t>2단계</t>
  </si>
  <si>
    <t>1단계</t>
  </si>
  <si>
    <t>400g</t>
  </si>
  <si>
    <t>90g</t>
  </si>
  <si>
    <t>400g/팩</t>
  </si>
  <si>
    <t>cj국산콩 부침</t>
  </si>
  <si>
    <t>풀무원 국산콩 부침</t>
  </si>
  <si>
    <t>300g*4</t>
  </si>
  <si>
    <t>300g/팩</t>
  </si>
  <si>
    <t>켈로그 아몬드후레이크</t>
  </si>
  <si>
    <t>630g/팩</t>
  </si>
  <si>
    <t>360g/팩</t>
  </si>
  <si>
    <t>280명</t>
  </si>
  <si>
    <t>미닛메에드</t>
  </si>
  <si>
    <t>1.5L/병</t>
  </si>
  <si>
    <t>닭가슴살통조림</t>
  </si>
  <si>
    <t>60종</t>
  </si>
  <si>
    <t>(단위:원)</t>
  </si>
  <si>
    <t>사업액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</si>
</sst>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0_ "/>
    <numFmt numFmtId="179" formatCode="#,##0;[Red]#,##0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4">
    <font>
      <sz val="11"/>
      <name val="돋움"/>
      <family val="3"/>
    </font>
    <font>
      <sz val="11"/>
      <color indexed="8"/>
      <name val="맑은 고딕"/>
      <family val="3"/>
    </font>
    <font>
      <sz val="9"/>
      <color indexed="8"/>
      <name val="굴림"/>
      <family val="3"/>
    </font>
    <font>
      <sz val="8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sz val="9"/>
      <color indexed="10"/>
      <name val="굴림"/>
      <family val="3"/>
    </font>
    <font>
      <b/>
      <sz val="11"/>
      <color indexed="10"/>
      <name val="돋움"/>
      <family val="3"/>
    </font>
    <font>
      <sz val="9"/>
      <name val="Tahoma"/>
      <family val="2"/>
    </font>
    <font>
      <b/>
      <sz val="9"/>
      <name val="돋움"/>
      <family val="3"/>
    </font>
    <font>
      <b/>
      <sz val="22"/>
      <name val="굴림"/>
      <family val="3"/>
    </font>
    <font>
      <b/>
      <sz val="16"/>
      <name val="굴림"/>
      <family val="3"/>
    </font>
    <font>
      <b/>
      <sz val="9"/>
      <name val="Tahoma"/>
      <family val="2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굴림"/>
      <family val="3"/>
    </font>
    <font>
      <sz val="12"/>
      <name val="굴림"/>
      <family val="3"/>
    </font>
    <font>
      <b/>
      <sz val="12"/>
      <name val="굴림"/>
      <family val="3"/>
    </font>
    <font>
      <sz val="12"/>
      <color indexed="8"/>
      <name val="굴림"/>
      <family val="3"/>
    </font>
    <font>
      <sz val="8"/>
      <name val="굴림체"/>
      <family val="3"/>
    </font>
    <font>
      <sz val="11"/>
      <color indexed="10"/>
      <name val="굴림"/>
      <family val="3"/>
    </font>
    <font>
      <sz val="12"/>
      <color indexed="10"/>
      <name val="굴림"/>
      <family val="3"/>
    </font>
    <font>
      <sz val="8"/>
      <name val="굴림"/>
      <family val="3"/>
    </font>
    <font>
      <b/>
      <sz val="11"/>
      <name val="굴림"/>
      <family val="3"/>
    </font>
    <font>
      <b/>
      <sz val="11"/>
      <color indexed="20"/>
      <name val="굴림"/>
      <family val="3"/>
    </font>
    <font>
      <b/>
      <sz val="8"/>
      <name val="굴림"/>
      <family val="3"/>
    </font>
    <font>
      <b/>
      <sz val="9"/>
      <color indexed="8"/>
      <name val="굴림"/>
      <family val="3"/>
    </font>
    <font>
      <b/>
      <sz val="10"/>
      <name val="굴림"/>
      <family val="3"/>
    </font>
    <font>
      <sz val="10"/>
      <name val="돋움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10"/>
      <color indexed="14"/>
      <name val="굴림"/>
      <family val="3"/>
    </font>
    <font>
      <sz val="10"/>
      <color indexed="8"/>
      <name val="굴림"/>
      <family val="3"/>
    </font>
    <font>
      <sz val="8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rgb="FFFF0066"/>
      <name val="굴림"/>
      <family val="3"/>
    </font>
    <font>
      <sz val="12"/>
      <color theme="1"/>
      <name val="굴림"/>
      <family val="3"/>
    </font>
    <font>
      <sz val="10"/>
      <color theme="1"/>
      <name val="굴림"/>
      <family val="3"/>
    </font>
    <font>
      <sz val="9"/>
      <color theme="1"/>
      <name val="굴림"/>
      <family val="3"/>
    </font>
    <font>
      <sz val="8"/>
      <color rgb="FF000000"/>
      <name val="굴림"/>
      <family val="3"/>
    </font>
    <font>
      <b/>
      <sz val="8"/>
      <name val="돋움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>
        <color indexed="63"/>
      </right>
      <top style="hair"/>
      <bottom style="hair"/>
    </border>
    <border>
      <left style="hair"/>
      <right style="hair"/>
      <top/>
      <bottom/>
    </border>
    <border>
      <left style="medium"/>
      <right>
        <color indexed="63"/>
      </right>
      <top style="hair"/>
      <bottom style="medium"/>
    </border>
    <border>
      <left/>
      <right style="hair"/>
      <top style="hair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hair"/>
      <right style="thin"/>
      <top/>
      <bottom style="hair"/>
    </border>
    <border>
      <left style="medium"/>
      <right style="thin"/>
      <top/>
      <bottom style="hair"/>
    </border>
    <border>
      <left/>
      <right style="medium"/>
      <top/>
      <bottom style="hair"/>
    </border>
    <border>
      <left style="hair"/>
      <right style="thin"/>
      <top style="hair"/>
      <bottom style="hair"/>
    </border>
    <border>
      <left style="medium"/>
      <right style="hair"/>
      <top/>
      <bottom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thin"/>
      <right style="hair"/>
      <top style="hair"/>
      <bottom/>
    </border>
    <border>
      <left style="medium"/>
      <right style="thin"/>
      <top/>
      <bottom>
        <color indexed="63"/>
      </bottom>
    </border>
    <border>
      <left style="hair"/>
      <right style="thin"/>
      <top style="hair"/>
      <bottom style="medium"/>
    </border>
    <border>
      <left style="medium"/>
      <right style="thin"/>
      <top/>
      <bottom style="medium"/>
    </border>
    <border>
      <left style="hair"/>
      <right style="thin"/>
      <top style="thin"/>
      <bottom style="hair"/>
    </border>
    <border>
      <left/>
      <right style="medium"/>
      <top/>
      <bottom/>
    </border>
    <border>
      <left/>
      <right style="medium"/>
      <top/>
      <bottom style="medium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>
        <color indexed="63"/>
      </right>
      <top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hair"/>
      <top style="medium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10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7" borderId="0" applyNumberFormat="0" applyBorder="0" applyAlignment="0" applyProtection="0"/>
    <xf numFmtId="0" fontId="50" fillId="27" borderId="0" applyNumberFormat="0" applyBorder="0" applyAlignment="0" applyProtection="0"/>
    <xf numFmtId="0" fontId="14" fillId="19" borderId="0" applyNumberFormat="0" applyBorder="0" applyAlignment="0" applyProtection="0"/>
    <xf numFmtId="0" fontId="50" fillId="28" borderId="0" applyNumberFormat="0" applyBorder="0" applyAlignment="0" applyProtection="0"/>
    <xf numFmtId="0" fontId="14" fillId="29" borderId="0" applyNumberFormat="0" applyBorder="0" applyAlignment="0" applyProtection="0"/>
    <xf numFmtId="0" fontId="50" fillId="30" borderId="0" applyNumberFormat="0" applyBorder="0" applyAlignment="0" applyProtection="0"/>
    <xf numFmtId="0" fontId="14" fillId="31" borderId="0" applyNumberFormat="0" applyBorder="0" applyAlignment="0" applyProtection="0"/>
    <xf numFmtId="0" fontId="50" fillId="32" borderId="0" applyNumberFormat="0" applyBorder="0" applyAlignment="0" applyProtection="0"/>
    <xf numFmtId="0" fontId="14" fillId="33" borderId="0" applyNumberFormat="0" applyBorder="0" applyAlignment="0" applyProtection="0"/>
    <xf numFmtId="0" fontId="50" fillId="34" borderId="0" applyNumberFormat="0" applyBorder="0" applyAlignment="0" applyProtection="0"/>
    <xf numFmtId="0" fontId="14" fillId="35" borderId="0" applyNumberFormat="0" applyBorder="0" applyAlignment="0" applyProtection="0"/>
    <xf numFmtId="0" fontId="50" fillId="36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14" fillId="39" borderId="0" applyNumberFormat="0" applyBorder="0" applyAlignment="0" applyProtection="0"/>
    <xf numFmtId="0" fontId="50" fillId="40" borderId="0" applyNumberFormat="0" applyBorder="0" applyAlignment="0" applyProtection="0"/>
    <xf numFmtId="0" fontId="14" fillId="29" borderId="0" applyNumberFormat="0" applyBorder="0" applyAlignment="0" applyProtection="0"/>
    <xf numFmtId="0" fontId="50" fillId="41" borderId="0" applyNumberFormat="0" applyBorder="0" applyAlignment="0" applyProtection="0"/>
    <xf numFmtId="0" fontId="14" fillId="31" borderId="0" applyNumberFormat="0" applyBorder="0" applyAlignment="0" applyProtection="0"/>
    <xf numFmtId="0" fontId="50" fillId="42" borderId="0" applyNumberFormat="0" applyBorder="0" applyAlignment="0" applyProtection="0"/>
    <xf numFmtId="0" fontId="14" fillId="43" borderId="0" applyNumberFormat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44" borderId="1" applyNumberFormat="0" applyAlignment="0" applyProtection="0"/>
    <xf numFmtId="0" fontId="16" fillId="45" borderId="2" applyNumberFormat="0" applyAlignment="0" applyProtection="0"/>
    <xf numFmtId="0" fontId="53" fillId="46" borderId="0" applyNumberFormat="0" applyBorder="0" applyAlignment="0" applyProtection="0"/>
    <xf numFmtId="0" fontId="17" fillId="5" borderId="0" applyNumberFormat="0" applyBorder="0" applyAlignment="0" applyProtection="0"/>
    <xf numFmtId="0" fontId="0" fillId="47" borderId="3" applyNumberFormat="0" applyFont="0" applyAlignment="0" applyProtection="0"/>
    <xf numFmtId="0" fontId="0" fillId="48" borderId="4" applyNumberFormat="0" applyFont="0" applyAlignment="0" applyProtection="0"/>
    <xf numFmtId="9" fontId="0" fillId="0" borderId="0" applyFont="0" applyFill="0" applyBorder="0" applyAlignment="0" applyProtection="0"/>
    <xf numFmtId="0" fontId="54" fillId="49" borderId="0" applyNumberFormat="0" applyBorder="0" applyAlignment="0" applyProtection="0"/>
    <xf numFmtId="0" fontId="18" fillId="50" borderId="0" applyNumberFormat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51" borderId="5" applyNumberFormat="0" applyAlignment="0" applyProtection="0"/>
    <xf numFmtId="0" fontId="20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22" fillId="0" borderId="10" applyNumberFormat="0" applyFill="0" applyAlignment="0" applyProtection="0"/>
    <xf numFmtId="0" fontId="60" fillId="53" borderId="1" applyNumberFormat="0" applyAlignment="0" applyProtection="0"/>
    <xf numFmtId="0" fontId="23" fillId="13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25" fillId="0" borderId="12" applyNumberFormat="0" applyFill="0" applyAlignment="0" applyProtection="0"/>
    <xf numFmtId="0" fontId="63" fillId="0" borderId="13" applyNumberFormat="0" applyFill="0" applyAlignment="0" applyProtection="0"/>
    <xf numFmtId="0" fontId="26" fillId="0" borderId="14" applyNumberFormat="0" applyFill="0" applyAlignment="0" applyProtection="0"/>
    <xf numFmtId="0" fontId="64" fillId="0" borderId="15" applyNumberFormat="0" applyFill="0" applyAlignment="0" applyProtection="0"/>
    <xf numFmtId="0" fontId="27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54" borderId="0" applyNumberFormat="0" applyBorder="0" applyAlignment="0" applyProtection="0"/>
    <xf numFmtId="0" fontId="28" fillId="7" borderId="0" applyNumberFormat="0" applyBorder="0" applyAlignment="0" applyProtection="0"/>
    <xf numFmtId="0" fontId="66" fillId="44" borderId="17" applyNumberFormat="0" applyAlignment="0" applyProtection="0"/>
    <xf numFmtId="0" fontId="29" fillId="45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7" fillId="0" borderId="0" applyNumberFormat="0" applyFill="0" applyBorder="0" applyAlignment="0" applyProtection="0"/>
  </cellStyleXfs>
  <cellXfs count="245">
    <xf numFmtId="0" fontId="0" fillId="0" borderId="0" xfId="0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50" borderId="20" xfId="0" applyFont="1" applyFill="1" applyBorder="1" applyAlignment="1">
      <alignment horizontal="center" vertical="center" wrapText="1"/>
    </xf>
    <xf numFmtId="0" fontId="2" fillId="5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76" fontId="2" fillId="0" borderId="22" xfId="0" applyNumberFormat="1" applyFont="1" applyFill="1" applyBorder="1" applyAlignment="1">
      <alignment horizontal="center" vertical="center" wrapText="1"/>
    </xf>
    <xf numFmtId="41" fontId="68" fillId="0" borderId="0" xfId="79" applyFont="1" applyFill="1" applyBorder="1" applyAlignment="1">
      <alignment vertical="center"/>
    </xf>
    <xf numFmtId="0" fontId="30" fillId="0" borderId="0" xfId="104" applyFont="1" applyAlignment="1">
      <alignment vertical="center"/>
      <protection/>
    </xf>
    <xf numFmtId="0" fontId="31" fillId="0" borderId="0" xfId="104" applyFont="1" applyAlignment="1">
      <alignment vertical="center"/>
      <protection/>
    </xf>
    <xf numFmtId="0" fontId="32" fillId="0" borderId="23" xfId="104" applyFont="1" applyFill="1" applyBorder="1" applyAlignment="1">
      <alignment horizontal="center" vertical="center"/>
      <protection/>
    </xf>
    <xf numFmtId="41" fontId="32" fillId="0" borderId="23" xfId="80" applyFont="1" applyFill="1" applyBorder="1" applyAlignment="1">
      <alignment horizontal="center" vertical="center"/>
    </xf>
    <xf numFmtId="0" fontId="32" fillId="0" borderId="23" xfId="104" applyFont="1" applyFill="1" applyBorder="1" applyAlignment="1">
      <alignment horizontal="center" vertical="center" wrapText="1"/>
      <protection/>
    </xf>
    <xf numFmtId="0" fontId="32" fillId="0" borderId="23" xfId="104" applyFont="1" applyFill="1" applyBorder="1" applyAlignment="1">
      <alignment horizontal="center" vertical="center" wrapText="1" shrinkToFit="1"/>
      <protection/>
    </xf>
    <xf numFmtId="177" fontId="32" fillId="0" borderId="23" xfId="104" applyNumberFormat="1" applyFont="1" applyBorder="1" applyAlignment="1">
      <alignment horizontal="center" vertical="center"/>
      <protection/>
    </xf>
    <xf numFmtId="0" fontId="32" fillId="0" borderId="23" xfId="104" applyFont="1" applyBorder="1" applyAlignment="1">
      <alignment horizontal="center" vertical="center"/>
      <protection/>
    </xf>
    <xf numFmtId="0" fontId="31" fillId="0" borderId="23" xfId="104" applyFont="1" applyBorder="1" applyAlignment="1">
      <alignment vertical="center"/>
      <protection/>
    </xf>
    <xf numFmtId="0" fontId="32" fillId="0" borderId="24" xfId="104" applyFont="1" applyFill="1" applyBorder="1" applyAlignment="1">
      <alignment vertical="center"/>
      <protection/>
    </xf>
    <xf numFmtId="41" fontId="31" fillId="0" borderId="24" xfId="80" applyFont="1" applyFill="1" applyBorder="1" applyAlignment="1">
      <alignment horizontal="center" vertical="center"/>
    </xf>
    <xf numFmtId="177" fontId="31" fillId="0" borderId="24" xfId="104" applyNumberFormat="1" applyFont="1" applyBorder="1" applyAlignment="1">
      <alignment vertical="center"/>
      <protection/>
    </xf>
    <xf numFmtId="41" fontId="31" fillId="0" borderId="23" xfId="80" applyFont="1" applyFill="1" applyBorder="1" applyAlignment="1">
      <alignment horizontal="left" vertical="center"/>
    </xf>
    <xf numFmtId="41" fontId="31" fillId="0" borderId="23" xfId="80" applyFont="1" applyFill="1" applyBorder="1" applyAlignment="1">
      <alignment horizontal="center" vertical="center"/>
    </xf>
    <xf numFmtId="0" fontId="31" fillId="0" borderId="23" xfId="105" applyFont="1" applyFill="1" applyBorder="1" applyAlignment="1">
      <alignment horizontal="center" vertical="center"/>
      <protection/>
    </xf>
    <xf numFmtId="41" fontId="31" fillId="55" borderId="23" xfId="80" applyFont="1" applyFill="1" applyBorder="1" applyAlignment="1">
      <alignment horizontal="right" vertical="center"/>
    </xf>
    <xf numFmtId="41" fontId="31" fillId="56" borderId="23" xfId="80" applyNumberFormat="1" applyFont="1" applyFill="1" applyBorder="1" applyAlignment="1">
      <alignment horizontal="right" vertical="center"/>
    </xf>
    <xf numFmtId="41" fontId="31" fillId="56" borderId="23" xfId="80" applyNumberFormat="1" applyFont="1" applyFill="1" applyBorder="1" applyAlignment="1">
      <alignment horizontal="right" vertical="center" wrapText="1"/>
    </xf>
    <xf numFmtId="41" fontId="31" fillId="0" borderId="23" xfId="80" applyFont="1" applyFill="1" applyBorder="1" applyAlignment="1">
      <alignment horizontal="center" vertical="center" wrapText="1"/>
    </xf>
    <xf numFmtId="177" fontId="31" fillId="0" borderId="23" xfId="104" applyNumberFormat="1" applyFont="1" applyFill="1" applyBorder="1" applyAlignment="1">
      <alignment vertical="center"/>
      <protection/>
    </xf>
    <xf numFmtId="41" fontId="32" fillId="57" borderId="23" xfId="104" applyNumberFormat="1" applyFont="1" applyFill="1" applyBorder="1" applyAlignment="1">
      <alignment vertical="center"/>
      <protection/>
    </xf>
    <xf numFmtId="0" fontId="31" fillId="0" borderId="23" xfId="104" applyFont="1" applyFill="1" applyBorder="1" applyAlignment="1">
      <alignment horizontal="center" vertical="center"/>
      <protection/>
    </xf>
    <xf numFmtId="41" fontId="33" fillId="55" borderId="23" xfId="80" applyFont="1" applyFill="1" applyBorder="1" applyAlignment="1">
      <alignment horizontal="right" vertical="center"/>
    </xf>
    <xf numFmtId="41" fontId="31" fillId="0" borderId="23" xfId="80" applyFont="1" applyFill="1" applyBorder="1" applyAlignment="1">
      <alignment horizontal="right" vertical="center"/>
    </xf>
    <xf numFmtId="41" fontId="31" fillId="0" borderId="23" xfId="80" applyFont="1" applyFill="1" applyBorder="1" applyAlignment="1">
      <alignment vertical="center"/>
    </xf>
    <xf numFmtId="41" fontId="69" fillId="0" borderId="23" xfId="80" applyFont="1" applyFill="1" applyBorder="1" applyAlignment="1">
      <alignment horizontal="center" vertical="center"/>
    </xf>
    <xf numFmtId="41" fontId="31" fillId="56" borderId="23" xfId="80" applyFont="1" applyFill="1" applyBorder="1" applyAlignment="1">
      <alignment horizontal="right" vertical="center"/>
    </xf>
    <xf numFmtId="0" fontId="35" fillId="0" borderId="0" xfId="104" applyFont="1" applyAlignment="1">
      <alignment vertical="center"/>
      <protection/>
    </xf>
    <xf numFmtId="41" fontId="31" fillId="55" borderId="23" xfId="80" applyNumberFormat="1" applyFont="1" applyFill="1" applyBorder="1" applyAlignment="1">
      <alignment horizontal="right" vertical="center"/>
    </xf>
    <xf numFmtId="41" fontId="31" fillId="56" borderId="23" xfId="104" applyNumberFormat="1" applyFont="1" applyFill="1" applyBorder="1" applyAlignment="1">
      <alignment horizontal="right" vertical="center"/>
      <protection/>
    </xf>
    <xf numFmtId="0" fontId="31" fillId="0" borderId="23" xfId="104" applyFont="1" applyBorder="1" applyAlignment="1">
      <alignment horizontal="center" vertical="center"/>
      <protection/>
    </xf>
    <xf numFmtId="41" fontId="31" fillId="0" borderId="23" xfId="80" applyFont="1" applyFill="1" applyBorder="1" applyAlignment="1">
      <alignment horizontal="left" vertical="center" wrapText="1"/>
    </xf>
    <xf numFmtId="41" fontId="32" fillId="58" borderId="23" xfId="104" applyNumberFormat="1" applyFont="1" applyFill="1" applyBorder="1" applyAlignment="1">
      <alignment vertical="center"/>
      <protection/>
    </xf>
    <xf numFmtId="41" fontId="31" fillId="59" borderId="23" xfId="80" applyFont="1" applyFill="1" applyBorder="1" applyAlignment="1">
      <alignment horizontal="center" vertical="center"/>
    </xf>
    <xf numFmtId="41" fontId="69" fillId="59" borderId="24" xfId="80" applyFont="1" applyFill="1" applyBorder="1" applyAlignment="1">
      <alignment horizontal="center" vertical="center"/>
    </xf>
    <xf numFmtId="41" fontId="31" fillId="59" borderId="23" xfId="104" applyNumberFormat="1" applyFont="1" applyFill="1" applyBorder="1" applyAlignment="1">
      <alignment horizontal="center" vertical="center"/>
      <protection/>
    </xf>
    <xf numFmtId="176" fontId="0" fillId="0" borderId="0" xfId="0" applyNumberFormat="1" applyFill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" fillId="0" borderId="0" xfId="104" applyFont="1" applyAlignment="1">
      <alignment horizontal="left" vertical="center" indent="1"/>
      <protection/>
    </xf>
    <xf numFmtId="41" fontId="30" fillId="0" borderId="0" xfId="80" applyFont="1" applyBorder="1" applyAlignment="1">
      <alignment horizontal="center" vertical="center"/>
    </xf>
    <xf numFmtId="0" fontId="30" fillId="0" borderId="0" xfId="104" applyFont="1" applyFill="1" applyAlignment="1">
      <alignment vertical="center"/>
      <protection/>
    </xf>
    <xf numFmtId="0" fontId="31" fillId="0" borderId="24" xfId="104" applyFont="1" applyFill="1" applyBorder="1" applyAlignment="1">
      <alignment vertical="center"/>
      <protection/>
    </xf>
    <xf numFmtId="0" fontId="36" fillId="55" borderId="23" xfId="104" applyFont="1" applyFill="1" applyBorder="1" applyAlignment="1">
      <alignment horizontal="right" vertical="center"/>
      <protection/>
    </xf>
    <xf numFmtId="41" fontId="31" fillId="0" borderId="23" xfId="80" applyFont="1" applyBorder="1" applyAlignment="1">
      <alignment vertical="center"/>
    </xf>
    <xf numFmtId="0" fontId="31" fillId="0" borderId="23" xfId="104" applyFont="1" applyFill="1" applyBorder="1" applyAlignment="1">
      <alignment vertical="center"/>
      <protection/>
    </xf>
    <xf numFmtId="0" fontId="31" fillId="55" borderId="23" xfId="104" applyFont="1" applyFill="1" applyBorder="1" applyAlignment="1">
      <alignment horizontal="right" vertical="center"/>
      <protection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7" fillId="50" borderId="30" xfId="0" applyFont="1" applyFill="1" applyBorder="1" applyAlignment="1">
      <alignment horizontal="center" vertical="center"/>
    </xf>
    <xf numFmtId="0" fontId="37" fillId="50" borderId="31" xfId="0" applyFont="1" applyFill="1" applyBorder="1" applyAlignment="1">
      <alignment horizontal="center" vertical="center"/>
    </xf>
    <xf numFmtId="0" fontId="37" fillId="50" borderId="32" xfId="0" applyFont="1" applyFill="1" applyBorder="1" applyAlignment="1">
      <alignment horizontal="center" vertical="center" wrapText="1"/>
    </xf>
    <xf numFmtId="0" fontId="37" fillId="50" borderId="33" xfId="0" applyFont="1" applyFill="1" applyBorder="1" applyAlignment="1">
      <alignment horizontal="center" vertical="center" wrapText="1"/>
    </xf>
    <xf numFmtId="0" fontId="37" fillId="50" borderId="34" xfId="0" applyFont="1" applyFill="1" applyBorder="1" applyAlignment="1">
      <alignment horizontal="center" vertical="center" wrapText="1"/>
    </xf>
    <xf numFmtId="0" fontId="41" fillId="60" borderId="35" xfId="0" applyFont="1" applyFill="1" applyBorder="1" applyAlignment="1">
      <alignment horizontal="center" vertical="center" wrapText="1"/>
    </xf>
    <xf numFmtId="0" fontId="4" fillId="60" borderId="36" xfId="0" applyFont="1" applyFill="1" applyBorder="1" applyAlignment="1">
      <alignment horizontal="center" vertical="center" wrapText="1"/>
    </xf>
    <xf numFmtId="0" fontId="4" fillId="59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0" fillId="0" borderId="40" xfId="0" applyFont="1" applyBorder="1" applyAlignment="1">
      <alignment vertical="center"/>
    </xf>
    <xf numFmtId="0" fontId="41" fillId="60" borderId="41" xfId="0" applyFont="1" applyFill="1" applyBorder="1" applyAlignment="1">
      <alignment horizontal="center" vertical="center" wrapText="1"/>
    </xf>
    <xf numFmtId="0" fontId="4" fillId="60" borderId="19" xfId="0" applyFont="1" applyFill="1" applyBorder="1" applyAlignment="1">
      <alignment horizontal="center" vertical="center" wrapText="1"/>
    </xf>
    <xf numFmtId="0" fontId="4" fillId="59" borderId="25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59" borderId="43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60" borderId="4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60" borderId="27" xfId="0" applyFont="1" applyFill="1" applyBorder="1" applyAlignment="1">
      <alignment horizontal="center" vertical="center" wrapText="1"/>
    </xf>
    <xf numFmtId="0" fontId="37" fillId="60" borderId="19" xfId="0" applyFont="1" applyFill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0" fillId="0" borderId="3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5" fillId="60" borderId="47" xfId="0" applyFont="1" applyFill="1" applyBorder="1" applyAlignment="1">
      <alignment horizontal="center" vertical="center"/>
    </xf>
    <xf numFmtId="0" fontId="5" fillId="60" borderId="48" xfId="0" applyFont="1" applyFill="1" applyBorder="1" applyAlignment="1">
      <alignment horizontal="center" vertical="center"/>
    </xf>
    <xf numFmtId="0" fontId="4" fillId="60" borderId="49" xfId="0" applyFont="1" applyFill="1" applyBorder="1" applyAlignment="1">
      <alignment horizontal="center" vertical="center" wrapText="1"/>
    </xf>
    <xf numFmtId="0" fontId="4" fillId="60" borderId="50" xfId="0" applyFont="1" applyFill="1" applyBorder="1" applyAlignment="1">
      <alignment horizontal="center" vertical="center" wrapText="1"/>
    </xf>
    <xf numFmtId="0" fontId="37" fillId="60" borderId="50" xfId="0" applyFont="1" applyFill="1" applyBorder="1" applyAlignment="1">
      <alignment horizontal="center" vertical="center" wrapText="1"/>
    </xf>
    <xf numFmtId="0" fontId="4" fillId="60" borderId="31" xfId="0" applyFont="1" applyFill="1" applyBorder="1" applyAlignment="1">
      <alignment horizontal="center" vertical="center" wrapText="1"/>
    </xf>
    <xf numFmtId="0" fontId="2" fillId="50" borderId="51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41" fontId="70" fillId="0" borderId="0" xfId="79" applyFont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2" fillId="50" borderId="54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2" fillId="56" borderId="20" xfId="0" applyFont="1" applyFill="1" applyBorder="1" applyAlignment="1">
      <alignment horizontal="center" vertical="center" wrapText="1"/>
    </xf>
    <xf numFmtId="0" fontId="2" fillId="56" borderId="54" xfId="0" applyFont="1" applyFill="1" applyBorder="1" applyAlignment="1">
      <alignment horizontal="center" vertical="center" wrapText="1"/>
    </xf>
    <xf numFmtId="0" fontId="2" fillId="56" borderId="5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2" fillId="50" borderId="56" xfId="0" applyFont="1" applyFill="1" applyBorder="1" applyAlignment="1">
      <alignment horizontal="center" vertical="center" wrapText="1"/>
    </xf>
    <xf numFmtId="0" fontId="2" fillId="56" borderId="57" xfId="0" applyFont="1" applyFill="1" applyBorder="1" applyAlignment="1">
      <alignment horizontal="center" vertical="center" wrapText="1"/>
    </xf>
    <xf numFmtId="0" fontId="2" fillId="61" borderId="5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2" fillId="56" borderId="21" xfId="0" applyFont="1" applyFill="1" applyBorder="1" applyAlignment="1">
      <alignment horizontal="center" vertical="center" wrapText="1"/>
    </xf>
    <xf numFmtId="0" fontId="2" fillId="56" borderId="56" xfId="0" applyFont="1" applyFill="1" applyBorder="1" applyAlignment="1">
      <alignment horizontal="center" vertical="center" wrapText="1"/>
    </xf>
    <xf numFmtId="0" fontId="4" fillId="55" borderId="26" xfId="0" applyFont="1" applyFill="1" applyBorder="1" applyAlignment="1">
      <alignment horizontal="center" vertical="center"/>
    </xf>
    <xf numFmtId="0" fontId="2" fillId="56" borderId="20" xfId="0" applyFont="1" applyFill="1" applyBorder="1" applyAlignment="1">
      <alignment horizontal="center" vertical="center" wrapText="1"/>
    </xf>
    <xf numFmtId="0" fontId="4" fillId="56" borderId="26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71" fillId="0" borderId="52" xfId="0" applyFont="1" applyBorder="1" applyAlignment="1">
      <alignment vertical="center"/>
    </xf>
    <xf numFmtId="0" fontId="71" fillId="0" borderId="59" xfId="0" applyFont="1" applyBorder="1" applyAlignment="1">
      <alignment vertical="center"/>
    </xf>
    <xf numFmtId="0" fontId="4" fillId="50" borderId="60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1" fillId="0" borderId="61" xfId="0" applyFont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3" fontId="4" fillId="62" borderId="62" xfId="0" applyNumberFormat="1" applyFont="1" applyFill="1" applyBorder="1" applyAlignment="1">
      <alignment vertical="center"/>
    </xf>
    <xf numFmtId="41" fontId="4" fillId="0" borderId="54" xfId="79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 wrapText="1"/>
    </xf>
    <xf numFmtId="41" fontId="4" fillId="0" borderId="19" xfId="8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0" fontId="71" fillId="0" borderId="53" xfId="0" applyFont="1" applyBorder="1" applyAlignment="1">
      <alignment vertical="center"/>
    </xf>
    <xf numFmtId="0" fontId="71" fillId="0" borderId="63" xfId="0" applyFont="1" applyBorder="1" applyAlignment="1">
      <alignment vertical="center"/>
    </xf>
    <xf numFmtId="0" fontId="71" fillId="0" borderId="64" xfId="0" applyFont="1" applyBorder="1" applyAlignment="1">
      <alignment vertical="center"/>
    </xf>
    <xf numFmtId="0" fontId="72" fillId="0" borderId="19" xfId="0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right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right" vertical="center"/>
    </xf>
    <xf numFmtId="176" fontId="41" fillId="0" borderId="22" xfId="0" applyNumberFormat="1" applyFont="1" applyFill="1" applyBorder="1" applyAlignment="1">
      <alignment horizontal="center" vertical="center" wrapText="1"/>
    </xf>
    <xf numFmtId="176" fontId="41" fillId="0" borderId="22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4" fillId="0" borderId="66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176" fontId="4" fillId="0" borderId="65" xfId="0" applyNumberFormat="1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 wrapText="1"/>
    </xf>
    <xf numFmtId="176" fontId="2" fillId="0" borderId="65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76" fontId="2" fillId="0" borderId="80" xfId="0" applyNumberFormat="1" applyFont="1" applyFill="1" applyBorder="1" applyAlignment="1">
      <alignment horizontal="center" vertical="center" wrapText="1"/>
    </xf>
    <xf numFmtId="176" fontId="2" fillId="0" borderId="81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37" fillId="56" borderId="82" xfId="0" applyFont="1" applyFill="1" applyBorder="1" applyAlignment="1">
      <alignment horizontal="center" vertical="center" wrapText="1"/>
    </xf>
    <xf numFmtId="0" fontId="37" fillId="56" borderId="83" xfId="0" applyFont="1" applyFill="1" applyBorder="1" applyAlignment="1">
      <alignment horizontal="center" vertical="center"/>
    </xf>
    <xf numFmtId="0" fontId="40" fillId="60" borderId="84" xfId="0" applyFont="1" applyFill="1" applyBorder="1" applyAlignment="1">
      <alignment horizontal="center" vertical="center" wrapText="1"/>
    </xf>
    <xf numFmtId="0" fontId="40" fillId="60" borderId="85" xfId="0" applyFont="1" applyFill="1" applyBorder="1" applyAlignment="1">
      <alignment horizontal="center" vertical="center" wrapText="1"/>
    </xf>
    <xf numFmtId="0" fontId="40" fillId="60" borderId="86" xfId="0" applyFont="1" applyFill="1" applyBorder="1" applyAlignment="1">
      <alignment horizontal="center" vertical="center" wrapText="1"/>
    </xf>
    <xf numFmtId="0" fontId="40" fillId="60" borderId="64" xfId="0" applyFont="1" applyFill="1" applyBorder="1" applyAlignment="1">
      <alignment horizontal="center" vertical="center" wrapText="1"/>
    </xf>
    <xf numFmtId="0" fontId="37" fillId="56" borderId="82" xfId="0" applyFont="1" applyFill="1" applyBorder="1" applyAlignment="1">
      <alignment horizontal="center" vertical="center"/>
    </xf>
    <xf numFmtId="0" fontId="37" fillId="50" borderId="82" xfId="0" applyFont="1" applyFill="1" applyBorder="1" applyAlignment="1">
      <alignment horizontal="center" vertical="center"/>
    </xf>
    <xf numFmtId="0" fontId="37" fillId="50" borderId="83" xfId="0" applyFont="1" applyFill="1" applyBorder="1" applyAlignment="1">
      <alignment horizontal="center" vertical="center"/>
    </xf>
    <xf numFmtId="0" fontId="37" fillId="50" borderId="82" xfId="0" applyFont="1" applyFill="1" applyBorder="1" applyAlignment="1">
      <alignment horizontal="center" vertical="center" wrapText="1"/>
    </xf>
    <xf numFmtId="0" fontId="37" fillId="50" borderId="83" xfId="0" applyFont="1" applyFill="1" applyBorder="1" applyAlignment="1">
      <alignment horizontal="center" vertical="center" wrapText="1"/>
    </xf>
    <xf numFmtId="0" fontId="37" fillId="56" borderId="83" xfId="0" applyFont="1" applyFill="1" applyBorder="1" applyAlignment="1">
      <alignment horizontal="center" vertical="center" wrapText="1"/>
    </xf>
    <xf numFmtId="0" fontId="37" fillId="50" borderId="87" xfId="0" applyFont="1" applyFill="1" applyBorder="1" applyAlignment="1">
      <alignment horizontal="center" vertical="center" wrapText="1"/>
    </xf>
    <xf numFmtId="0" fontId="37" fillId="50" borderId="38" xfId="0" applyFont="1" applyFill="1" applyBorder="1" applyAlignment="1">
      <alignment horizontal="center" vertical="center" wrapText="1"/>
    </xf>
    <xf numFmtId="0" fontId="37" fillId="50" borderId="88" xfId="0" applyFont="1" applyFill="1" applyBorder="1" applyAlignment="1">
      <alignment horizontal="center" vertical="center"/>
    </xf>
    <xf numFmtId="0" fontId="37" fillId="50" borderId="89" xfId="0" applyFont="1" applyFill="1" applyBorder="1" applyAlignment="1">
      <alignment horizontal="center" vertical="center"/>
    </xf>
    <xf numFmtId="0" fontId="37" fillId="50" borderId="47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2" fillId="56" borderId="20" xfId="0" applyFont="1" applyFill="1" applyBorder="1" applyAlignment="1">
      <alignment horizontal="center" vertical="center" wrapText="1"/>
    </xf>
    <xf numFmtId="0" fontId="2" fillId="56" borderId="35" xfId="0" applyFont="1" applyFill="1" applyBorder="1" applyAlignment="1">
      <alignment horizontal="center" vertical="center" wrapText="1"/>
    </xf>
    <xf numFmtId="0" fontId="2" fillId="50" borderId="20" xfId="0" applyFont="1" applyFill="1" applyBorder="1" applyAlignment="1">
      <alignment horizontal="center" vertical="center" wrapText="1"/>
    </xf>
    <xf numFmtId="0" fontId="2" fillId="50" borderId="35" xfId="0" applyFont="1" applyFill="1" applyBorder="1" applyAlignment="1">
      <alignment horizontal="center" vertical="center" wrapText="1"/>
    </xf>
    <xf numFmtId="0" fontId="4" fillId="50" borderId="57" xfId="0" applyFont="1" applyFill="1" applyBorder="1" applyAlignment="1">
      <alignment horizontal="center" vertical="center" wrapText="1"/>
    </xf>
    <xf numFmtId="0" fontId="4" fillId="50" borderId="90" xfId="0" applyFont="1" applyFill="1" applyBorder="1" applyAlignment="1">
      <alignment horizontal="center" vertical="center" wrapText="1"/>
    </xf>
    <xf numFmtId="0" fontId="4" fillId="50" borderId="86" xfId="0" applyFont="1" applyFill="1" applyBorder="1" applyAlignment="1">
      <alignment horizontal="center" vertical="center"/>
    </xf>
    <xf numFmtId="0" fontId="37" fillId="50" borderId="9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5" fillId="60" borderId="30" xfId="0" applyFont="1" applyFill="1" applyBorder="1" applyAlignment="1">
      <alignment horizontal="center" vertical="center" wrapText="1"/>
    </xf>
    <xf numFmtId="0" fontId="5" fillId="60" borderId="31" xfId="0" applyFont="1" applyFill="1" applyBorder="1" applyAlignment="1">
      <alignment horizontal="center" vertical="center" wrapText="1"/>
    </xf>
    <xf numFmtId="0" fontId="2" fillId="50" borderId="55" xfId="0" applyFont="1" applyFill="1" applyBorder="1" applyAlignment="1">
      <alignment horizontal="center" vertical="center" wrapText="1"/>
    </xf>
    <xf numFmtId="0" fontId="5" fillId="7" borderId="92" xfId="0" applyFont="1" applyFill="1" applyBorder="1" applyAlignment="1">
      <alignment horizontal="center" vertical="center" wrapText="1"/>
    </xf>
    <xf numFmtId="0" fontId="5" fillId="7" borderId="93" xfId="0" applyFont="1" applyFill="1" applyBorder="1" applyAlignment="1">
      <alignment horizontal="center" vertical="center" wrapText="1"/>
    </xf>
    <xf numFmtId="0" fontId="5" fillId="7" borderId="94" xfId="0" applyFont="1" applyFill="1" applyBorder="1" applyAlignment="1">
      <alignment horizontal="center" vertical="center" wrapText="1"/>
    </xf>
    <xf numFmtId="0" fontId="40" fillId="60" borderId="92" xfId="0" applyFont="1" applyFill="1" applyBorder="1" applyAlignment="1">
      <alignment horizontal="center" vertical="center" wrapText="1"/>
    </xf>
    <xf numFmtId="0" fontId="40" fillId="60" borderId="94" xfId="0" applyFont="1" applyFill="1" applyBorder="1" applyAlignment="1">
      <alignment horizontal="center" vertical="center" wrapText="1"/>
    </xf>
    <xf numFmtId="0" fontId="5" fillId="7" borderId="85" xfId="0" applyFont="1" applyFill="1" applyBorder="1" applyAlignment="1">
      <alignment horizontal="center" vertical="center" wrapText="1"/>
    </xf>
    <xf numFmtId="0" fontId="5" fillId="7" borderId="63" xfId="0" applyFont="1" applyFill="1" applyBorder="1" applyAlignment="1">
      <alignment horizontal="center" vertical="center" wrapText="1"/>
    </xf>
    <xf numFmtId="0" fontId="5" fillId="7" borderId="64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60" borderId="84" xfId="0" applyFont="1" applyFill="1" applyBorder="1" applyAlignment="1">
      <alignment horizontal="center" vertical="center" wrapText="1"/>
    </xf>
    <xf numFmtId="0" fontId="5" fillId="60" borderId="95" xfId="0" applyFont="1" applyFill="1" applyBorder="1" applyAlignment="1">
      <alignment horizontal="center" vertical="center" wrapText="1"/>
    </xf>
    <xf numFmtId="0" fontId="5" fillId="60" borderId="96" xfId="0" applyFont="1" applyFill="1" applyBorder="1" applyAlignment="1">
      <alignment horizontal="center" vertical="center" wrapText="1"/>
    </xf>
    <xf numFmtId="0" fontId="5" fillId="60" borderId="97" xfId="0" applyFont="1" applyFill="1" applyBorder="1" applyAlignment="1">
      <alignment horizontal="center" vertical="center" wrapText="1"/>
    </xf>
    <xf numFmtId="0" fontId="10" fillId="0" borderId="98" xfId="104" applyFont="1" applyFill="1" applyBorder="1" applyAlignment="1">
      <alignment horizontal="center" vertical="center" wrapText="1"/>
      <protection/>
    </xf>
    <xf numFmtId="0" fontId="10" fillId="0" borderId="99" xfId="104" applyFont="1" applyBorder="1" applyAlignment="1">
      <alignment horizontal="center" vertical="center" wrapText="1"/>
      <protection/>
    </xf>
    <xf numFmtId="0" fontId="31" fillId="0" borderId="23" xfId="104" applyFont="1" applyFill="1" applyBorder="1" applyAlignment="1">
      <alignment horizontal="center" vertical="center"/>
      <protection/>
    </xf>
    <xf numFmtId="0" fontId="31" fillId="0" borderId="50" xfId="104" applyFont="1" applyFill="1" applyBorder="1" applyAlignment="1">
      <alignment horizontal="center" vertical="center"/>
      <protection/>
    </xf>
    <xf numFmtId="0" fontId="31" fillId="0" borderId="24" xfId="104" applyFont="1" applyFill="1" applyBorder="1" applyAlignment="1">
      <alignment horizontal="center" vertical="center"/>
      <protection/>
    </xf>
    <xf numFmtId="0" fontId="31" fillId="0" borderId="100" xfId="104" applyFont="1" applyFill="1" applyBorder="1" applyAlignment="1">
      <alignment horizontal="center" vertical="center"/>
      <protection/>
    </xf>
    <xf numFmtId="176" fontId="71" fillId="63" borderId="19" xfId="0" applyNumberFormat="1" applyFont="1" applyFill="1" applyBorder="1" applyAlignment="1">
      <alignment horizontal="right" vertical="center" wrapText="1"/>
    </xf>
  </cellXfs>
  <cellStyles count="93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쉼표 [0] 2" xfId="80"/>
    <cellStyle name="연결된 셀" xfId="81"/>
    <cellStyle name="연결된 셀 2" xfId="82"/>
    <cellStyle name="Followed Hyperlink" xfId="83"/>
    <cellStyle name="요약" xfId="84"/>
    <cellStyle name="요약 2" xfId="85"/>
    <cellStyle name="입력" xfId="86"/>
    <cellStyle name="입력 2" xfId="87"/>
    <cellStyle name="제목" xfId="88"/>
    <cellStyle name="제목 1" xfId="89"/>
    <cellStyle name="제목 1 2" xfId="90"/>
    <cellStyle name="제목 2" xfId="91"/>
    <cellStyle name="제목 2 2" xfId="92"/>
    <cellStyle name="제목 3" xfId="93"/>
    <cellStyle name="제목 3 2" xfId="94"/>
    <cellStyle name="제목 4" xfId="95"/>
    <cellStyle name="제목 4 2" xfId="96"/>
    <cellStyle name="제목 5" xfId="97"/>
    <cellStyle name="좋음" xfId="98"/>
    <cellStyle name="좋음 2" xfId="99"/>
    <cellStyle name="출력" xfId="100"/>
    <cellStyle name="출력 2" xfId="101"/>
    <cellStyle name="Currency" xfId="102"/>
    <cellStyle name="Currency [0]" xfId="103"/>
    <cellStyle name="표준 2" xfId="104"/>
    <cellStyle name="표준_080922 포항(남보영양) 10월 식품공급내역_081103 포항(남보건강) 11월 식품공급내역_090213 1월 식품공급내역 - TO.영미쌤" xfId="105"/>
    <cellStyle name="Hyperlink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14" sqref="J14"/>
    </sheetView>
  </sheetViews>
  <sheetFormatPr defaultColWidth="8.88671875" defaultRowHeight="13.5"/>
  <cols>
    <col min="1" max="1" width="4.77734375" style="3" customWidth="1"/>
    <col min="2" max="2" width="9.5546875" style="3" customWidth="1"/>
    <col min="3" max="3" width="15.99609375" style="3" customWidth="1"/>
    <col min="4" max="4" width="8.5546875" style="3" customWidth="1"/>
    <col min="5" max="5" width="6.88671875" style="3" bestFit="1" customWidth="1"/>
    <col min="6" max="6" width="6.77734375" style="1" customWidth="1"/>
    <col min="7" max="7" width="7.77734375" style="3" customWidth="1"/>
    <col min="8" max="8" width="12.99609375" style="3" customWidth="1"/>
    <col min="9" max="9" width="12.6640625" style="3" customWidth="1"/>
    <col min="10" max="10" width="9.21484375" style="3" bestFit="1" customWidth="1"/>
    <col min="11" max="16384" width="8.88671875" style="3" customWidth="1"/>
  </cols>
  <sheetData>
    <row r="1" spans="1:10" ht="30" customHeight="1">
      <c r="A1" s="180" t="s">
        <v>31</v>
      </c>
      <c r="B1" s="180"/>
      <c r="C1" s="180"/>
      <c r="D1" s="180"/>
      <c r="E1" s="180"/>
      <c r="F1" s="180"/>
      <c r="G1" s="180"/>
      <c r="H1" s="180"/>
      <c r="I1" s="180"/>
      <c r="J1" s="180"/>
    </row>
    <row r="2" ht="20.25" customHeight="1">
      <c r="J2" s="150" t="s">
        <v>429</v>
      </c>
    </row>
    <row r="3" spans="1:11" ht="13.5">
      <c r="A3" s="186" t="s">
        <v>0</v>
      </c>
      <c r="B3" s="185"/>
      <c r="C3" s="185" t="s">
        <v>54</v>
      </c>
      <c r="D3" s="185" t="s">
        <v>5</v>
      </c>
      <c r="E3" s="185" t="s">
        <v>14</v>
      </c>
      <c r="F3" s="183" t="s">
        <v>75</v>
      </c>
      <c r="G3" s="183" t="s">
        <v>68</v>
      </c>
      <c r="H3" s="183" t="s">
        <v>83</v>
      </c>
      <c r="I3" s="189" t="s">
        <v>84</v>
      </c>
      <c r="J3" s="181" t="s">
        <v>430</v>
      </c>
      <c r="K3" s="153"/>
    </row>
    <row r="4" spans="1:11" ht="13.5">
      <c r="A4" s="175"/>
      <c r="B4" s="176"/>
      <c r="C4" s="176"/>
      <c r="D4" s="176"/>
      <c r="E4" s="176"/>
      <c r="F4" s="184"/>
      <c r="G4" s="184"/>
      <c r="H4" s="184"/>
      <c r="I4" s="190"/>
      <c r="J4" s="182"/>
      <c r="K4" s="153"/>
    </row>
    <row r="5" spans="1:11" ht="21" customHeight="1">
      <c r="A5" s="186" t="s">
        <v>24</v>
      </c>
      <c r="B5" s="185"/>
      <c r="C5" s="6" t="s">
        <v>428</v>
      </c>
      <c r="D5" s="6"/>
      <c r="E5" s="6"/>
      <c r="F5" s="151">
        <f>SUM(F6:F69)</f>
        <v>526230</v>
      </c>
      <c r="G5" s="7"/>
      <c r="H5" s="7"/>
      <c r="I5" s="152">
        <f>SUM(I6:I69)</f>
        <v>214888640</v>
      </c>
      <c r="J5" s="133">
        <v>215000000</v>
      </c>
      <c r="K5" s="154"/>
    </row>
    <row r="6" spans="1:11" ht="21" customHeight="1">
      <c r="A6" s="160" t="s">
        <v>86</v>
      </c>
      <c r="B6" s="2" t="s">
        <v>55</v>
      </c>
      <c r="C6" s="158" t="s">
        <v>87</v>
      </c>
      <c r="D6" s="145"/>
      <c r="E6" s="140" t="s">
        <v>13</v>
      </c>
      <c r="F6" s="146">
        <v>25140</v>
      </c>
      <c r="G6" s="146">
        <v>5</v>
      </c>
      <c r="H6" s="146">
        <v>58</v>
      </c>
      <c r="I6" s="146">
        <f aca="true" t="shared" si="0" ref="I6:I30">F6*H6</f>
        <v>1458120</v>
      </c>
      <c r="J6" s="134"/>
      <c r="K6" s="153"/>
    </row>
    <row r="7" spans="1:10" ht="21" customHeight="1">
      <c r="A7" s="161"/>
      <c r="B7" s="2" t="s">
        <v>56</v>
      </c>
      <c r="C7" s="191"/>
      <c r="D7" s="145"/>
      <c r="E7" s="140" t="s">
        <v>13</v>
      </c>
      <c r="F7" s="146">
        <v>25200</v>
      </c>
      <c r="G7" s="146">
        <v>10</v>
      </c>
      <c r="H7" s="146">
        <v>122</v>
      </c>
      <c r="I7" s="146">
        <f t="shared" si="0"/>
        <v>3074400</v>
      </c>
      <c r="J7" s="135"/>
    </row>
    <row r="8" spans="1:10" ht="21" customHeight="1">
      <c r="A8" s="161"/>
      <c r="B8" s="2" t="s">
        <v>57</v>
      </c>
      <c r="C8" s="159"/>
      <c r="D8" s="145"/>
      <c r="E8" s="140" t="s">
        <v>13</v>
      </c>
      <c r="F8" s="146">
        <v>27240</v>
      </c>
      <c r="G8" s="146">
        <v>20</v>
      </c>
      <c r="H8" s="146">
        <f aca="true" t="shared" si="1" ref="H8:H69">G8*12</f>
        <v>240</v>
      </c>
      <c r="I8" s="146">
        <f t="shared" si="0"/>
        <v>6537600</v>
      </c>
      <c r="J8" s="136"/>
    </row>
    <row r="9" spans="1:10" ht="21" customHeight="1">
      <c r="A9" s="161"/>
      <c r="B9" s="2" t="s">
        <v>39</v>
      </c>
      <c r="C9" s="158" t="s">
        <v>137</v>
      </c>
      <c r="D9" s="145"/>
      <c r="E9" s="140" t="s">
        <v>13</v>
      </c>
      <c r="F9" s="146">
        <v>25900</v>
      </c>
      <c r="G9" s="146">
        <v>2</v>
      </c>
      <c r="H9" s="146">
        <f t="shared" si="1"/>
        <v>24</v>
      </c>
      <c r="I9" s="146">
        <f t="shared" si="0"/>
        <v>621600</v>
      </c>
      <c r="J9" s="134"/>
    </row>
    <row r="10" spans="1:10" ht="21" customHeight="1">
      <c r="A10" s="161"/>
      <c r="B10" s="2" t="s">
        <v>40</v>
      </c>
      <c r="C10" s="191"/>
      <c r="D10" s="145"/>
      <c r="E10" s="140" t="s">
        <v>13</v>
      </c>
      <c r="F10" s="146">
        <v>26100</v>
      </c>
      <c r="G10" s="146">
        <v>2</v>
      </c>
      <c r="H10" s="146">
        <f t="shared" si="1"/>
        <v>24</v>
      </c>
      <c r="I10" s="146">
        <f t="shared" si="0"/>
        <v>626400</v>
      </c>
      <c r="J10" s="135"/>
    </row>
    <row r="11" spans="1:10" ht="21" customHeight="1">
      <c r="A11" s="161"/>
      <c r="B11" s="2" t="s">
        <v>41</v>
      </c>
      <c r="C11" s="159"/>
      <c r="D11" s="145"/>
      <c r="E11" s="140" t="s">
        <v>13</v>
      </c>
      <c r="F11" s="146">
        <v>26120</v>
      </c>
      <c r="G11" s="146">
        <v>5</v>
      </c>
      <c r="H11" s="146">
        <f t="shared" si="1"/>
        <v>60</v>
      </c>
      <c r="I11" s="146">
        <f t="shared" si="0"/>
        <v>1567200</v>
      </c>
      <c r="J11" s="136"/>
    </row>
    <row r="12" spans="1:10" ht="21" customHeight="1">
      <c r="A12" s="161"/>
      <c r="B12" s="2" t="s">
        <v>39</v>
      </c>
      <c r="C12" s="158" t="s">
        <v>136</v>
      </c>
      <c r="D12" s="145"/>
      <c r="E12" s="140" t="s">
        <v>13</v>
      </c>
      <c r="F12" s="146">
        <v>28220</v>
      </c>
      <c r="G12" s="146">
        <v>2</v>
      </c>
      <c r="H12" s="146">
        <f t="shared" si="1"/>
        <v>24</v>
      </c>
      <c r="I12" s="146">
        <f t="shared" si="0"/>
        <v>677280</v>
      </c>
      <c r="J12" s="136"/>
    </row>
    <row r="13" spans="1:10" ht="21" customHeight="1">
      <c r="A13" s="161"/>
      <c r="B13" s="2" t="s">
        <v>40</v>
      </c>
      <c r="C13" s="191"/>
      <c r="D13" s="145"/>
      <c r="E13" s="140" t="s">
        <v>13</v>
      </c>
      <c r="F13" s="244">
        <v>27580</v>
      </c>
      <c r="G13" s="146">
        <v>2</v>
      </c>
      <c r="H13" s="146">
        <f t="shared" si="1"/>
        <v>24</v>
      </c>
      <c r="I13" s="146">
        <f t="shared" si="0"/>
        <v>661920</v>
      </c>
      <c r="J13" s="136"/>
    </row>
    <row r="14" spans="1:10" ht="21" customHeight="1">
      <c r="A14" s="161"/>
      <c r="B14" s="2" t="s">
        <v>41</v>
      </c>
      <c r="C14" s="159"/>
      <c r="D14" s="145"/>
      <c r="E14" s="140" t="s">
        <v>13</v>
      </c>
      <c r="F14" s="244">
        <v>27420</v>
      </c>
      <c r="G14" s="146">
        <v>10</v>
      </c>
      <c r="H14" s="146">
        <f t="shared" si="1"/>
        <v>120</v>
      </c>
      <c r="I14" s="146">
        <f t="shared" si="0"/>
        <v>3290400</v>
      </c>
      <c r="J14" s="136"/>
    </row>
    <row r="15" spans="1:10" ht="21" customHeight="1">
      <c r="A15" s="161"/>
      <c r="B15" s="2" t="s">
        <v>188</v>
      </c>
      <c r="C15" s="158" t="s">
        <v>340</v>
      </c>
      <c r="D15" s="145" t="s">
        <v>413</v>
      </c>
      <c r="E15" s="140" t="s">
        <v>190</v>
      </c>
      <c r="F15" s="146">
        <v>29960</v>
      </c>
      <c r="G15" s="146">
        <v>7</v>
      </c>
      <c r="H15" s="146">
        <f t="shared" si="1"/>
        <v>84</v>
      </c>
      <c r="I15" s="146">
        <f t="shared" si="0"/>
        <v>2516640</v>
      </c>
      <c r="J15" s="136"/>
    </row>
    <row r="16" spans="1:10" ht="21" customHeight="1">
      <c r="A16" s="162"/>
      <c r="B16" s="2" t="s">
        <v>189</v>
      </c>
      <c r="C16" s="159"/>
      <c r="D16" s="145" t="s">
        <v>412</v>
      </c>
      <c r="E16" s="140" t="s">
        <v>190</v>
      </c>
      <c r="F16" s="146">
        <v>33630</v>
      </c>
      <c r="G16" s="146">
        <v>10</v>
      </c>
      <c r="H16" s="146">
        <f t="shared" si="1"/>
        <v>120</v>
      </c>
      <c r="I16" s="146">
        <f t="shared" si="0"/>
        <v>4035600</v>
      </c>
      <c r="J16" s="136"/>
    </row>
    <row r="17" spans="1:10" ht="21" customHeight="1">
      <c r="A17" s="163" t="s">
        <v>191</v>
      </c>
      <c r="B17" s="164"/>
      <c r="C17" s="164" t="s">
        <v>2</v>
      </c>
      <c r="D17" s="2" t="s">
        <v>6</v>
      </c>
      <c r="E17" s="140" t="s">
        <v>358</v>
      </c>
      <c r="F17" s="146">
        <v>5740</v>
      </c>
      <c r="G17" s="146">
        <v>102</v>
      </c>
      <c r="H17" s="146">
        <f t="shared" si="1"/>
        <v>1224</v>
      </c>
      <c r="I17" s="146">
        <f t="shared" si="0"/>
        <v>7025760</v>
      </c>
      <c r="J17" s="135"/>
    </row>
    <row r="18" spans="1:10" ht="21" customHeight="1">
      <c r="A18" s="163"/>
      <c r="B18" s="164"/>
      <c r="C18" s="164"/>
      <c r="D18" s="2" t="s">
        <v>192</v>
      </c>
      <c r="E18" s="140" t="s">
        <v>359</v>
      </c>
      <c r="F18" s="146">
        <v>11080</v>
      </c>
      <c r="G18" s="146">
        <v>30</v>
      </c>
      <c r="H18" s="146">
        <f t="shared" si="1"/>
        <v>360</v>
      </c>
      <c r="I18" s="146">
        <f t="shared" si="0"/>
        <v>3988800</v>
      </c>
      <c r="J18" s="135"/>
    </row>
    <row r="19" spans="1:10" ht="21" customHeight="1">
      <c r="A19" s="163" t="s">
        <v>351</v>
      </c>
      <c r="B19" s="164"/>
      <c r="C19" s="164" t="s">
        <v>2</v>
      </c>
      <c r="D19" s="2" t="s">
        <v>62</v>
      </c>
      <c r="E19" s="140" t="s">
        <v>15</v>
      </c>
      <c r="F19" s="146">
        <v>3810</v>
      </c>
      <c r="G19" s="146">
        <v>24</v>
      </c>
      <c r="H19" s="146">
        <f t="shared" si="1"/>
        <v>288</v>
      </c>
      <c r="I19" s="146">
        <f t="shared" si="0"/>
        <v>1097280</v>
      </c>
      <c r="J19" s="135"/>
    </row>
    <row r="20" spans="1:10" ht="21" customHeight="1">
      <c r="A20" s="163"/>
      <c r="B20" s="164"/>
      <c r="C20" s="164"/>
      <c r="D20" s="2" t="s">
        <v>64</v>
      </c>
      <c r="E20" s="140" t="s">
        <v>138</v>
      </c>
      <c r="F20" s="146">
        <v>5940</v>
      </c>
      <c r="G20" s="146">
        <v>30</v>
      </c>
      <c r="H20" s="146">
        <f t="shared" si="1"/>
        <v>360</v>
      </c>
      <c r="I20" s="146">
        <f t="shared" si="0"/>
        <v>2138400</v>
      </c>
      <c r="J20" s="135"/>
    </row>
    <row r="21" spans="1:10" ht="21" customHeight="1">
      <c r="A21" s="165" t="s">
        <v>410</v>
      </c>
      <c r="B21" s="166"/>
      <c r="C21" s="164" t="s">
        <v>2</v>
      </c>
      <c r="D21" s="2" t="s">
        <v>155</v>
      </c>
      <c r="E21" s="140" t="s">
        <v>15</v>
      </c>
      <c r="F21" s="146">
        <v>3640</v>
      </c>
      <c r="G21" s="146">
        <v>24</v>
      </c>
      <c r="H21" s="146">
        <f t="shared" si="1"/>
        <v>288</v>
      </c>
      <c r="I21" s="146">
        <f t="shared" si="0"/>
        <v>1048320</v>
      </c>
      <c r="J21" s="135"/>
    </row>
    <row r="22" spans="1:10" ht="21" customHeight="1">
      <c r="A22" s="167"/>
      <c r="B22" s="168"/>
      <c r="C22" s="164"/>
      <c r="D22" s="2" t="s">
        <v>156</v>
      </c>
      <c r="E22" s="140" t="s">
        <v>138</v>
      </c>
      <c r="F22" s="146">
        <v>5670</v>
      </c>
      <c r="G22" s="146">
        <v>30</v>
      </c>
      <c r="H22" s="146">
        <f t="shared" si="1"/>
        <v>360</v>
      </c>
      <c r="I22" s="146">
        <f t="shared" si="0"/>
        <v>2041200</v>
      </c>
      <c r="J22" s="135"/>
    </row>
    <row r="23" spans="1:10" ht="21" customHeight="1">
      <c r="A23" s="187" t="s">
        <v>352</v>
      </c>
      <c r="B23" s="188"/>
      <c r="C23" s="2" t="s">
        <v>395</v>
      </c>
      <c r="D23" s="2" t="s">
        <v>158</v>
      </c>
      <c r="E23" s="140" t="s">
        <v>159</v>
      </c>
      <c r="F23" s="146">
        <v>10350</v>
      </c>
      <c r="G23" s="146">
        <v>0</v>
      </c>
      <c r="H23" s="146">
        <f t="shared" si="1"/>
        <v>0</v>
      </c>
      <c r="I23" s="146">
        <f t="shared" si="0"/>
        <v>0</v>
      </c>
      <c r="J23" s="135"/>
    </row>
    <row r="24" spans="1:10" ht="21" customHeight="1">
      <c r="A24" s="163" t="s">
        <v>89</v>
      </c>
      <c r="B24" s="164"/>
      <c r="C24" s="164" t="s">
        <v>12</v>
      </c>
      <c r="D24" s="2" t="s">
        <v>8</v>
      </c>
      <c r="E24" s="140" t="s">
        <v>19</v>
      </c>
      <c r="F24" s="146">
        <v>1640</v>
      </c>
      <c r="G24" s="146">
        <v>6</v>
      </c>
      <c r="H24" s="146">
        <f t="shared" si="1"/>
        <v>72</v>
      </c>
      <c r="I24" s="146">
        <f t="shared" si="0"/>
        <v>118080</v>
      </c>
      <c r="J24" s="135"/>
    </row>
    <row r="25" spans="1:10" ht="21" customHeight="1">
      <c r="A25" s="163"/>
      <c r="B25" s="164"/>
      <c r="C25" s="164"/>
      <c r="D25" s="2" t="s">
        <v>149</v>
      </c>
      <c r="E25" s="140" t="s">
        <v>20</v>
      </c>
      <c r="F25" s="146">
        <v>3280</v>
      </c>
      <c r="G25" s="146">
        <v>19</v>
      </c>
      <c r="H25" s="146">
        <v>230</v>
      </c>
      <c r="I25" s="146">
        <f t="shared" si="0"/>
        <v>754400</v>
      </c>
      <c r="J25" s="135"/>
    </row>
    <row r="26" spans="1:10" ht="21" customHeight="1">
      <c r="A26" s="163" t="s">
        <v>25</v>
      </c>
      <c r="B26" s="164"/>
      <c r="C26" s="2" t="s">
        <v>2</v>
      </c>
      <c r="D26" s="2" t="s">
        <v>356</v>
      </c>
      <c r="E26" s="140" t="s">
        <v>152</v>
      </c>
      <c r="F26" s="146">
        <v>1150</v>
      </c>
      <c r="G26" s="146">
        <v>122</v>
      </c>
      <c r="H26" s="146">
        <f t="shared" si="1"/>
        <v>1464</v>
      </c>
      <c r="I26" s="146">
        <f t="shared" si="0"/>
        <v>1683600</v>
      </c>
      <c r="J26" s="135"/>
    </row>
    <row r="27" spans="1:10" ht="21" customHeight="1">
      <c r="A27" s="163" t="s">
        <v>36</v>
      </c>
      <c r="B27" s="164"/>
      <c r="C27" s="164" t="s">
        <v>12</v>
      </c>
      <c r="D27" s="2" t="s">
        <v>148</v>
      </c>
      <c r="E27" s="140" t="s">
        <v>19</v>
      </c>
      <c r="F27" s="146">
        <v>1480</v>
      </c>
      <c r="G27" s="146">
        <v>180</v>
      </c>
      <c r="H27" s="146">
        <f t="shared" si="1"/>
        <v>2160</v>
      </c>
      <c r="I27" s="146">
        <f t="shared" si="0"/>
        <v>3196800</v>
      </c>
      <c r="J27" s="135"/>
    </row>
    <row r="28" spans="1:10" ht="21" customHeight="1">
      <c r="A28" s="163"/>
      <c r="B28" s="164"/>
      <c r="C28" s="164"/>
      <c r="D28" s="2" t="s">
        <v>149</v>
      </c>
      <c r="E28" s="140" t="s">
        <v>20</v>
      </c>
      <c r="F28" s="146">
        <v>2960</v>
      </c>
      <c r="G28" s="146">
        <v>90</v>
      </c>
      <c r="H28" s="146">
        <f t="shared" si="1"/>
        <v>1080</v>
      </c>
      <c r="I28" s="146">
        <f t="shared" si="0"/>
        <v>3196800</v>
      </c>
      <c r="J28" s="135"/>
    </row>
    <row r="29" spans="1:10" ht="21" customHeight="1">
      <c r="A29" s="165" t="s">
        <v>390</v>
      </c>
      <c r="B29" s="166"/>
      <c r="C29" s="2" t="s">
        <v>391</v>
      </c>
      <c r="D29" s="2" t="s">
        <v>27</v>
      </c>
      <c r="E29" s="140" t="s">
        <v>33</v>
      </c>
      <c r="F29" s="146">
        <v>1890</v>
      </c>
      <c r="G29" s="146">
        <v>35</v>
      </c>
      <c r="H29" s="146">
        <f t="shared" si="1"/>
        <v>420</v>
      </c>
      <c r="I29" s="146">
        <f t="shared" si="0"/>
        <v>793800</v>
      </c>
      <c r="J29" s="135"/>
    </row>
    <row r="30" spans="1:10" ht="21" customHeight="1">
      <c r="A30" s="172"/>
      <c r="B30" s="173"/>
      <c r="C30" s="2" t="s">
        <v>391</v>
      </c>
      <c r="D30" s="2" t="s">
        <v>1</v>
      </c>
      <c r="E30" s="140" t="s">
        <v>15</v>
      </c>
      <c r="F30" s="146">
        <v>2530</v>
      </c>
      <c r="G30" s="146">
        <v>46</v>
      </c>
      <c r="H30" s="146">
        <f t="shared" si="1"/>
        <v>552</v>
      </c>
      <c r="I30" s="146">
        <f t="shared" si="0"/>
        <v>1396560</v>
      </c>
      <c r="J30" s="135"/>
    </row>
    <row r="31" spans="1:10" ht="21" customHeight="1">
      <c r="A31" s="172"/>
      <c r="B31" s="173"/>
      <c r="C31" s="2" t="s">
        <v>392</v>
      </c>
      <c r="D31" s="2" t="s">
        <v>414</v>
      </c>
      <c r="E31" s="140" t="s">
        <v>416</v>
      </c>
      <c r="F31" s="146">
        <v>1450</v>
      </c>
      <c r="G31" s="146">
        <v>0</v>
      </c>
      <c r="H31" s="146">
        <f t="shared" si="1"/>
        <v>0</v>
      </c>
      <c r="I31" s="146">
        <f aca="true" t="shared" si="2" ref="I31:I69">F31*H31</f>
        <v>0</v>
      </c>
      <c r="J31" s="135"/>
    </row>
    <row r="32" spans="1:10" ht="21" customHeight="1">
      <c r="A32" s="167"/>
      <c r="B32" s="168"/>
      <c r="C32" s="2" t="s">
        <v>392</v>
      </c>
      <c r="D32" s="2" t="s">
        <v>393</v>
      </c>
      <c r="E32" s="140" t="s">
        <v>394</v>
      </c>
      <c r="F32" s="146">
        <v>2400</v>
      </c>
      <c r="G32" s="146">
        <v>0</v>
      </c>
      <c r="H32" s="146">
        <f t="shared" si="1"/>
        <v>0</v>
      </c>
      <c r="I32" s="146">
        <f t="shared" si="2"/>
        <v>0</v>
      </c>
      <c r="J32" s="135"/>
    </row>
    <row r="33" spans="1:10" ht="39.75" customHeight="1">
      <c r="A33" s="163" t="s">
        <v>35</v>
      </c>
      <c r="B33" s="164"/>
      <c r="C33" s="2" t="s">
        <v>4</v>
      </c>
      <c r="D33" s="2" t="s">
        <v>150</v>
      </c>
      <c r="E33" s="140" t="s">
        <v>16</v>
      </c>
      <c r="F33" s="146">
        <v>5140</v>
      </c>
      <c r="G33" s="146">
        <v>300</v>
      </c>
      <c r="H33" s="146">
        <f t="shared" si="1"/>
        <v>3600</v>
      </c>
      <c r="I33" s="146">
        <f t="shared" si="2"/>
        <v>18504000</v>
      </c>
      <c r="J33" s="137" t="s">
        <v>88</v>
      </c>
    </row>
    <row r="34" spans="1:10" ht="24.75" customHeight="1">
      <c r="A34" s="165" t="s">
        <v>348</v>
      </c>
      <c r="B34" s="166"/>
      <c r="C34" s="2" t="s">
        <v>417</v>
      </c>
      <c r="D34" s="2" t="s">
        <v>419</v>
      </c>
      <c r="E34" s="140" t="s">
        <v>420</v>
      </c>
      <c r="F34" s="146">
        <v>2200</v>
      </c>
      <c r="G34" s="146">
        <v>75</v>
      </c>
      <c r="H34" s="146">
        <f t="shared" si="1"/>
        <v>900</v>
      </c>
      <c r="I34" s="146">
        <f t="shared" si="2"/>
        <v>1980000</v>
      </c>
      <c r="J34" s="137"/>
    </row>
    <row r="35" spans="1:10" ht="24.75" customHeight="1">
      <c r="A35" s="167"/>
      <c r="B35" s="168"/>
      <c r="C35" s="2" t="s">
        <v>418</v>
      </c>
      <c r="D35" s="2" t="s">
        <v>396</v>
      </c>
      <c r="E35" s="140" t="s">
        <v>365</v>
      </c>
      <c r="F35" s="146">
        <v>2730</v>
      </c>
      <c r="G35" s="146">
        <v>0</v>
      </c>
      <c r="H35" s="146">
        <f t="shared" si="1"/>
        <v>0</v>
      </c>
      <c r="I35" s="146">
        <f t="shared" si="2"/>
        <v>0</v>
      </c>
      <c r="J35" s="137"/>
    </row>
    <row r="36" spans="1:10" ht="21" customHeight="1">
      <c r="A36" s="163" t="s">
        <v>73</v>
      </c>
      <c r="B36" s="164"/>
      <c r="C36" s="164" t="s">
        <v>2</v>
      </c>
      <c r="D36" s="2" t="s">
        <v>10</v>
      </c>
      <c r="E36" s="140" t="s">
        <v>17</v>
      </c>
      <c r="F36" s="146">
        <v>5510</v>
      </c>
      <c r="G36" s="146">
        <v>35</v>
      </c>
      <c r="H36" s="146">
        <f t="shared" si="1"/>
        <v>420</v>
      </c>
      <c r="I36" s="146">
        <f t="shared" si="2"/>
        <v>2314200</v>
      </c>
      <c r="J36" s="135"/>
    </row>
    <row r="37" spans="1:10" ht="21" customHeight="1">
      <c r="A37" s="163"/>
      <c r="B37" s="164"/>
      <c r="C37" s="164"/>
      <c r="D37" s="2" t="s">
        <v>144</v>
      </c>
      <c r="E37" s="140" t="s">
        <v>18</v>
      </c>
      <c r="F37" s="146">
        <v>9190</v>
      </c>
      <c r="G37" s="146">
        <v>47</v>
      </c>
      <c r="H37" s="146">
        <f t="shared" si="1"/>
        <v>564</v>
      </c>
      <c r="I37" s="146">
        <f t="shared" si="2"/>
        <v>5183160</v>
      </c>
      <c r="J37" s="135"/>
    </row>
    <row r="38" spans="1:10" ht="24" customHeight="1">
      <c r="A38" s="165" t="s">
        <v>388</v>
      </c>
      <c r="B38" s="166"/>
      <c r="C38" s="2" t="s">
        <v>386</v>
      </c>
      <c r="D38" s="2" t="s">
        <v>343</v>
      </c>
      <c r="E38" s="140" t="s">
        <v>341</v>
      </c>
      <c r="F38" s="146">
        <v>6060</v>
      </c>
      <c r="G38" s="146">
        <v>78</v>
      </c>
      <c r="H38" s="146">
        <f t="shared" si="1"/>
        <v>936</v>
      </c>
      <c r="I38" s="146">
        <f t="shared" si="2"/>
        <v>5672160</v>
      </c>
      <c r="J38" s="135"/>
    </row>
    <row r="39" spans="1:10" ht="24" customHeight="1">
      <c r="A39" s="172"/>
      <c r="B39" s="173"/>
      <c r="C39" s="2" t="s">
        <v>387</v>
      </c>
      <c r="D39" s="2" t="s">
        <v>344</v>
      </c>
      <c r="E39" s="140" t="s">
        <v>342</v>
      </c>
      <c r="F39" s="146">
        <v>3960</v>
      </c>
      <c r="G39" s="146">
        <v>78</v>
      </c>
      <c r="H39" s="146">
        <f t="shared" si="1"/>
        <v>936</v>
      </c>
      <c r="I39" s="146">
        <f t="shared" si="2"/>
        <v>3706560</v>
      </c>
      <c r="J39" s="135"/>
    </row>
    <row r="40" spans="1:10" ht="24" customHeight="1">
      <c r="A40" s="172"/>
      <c r="B40" s="173"/>
      <c r="C40" s="2" t="s">
        <v>421</v>
      </c>
      <c r="D40" s="2" t="s">
        <v>397</v>
      </c>
      <c r="E40" s="140" t="s">
        <v>422</v>
      </c>
      <c r="F40" s="146">
        <v>7350</v>
      </c>
      <c r="G40" s="146">
        <v>0</v>
      </c>
      <c r="H40" s="146">
        <f t="shared" si="1"/>
        <v>0</v>
      </c>
      <c r="I40" s="146">
        <f t="shared" si="2"/>
        <v>0</v>
      </c>
      <c r="J40" s="135"/>
    </row>
    <row r="41" spans="1:10" ht="24" customHeight="1">
      <c r="A41" s="167"/>
      <c r="B41" s="168"/>
      <c r="C41" s="2" t="s">
        <v>389</v>
      </c>
      <c r="D41" s="2" t="s">
        <v>398</v>
      </c>
      <c r="E41" s="140" t="s">
        <v>423</v>
      </c>
      <c r="F41" s="146">
        <v>5390</v>
      </c>
      <c r="G41" s="146">
        <v>0</v>
      </c>
      <c r="H41" s="146">
        <f t="shared" si="1"/>
        <v>0</v>
      </c>
      <c r="I41" s="146">
        <f t="shared" si="2"/>
        <v>0</v>
      </c>
      <c r="J41" s="135"/>
    </row>
    <row r="42" spans="1:10" ht="24.75" customHeight="1">
      <c r="A42" s="187" t="s">
        <v>145</v>
      </c>
      <c r="B42" s="188"/>
      <c r="C42" s="48"/>
      <c r="D42" s="2" t="s">
        <v>193</v>
      </c>
      <c r="E42" s="140" t="s">
        <v>146</v>
      </c>
      <c r="F42" s="146">
        <v>8540</v>
      </c>
      <c r="G42" s="146">
        <v>70</v>
      </c>
      <c r="H42" s="146">
        <f t="shared" si="1"/>
        <v>840</v>
      </c>
      <c r="I42" s="146">
        <f t="shared" si="2"/>
        <v>7173600</v>
      </c>
      <c r="J42" s="135"/>
    </row>
    <row r="43" spans="1:10" ht="24.75" customHeight="1">
      <c r="A43" s="165" t="s">
        <v>411</v>
      </c>
      <c r="B43" s="177"/>
      <c r="C43" s="138" t="s">
        <v>292</v>
      </c>
      <c r="D43" s="139" t="s">
        <v>11</v>
      </c>
      <c r="E43" s="140" t="s">
        <v>360</v>
      </c>
      <c r="F43" s="146">
        <v>7090</v>
      </c>
      <c r="G43" s="146">
        <v>0</v>
      </c>
      <c r="H43" s="146">
        <f t="shared" si="1"/>
        <v>0</v>
      </c>
      <c r="I43" s="146">
        <f t="shared" si="2"/>
        <v>0</v>
      </c>
      <c r="J43" s="135"/>
    </row>
    <row r="44" spans="1:10" ht="24.75" customHeight="1">
      <c r="A44" s="172"/>
      <c r="B44" s="178"/>
      <c r="C44" s="138" t="s">
        <v>293</v>
      </c>
      <c r="D44" s="139" t="s">
        <v>11</v>
      </c>
      <c r="E44" s="140" t="s">
        <v>360</v>
      </c>
      <c r="F44" s="146">
        <v>8080</v>
      </c>
      <c r="G44" s="146">
        <v>0</v>
      </c>
      <c r="H44" s="146">
        <f t="shared" si="1"/>
        <v>0</v>
      </c>
      <c r="I44" s="146">
        <f t="shared" si="2"/>
        <v>0</v>
      </c>
      <c r="J44" s="135"/>
    </row>
    <row r="45" spans="1:10" ht="24.75" customHeight="1">
      <c r="A45" s="172"/>
      <c r="B45" s="178"/>
      <c r="C45" s="138" t="s">
        <v>294</v>
      </c>
      <c r="D45" s="139" t="s">
        <v>11</v>
      </c>
      <c r="E45" s="140" t="s">
        <v>360</v>
      </c>
      <c r="F45" s="146">
        <v>7740</v>
      </c>
      <c r="G45" s="146">
        <v>0</v>
      </c>
      <c r="H45" s="146">
        <f t="shared" si="1"/>
        <v>0</v>
      </c>
      <c r="I45" s="146">
        <f t="shared" si="2"/>
        <v>0</v>
      </c>
      <c r="J45" s="135"/>
    </row>
    <row r="46" spans="1:10" ht="24.75" customHeight="1">
      <c r="A46" s="167"/>
      <c r="B46" s="179"/>
      <c r="C46" s="2" t="s">
        <v>399</v>
      </c>
      <c r="D46" s="46" t="s">
        <v>194</v>
      </c>
      <c r="E46" s="140" t="s">
        <v>360</v>
      </c>
      <c r="F46" s="146">
        <v>7000</v>
      </c>
      <c r="G46" s="146">
        <v>70</v>
      </c>
      <c r="H46" s="146">
        <f t="shared" si="1"/>
        <v>840</v>
      </c>
      <c r="I46" s="146">
        <f t="shared" si="2"/>
        <v>5880000</v>
      </c>
      <c r="J46" s="135"/>
    </row>
    <row r="47" spans="1:10" ht="21" customHeight="1">
      <c r="A47" s="165" t="s">
        <v>384</v>
      </c>
      <c r="B47" s="166"/>
      <c r="C47" s="2" t="s">
        <v>385</v>
      </c>
      <c r="D47" s="2" t="s">
        <v>147</v>
      </c>
      <c r="E47" s="140" t="s">
        <v>34</v>
      </c>
      <c r="F47" s="146">
        <v>3500</v>
      </c>
      <c r="G47" s="146">
        <v>80</v>
      </c>
      <c r="H47" s="146">
        <f t="shared" si="1"/>
        <v>960</v>
      </c>
      <c r="I47" s="146">
        <f t="shared" si="2"/>
        <v>3360000</v>
      </c>
      <c r="J47" s="135"/>
    </row>
    <row r="48" spans="1:10" ht="21" customHeight="1">
      <c r="A48" s="172"/>
      <c r="B48" s="173"/>
      <c r="C48" s="2" t="s">
        <v>405</v>
      </c>
      <c r="D48" s="2" t="s">
        <v>415</v>
      </c>
      <c r="E48" s="140" t="s">
        <v>400</v>
      </c>
      <c r="F48" s="146">
        <v>3900</v>
      </c>
      <c r="G48" s="146">
        <v>0</v>
      </c>
      <c r="H48" s="146">
        <f t="shared" si="1"/>
        <v>0</v>
      </c>
      <c r="I48" s="146">
        <f t="shared" si="2"/>
        <v>0</v>
      </c>
      <c r="J48" s="135"/>
    </row>
    <row r="49" spans="1:10" ht="21" customHeight="1">
      <c r="A49" s="163" t="s">
        <v>196</v>
      </c>
      <c r="B49" s="164"/>
      <c r="C49" s="164" t="s">
        <v>3</v>
      </c>
      <c r="D49" s="2" t="s">
        <v>151</v>
      </c>
      <c r="E49" s="140" t="s">
        <v>21</v>
      </c>
      <c r="F49" s="146">
        <v>1210</v>
      </c>
      <c r="G49" s="146">
        <v>110</v>
      </c>
      <c r="H49" s="146">
        <f t="shared" si="1"/>
        <v>1320</v>
      </c>
      <c r="I49" s="146">
        <f t="shared" si="2"/>
        <v>1597200</v>
      </c>
      <c r="J49" s="135"/>
    </row>
    <row r="50" spans="1:10" ht="21" customHeight="1">
      <c r="A50" s="163"/>
      <c r="B50" s="164"/>
      <c r="C50" s="164"/>
      <c r="D50" s="2" t="s">
        <v>9</v>
      </c>
      <c r="E50" s="140" t="s">
        <v>22</v>
      </c>
      <c r="F50" s="146">
        <v>2020</v>
      </c>
      <c r="G50" s="146">
        <v>80</v>
      </c>
      <c r="H50" s="146">
        <f t="shared" si="1"/>
        <v>960</v>
      </c>
      <c r="I50" s="146">
        <f t="shared" si="2"/>
        <v>1939200</v>
      </c>
      <c r="J50" s="135"/>
    </row>
    <row r="51" spans="1:10" ht="24" customHeight="1">
      <c r="A51" s="165" t="s">
        <v>427</v>
      </c>
      <c r="B51" s="166"/>
      <c r="C51" s="2" t="s">
        <v>378</v>
      </c>
      <c r="D51" s="2" t="s">
        <v>361</v>
      </c>
      <c r="E51" s="140" t="s">
        <v>363</v>
      </c>
      <c r="F51" s="146">
        <v>6580</v>
      </c>
      <c r="G51" s="146">
        <v>60</v>
      </c>
      <c r="H51" s="146">
        <f t="shared" si="1"/>
        <v>720</v>
      </c>
      <c r="I51" s="146">
        <f t="shared" si="2"/>
        <v>4737600</v>
      </c>
      <c r="J51" s="135"/>
    </row>
    <row r="52" spans="1:10" ht="24" customHeight="1">
      <c r="A52" s="167"/>
      <c r="B52" s="168"/>
      <c r="C52" s="2" t="s">
        <v>379</v>
      </c>
      <c r="D52" s="2" t="s">
        <v>361</v>
      </c>
      <c r="E52" s="140" t="s">
        <v>363</v>
      </c>
      <c r="F52" s="146">
        <v>6570</v>
      </c>
      <c r="G52" s="146">
        <v>0</v>
      </c>
      <c r="H52" s="146">
        <f t="shared" si="1"/>
        <v>0</v>
      </c>
      <c r="I52" s="146">
        <f t="shared" si="2"/>
        <v>0</v>
      </c>
      <c r="J52" s="135"/>
    </row>
    <row r="53" spans="1:10" ht="24" customHeight="1">
      <c r="A53" s="165" t="s">
        <v>408</v>
      </c>
      <c r="B53" s="166"/>
      <c r="C53" s="2" t="s">
        <v>379</v>
      </c>
      <c r="D53" s="2" t="s">
        <v>362</v>
      </c>
      <c r="E53" s="140" t="s">
        <v>364</v>
      </c>
      <c r="F53" s="146">
        <v>7780</v>
      </c>
      <c r="G53" s="146">
        <v>40</v>
      </c>
      <c r="H53" s="146">
        <f t="shared" si="1"/>
        <v>480</v>
      </c>
      <c r="I53" s="146">
        <f t="shared" si="2"/>
        <v>3734400</v>
      </c>
      <c r="J53" s="135"/>
    </row>
    <row r="54" spans="1:10" ht="24" customHeight="1">
      <c r="A54" s="172"/>
      <c r="B54" s="173"/>
      <c r="C54" s="2" t="s">
        <v>380</v>
      </c>
      <c r="D54" s="2" t="s">
        <v>362</v>
      </c>
      <c r="E54" s="140" t="s">
        <v>364</v>
      </c>
      <c r="F54" s="146">
        <v>7640</v>
      </c>
      <c r="G54" s="146">
        <v>0</v>
      </c>
      <c r="H54" s="146">
        <f t="shared" si="1"/>
        <v>0</v>
      </c>
      <c r="I54" s="146">
        <f t="shared" si="2"/>
        <v>0</v>
      </c>
      <c r="J54" s="135"/>
    </row>
    <row r="55" spans="1:10" ht="21" customHeight="1">
      <c r="A55" s="167"/>
      <c r="B55" s="168"/>
      <c r="C55" s="2" t="s">
        <v>381</v>
      </c>
      <c r="D55" s="2" t="s">
        <v>362</v>
      </c>
      <c r="E55" s="140" t="s">
        <v>364</v>
      </c>
      <c r="F55" s="146">
        <v>7050</v>
      </c>
      <c r="G55" s="146">
        <v>0</v>
      </c>
      <c r="H55" s="146">
        <f t="shared" si="1"/>
        <v>0</v>
      </c>
      <c r="I55" s="146">
        <f t="shared" si="2"/>
        <v>0</v>
      </c>
      <c r="J55" s="135"/>
    </row>
    <row r="56" spans="1:10" ht="21" customHeight="1">
      <c r="A56" s="165" t="s">
        <v>383</v>
      </c>
      <c r="B56" s="166"/>
      <c r="C56" s="2" t="s">
        <v>382</v>
      </c>
      <c r="D56" s="2" t="s">
        <v>355</v>
      </c>
      <c r="E56" s="140" t="s">
        <v>23</v>
      </c>
      <c r="F56" s="146">
        <v>3530</v>
      </c>
      <c r="G56" s="146">
        <v>140</v>
      </c>
      <c r="H56" s="146">
        <f t="shared" si="1"/>
        <v>1680</v>
      </c>
      <c r="I56" s="146">
        <f t="shared" si="2"/>
        <v>5930400</v>
      </c>
      <c r="J56" s="135"/>
    </row>
    <row r="57" spans="1:10" ht="21" customHeight="1">
      <c r="A57" s="167"/>
      <c r="B57" s="168"/>
      <c r="C57" s="2" t="s">
        <v>425</v>
      </c>
      <c r="D57" s="2" t="s">
        <v>130</v>
      </c>
      <c r="E57" s="140" t="s">
        <v>426</v>
      </c>
      <c r="F57" s="146">
        <v>3800</v>
      </c>
      <c r="G57" s="146">
        <v>0</v>
      </c>
      <c r="H57" s="146">
        <f t="shared" si="1"/>
        <v>0</v>
      </c>
      <c r="I57" s="146">
        <f t="shared" si="2"/>
        <v>0</v>
      </c>
      <c r="J57" s="135"/>
    </row>
    <row r="58" spans="1:10" ht="21" customHeight="1">
      <c r="A58" s="165" t="s">
        <v>46</v>
      </c>
      <c r="B58" s="166" t="s">
        <v>139</v>
      </c>
      <c r="C58" s="2" t="s">
        <v>85</v>
      </c>
      <c r="D58" s="2" t="s">
        <v>345</v>
      </c>
      <c r="E58" s="140" t="s">
        <v>346</v>
      </c>
      <c r="F58" s="146">
        <v>680</v>
      </c>
      <c r="G58" s="146">
        <v>0</v>
      </c>
      <c r="H58" s="146">
        <f t="shared" si="1"/>
        <v>0</v>
      </c>
      <c r="I58" s="146">
        <f t="shared" si="2"/>
        <v>0</v>
      </c>
      <c r="J58" s="135"/>
    </row>
    <row r="59" spans="1:10" ht="21" customHeight="1">
      <c r="A59" s="172"/>
      <c r="B59" s="173"/>
      <c r="C59" s="2" t="s">
        <v>347</v>
      </c>
      <c r="D59" s="2" t="s">
        <v>345</v>
      </c>
      <c r="E59" s="140" t="s">
        <v>346</v>
      </c>
      <c r="F59" s="146">
        <v>780</v>
      </c>
      <c r="G59" s="146">
        <v>0</v>
      </c>
      <c r="H59" s="146">
        <f t="shared" si="1"/>
        <v>0</v>
      </c>
      <c r="I59" s="146">
        <f t="shared" si="2"/>
        <v>0</v>
      </c>
      <c r="J59" s="135"/>
    </row>
    <row r="60" spans="1:10" ht="27" customHeight="1">
      <c r="A60" s="172"/>
      <c r="B60" s="173"/>
      <c r="C60" s="140" t="s">
        <v>140</v>
      </c>
      <c r="D60" s="2" t="s">
        <v>153</v>
      </c>
      <c r="E60" s="140" t="s">
        <v>143</v>
      </c>
      <c r="F60" s="146">
        <v>1540</v>
      </c>
      <c r="G60" s="146">
        <v>3800</v>
      </c>
      <c r="H60" s="146">
        <f t="shared" si="1"/>
        <v>45600</v>
      </c>
      <c r="I60" s="146">
        <f t="shared" si="2"/>
        <v>70224000</v>
      </c>
      <c r="J60" s="135"/>
    </row>
    <row r="61" spans="1:10" ht="27" customHeight="1">
      <c r="A61" s="172"/>
      <c r="B61" s="168"/>
      <c r="C61" s="140" t="s">
        <v>141</v>
      </c>
      <c r="D61" s="2" t="s">
        <v>154</v>
      </c>
      <c r="E61" s="140" t="s">
        <v>142</v>
      </c>
      <c r="F61" s="146">
        <v>2510</v>
      </c>
      <c r="G61" s="146">
        <v>0</v>
      </c>
      <c r="H61" s="146">
        <f t="shared" si="1"/>
        <v>0</v>
      </c>
      <c r="I61" s="146">
        <f t="shared" si="2"/>
        <v>0</v>
      </c>
      <c r="J61" s="135"/>
    </row>
    <row r="62" spans="1:10" ht="27" customHeight="1">
      <c r="A62" s="172"/>
      <c r="B62" s="166" t="s">
        <v>367</v>
      </c>
      <c r="C62" s="2" t="s">
        <v>85</v>
      </c>
      <c r="D62" s="2" t="s">
        <v>345</v>
      </c>
      <c r="E62" s="147" t="s">
        <v>346</v>
      </c>
      <c r="F62" s="146">
        <v>790</v>
      </c>
      <c r="G62" s="148">
        <v>0</v>
      </c>
      <c r="H62" s="146">
        <f t="shared" si="1"/>
        <v>0</v>
      </c>
      <c r="I62" s="146">
        <f t="shared" si="2"/>
        <v>0</v>
      </c>
      <c r="J62" s="141"/>
    </row>
    <row r="63" spans="1:10" ht="27" customHeight="1">
      <c r="A63" s="172"/>
      <c r="B63" s="173"/>
      <c r="C63" s="2" t="s">
        <v>347</v>
      </c>
      <c r="D63" s="2" t="s">
        <v>345</v>
      </c>
      <c r="E63" s="147" t="s">
        <v>346</v>
      </c>
      <c r="F63" s="146">
        <v>760</v>
      </c>
      <c r="G63" s="148">
        <v>0</v>
      </c>
      <c r="H63" s="146">
        <f t="shared" si="1"/>
        <v>0</v>
      </c>
      <c r="I63" s="146">
        <f t="shared" si="2"/>
        <v>0</v>
      </c>
      <c r="J63" s="141"/>
    </row>
    <row r="64" spans="1:10" ht="27" customHeight="1">
      <c r="A64" s="172"/>
      <c r="B64" s="173"/>
      <c r="C64" s="140" t="s">
        <v>140</v>
      </c>
      <c r="D64" s="2" t="s">
        <v>153</v>
      </c>
      <c r="E64" s="147" t="s">
        <v>143</v>
      </c>
      <c r="F64" s="146">
        <v>1570</v>
      </c>
      <c r="G64" s="148">
        <v>0</v>
      </c>
      <c r="H64" s="146">
        <f t="shared" si="1"/>
        <v>0</v>
      </c>
      <c r="I64" s="146">
        <f t="shared" si="2"/>
        <v>0</v>
      </c>
      <c r="J64" s="141"/>
    </row>
    <row r="65" spans="1:10" ht="27" customHeight="1">
      <c r="A65" s="167"/>
      <c r="B65" s="168"/>
      <c r="C65" s="140" t="s">
        <v>141</v>
      </c>
      <c r="D65" s="2" t="s">
        <v>154</v>
      </c>
      <c r="E65" s="147" t="s">
        <v>142</v>
      </c>
      <c r="F65" s="146">
        <v>2580</v>
      </c>
      <c r="G65" s="148">
        <v>0</v>
      </c>
      <c r="H65" s="146">
        <f t="shared" si="1"/>
        <v>0</v>
      </c>
      <c r="I65" s="146">
        <f t="shared" si="2"/>
        <v>0</v>
      </c>
      <c r="J65" s="141"/>
    </row>
    <row r="66" spans="1:10" ht="21" customHeight="1">
      <c r="A66" s="163" t="s">
        <v>26</v>
      </c>
      <c r="B66" s="164" t="s">
        <v>69</v>
      </c>
      <c r="C66" s="2" t="s">
        <v>65</v>
      </c>
      <c r="D66" s="2" t="s">
        <v>368</v>
      </c>
      <c r="E66" s="155" t="s">
        <v>74</v>
      </c>
      <c r="F66" s="146">
        <v>3190</v>
      </c>
      <c r="G66" s="146">
        <v>185</v>
      </c>
      <c r="H66" s="146">
        <f t="shared" si="1"/>
        <v>2220</v>
      </c>
      <c r="I66" s="146">
        <f t="shared" si="2"/>
        <v>7081800</v>
      </c>
      <c r="J66" s="169"/>
    </row>
    <row r="67" spans="1:10" ht="21" customHeight="1">
      <c r="A67" s="163"/>
      <c r="B67" s="164"/>
      <c r="C67" s="2" t="s">
        <v>71</v>
      </c>
      <c r="D67" s="2" t="s">
        <v>368</v>
      </c>
      <c r="E67" s="140" t="s">
        <v>74</v>
      </c>
      <c r="F67" s="146">
        <v>3190</v>
      </c>
      <c r="G67" s="146">
        <v>185</v>
      </c>
      <c r="H67" s="146">
        <f t="shared" si="1"/>
        <v>2220</v>
      </c>
      <c r="I67" s="146">
        <f t="shared" si="2"/>
        <v>7081800</v>
      </c>
      <c r="J67" s="171"/>
    </row>
    <row r="68" spans="1:10" ht="21" customHeight="1">
      <c r="A68" s="163"/>
      <c r="B68" s="164" t="s">
        <v>70</v>
      </c>
      <c r="C68" s="2" t="s">
        <v>72</v>
      </c>
      <c r="D68" s="2" t="s">
        <v>369</v>
      </c>
      <c r="E68" s="140" t="s">
        <v>74</v>
      </c>
      <c r="F68" s="146">
        <v>780</v>
      </c>
      <c r="G68" s="146">
        <v>280</v>
      </c>
      <c r="H68" s="146">
        <f t="shared" si="1"/>
        <v>3360</v>
      </c>
      <c r="I68" s="146">
        <f t="shared" si="2"/>
        <v>2620800</v>
      </c>
      <c r="J68" s="169"/>
    </row>
    <row r="69" spans="1:10" ht="21" customHeight="1">
      <c r="A69" s="175"/>
      <c r="B69" s="176"/>
      <c r="C69" s="149" t="s">
        <v>71</v>
      </c>
      <c r="D69" s="149" t="s">
        <v>369</v>
      </c>
      <c r="E69" s="156" t="s">
        <v>74</v>
      </c>
      <c r="F69" s="157">
        <v>780</v>
      </c>
      <c r="G69" s="157">
        <v>280</v>
      </c>
      <c r="H69" s="157">
        <f t="shared" si="1"/>
        <v>3360</v>
      </c>
      <c r="I69" s="157">
        <f t="shared" si="2"/>
        <v>2620800</v>
      </c>
      <c r="J69" s="170"/>
    </row>
    <row r="70" spans="1:9" ht="17.25" customHeight="1">
      <c r="A70" s="174" t="s">
        <v>32</v>
      </c>
      <c r="B70" s="174"/>
      <c r="C70" s="174"/>
      <c r="D70" s="174"/>
      <c r="E70" s="174"/>
      <c r="F70" s="174"/>
      <c r="G70" s="174"/>
      <c r="H70" s="174"/>
      <c r="I70" s="174"/>
    </row>
    <row r="71" ht="13.5">
      <c r="H71" s="45"/>
    </row>
    <row r="72" spans="7:8" ht="13.5">
      <c r="G72" s="45"/>
      <c r="H72" s="45"/>
    </row>
  </sheetData>
  <sheetProtection/>
  <mergeCells count="51">
    <mergeCell ref="A19:B20"/>
    <mergeCell ref="C17:C18"/>
    <mergeCell ref="C24:C25"/>
    <mergeCell ref="A21:B22"/>
    <mergeCell ref="I3:I4"/>
    <mergeCell ref="A3:B4"/>
    <mergeCell ref="E3:E4"/>
    <mergeCell ref="C6:C8"/>
    <mergeCell ref="C12:C14"/>
    <mergeCell ref="C9:C11"/>
    <mergeCell ref="C27:C28"/>
    <mergeCell ref="A26:B26"/>
    <mergeCell ref="A24:B25"/>
    <mergeCell ref="A23:B23"/>
    <mergeCell ref="A38:B41"/>
    <mergeCell ref="A29:B32"/>
    <mergeCell ref="A43:B46"/>
    <mergeCell ref="A1:J1"/>
    <mergeCell ref="J3:J4"/>
    <mergeCell ref="H3:H4"/>
    <mergeCell ref="D3:D4"/>
    <mergeCell ref="G3:G4"/>
    <mergeCell ref="A5:B5"/>
    <mergeCell ref="F3:F4"/>
    <mergeCell ref="C3:C4"/>
    <mergeCell ref="A42:B42"/>
    <mergeCell ref="A70:I70"/>
    <mergeCell ref="A66:A69"/>
    <mergeCell ref="B66:B67"/>
    <mergeCell ref="B68:B69"/>
    <mergeCell ref="C49:C50"/>
    <mergeCell ref="A49:B50"/>
    <mergeCell ref="B58:B61"/>
    <mergeCell ref="J68:J69"/>
    <mergeCell ref="J66:J67"/>
    <mergeCell ref="A53:B55"/>
    <mergeCell ref="A51:B52"/>
    <mergeCell ref="A56:B57"/>
    <mergeCell ref="A47:B48"/>
    <mergeCell ref="B62:B65"/>
    <mergeCell ref="A58:A65"/>
    <mergeCell ref="C15:C16"/>
    <mergeCell ref="A6:A16"/>
    <mergeCell ref="A17:B18"/>
    <mergeCell ref="C19:C20"/>
    <mergeCell ref="C36:C37"/>
    <mergeCell ref="A36:B37"/>
    <mergeCell ref="A33:B33"/>
    <mergeCell ref="A34:B35"/>
    <mergeCell ref="A27:B28"/>
    <mergeCell ref="C21:C22"/>
  </mergeCells>
  <printOptions horizontalCentered="1"/>
  <pageMargins left="0.03937007874015748" right="0.03937007874015748" top="0.03937007874015748" bottom="0.03937007874015748" header="0.35433070866141736" footer="0.5118110236220472"/>
  <pageSetup horizontalDpi="300" verticalDpi="300" orientation="portrait" paperSize="9" scale="80" r:id="rId3"/>
  <headerFooter alignWithMargins="0">
    <oddFooter>&amp;C&amp;P/&amp;N</oddFooter>
  </headerFooter>
  <rowBreaks count="1" manualBreakCount="1">
    <brk id="46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4"/>
  <sheetViews>
    <sheetView workbookViewId="0" topLeftCell="A1">
      <selection activeCell="A4" sqref="A4:C4"/>
    </sheetView>
  </sheetViews>
  <sheetFormatPr defaultColWidth="8.88671875" defaultRowHeight="13.5"/>
  <cols>
    <col min="1" max="1" width="6.5546875" style="60" customWidth="1"/>
    <col min="2" max="2" width="9.6640625" style="60" customWidth="1"/>
    <col min="3" max="3" width="6.6640625" style="60" bestFit="1" customWidth="1"/>
    <col min="4" max="7" width="5.77734375" style="60" customWidth="1"/>
    <col min="8" max="8" width="5.4453125" style="60" bestFit="1" customWidth="1"/>
    <col min="9" max="10" width="5.21484375" style="60" bestFit="1" customWidth="1"/>
    <col min="11" max="11" width="5.77734375" style="60" customWidth="1"/>
    <col min="12" max="12" width="6.4453125" style="60" customWidth="1"/>
    <col min="13" max="13" width="7.4453125" style="60" customWidth="1"/>
    <col min="14" max="14" width="6.6640625" style="60" customWidth="1"/>
    <col min="15" max="15" width="6.4453125" style="60" customWidth="1"/>
    <col min="16" max="16" width="5.99609375" style="60" customWidth="1"/>
    <col min="17" max="17" width="8.10546875" style="60" customWidth="1"/>
    <col min="18" max="18" width="8.21484375" style="60" bestFit="1" customWidth="1"/>
    <col min="19" max="20" width="5.88671875" style="60" bestFit="1" customWidth="1"/>
    <col min="21" max="25" width="5.88671875" style="60" customWidth="1"/>
    <col min="26" max="26" width="4.99609375" style="60" bestFit="1" customWidth="1"/>
    <col min="27" max="27" width="3.77734375" style="60" bestFit="1" customWidth="1"/>
    <col min="28" max="28" width="3.99609375" style="60" bestFit="1" customWidth="1"/>
    <col min="29" max="29" width="3.77734375" style="60" bestFit="1" customWidth="1"/>
    <col min="30" max="30" width="3.99609375" style="60" bestFit="1" customWidth="1"/>
    <col min="31" max="16384" width="8.88671875" style="60" customWidth="1"/>
  </cols>
  <sheetData>
    <row r="1" spans="1:3" ht="13.5">
      <c r="A1" s="209" t="s">
        <v>28</v>
      </c>
      <c r="B1" s="209"/>
      <c r="C1" s="59"/>
    </row>
    <row r="2" spans="1:2" ht="13.5">
      <c r="A2" s="61" t="s">
        <v>30</v>
      </c>
      <c r="B2" s="61" t="s">
        <v>424</v>
      </c>
    </row>
    <row r="3" ht="13.5"/>
    <row r="4" spans="1:3" ht="14.25" thickBot="1">
      <c r="A4" s="210" t="s">
        <v>29</v>
      </c>
      <c r="B4" s="210"/>
      <c r="C4" s="210"/>
    </row>
    <row r="5" spans="1:30" ht="13.5" customHeight="1">
      <c r="A5" s="194" t="s">
        <v>49</v>
      </c>
      <c r="B5" s="195"/>
      <c r="C5" s="227" t="s">
        <v>76</v>
      </c>
      <c r="D5" s="206" t="s">
        <v>38</v>
      </c>
      <c r="E5" s="207"/>
      <c r="F5" s="208"/>
      <c r="G5" s="199" t="s">
        <v>174</v>
      </c>
      <c r="H5" s="198" t="s">
        <v>42</v>
      </c>
      <c r="I5" s="198" t="s">
        <v>121</v>
      </c>
      <c r="J5" s="198" t="s">
        <v>103</v>
      </c>
      <c r="K5" s="199" t="s">
        <v>43</v>
      </c>
      <c r="L5" s="192" t="s">
        <v>59</v>
      </c>
      <c r="M5" s="192" t="s">
        <v>60</v>
      </c>
      <c r="N5" s="199" t="s">
        <v>45</v>
      </c>
      <c r="O5" s="199" t="s">
        <v>46</v>
      </c>
      <c r="P5" s="201" t="s">
        <v>47</v>
      </c>
      <c r="Q5" s="198" t="s">
        <v>61</v>
      </c>
      <c r="R5" s="199" t="s">
        <v>104</v>
      </c>
      <c r="S5" s="198" t="s">
        <v>105</v>
      </c>
      <c r="T5" s="201" t="s">
        <v>122</v>
      </c>
      <c r="U5" s="201" t="s">
        <v>171</v>
      </c>
      <c r="V5" s="192" t="s">
        <v>176</v>
      </c>
      <c r="W5" s="201" t="s">
        <v>106</v>
      </c>
      <c r="X5" s="201" t="s">
        <v>44</v>
      </c>
      <c r="Y5" s="192" t="s">
        <v>199</v>
      </c>
      <c r="Z5" s="192" t="s">
        <v>90</v>
      </c>
      <c r="AA5" s="204" t="s">
        <v>77</v>
      </c>
      <c r="AB5" s="205"/>
      <c r="AC5" s="205" t="s">
        <v>78</v>
      </c>
      <c r="AD5" s="219"/>
    </row>
    <row r="6" spans="1:30" ht="21.75" thickBot="1">
      <c r="A6" s="196"/>
      <c r="B6" s="197"/>
      <c r="C6" s="228"/>
      <c r="D6" s="62" t="s">
        <v>39</v>
      </c>
      <c r="E6" s="63" t="s">
        <v>40</v>
      </c>
      <c r="F6" s="63" t="s">
        <v>41</v>
      </c>
      <c r="G6" s="200"/>
      <c r="H6" s="193"/>
      <c r="I6" s="193"/>
      <c r="J6" s="193"/>
      <c r="K6" s="200"/>
      <c r="L6" s="193"/>
      <c r="M6" s="193"/>
      <c r="N6" s="200"/>
      <c r="O6" s="200"/>
      <c r="P6" s="200"/>
      <c r="Q6" s="193"/>
      <c r="R6" s="200"/>
      <c r="S6" s="193"/>
      <c r="T6" s="200"/>
      <c r="U6" s="200"/>
      <c r="V6" s="203"/>
      <c r="W6" s="202"/>
      <c r="X6" s="202"/>
      <c r="Y6" s="203"/>
      <c r="Z6" s="193"/>
      <c r="AA6" s="64" t="s">
        <v>67</v>
      </c>
      <c r="AB6" s="65" t="s">
        <v>80</v>
      </c>
      <c r="AC6" s="65" t="s">
        <v>67</v>
      </c>
      <c r="AD6" s="66" t="s">
        <v>80</v>
      </c>
    </row>
    <row r="7" spans="1:30" ht="24.75" customHeight="1">
      <c r="A7" s="67">
        <v>1</v>
      </c>
      <c r="B7" s="68" t="s">
        <v>91</v>
      </c>
      <c r="C7" s="69">
        <v>20</v>
      </c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2"/>
      <c r="V7" s="72"/>
      <c r="W7" s="72"/>
      <c r="X7" s="72"/>
      <c r="Y7" s="72"/>
      <c r="Z7" s="72"/>
      <c r="AA7" s="73"/>
      <c r="AB7" s="73"/>
      <c r="AC7" s="73"/>
      <c r="AD7" s="74"/>
    </row>
    <row r="8" spans="1:30" ht="24.75" customHeight="1">
      <c r="A8" s="75">
        <v>2</v>
      </c>
      <c r="B8" s="76" t="s">
        <v>114</v>
      </c>
      <c r="C8" s="77">
        <v>10</v>
      </c>
      <c r="D8" s="46" t="s">
        <v>50</v>
      </c>
      <c r="E8" s="78" t="s">
        <v>50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/>
      <c r="V8" s="79"/>
      <c r="W8" s="79"/>
      <c r="X8" s="79"/>
      <c r="Y8" s="79"/>
      <c r="Z8" s="79"/>
      <c r="AA8" s="78"/>
      <c r="AB8" s="78"/>
      <c r="AC8" s="78"/>
      <c r="AD8" s="80"/>
    </row>
    <row r="9" spans="1:30" ht="24.75" customHeight="1">
      <c r="A9" s="75">
        <v>3</v>
      </c>
      <c r="B9" s="76" t="s">
        <v>115</v>
      </c>
      <c r="C9" s="77">
        <v>10</v>
      </c>
      <c r="D9" s="46" t="s">
        <v>51</v>
      </c>
      <c r="E9" s="78" t="s">
        <v>51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9"/>
      <c r="V9" s="79"/>
      <c r="W9" s="79"/>
      <c r="X9" s="79"/>
      <c r="Y9" s="79"/>
      <c r="Z9" s="79"/>
      <c r="AA9" s="78"/>
      <c r="AB9" s="78"/>
      <c r="AC9" s="78"/>
      <c r="AD9" s="80"/>
    </row>
    <row r="10" spans="1:30" ht="24.75" customHeight="1">
      <c r="A10" s="75">
        <v>4</v>
      </c>
      <c r="B10" s="76" t="s">
        <v>116</v>
      </c>
      <c r="C10" s="77">
        <v>40</v>
      </c>
      <c r="D10" s="78"/>
      <c r="E10" s="78"/>
      <c r="F10" s="73"/>
      <c r="G10" s="78" t="s">
        <v>6</v>
      </c>
      <c r="H10" s="78"/>
      <c r="I10" s="78"/>
      <c r="J10" s="78"/>
      <c r="K10" s="78" t="s">
        <v>123</v>
      </c>
      <c r="L10" s="78"/>
      <c r="M10" s="2" t="s">
        <v>332</v>
      </c>
      <c r="N10" s="78" t="s">
        <v>180</v>
      </c>
      <c r="O10" s="78"/>
      <c r="P10" s="78"/>
      <c r="Q10" s="78"/>
      <c r="R10" s="78"/>
      <c r="S10" s="78"/>
      <c r="T10" s="78"/>
      <c r="U10" s="79"/>
      <c r="V10" s="79"/>
      <c r="W10" s="79"/>
      <c r="X10" s="79" t="s">
        <v>124</v>
      </c>
      <c r="Y10" s="79" t="s">
        <v>330</v>
      </c>
      <c r="Z10" s="79"/>
      <c r="AA10" s="78"/>
      <c r="AB10" s="78"/>
      <c r="AC10" s="78"/>
      <c r="AD10" s="80"/>
    </row>
    <row r="11" spans="1:30" ht="24.75" customHeight="1">
      <c r="A11" s="75">
        <v>5</v>
      </c>
      <c r="B11" s="76" t="s">
        <v>117</v>
      </c>
      <c r="C11" s="81">
        <v>15</v>
      </c>
      <c r="D11" s="79"/>
      <c r="E11" s="78"/>
      <c r="F11" s="78" t="s">
        <v>50</v>
      </c>
      <c r="G11" s="78" t="s">
        <v>6</v>
      </c>
      <c r="H11" s="78"/>
      <c r="I11" s="78"/>
      <c r="J11" s="78"/>
      <c r="K11" s="78" t="s">
        <v>123</v>
      </c>
      <c r="L11" s="78"/>
      <c r="M11" s="2" t="s">
        <v>332</v>
      </c>
      <c r="N11" s="78" t="s">
        <v>180</v>
      </c>
      <c r="O11" s="78"/>
      <c r="P11" s="78"/>
      <c r="Q11" s="78"/>
      <c r="R11" s="78"/>
      <c r="S11" s="78"/>
      <c r="T11" s="78"/>
      <c r="U11" s="79"/>
      <c r="V11" s="79"/>
      <c r="W11" s="79"/>
      <c r="X11" s="79" t="s">
        <v>124</v>
      </c>
      <c r="Y11" s="79" t="s">
        <v>330</v>
      </c>
      <c r="Z11" s="79"/>
      <c r="AA11" s="78"/>
      <c r="AB11" s="78"/>
      <c r="AC11" s="78"/>
      <c r="AD11" s="80"/>
    </row>
    <row r="12" spans="1:30" ht="24.75" customHeight="1">
      <c r="A12" s="75">
        <v>6</v>
      </c>
      <c r="B12" s="76" t="s">
        <v>95</v>
      </c>
      <c r="C12" s="77">
        <v>15</v>
      </c>
      <c r="D12" s="82"/>
      <c r="E12" s="78"/>
      <c r="F12" s="78" t="s">
        <v>51</v>
      </c>
      <c r="G12" s="78" t="s">
        <v>6</v>
      </c>
      <c r="H12" s="78"/>
      <c r="I12" s="2"/>
      <c r="J12" s="2"/>
      <c r="K12" s="78" t="s">
        <v>123</v>
      </c>
      <c r="L12" s="2"/>
      <c r="M12" s="2" t="s">
        <v>332</v>
      </c>
      <c r="N12" s="78" t="s">
        <v>180</v>
      </c>
      <c r="O12" s="78"/>
      <c r="P12" s="2"/>
      <c r="Q12" s="2"/>
      <c r="R12" s="2"/>
      <c r="S12" s="78"/>
      <c r="T12" s="2"/>
      <c r="U12" s="47"/>
      <c r="V12" s="47"/>
      <c r="W12" s="47"/>
      <c r="X12" s="79" t="s">
        <v>124</v>
      </c>
      <c r="Y12" s="79" t="s">
        <v>330</v>
      </c>
      <c r="Z12" s="47"/>
      <c r="AA12" s="2"/>
      <c r="AB12" s="2"/>
      <c r="AC12" s="78"/>
      <c r="AD12" s="80"/>
    </row>
    <row r="13" spans="1:30" ht="24.75" customHeight="1">
      <c r="A13" s="75">
        <v>7</v>
      </c>
      <c r="B13" s="83" t="s">
        <v>96</v>
      </c>
      <c r="C13" s="77">
        <v>70</v>
      </c>
      <c r="D13" s="84"/>
      <c r="E13" s="78"/>
      <c r="F13" s="78"/>
      <c r="G13" s="78" t="s">
        <v>6</v>
      </c>
      <c r="H13" s="78" t="s">
        <v>132</v>
      </c>
      <c r="I13" s="2" t="s">
        <v>133</v>
      </c>
      <c r="J13" s="2" t="s">
        <v>126</v>
      </c>
      <c r="K13" s="78" t="s">
        <v>123</v>
      </c>
      <c r="L13" s="2" t="s">
        <v>131</v>
      </c>
      <c r="M13" s="2" t="s">
        <v>332</v>
      </c>
      <c r="N13" s="78" t="s">
        <v>334</v>
      </c>
      <c r="O13" s="85" t="s">
        <v>128</v>
      </c>
      <c r="P13" s="78" t="s">
        <v>125</v>
      </c>
      <c r="Q13" s="78" t="s">
        <v>350</v>
      </c>
      <c r="R13" s="78" t="s">
        <v>186</v>
      </c>
      <c r="S13" s="78" t="s">
        <v>187</v>
      </c>
      <c r="T13" s="78"/>
      <c r="U13" s="79" t="s">
        <v>172</v>
      </c>
      <c r="V13" s="79" t="s">
        <v>177</v>
      </c>
      <c r="W13" s="79"/>
      <c r="X13" s="79" t="s">
        <v>124</v>
      </c>
      <c r="Y13" s="79" t="s">
        <v>330</v>
      </c>
      <c r="Z13" s="79" t="s">
        <v>184</v>
      </c>
      <c r="AA13" s="78"/>
      <c r="AB13" s="78"/>
      <c r="AC13" s="78"/>
      <c r="AD13" s="80"/>
    </row>
    <row r="14" spans="1:30" ht="24.75" customHeight="1">
      <c r="A14" s="75">
        <v>8</v>
      </c>
      <c r="B14" s="76" t="s">
        <v>97</v>
      </c>
      <c r="C14" s="77">
        <v>15</v>
      </c>
      <c r="D14" s="84"/>
      <c r="E14" s="78"/>
      <c r="F14" s="78"/>
      <c r="G14" s="78" t="s">
        <v>175</v>
      </c>
      <c r="H14" s="78" t="s">
        <v>134</v>
      </c>
      <c r="I14" s="2" t="s">
        <v>6</v>
      </c>
      <c r="J14" s="2" t="s">
        <v>27</v>
      </c>
      <c r="K14" s="2" t="s">
        <v>182</v>
      </c>
      <c r="L14" s="2" t="s">
        <v>133</v>
      </c>
      <c r="M14" s="2" t="s">
        <v>333</v>
      </c>
      <c r="N14" s="78" t="s">
        <v>181</v>
      </c>
      <c r="O14" s="85" t="s">
        <v>128</v>
      </c>
      <c r="P14" s="2" t="s">
        <v>126</v>
      </c>
      <c r="Q14" s="78" t="s">
        <v>350</v>
      </c>
      <c r="R14" s="78" t="s">
        <v>186</v>
      </c>
      <c r="S14" s="78" t="s">
        <v>187</v>
      </c>
      <c r="T14" s="2" t="s">
        <v>127</v>
      </c>
      <c r="U14" s="2" t="s">
        <v>173</v>
      </c>
      <c r="V14" s="79" t="s">
        <v>183</v>
      </c>
      <c r="W14" s="47"/>
      <c r="X14" s="79" t="s">
        <v>124</v>
      </c>
      <c r="Y14" s="79" t="s">
        <v>331</v>
      </c>
      <c r="Z14" s="47" t="s">
        <v>182</v>
      </c>
      <c r="AA14" s="2"/>
      <c r="AB14" s="2"/>
      <c r="AC14" s="78"/>
      <c r="AD14" s="80"/>
    </row>
    <row r="15" spans="1:30" ht="24.75" customHeight="1">
      <c r="A15" s="75">
        <v>9</v>
      </c>
      <c r="B15" s="76" t="s">
        <v>120</v>
      </c>
      <c r="C15" s="77">
        <v>15</v>
      </c>
      <c r="D15" s="84"/>
      <c r="E15" s="78"/>
      <c r="F15" s="78"/>
      <c r="G15" s="78" t="s">
        <v>175</v>
      </c>
      <c r="H15" s="78" t="s">
        <v>134</v>
      </c>
      <c r="I15" s="2" t="s">
        <v>6</v>
      </c>
      <c r="J15" s="2" t="s">
        <v>27</v>
      </c>
      <c r="K15" s="2" t="s">
        <v>182</v>
      </c>
      <c r="L15" s="2" t="s">
        <v>133</v>
      </c>
      <c r="M15" s="2" t="s">
        <v>333</v>
      </c>
      <c r="N15" s="78" t="s">
        <v>181</v>
      </c>
      <c r="O15" s="85" t="s">
        <v>128</v>
      </c>
      <c r="P15" s="2" t="s">
        <v>126</v>
      </c>
      <c r="Q15" s="78" t="s">
        <v>350</v>
      </c>
      <c r="R15" s="78" t="s">
        <v>186</v>
      </c>
      <c r="S15" s="78" t="s">
        <v>187</v>
      </c>
      <c r="T15" s="2" t="s">
        <v>127</v>
      </c>
      <c r="U15" s="2" t="s">
        <v>173</v>
      </c>
      <c r="V15" s="79" t="s">
        <v>183</v>
      </c>
      <c r="W15" s="79"/>
      <c r="X15" s="79" t="s">
        <v>124</v>
      </c>
      <c r="Y15" s="79" t="s">
        <v>331</v>
      </c>
      <c r="Z15" s="47" t="s">
        <v>185</v>
      </c>
      <c r="AA15" s="78"/>
      <c r="AB15" s="78"/>
      <c r="AC15" s="78"/>
      <c r="AD15" s="80"/>
    </row>
    <row r="16" spans="1:30" ht="35.25" customHeight="1">
      <c r="A16" s="75">
        <v>10</v>
      </c>
      <c r="B16" s="86" t="s">
        <v>118</v>
      </c>
      <c r="C16" s="77">
        <v>10</v>
      </c>
      <c r="D16" s="84"/>
      <c r="E16" s="78"/>
      <c r="F16" s="78"/>
      <c r="G16" s="78"/>
      <c r="H16" s="78"/>
      <c r="I16" s="2"/>
      <c r="J16" s="2"/>
      <c r="K16" s="2"/>
      <c r="L16" s="2"/>
      <c r="M16" s="2"/>
      <c r="N16" s="85"/>
      <c r="O16" s="85" t="s">
        <v>128</v>
      </c>
      <c r="P16" s="78"/>
      <c r="Q16" s="78"/>
      <c r="R16" s="78"/>
      <c r="S16" s="78"/>
      <c r="T16" s="78"/>
      <c r="U16" s="2"/>
      <c r="V16" s="79"/>
      <c r="W16" s="79"/>
      <c r="X16" s="79"/>
      <c r="Y16" s="79"/>
      <c r="Z16" s="47"/>
      <c r="AA16" s="78"/>
      <c r="AB16" s="78"/>
      <c r="AC16" s="78"/>
      <c r="AD16" s="80"/>
    </row>
    <row r="17" spans="1:30" ht="24.75" customHeight="1">
      <c r="A17" s="75">
        <v>11</v>
      </c>
      <c r="B17" s="87" t="s">
        <v>119</v>
      </c>
      <c r="C17" s="77">
        <v>15</v>
      </c>
      <c r="D17" s="84"/>
      <c r="E17" s="78"/>
      <c r="F17" s="78"/>
      <c r="G17" s="78" t="s">
        <v>175</v>
      </c>
      <c r="H17" s="78" t="s">
        <v>134</v>
      </c>
      <c r="I17" s="2" t="s">
        <v>6</v>
      </c>
      <c r="J17" s="2" t="s">
        <v>27</v>
      </c>
      <c r="K17" s="2" t="s">
        <v>182</v>
      </c>
      <c r="L17" s="2" t="s">
        <v>133</v>
      </c>
      <c r="M17" s="2" t="s">
        <v>333</v>
      </c>
      <c r="N17" s="78" t="s">
        <v>181</v>
      </c>
      <c r="O17" s="85" t="s">
        <v>129</v>
      </c>
      <c r="P17" s="2" t="s">
        <v>126</v>
      </c>
      <c r="Q17" s="78" t="s">
        <v>350</v>
      </c>
      <c r="R17" s="78" t="s">
        <v>186</v>
      </c>
      <c r="S17" s="78" t="s">
        <v>187</v>
      </c>
      <c r="T17" s="2" t="s">
        <v>127</v>
      </c>
      <c r="U17" s="2" t="s">
        <v>173</v>
      </c>
      <c r="V17" s="79" t="s">
        <v>183</v>
      </c>
      <c r="W17" s="79"/>
      <c r="X17" s="79" t="s">
        <v>124</v>
      </c>
      <c r="Y17" s="79" t="s">
        <v>331</v>
      </c>
      <c r="Z17" s="47" t="s">
        <v>185</v>
      </c>
      <c r="AA17" s="2"/>
      <c r="AB17" s="78"/>
      <c r="AC17" s="78"/>
      <c r="AD17" s="80"/>
    </row>
    <row r="18" spans="1:30" ht="33" customHeight="1">
      <c r="A18" s="75">
        <v>12</v>
      </c>
      <c r="B18" s="87" t="s">
        <v>98</v>
      </c>
      <c r="C18" s="77">
        <v>45</v>
      </c>
      <c r="D18" s="84"/>
      <c r="E18" s="78"/>
      <c r="F18" s="78"/>
      <c r="G18" s="78" t="s">
        <v>175</v>
      </c>
      <c r="H18" s="78" t="s">
        <v>134</v>
      </c>
      <c r="I18" s="2" t="s">
        <v>6</v>
      </c>
      <c r="J18" s="2" t="s">
        <v>27</v>
      </c>
      <c r="K18" s="2" t="s">
        <v>182</v>
      </c>
      <c r="L18" s="2" t="s">
        <v>133</v>
      </c>
      <c r="M18" s="2" t="s">
        <v>333</v>
      </c>
      <c r="N18" s="78" t="s">
        <v>181</v>
      </c>
      <c r="O18" s="85" t="s">
        <v>128</v>
      </c>
      <c r="P18" s="2" t="s">
        <v>126</v>
      </c>
      <c r="Q18" s="78" t="s">
        <v>350</v>
      </c>
      <c r="R18" s="78" t="s">
        <v>186</v>
      </c>
      <c r="S18" s="78" t="s">
        <v>187</v>
      </c>
      <c r="T18" s="2" t="s">
        <v>127</v>
      </c>
      <c r="U18" s="2" t="s">
        <v>173</v>
      </c>
      <c r="V18" s="79" t="s">
        <v>183</v>
      </c>
      <c r="W18" s="79" t="s">
        <v>130</v>
      </c>
      <c r="X18" s="79" t="s">
        <v>124</v>
      </c>
      <c r="Y18" s="79" t="s">
        <v>331</v>
      </c>
      <c r="Z18" s="47" t="s">
        <v>185</v>
      </c>
      <c r="AA18" s="78"/>
      <c r="AB18" s="78"/>
      <c r="AC18" s="78"/>
      <c r="AD18" s="80"/>
    </row>
    <row r="19" spans="1:30" ht="20.25" customHeight="1" thickBot="1">
      <c r="A19" s="88" t="s">
        <v>79</v>
      </c>
      <c r="B19" s="89"/>
      <c r="C19" s="90">
        <f>SUM(C7:C18)</f>
        <v>280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2"/>
      <c r="AC19" s="91"/>
      <c r="AD19" s="93"/>
    </row>
    <row r="20" ht="13.5"/>
    <row r="21" spans="1:3" ht="14.25" thickBot="1">
      <c r="A21" s="232" t="s">
        <v>81</v>
      </c>
      <c r="B21" s="232"/>
      <c r="C21" s="232"/>
    </row>
    <row r="22" spans="1:18" ht="13.5" customHeight="1">
      <c r="A22" s="234" t="s">
        <v>37</v>
      </c>
      <c r="B22" s="235"/>
      <c r="C22" s="94">
        <v>1</v>
      </c>
      <c r="D22" s="95">
        <v>2</v>
      </c>
      <c r="E22" s="95">
        <v>3</v>
      </c>
      <c r="F22" s="95">
        <v>4</v>
      </c>
      <c r="G22" s="95">
        <v>5</v>
      </c>
      <c r="H22" s="95">
        <v>6</v>
      </c>
      <c r="I22" s="95">
        <v>7</v>
      </c>
      <c r="J22" s="95">
        <v>8</v>
      </c>
      <c r="K22" s="95">
        <v>9</v>
      </c>
      <c r="L22" s="95">
        <v>10</v>
      </c>
      <c r="M22" s="95">
        <v>11</v>
      </c>
      <c r="N22" s="95">
        <v>12</v>
      </c>
      <c r="O22" s="224" t="s">
        <v>52</v>
      </c>
      <c r="P22" s="229" t="s">
        <v>82</v>
      </c>
      <c r="Q22" s="233"/>
      <c r="R22" s="233"/>
    </row>
    <row r="23" spans="1:18" ht="47.25" customHeight="1">
      <c r="A23" s="236"/>
      <c r="B23" s="237"/>
      <c r="C23" s="96" t="s">
        <v>91</v>
      </c>
      <c r="D23" s="97" t="s">
        <v>92</v>
      </c>
      <c r="E23" s="97" t="s">
        <v>93</v>
      </c>
      <c r="F23" s="97" t="s">
        <v>94</v>
      </c>
      <c r="G23" s="97" t="s">
        <v>195</v>
      </c>
      <c r="H23" s="97" t="s">
        <v>95</v>
      </c>
      <c r="I23" s="97" t="s">
        <v>96</v>
      </c>
      <c r="J23" s="97" t="s">
        <v>97</v>
      </c>
      <c r="K23" s="97" t="s">
        <v>409</v>
      </c>
      <c r="L23" s="97" t="s">
        <v>99</v>
      </c>
      <c r="M23" s="98" t="s">
        <v>100</v>
      </c>
      <c r="N23" s="98" t="s">
        <v>101</v>
      </c>
      <c r="O23" s="225"/>
      <c r="P23" s="230"/>
      <c r="Q23" s="233"/>
      <c r="R23" s="233"/>
    </row>
    <row r="24" spans="1:18" ht="18" customHeight="1" thickBot="1">
      <c r="A24" s="221" t="s">
        <v>53</v>
      </c>
      <c r="B24" s="222"/>
      <c r="C24" s="99">
        <v>20</v>
      </c>
      <c r="D24" s="99">
        <v>10</v>
      </c>
      <c r="E24" s="99">
        <v>10</v>
      </c>
      <c r="F24" s="99">
        <v>40</v>
      </c>
      <c r="G24" s="99">
        <v>15</v>
      </c>
      <c r="H24" s="99">
        <v>15</v>
      </c>
      <c r="I24" s="99">
        <v>70</v>
      </c>
      <c r="J24" s="99">
        <v>15</v>
      </c>
      <c r="K24" s="99">
        <v>15</v>
      </c>
      <c r="L24" s="99">
        <v>10</v>
      </c>
      <c r="M24" s="99">
        <v>15</v>
      </c>
      <c r="N24" s="99">
        <v>45</v>
      </c>
      <c r="O24" s="226"/>
      <c r="P24" s="231"/>
      <c r="Q24" s="233"/>
      <c r="R24" s="233"/>
    </row>
    <row r="25" spans="1:18" ht="19.5" customHeight="1">
      <c r="A25" s="223" t="s">
        <v>38</v>
      </c>
      <c r="B25" s="100" t="s">
        <v>39</v>
      </c>
      <c r="C25" s="49"/>
      <c r="D25" s="73">
        <v>5</v>
      </c>
      <c r="E25" s="73">
        <v>6</v>
      </c>
      <c r="F25" s="73"/>
      <c r="G25" s="73"/>
      <c r="H25" s="73"/>
      <c r="I25" s="73"/>
      <c r="J25" s="73"/>
      <c r="K25" s="73"/>
      <c r="L25" s="73"/>
      <c r="M25" s="73"/>
      <c r="N25" s="73"/>
      <c r="O25" s="101">
        <f>SUM(C25:N25)</f>
        <v>11</v>
      </c>
      <c r="P25" s="102">
        <f>O25*12</f>
        <v>132</v>
      </c>
      <c r="Q25" s="103">
        <f>SUM(C24:N24)</f>
        <v>280</v>
      </c>
      <c r="R25" s="104"/>
    </row>
    <row r="26" spans="1:18" ht="19.5" customHeight="1">
      <c r="A26" s="223"/>
      <c r="B26" s="105" t="s">
        <v>40</v>
      </c>
      <c r="C26" s="50"/>
      <c r="D26" s="78">
        <v>5</v>
      </c>
      <c r="E26" s="78">
        <v>14</v>
      </c>
      <c r="F26" s="78"/>
      <c r="G26" s="78"/>
      <c r="H26" s="78"/>
      <c r="I26" s="78"/>
      <c r="J26" s="78"/>
      <c r="K26" s="78"/>
      <c r="L26" s="78"/>
      <c r="M26" s="78"/>
      <c r="N26" s="78"/>
      <c r="O26" s="101">
        <f aca="true" t="shared" si="0" ref="O26:O58">SUM(C26:N26)</f>
        <v>19</v>
      </c>
      <c r="P26" s="102">
        <f aca="true" t="shared" si="1" ref="P26:P57">O26*12</f>
        <v>228</v>
      </c>
      <c r="Q26" s="103"/>
      <c r="R26" s="104"/>
    </row>
    <row r="27" spans="1:18" ht="19.5" customHeight="1">
      <c r="A27" s="215"/>
      <c r="B27" s="105" t="s">
        <v>41</v>
      </c>
      <c r="C27" s="50"/>
      <c r="D27" s="78"/>
      <c r="E27" s="78"/>
      <c r="F27" s="78"/>
      <c r="G27" s="78">
        <v>15</v>
      </c>
      <c r="H27" s="78">
        <v>30</v>
      </c>
      <c r="I27" s="78"/>
      <c r="J27" s="78"/>
      <c r="K27" s="78"/>
      <c r="L27" s="78"/>
      <c r="M27" s="78"/>
      <c r="N27" s="78"/>
      <c r="O27" s="101">
        <f t="shared" si="0"/>
        <v>45</v>
      </c>
      <c r="P27" s="102">
        <f t="shared" si="1"/>
        <v>540</v>
      </c>
      <c r="Q27" s="103"/>
      <c r="R27" s="104"/>
    </row>
    <row r="28" spans="1:18" ht="19.5" customHeight="1">
      <c r="A28" s="214" t="s">
        <v>174</v>
      </c>
      <c r="B28" s="105" t="s">
        <v>6</v>
      </c>
      <c r="C28" s="106"/>
      <c r="D28" s="78"/>
      <c r="E28" s="78"/>
      <c r="F28" s="78">
        <v>40</v>
      </c>
      <c r="G28" s="78">
        <v>15</v>
      </c>
      <c r="H28" s="78">
        <v>15</v>
      </c>
      <c r="I28" s="78">
        <v>32</v>
      </c>
      <c r="J28" s="78"/>
      <c r="K28" s="78"/>
      <c r="L28" s="2"/>
      <c r="M28" s="2"/>
      <c r="N28" s="78"/>
      <c r="O28" s="101">
        <f t="shared" si="0"/>
        <v>102</v>
      </c>
      <c r="P28" s="102">
        <f t="shared" si="1"/>
        <v>1224</v>
      </c>
      <c r="Q28" s="103"/>
      <c r="R28" s="104"/>
    </row>
    <row r="29" spans="1:18" ht="19.5" customHeight="1">
      <c r="A29" s="215"/>
      <c r="B29" s="105" t="s">
        <v>178</v>
      </c>
      <c r="C29" s="106"/>
      <c r="D29" s="78"/>
      <c r="E29" s="78"/>
      <c r="F29" s="78"/>
      <c r="G29" s="78"/>
      <c r="H29" s="78"/>
      <c r="I29" s="78"/>
      <c r="J29" s="78">
        <v>5</v>
      </c>
      <c r="K29" s="78">
        <v>5</v>
      </c>
      <c r="L29" s="2"/>
      <c r="M29" s="78">
        <v>5</v>
      </c>
      <c r="N29" s="78">
        <v>15</v>
      </c>
      <c r="O29" s="101">
        <f t="shared" si="0"/>
        <v>30</v>
      </c>
      <c r="P29" s="102">
        <f t="shared" si="1"/>
        <v>360</v>
      </c>
      <c r="Q29" s="103"/>
      <c r="R29" s="104"/>
    </row>
    <row r="30" spans="1:18" ht="19.5" customHeight="1">
      <c r="A30" s="212" t="s">
        <v>42</v>
      </c>
      <c r="B30" s="108" t="s">
        <v>62</v>
      </c>
      <c r="C30" s="106"/>
      <c r="D30" s="78"/>
      <c r="E30" s="78"/>
      <c r="F30" s="78"/>
      <c r="G30" s="78"/>
      <c r="H30" s="78"/>
      <c r="I30" s="78">
        <v>24</v>
      </c>
      <c r="J30" s="78"/>
      <c r="K30" s="78"/>
      <c r="L30" s="78"/>
      <c r="M30" s="78"/>
      <c r="N30" s="78"/>
      <c r="O30" s="101">
        <f t="shared" si="0"/>
        <v>24</v>
      </c>
      <c r="P30" s="102">
        <f t="shared" si="1"/>
        <v>288</v>
      </c>
      <c r="Q30" s="8"/>
      <c r="R30" s="104"/>
    </row>
    <row r="31" spans="1:18" ht="19.5" customHeight="1">
      <c r="A31" s="213"/>
      <c r="B31" s="108" t="s">
        <v>64</v>
      </c>
      <c r="C31" s="106"/>
      <c r="D31" s="78"/>
      <c r="E31" s="78"/>
      <c r="F31" s="78"/>
      <c r="G31" s="78"/>
      <c r="H31" s="78"/>
      <c r="I31" s="78"/>
      <c r="J31" s="78">
        <v>5</v>
      </c>
      <c r="K31" s="78">
        <v>5</v>
      </c>
      <c r="L31" s="2"/>
      <c r="M31" s="78">
        <v>5</v>
      </c>
      <c r="N31" s="78">
        <v>15</v>
      </c>
      <c r="O31" s="101">
        <f t="shared" si="0"/>
        <v>30</v>
      </c>
      <c r="P31" s="102">
        <f t="shared" si="1"/>
        <v>360</v>
      </c>
      <c r="Q31" s="8"/>
      <c r="R31" s="104"/>
    </row>
    <row r="32" spans="1:18" ht="19.5" customHeight="1">
      <c r="A32" s="212" t="s">
        <v>102</v>
      </c>
      <c r="B32" s="108" t="s">
        <v>1</v>
      </c>
      <c r="C32" s="106"/>
      <c r="D32" s="78"/>
      <c r="E32" s="78"/>
      <c r="F32" s="78"/>
      <c r="G32" s="78"/>
      <c r="H32" s="78"/>
      <c r="I32" s="78">
        <v>24</v>
      </c>
      <c r="J32" s="78"/>
      <c r="K32" s="78"/>
      <c r="L32" s="2"/>
      <c r="M32" s="78"/>
      <c r="N32" s="78"/>
      <c r="O32" s="101">
        <f t="shared" si="0"/>
        <v>24</v>
      </c>
      <c r="P32" s="102">
        <f t="shared" si="1"/>
        <v>288</v>
      </c>
      <c r="Q32" s="103"/>
      <c r="R32" s="104"/>
    </row>
    <row r="33" spans="1:18" ht="19.5" customHeight="1">
      <c r="A33" s="213"/>
      <c r="B33" s="108" t="s">
        <v>6</v>
      </c>
      <c r="C33" s="106"/>
      <c r="D33" s="78"/>
      <c r="E33" s="78"/>
      <c r="F33" s="78"/>
      <c r="G33" s="78"/>
      <c r="H33" s="78"/>
      <c r="J33" s="78">
        <v>5</v>
      </c>
      <c r="K33" s="78">
        <v>5</v>
      </c>
      <c r="L33" s="2"/>
      <c r="M33" s="78">
        <v>5</v>
      </c>
      <c r="N33" s="78">
        <v>15</v>
      </c>
      <c r="O33" s="101">
        <f t="shared" si="0"/>
        <v>30</v>
      </c>
      <c r="P33" s="102">
        <f t="shared" si="1"/>
        <v>360</v>
      </c>
      <c r="Q33" s="103"/>
      <c r="R33" s="104"/>
    </row>
    <row r="34" spans="1:18" ht="19.5" customHeight="1">
      <c r="A34" s="109" t="s">
        <v>103</v>
      </c>
      <c r="B34" s="108" t="s">
        <v>107</v>
      </c>
      <c r="C34" s="106"/>
      <c r="D34" s="78"/>
      <c r="E34" s="78"/>
      <c r="F34" s="78"/>
      <c r="G34" s="78"/>
      <c r="H34" s="78"/>
      <c r="I34" s="110"/>
      <c r="J34" s="110"/>
      <c r="K34" s="110"/>
      <c r="L34" s="2"/>
      <c r="M34" s="110"/>
      <c r="N34" s="110"/>
      <c r="O34" s="101">
        <f t="shared" si="0"/>
        <v>0</v>
      </c>
      <c r="P34" s="102">
        <f t="shared" si="1"/>
        <v>0</v>
      </c>
      <c r="Q34" s="103"/>
      <c r="R34" s="104"/>
    </row>
    <row r="35" spans="1:18" ht="19.5" customHeight="1">
      <c r="A35" s="212" t="s">
        <v>90</v>
      </c>
      <c r="B35" s="108" t="s">
        <v>7</v>
      </c>
      <c r="C35" s="106"/>
      <c r="D35" s="78"/>
      <c r="E35" s="78"/>
      <c r="F35" s="78"/>
      <c r="G35" s="78"/>
      <c r="H35" s="2"/>
      <c r="I35" s="2">
        <v>6</v>
      </c>
      <c r="J35" s="2"/>
      <c r="K35" s="2"/>
      <c r="L35" s="110"/>
      <c r="M35" s="2"/>
      <c r="N35" s="110"/>
      <c r="O35" s="101">
        <f t="shared" si="0"/>
        <v>6</v>
      </c>
      <c r="P35" s="102">
        <f t="shared" si="1"/>
        <v>72</v>
      </c>
      <c r="Q35" s="103"/>
      <c r="R35" s="104"/>
    </row>
    <row r="36" spans="1:18" ht="19.5" customHeight="1">
      <c r="A36" s="213"/>
      <c r="B36" s="108" t="s">
        <v>8</v>
      </c>
      <c r="C36" s="106"/>
      <c r="D36" s="78"/>
      <c r="E36" s="78"/>
      <c r="F36" s="78"/>
      <c r="G36" s="78"/>
      <c r="H36" s="78"/>
      <c r="I36" s="78"/>
      <c r="J36" s="110">
        <v>5</v>
      </c>
      <c r="K36" s="110">
        <v>5</v>
      </c>
      <c r="L36" s="2"/>
      <c r="M36" s="110">
        <v>4</v>
      </c>
      <c r="N36" s="110">
        <v>5</v>
      </c>
      <c r="O36" s="101">
        <f t="shared" si="0"/>
        <v>19</v>
      </c>
      <c r="P36" s="102">
        <v>230</v>
      </c>
      <c r="Q36" s="103"/>
      <c r="R36" s="104"/>
    </row>
    <row r="37" spans="1:18" ht="19.5" customHeight="1">
      <c r="A37" s="107" t="s">
        <v>60</v>
      </c>
      <c r="B37" s="108" t="s">
        <v>357</v>
      </c>
      <c r="C37" s="106"/>
      <c r="D37" s="78"/>
      <c r="E37" s="78"/>
      <c r="F37" s="78">
        <v>40</v>
      </c>
      <c r="G37" s="78">
        <v>7</v>
      </c>
      <c r="H37" s="78">
        <v>8</v>
      </c>
      <c r="I37" s="78">
        <v>35</v>
      </c>
      <c r="J37" s="110">
        <v>8</v>
      </c>
      <c r="K37" s="110">
        <v>8</v>
      </c>
      <c r="L37" s="2"/>
      <c r="M37" s="110">
        <v>8</v>
      </c>
      <c r="N37" s="110">
        <v>8</v>
      </c>
      <c r="O37" s="101">
        <f t="shared" si="0"/>
        <v>122</v>
      </c>
      <c r="P37" s="102">
        <f t="shared" si="1"/>
        <v>1464</v>
      </c>
      <c r="Q37" s="103"/>
      <c r="R37" s="104"/>
    </row>
    <row r="38" spans="1:18" ht="19.5" customHeight="1">
      <c r="A38" s="214" t="s">
        <v>43</v>
      </c>
      <c r="B38" s="105" t="s">
        <v>7</v>
      </c>
      <c r="C38" s="106"/>
      <c r="D38" s="78"/>
      <c r="E38" s="78"/>
      <c r="F38" s="78">
        <v>80</v>
      </c>
      <c r="G38" s="78">
        <v>15</v>
      </c>
      <c r="H38" s="2">
        <v>15</v>
      </c>
      <c r="I38" s="2">
        <v>70</v>
      </c>
      <c r="J38" s="2"/>
      <c r="K38" s="2"/>
      <c r="L38" s="110"/>
      <c r="M38" s="2"/>
      <c r="N38" s="110"/>
      <c r="O38" s="101">
        <f t="shared" si="0"/>
        <v>180</v>
      </c>
      <c r="P38" s="102">
        <f t="shared" si="1"/>
        <v>2160</v>
      </c>
      <c r="Q38" s="103"/>
      <c r="R38" s="104"/>
    </row>
    <row r="39" spans="1:18" ht="19.5" customHeight="1">
      <c r="A39" s="215"/>
      <c r="B39" s="105" t="s">
        <v>8</v>
      </c>
      <c r="C39" s="106"/>
      <c r="D39" s="78"/>
      <c r="E39" s="78"/>
      <c r="F39" s="78"/>
      <c r="G39" s="78"/>
      <c r="H39" s="78"/>
      <c r="I39" s="78"/>
      <c r="J39" s="110">
        <v>15</v>
      </c>
      <c r="K39" s="110">
        <v>15</v>
      </c>
      <c r="L39" s="2"/>
      <c r="M39" s="110">
        <v>15</v>
      </c>
      <c r="N39" s="110">
        <v>45</v>
      </c>
      <c r="O39" s="101">
        <f t="shared" si="0"/>
        <v>90</v>
      </c>
      <c r="P39" s="102">
        <f t="shared" si="1"/>
        <v>1080</v>
      </c>
      <c r="Q39" s="103"/>
      <c r="R39" s="104"/>
    </row>
    <row r="40" spans="1:18" ht="19.5" customHeight="1">
      <c r="A40" s="212" t="s">
        <v>59</v>
      </c>
      <c r="B40" s="108" t="s">
        <v>27</v>
      </c>
      <c r="C40" s="106"/>
      <c r="D40" s="78"/>
      <c r="E40" s="78"/>
      <c r="F40" s="78"/>
      <c r="G40" s="78"/>
      <c r="H40" s="78"/>
      <c r="I40" s="78">
        <v>35</v>
      </c>
      <c r="J40" s="110"/>
      <c r="K40" s="110"/>
      <c r="L40" s="2"/>
      <c r="M40" s="110"/>
      <c r="N40" s="110"/>
      <c r="O40" s="101">
        <f t="shared" si="0"/>
        <v>35</v>
      </c>
      <c r="P40" s="102">
        <f t="shared" si="1"/>
        <v>420</v>
      </c>
      <c r="Q40" s="103"/>
      <c r="R40" s="104"/>
    </row>
    <row r="41" spans="1:18" ht="19.5" customHeight="1">
      <c r="A41" s="213"/>
      <c r="B41" s="108" t="s">
        <v>1</v>
      </c>
      <c r="C41" s="106"/>
      <c r="D41" s="78"/>
      <c r="E41" s="78"/>
      <c r="F41" s="78"/>
      <c r="G41" s="78"/>
      <c r="H41" s="78"/>
      <c r="I41" s="78"/>
      <c r="J41" s="110">
        <v>8</v>
      </c>
      <c r="K41" s="110">
        <v>8</v>
      </c>
      <c r="L41" s="2"/>
      <c r="M41" s="110">
        <v>8</v>
      </c>
      <c r="N41" s="110">
        <v>22</v>
      </c>
      <c r="O41" s="101">
        <f t="shared" si="0"/>
        <v>46</v>
      </c>
      <c r="P41" s="102">
        <f t="shared" si="1"/>
        <v>552</v>
      </c>
      <c r="Q41" s="103"/>
      <c r="R41" s="104"/>
    </row>
    <row r="42" spans="1:18" ht="19.5" customHeight="1">
      <c r="A42" s="111" t="s">
        <v>44</v>
      </c>
      <c r="B42" s="105" t="s">
        <v>108</v>
      </c>
      <c r="C42" s="106"/>
      <c r="D42" s="78"/>
      <c r="E42" s="78"/>
      <c r="F42" s="78">
        <v>80</v>
      </c>
      <c r="G42" s="78">
        <v>30</v>
      </c>
      <c r="H42" s="2">
        <v>30</v>
      </c>
      <c r="I42" s="2">
        <v>80</v>
      </c>
      <c r="J42" s="2">
        <v>10</v>
      </c>
      <c r="K42" s="2">
        <v>10</v>
      </c>
      <c r="L42" s="2"/>
      <c r="M42" s="2">
        <v>15</v>
      </c>
      <c r="N42" s="110">
        <v>45</v>
      </c>
      <c r="O42" s="101">
        <f t="shared" si="0"/>
        <v>300</v>
      </c>
      <c r="P42" s="102">
        <f t="shared" si="1"/>
        <v>3600</v>
      </c>
      <c r="Q42" s="103"/>
      <c r="R42" s="104"/>
    </row>
    <row r="43" spans="1:18" ht="19.5" customHeight="1">
      <c r="A43" s="112" t="s">
        <v>199</v>
      </c>
      <c r="B43" s="113" t="s">
        <v>366</v>
      </c>
      <c r="C43" s="106"/>
      <c r="D43" s="78"/>
      <c r="E43" s="78"/>
      <c r="F43" s="78"/>
      <c r="G43" s="78"/>
      <c r="H43" s="2"/>
      <c r="I43" s="2">
        <v>40</v>
      </c>
      <c r="J43" s="2">
        <v>5</v>
      </c>
      <c r="K43" s="2">
        <v>5</v>
      </c>
      <c r="L43" s="2"/>
      <c r="M43" s="2">
        <v>5</v>
      </c>
      <c r="N43" s="110">
        <v>20</v>
      </c>
      <c r="O43" s="101">
        <f t="shared" si="0"/>
        <v>75</v>
      </c>
      <c r="P43" s="102">
        <f t="shared" si="1"/>
        <v>900</v>
      </c>
      <c r="Q43" s="103"/>
      <c r="R43" s="104"/>
    </row>
    <row r="44" spans="1:25" ht="19.5" customHeight="1">
      <c r="A44" s="214" t="s">
        <v>47</v>
      </c>
      <c r="B44" s="105" t="s">
        <v>10</v>
      </c>
      <c r="C44" s="106"/>
      <c r="D44" s="78"/>
      <c r="E44" s="78"/>
      <c r="F44" s="78"/>
      <c r="G44" s="78"/>
      <c r="H44" s="78"/>
      <c r="I44" s="78">
        <v>35</v>
      </c>
      <c r="J44" s="110"/>
      <c r="K44" s="110"/>
      <c r="L44" s="114"/>
      <c r="M44" s="110"/>
      <c r="N44" s="110"/>
      <c r="O44" s="101">
        <f t="shared" si="0"/>
        <v>35</v>
      </c>
      <c r="P44" s="102">
        <f t="shared" si="1"/>
        <v>420</v>
      </c>
      <c r="Q44" s="103"/>
      <c r="R44" s="104"/>
      <c r="T44" s="220"/>
      <c r="U44" s="115"/>
      <c r="V44" s="115"/>
      <c r="W44" s="115"/>
      <c r="X44" s="115"/>
      <c r="Y44" s="115"/>
    </row>
    <row r="45" spans="1:25" ht="19.5" customHeight="1">
      <c r="A45" s="215"/>
      <c r="B45" s="105" t="s">
        <v>27</v>
      </c>
      <c r="C45" s="106"/>
      <c r="D45" s="78"/>
      <c r="E45" s="78"/>
      <c r="F45" s="78"/>
      <c r="G45" s="78"/>
      <c r="H45" s="78"/>
      <c r="I45" s="78"/>
      <c r="J45" s="110">
        <v>8</v>
      </c>
      <c r="K45" s="110">
        <v>8</v>
      </c>
      <c r="L45" s="2"/>
      <c r="M45" s="110">
        <v>8</v>
      </c>
      <c r="N45" s="110">
        <v>23</v>
      </c>
      <c r="O45" s="101">
        <f t="shared" si="0"/>
        <v>47</v>
      </c>
      <c r="P45" s="102">
        <f t="shared" si="1"/>
        <v>564</v>
      </c>
      <c r="Q45" s="103"/>
      <c r="R45" s="104"/>
      <c r="T45" s="220"/>
      <c r="U45" s="115"/>
      <c r="V45" s="115"/>
      <c r="W45" s="115"/>
      <c r="X45" s="115"/>
      <c r="Y45" s="115"/>
    </row>
    <row r="46" spans="1:25" ht="19.5" customHeight="1">
      <c r="A46" s="212" t="s">
        <v>63</v>
      </c>
      <c r="B46" s="116" t="s">
        <v>353</v>
      </c>
      <c r="C46" s="106"/>
      <c r="D46" s="78"/>
      <c r="E46" s="78"/>
      <c r="F46" s="78"/>
      <c r="G46" s="78"/>
      <c r="H46" s="78"/>
      <c r="I46" s="78">
        <v>35</v>
      </c>
      <c r="J46" s="110">
        <v>7</v>
      </c>
      <c r="K46" s="110">
        <v>7</v>
      </c>
      <c r="L46" s="2"/>
      <c r="M46" s="110">
        <v>7</v>
      </c>
      <c r="N46" s="110">
        <v>22</v>
      </c>
      <c r="O46" s="101">
        <f t="shared" si="0"/>
        <v>78</v>
      </c>
      <c r="P46" s="102">
        <f t="shared" si="1"/>
        <v>936</v>
      </c>
      <c r="Q46" s="103"/>
      <c r="R46" s="104"/>
      <c r="T46" s="115"/>
      <c r="U46" s="115"/>
      <c r="V46" s="115"/>
      <c r="W46" s="115"/>
      <c r="X46" s="115"/>
      <c r="Y46" s="115"/>
    </row>
    <row r="47" spans="1:18" ht="19.5" customHeight="1">
      <c r="A47" s="213"/>
      <c r="B47" s="116" t="s">
        <v>354</v>
      </c>
      <c r="C47" s="106"/>
      <c r="D47" s="78"/>
      <c r="E47" s="78"/>
      <c r="F47" s="78"/>
      <c r="G47" s="78"/>
      <c r="H47" s="78"/>
      <c r="I47" s="78">
        <v>35</v>
      </c>
      <c r="J47" s="110">
        <v>7</v>
      </c>
      <c r="K47" s="110">
        <v>7</v>
      </c>
      <c r="L47" s="2"/>
      <c r="M47" s="110">
        <v>7</v>
      </c>
      <c r="N47" s="110">
        <v>22</v>
      </c>
      <c r="O47" s="101">
        <f t="shared" si="0"/>
        <v>78</v>
      </c>
      <c r="P47" s="102">
        <f t="shared" si="1"/>
        <v>936</v>
      </c>
      <c r="Q47" s="103"/>
      <c r="R47" s="104"/>
    </row>
    <row r="48" spans="1:18" ht="19.5" customHeight="1">
      <c r="A48" s="111" t="s">
        <v>104</v>
      </c>
      <c r="B48" s="105" t="s">
        <v>11</v>
      </c>
      <c r="C48" s="106"/>
      <c r="D48" s="78"/>
      <c r="E48" s="78"/>
      <c r="F48" s="78"/>
      <c r="G48" s="78"/>
      <c r="H48" s="78"/>
      <c r="I48" s="78">
        <v>24</v>
      </c>
      <c r="J48" s="110">
        <v>8</v>
      </c>
      <c r="K48" s="110">
        <v>8</v>
      </c>
      <c r="L48" s="2"/>
      <c r="M48" s="110">
        <v>8</v>
      </c>
      <c r="N48" s="110">
        <v>22</v>
      </c>
      <c r="O48" s="101">
        <f t="shared" si="0"/>
        <v>70</v>
      </c>
      <c r="P48" s="102">
        <f t="shared" si="1"/>
        <v>840</v>
      </c>
      <c r="Q48" s="103"/>
      <c r="R48" s="104"/>
    </row>
    <row r="49" spans="1:18" ht="19.5" customHeight="1">
      <c r="A49" s="117" t="s">
        <v>105</v>
      </c>
      <c r="B49" s="105" t="s">
        <v>111</v>
      </c>
      <c r="C49" s="106"/>
      <c r="D49" s="78"/>
      <c r="E49" s="78"/>
      <c r="F49" s="78"/>
      <c r="G49" s="78"/>
      <c r="H49" s="78"/>
      <c r="I49" s="78">
        <v>26</v>
      </c>
      <c r="J49" s="110">
        <v>7</v>
      </c>
      <c r="K49" s="110">
        <v>7</v>
      </c>
      <c r="L49" s="2"/>
      <c r="M49" s="110">
        <v>7</v>
      </c>
      <c r="N49" s="110">
        <v>23</v>
      </c>
      <c r="O49" s="101">
        <f t="shared" si="0"/>
        <v>70</v>
      </c>
      <c r="P49" s="102">
        <f t="shared" si="1"/>
        <v>840</v>
      </c>
      <c r="Q49" s="103"/>
      <c r="R49" s="104"/>
    </row>
    <row r="50" spans="1:18" ht="19.5" customHeight="1">
      <c r="A50" s="111" t="s">
        <v>48</v>
      </c>
      <c r="B50" s="105" t="s">
        <v>112</v>
      </c>
      <c r="C50" s="106"/>
      <c r="D50" s="78"/>
      <c r="E50" s="78"/>
      <c r="F50" s="78"/>
      <c r="G50" s="78"/>
      <c r="H50" s="78"/>
      <c r="I50" s="78"/>
      <c r="J50" s="110">
        <v>10</v>
      </c>
      <c r="K50" s="110">
        <v>10</v>
      </c>
      <c r="L50" s="2"/>
      <c r="M50" s="110">
        <v>15</v>
      </c>
      <c r="N50" s="110">
        <v>45</v>
      </c>
      <c r="O50" s="101">
        <f t="shared" si="0"/>
        <v>80</v>
      </c>
      <c r="P50" s="102">
        <f t="shared" si="1"/>
        <v>960</v>
      </c>
      <c r="Q50" s="103"/>
      <c r="R50" s="104"/>
    </row>
    <row r="51" spans="1:18" ht="19.5" customHeight="1">
      <c r="A51" s="214" t="s">
        <v>45</v>
      </c>
      <c r="B51" s="105" t="s">
        <v>10</v>
      </c>
      <c r="C51" s="106"/>
      <c r="D51" s="78"/>
      <c r="E51" s="78"/>
      <c r="F51" s="78">
        <v>30</v>
      </c>
      <c r="G51" s="78">
        <v>10</v>
      </c>
      <c r="H51" s="2">
        <v>10</v>
      </c>
      <c r="I51" s="2">
        <v>60</v>
      </c>
      <c r="J51" s="2"/>
      <c r="K51" s="2"/>
      <c r="L51" s="110"/>
      <c r="M51" s="2"/>
      <c r="N51" s="110"/>
      <c r="O51" s="101">
        <f t="shared" si="0"/>
        <v>110</v>
      </c>
      <c r="P51" s="102">
        <f t="shared" si="1"/>
        <v>1320</v>
      </c>
      <c r="Q51" s="103"/>
      <c r="R51" s="104"/>
    </row>
    <row r="52" spans="1:18" ht="19.5" customHeight="1">
      <c r="A52" s="215"/>
      <c r="B52" s="105" t="s">
        <v>27</v>
      </c>
      <c r="C52" s="106"/>
      <c r="D52" s="78"/>
      <c r="E52" s="78"/>
      <c r="F52" s="78"/>
      <c r="G52" s="78"/>
      <c r="H52" s="78"/>
      <c r="I52" s="78"/>
      <c r="J52" s="110">
        <v>15</v>
      </c>
      <c r="K52" s="110">
        <v>15</v>
      </c>
      <c r="L52" s="2"/>
      <c r="M52" s="110">
        <v>15</v>
      </c>
      <c r="N52" s="110">
        <v>35</v>
      </c>
      <c r="O52" s="101">
        <f t="shared" si="0"/>
        <v>80</v>
      </c>
      <c r="P52" s="102">
        <f t="shared" si="1"/>
        <v>960</v>
      </c>
      <c r="Q52" s="103"/>
      <c r="R52" s="104"/>
    </row>
    <row r="53" spans="1:18" ht="22.5" customHeight="1">
      <c r="A53" s="4" t="s">
        <v>171</v>
      </c>
      <c r="B53" s="118" t="s">
        <v>197</v>
      </c>
      <c r="C53" s="106"/>
      <c r="D53" s="78"/>
      <c r="E53" s="78"/>
      <c r="F53" s="78"/>
      <c r="G53" s="78"/>
      <c r="H53" s="78"/>
      <c r="I53" s="78"/>
      <c r="J53" s="110">
        <v>4</v>
      </c>
      <c r="K53" s="110">
        <v>4</v>
      </c>
      <c r="L53" s="110"/>
      <c r="M53" s="110">
        <v>7</v>
      </c>
      <c r="N53" s="110">
        <v>45</v>
      </c>
      <c r="O53" s="101">
        <f t="shared" si="0"/>
        <v>60</v>
      </c>
      <c r="P53" s="102">
        <f t="shared" si="1"/>
        <v>720</v>
      </c>
      <c r="Q53" s="103"/>
      <c r="R53" s="104"/>
    </row>
    <row r="54" spans="1:18" ht="22.5" customHeight="1">
      <c r="A54" s="119" t="s">
        <v>179</v>
      </c>
      <c r="B54" s="120" t="s">
        <v>198</v>
      </c>
      <c r="C54" s="106"/>
      <c r="D54" s="78"/>
      <c r="E54" s="78"/>
      <c r="F54" s="78"/>
      <c r="G54" s="78"/>
      <c r="H54" s="78"/>
      <c r="I54" s="78"/>
      <c r="J54" s="110">
        <v>5</v>
      </c>
      <c r="K54" s="110">
        <v>5</v>
      </c>
      <c r="L54" s="110"/>
      <c r="M54" s="110">
        <v>5</v>
      </c>
      <c r="N54" s="110">
        <v>25</v>
      </c>
      <c r="O54" s="101">
        <f t="shared" si="0"/>
        <v>40</v>
      </c>
      <c r="P54" s="102">
        <f t="shared" si="1"/>
        <v>480</v>
      </c>
      <c r="Q54" s="103"/>
      <c r="R54" s="104"/>
    </row>
    <row r="55" spans="1:18" ht="21.75" customHeight="1">
      <c r="A55" s="4" t="s">
        <v>335</v>
      </c>
      <c r="B55" s="5" t="s">
        <v>113</v>
      </c>
      <c r="C55" s="121"/>
      <c r="D55" s="122"/>
      <c r="E55" s="122"/>
      <c r="F55" s="122"/>
      <c r="G55" s="122"/>
      <c r="H55" s="122"/>
      <c r="I55" s="122"/>
      <c r="J55" s="114"/>
      <c r="K55" s="114"/>
      <c r="L55" s="114"/>
      <c r="M55" s="114"/>
      <c r="N55" s="110">
        <v>140</v>
      </c>
      <c r="O55" s="101">
        <f t="shared" si="0"/>
        <v>140</v>
      </c>
      <c r="P55" s="102">
        <f t="shared" si="1"/>
        <v>1680</v>
      </c>
      <c r="Q55" s="103"/>
      <c r="R55" s="104"/>
    </row>
    <row r="56" spans="1:18" ht="21.75" customHeight="1">
      <c r="A56" s="214" t="s">
        <v>46</v>
      </c>
      <c r="B56" s="5" t="s">
        <v>170</v>
      </c>
      <c r="C56" s="121"/>
      <c r="D56" s="122"/>
      <c r="E56" s="122"/>
      <c r="F56" s="122"/>
      <c r="G56" s="122"/>
      <c r="H56" s="122"/>
      <c r="I56" s="122"/>
      <c r="J56" s="114"/>
      <c r="K56" s="114"/>
      <c r="L56" s="114"/>
      <c r="M56" s="114"/>
      <c r="N56" s="110"/>
      <c r="O56" s="101">
        <f t="shared" si="0"/>
        <v>0</v>
      </c>
      <c r="P56" s="102">
        <f t="shared" si="1"/>
        <v>0</v>
      </c>
      <c r="Q56" s="103"/>
      <c r="R56" s="104"/>
    </row>
    <row r="57" spans="1:18" ht="19.5" customHeight="1">
      <c r="A57" s="223"/>
      <c r="B57" s="105" t="s">
        <v>109</v>
      </c>
      <c r="C57" s="106"/>
      <c r="D57" s="78"/>
      <c r="E57" s="78"/>
      <c r="F57" s="78"/>
      <c r="G57" s="78"/>
      <c r="H57" s="78"/>
      <c r="I57" s="78">
        <v>1680</v>
      </c>
      <c r="J57" s="78">
        <v>360</v>
      </c>
      <c r="K57" s="78">
        <v>360</v>
      </c>
      <c r="L57" s="78">
        <v>360</v>
      </c>
      <c r="M57" s="78">
        <v>180</v>
      </c>
      <c r="N57" s="78">
        <v>860</v>
      </c>
      <c r="O57" s="101">
        <f t="shared" si="0"/>
        <v>3800</v>
      </c>
      <c r="P57" s="102">
        <f t="shared" si="1"/>
        <v>45600</v>
      </c>
      <c r="Q57" s="103"/>
      <c r="R57" s="104"/>
    </row>
    <row r="58" spans="1:18" ht="19.5" customHeight="1">
      <c r="A58" s="215"/>
      <c r="B58" s="105" t="s">
        <v>110</v>
      </c>
      <c r="C58" s="106"/>
      <c r="D58" s="78"/>
      <c r="E58" s="78"/>
      <c r="F58" s="78"/>
      <c r="G58" s="78"/>
      <c r="H58" s="78"/>
      <c r="I58" s="78"/>
      <c r="J58" s="78"/>
      <c r="K58" s="2"/>
      <c r="L58" s="2"/>
      <c r="M58" s="2"/>
      <c r="N58" s="2"/>
      <c r="O58" s="101">
        <f t="shared" si="0"/>
        <v>0</v>
      </c>
      <c r="P58" s="102">
        <f>O58*12</f>
        <v>0</v>
      </c>
      <c r="Q58" s="103"/>
      <c r="R58" s="104"/>
    </row>
    <row r="59" spans="1:18" ht="19.5" customHeight="1">
      <c r="A59" s="216" t="s">
        <v>58</v>
      </c>
      <c r="B59" s="5" t="s">
        <v>135</v>
      </c>
      <c r="C59" s="123"/>
      <c r="D59" s="124"/>
      <c r="E59" s="124"/>
      <c r="F59" s="124"/>
      <c r="G59" s="124"/>
      <c r="H59" s="124"/>
      <c r="I59" s="124"/>
      <c r="J59" s="124"/>
      <c r="K59" s="125"/>
      <c r="L59" s="125"/>
      <c r="M59" s="125"/>
      <c r="N59" s="125"/>
      <c r="O59" s="126">
        <v>185</v>
      </c>
      <c r="P59" s="142">
        <f>O59*12</f>
        <v>2220</v>
      </c>
      <c r="Q59" s="103"/>
      <c r="R59" s="104"/>
    </row>
    <row r="60" spans="1:18" ht="19.5" customHeight="1">
      <c r="A60" s="217"/>
      <c r="B60" s="5" t="s">
        <v>135</v>
      </c>
      <c r="C60" s="123"/>
      <c r="D60" s="124"/>
      <c r="E60" s="124"/>
      <c r="F60" s="124"/>
      <c r="G60" s="124"/>
      <c r="H60" s="124"/>
      <c r="I60" s="124"/>
      <c r="J60" s="124"/>
      <c r="K60" s="125"/>
      <c r="L60" s="125"/>
      <c r="M60" s="125"/>
      <c r="N60" s="125"/>
      <c r="O60" s="127">
        <v>185</v>
      </c>
      <c r="P60" s="143">
        <f>O60*12</f>
        <v>2220</v>
      </c>
      <c r="Q60" s="103"/>
      <c r="R60" s="104"/>
    </row>
    <row r="61" spans="1:18" ht="19.5" customHeight="1">
      <c r="A61" s="217"/>
      <c r="B61" s="5" t="s">
        <v>65</v>
      </c>
      <c r="C61" s="123"/>
      <c r="D61" s="124"/>
      <c r="E61" s="124"/>
      <c r="F61" s="124"/>
      <c r="G61" s="124"/>
      <c r="H61" s="124"/>
      <c r="I61" s="124"/>
      <c r="J61" s="124"/>
      <c r="K61" s="125"/>
      <c r="L61" s="125"/>
      <c r="M61" s="125"/>
      <c r="N61" s="125"/>
      <c r="O61" s="127">
        <v>280</v>
      </c>
      <c r="P61" s="143">
        <f>O61*12</f>
        <v>3360</v>
      </c>
      <c r="Q61" s="103"/>
      <c r="R61" s="104"/>
    </row>
    <row r="62" spans="1:18" ht="19.5" customHeight="1" thickBot="1">
      <c r="A62" s="218"/>
      <c r="B62" s="128" t="s">
        <v>66</v>
      </c>
      <c r="C62" s="129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1">
        <v>280</v>
      </c>
      <c r="P62" s="144">
        <f>O62*12</f>
        <v>3360</v>
      </c>
      <c r="Q62" s="103"/>
      <c r="R62" s="104"/>
    </row>
    <row r="64" spans="1:16" ht="13.5">
      <c r="A64" s="211"/>
      <c r="B64" s="211"/>
      <c r="C64" s="211"/>
      <c r="D64" s="211"/>
      <c r="E64" s="211"/>
      <c r="F64" s="211"/>
      <c r="G64" s="211"/>
      <c r="H64" s="211"/>
      <c r="I64" s="211"/>
      <c r="P64" s="132">
        <f>SUM(P25:P62)</f>
        <v>81674</v>
      </c>
    </row>
  </sheetData>
  <sheetProtection/>
  <mergeCells count="48">
    <mergeCell ref="S5:S6"/>
    <mergeCell ref="A21:C21"/>
    <mergeCell ref="A25:A27"/>
    <mergeCell ref="R22:R24"/>
    <mergeCell ref="A44:A45"/>
    <mergeCell ref="A22:B23"/>
    <mergeCell ref="Q22:Q24"/>
    <mergeCell ref="N5:N6"/>
    <mergeCell ref="A56:A58"/>
    <mergeCell ref="V5:V6"/>
    <mergeCell ref="A28:A29"/>
    <mergeCell ref="A46:A47"/>
    <mergeCell ref="O22:O24"/>
    <mergeCell ref="A51:A52"/>
    <mergeCell ref="C5:C6"/>
    <mergeCell ref="A32:A33"/>
    <mergeCell ref="G5:G6"/>
    <mergeCell ref="P22:P24"/>
    <mergeCell ref="A64:I64"/>
    <mergeCell ref="A30:A31"/>
    <mergeCell ref="A38:A39"/>
    <mergeCell ref="A59:A62"/>
    <mergeCell ref="AC5:AD5"/>
    <mergeCell ref="T44:T45"/>
    <mergeCell ref="A24:B24"/>
    <mergeCell ref="A40:A41"/>
    <mergeCell ref="A35:A36"/>
    <mergeCell ref="U5:U6"/>
    <mergeCell ref="AA5:AB5"/>
    <mergeCell ref="T5:T6"/>
    <mergeCell ref="J5:J6"/>
    <mergeCell ref="D5:F5"/>
    <mergeCell ref="A1:B1"/>
    <mergeCell ref="A4:C4"/>
    <mergeCell ref="M5:M6"/>
    <mergeCell ref="O5:O6"/>
    <mergeCell ref="K5:K6"/>
    <mergeCell ref="L5:L6"/>
    <mergeCell ref="Z5:Z6"/>
    <mergeCell ref="A5:B6"/>
    <mergeCell ref="I5:I6"/>
    <mergeCell ref="H5:H6"/>
    <mergeCell ref="Q5:Q6"/>
    <mergeCell ref="R5:R6"/>
    <mergeCell ref="X5:X6"/>
    <mergeCell ref="W5:W6"/>
    <mergeCell ref="P5:P6"/>
    <mergeCell ref="Y5:Y6"/>
  </mergeCells>
  <printOptions/>
  <pageMargins left="0.3937007874015748" right="0.35433070866141736" top="0.8267716535433072" bottom="0.3937007874015748" header="0.2362204724409449" footer="0.2362204724409449"/>
  <pageSetup horizontalDpi="300" verticalDpi="300" orientation="portrait" paperSize="9" scale="60" r:id="rId3"/>
  <rowBreaks count="1" manualBreakCount="1">
    <brk id="20" max="2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2"/>
  <sheetViews>
    <sheetView zoomScale="70" zoomScaleNormal="70" zoomScalePageLayoutView="0" workbookViewId="0" topLeftCell="A1">
      <pane xSplit="4" ySplit="4" topLeftCell="F1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" sqref="B1:R1"/>
    </sheetView>
  </sheetViews>
  <sheetFormatPr defaultColWidth="8.88671875" defaultRowHeight="13.5"/>
  <cols>
    <col min="1" max="1" width="4.10546875" style="9" customWidth="1"/>
    <col min="2" max="2" width="7.88671875" style="9" customWidth="1"/>
    <col min="3" max="3" width="27.3359375" style="51" customWidth="1"/>
    <col min="4" max="4" width="14.77734375" style="9" customWidth="1"/>
    <col min="5" max="5" width="6.10546875" style="9" customWidth="1"/>
    <col min="6" max="6" width="9.77734375" style="52" customWidth="1"/>
    <col min="7" max="7" width="6.6640625" style="53" customWidth="1"/>
    <col min="8" max="9" width="10.77734375" style="53" customWidth="1"/>
    <col min="10" max="15" width="12.77734375" style="53" customWidth="1"/>
    <col min="16" max="16" width="3.77734375" style="53" customWidth="1"/>
    <col min="17" max="18" width="10.3359375" style="53" customWidth="1"/>
    <col min="19" max="19" width="12.3359375" style="10" customWidth="1"/>
    <col min="20" max="20" width="12.21484375" style="9" customWidth="1"/>
    <col min="21" max="16384" width="8.88671875" style="9" customWidth="1"/>
  </cols>
  <sheetData>
    <row r="1" spans="2:18" ht="70.5" customHeight="1">
      <c r="B1" s="238" t="s">
        <v>200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</row>
    <row r="2" spans="3:18" ht="21" customHeight="1"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</row>
    <row r="3" spans="2:20" ht="30" customHeight="1">
      <c r="B3" s="11" t="s">
        <v>201</v>
      </c>
      <c r="C3" s="12" t="s">
        <v>202</v>
      </c>
      <c r="D3" s="12" t="s">
        <v>203</v>
      </c>
      <c r="E3" s="12" t="s">
        <v>204</v>
      </c>
      <c r="F3" s="12" t="s">
        <v>205</v>
      </c>
      <c r="G3" s="12" t="s">
        <v>204</v>
      </c>
      <c r="H3" s="13" t="s">
        <v>206</v>
      </c>
      <c r="I3" s="14" t="s">
        <v>207</v>
      </c>
      <c r="J3" s="14" t="s">
        <v>208</v>
      </c>
      <c r="K3" s="13" t="s">
        <v>209</v>
      </c>
      <c r="L3" s="13" t="s">
        <v>336</v>
      </c>
      <c r="M3" s="14" t="s">
        <v>337</v>
      </c>
      <c r="N3" s="13" t="s">
        <v>338</v>
      </c>
      <c r="O3" s="13" t="s">
        <v>339</v>
      </c>
      <c r="P3" s="11"/>
      <c r="Q3" s="15" t="s">
        <v>210</v>
      </c>
      <c r="R3" s="15" t="s">
        <v>211</v>
      </c>
      <c r="S3" s="16" t="s">
        <v>349</v>
      </c>
      <c r="T3" s="16" t="s">
        <v>212</v>
      </c>
    </row>
    <row r="4" spans="2:20" ht="34.5" customHeight="1">
      <c r="B4" s="18"/>
      <c r="C4" s="19" t="s">
        <v>401</v>
      </c>
      <c r="D4" s="19"/>
      <c r="E4" s="19"/>
      <c r="F4" s="19"/>
      <c r="G4" s="19"/>
      <c r="H4" s="54"/>
      <c r="I4" s="54"/>
      <c r="J4" s="54"/>
      <c r="K4" s="54"/>
      <c r="L4" s="54"/>
      <c r="M4" s="54"/>
      <c r="N4" s="54"/>
      <c r="O4" s="54"/>
      <c r="P4" s="54"/>
      <c r="Q4" s="20"/>
      <c r="R4" s="20"/>
      <c r="S4" s="17"/>
      <c r="T4" s="17"/>
    </row>
    <row r="5" spans="1:20" ht="34.5" customHeight="1">
      <c r="A5" s="9">
        <v>1</v>
      </c>
      <c r="B5" s="240" t="s">
        <v>213</v>
      </c>
      <c r="C5" s="21" t="s">
        <v>214</v>
      </c>
      <c r="D5" s="22" t="s">
        <v>160</v>
      </c>
      <c r="E5" s="23" t="s">
        <v>161</v>
      </c>
      <c r="F5" s="42">
        <v>20480</v>
      </c>
      <c r="G5" s="23" t="s">
        <v>161</v>
      </c>
      <c r="H5" s="24"/>
      <c r="I5" s="24">
        <v>26900</v>
      </c>
      <c r="J5" s="24">
        <v>22500</v>
      </c>
      <c r="K5" s="24">
        <v>26900</v>
      </c>
      <c r="L5" s="25">
        <v>18000</v>
      </c>
      <c r="M5" s="26">
        <v>22500</v>
      </c>
      <c r="N5" s="26">
        <v>26900</v>
      </c>
      <c r="O5" s="26"/>
      <c r="P5" s="27"/>
      <c r="Q5" s="28">
        <f>MAX(H5:O5)</f>
        <v>26900</v>
      </c>
      <c r="R5" s="28">
        <f>MIN(H5:O5)</f>
        <v>18000</v>
      </c>
      <c r="S5" s="41">
        <f aca="true" t="shared" si="0" ref="S5:S27">(SUM(H5:O5)-R5)/(COUNTA(H5:O5)-1)</f>
        <v>25140</v>
      </c>
      <c r="T5" s="29">
        <f>ROUNDDOWN(S5,-1)</f>
        <v>25140</v>
      </c>
    </row>
    <row r="6" spans="1:20" ht="34.5" customHeight="1">
      <c r="A6" s="9">
        <v>2</v>
      </c>
      <c r="B6" s="240"/>
      <c r="C6" s="21" t="s">
        <v>216</v>
      </c>
      <c r="D6" s="22" t="s">
        <v>160</v>
      </c>
      <c r="E6" s="23" t="s">
        <v>161</v>
      </c>
      <c r="F6" s="42">
        <v>20940</v>
      </c>
      <c r="G6" s="23" t="s">
        <v>161</v>
      </c>
      <c r="H6" s="24"/>
      <c r="I6" s="24">
        <v>26600</v>
      </c>
      <c r="J6" s="24">
        <v>22500</v>
      </c>
      <c r="K6" s="24">
        <v>27200</v>
      </c>
      <c r="L6" s="25">
        <v>18000</v>
      </c>
      <c r="M6" s="26">
        <v>22500</v>
      </c>
      <c r="N6" s="26">
        <v>27200</v>
      </c>
      <c r="O6" s="26"/>
      <c r="P6" s="27"/>
      <c r="Q6" s="28">
        <f aca="true" t="shared" si="1" ref="Q6:Q69">MAX(H6:O6)</f>
        <v>27200</v>
      </c>
      <c r="R6" s="28">
        <f aca="true" t="shared" si="2" ref="R6:R72">MIN(H6:O6)</f>
        <v>18000</v>
      </c>
      <c r="S6" s="41">
        <f t="shared" si="0"/>
        <v>25200</v>
      </c>
      <c r="T6" s="29">
        <f aca="true" t="shared" si="3" ref="T6:T72">ROUNDDOWN(S6,-1)</f>
        <v>25200</v>
      </c>
    </row>
    <row r="7" spans="1:20" ht="34.5" customHeight="1">
      <c r="A7" s="9">
        <v>3</v>
      </c>
      <c r="B7" s="240"/>
      <c r="C7" s="21" t="s">
        <v>162</v>
      </c>
      <c r="D7" s="22" t="s">
        <v>160</v>
      </c>
      <c r="E7" s="23" t="s">
        <v>161</v>
      </c>
      <c r="F7" s="42">
        <v>21250</v>
      </c>
      <c r="G7" s="23" t="s">
        <v>161</v>
      </c>
      <c r="H7" s="24"/>
      <c r="I7" s="24">
        <v>27500</v>
      </c>
      <c r="J7" s="24">
        <v>27500</v>
      </c>
      <c r="K7" s="24">
        <v>27600</v>
      </c>
      <c r="L7" s="25">
        <v>14400</v>
      </c>
      <c r="M7" s="26">
        <v>27500</v>
      </c>
      <c r="N7" s="26">
        <v>25740</v>
      </c>
      <c r="O7" s="26">
        <v>27600</v>
      </c>
      <c r="P7" s="27"/>
      <c r="Q7" s="28">
        <f t="shared" si="1"/>
        <v>27600</v>
      </c>
      <c r="R7" s="28">
        <f t="shared" si="2"/>
        <v>14400</v>
      </c>
      <c r="S7" s="41">
        <f t="shared" si="0"/>
        <v>27240</v>
      </c>
      <c r="T7" s="29">
        <f t="shared" si="3"/>
        <v>27240</v>
      </c>
    </row>
    <row r="8" spans="1:20" ht="34.5" customHeight="1">
      <c r="A8" s="9">
        <v>4</v>
      </c>
      <c r="B8" s="240"/>
      <c r="C8" s="21" t="s">
        <v>163</v>
      </c>
      <c r="D8" s="22" t="s">
        <v>160</v>
      </c>
      <c r="E8" s="23" t="s">
        <v>161</v>
      </c>
      <c r="F8" s="42">
        <v>19340</v>
      </c>
      <c r="G8" s="23" t="s">
        <v>161</v>
      </c>
      <c r="H8" s="24"/>
      <c r="I8" s="24">
        <v>25900</v>
      </c>
      <c r="J8" s="24"/>
      <c r="K8" s="24">
        <v>25900</v>
      </c>
      <c r="L8" s="25">
        <v>16100</v>
      </c>
      <c r="M8" s="26"/>
      <c r="N8" s="26">
        <v>25900</v>
      </c>
      <c r="O8" s="26">
        <v>25900</v>
      </c>
      <c r="P8" s="27"/>
      <c r="Q8" s="28">
        <f t="shared" si="1"/>
        <v>25900</v>
      </c>
      <c r="R8" s="28">
        <f t="shared" si="2"/>
        <v>16100</v>
      </c>
      <c r="S8" s="41">
        <f t="shared" si="0"/>
        <v>25900</v>
      </c>
      <c r="T8" s="29">
        <f t="shared" si="3"/>
        <v>25900</v>
      </c>
    </row>
    <row r="9" spans="1:20" ht="34.5" customHeight="1">
      <c r="A9" s="9">
        <v>5</v>
      </c>
      <c r="B9" s="240"/>
      <c r="C9" s="21" t="s">
        <v>164</v>
      </c>
      <c r="D9" s="22" t="s">
        <v>160</v>
      </c>
      <c r="E9" s="23" t="s">
        <v>161</v>
      </c>
      <c r="F9" s="42">
        <v>20160</v>
      </c>
      <c r="G9" s="23" t="s">
        <v>161</v>
      </c>
      <c r="H9" s="24"/>
      <c r="I9" s="24">
        <v>26200</v>
      </c>
      <c r="J9" s="24"/>
      <c r="K9" s="24">
        <v>26200</v>
      </c>
      <c r="L9" s="25">
        <v>17300</v>
      </c>
      <c r="M9" s="26"/>
      <c r="N9" s="26">
        <v>25900</v>
      </c>
      <c r="O9" s="26"/>
      <c r="P9" s="27"/>
      <c r="Q9" s="28">
        <f t="shared" si="1"/>
        <v>26200</v>
      </c>
      <c r="R9" s="28">
        <f t="shared" si="2"/>
        <v>17300</v>
      </c>
      <c r="S9" s="41">
        <f t="shared" si="0"/>
        <v>26100</v>
      </c>
      <c r="T9" s="29">
        <f t="shared" si="3"/>
        <v>26100</v>
      </c>
    </row>
    <row r="10" spans="1:20" ht="34.5" customHeight="1">
      <c r="A10" s="9">
        <v>6</v>
      </c>
      <c r="B10" s="240"/>
      <c r="C10" s="21" t="s">
        <v>217</v>
      </c>
      <c r="D10" s="22" t="s">
        <v>160</v>
      </c>
      <c r="E10" s="23" t="s">
        <v>161</v>
      </c>
      <c r="F10" s="42">
        <v>19000</v>
      </c>
      <c r="G10" s="23" t="s">
        <v>161</v>
      </c>
      <c r="H10" s="24"/>
      <c r="I10" s="24">
        <v>26500</v>
      </c>
      <c r="J10" s="24"/>
      <c r="K10" s="24">
        <v>26500</v>
      </c>
      <c r="L10" s="25">
        <v>12700</v>
      </c>
      <c r="M10" s="26">
        <v>26800</v>
      </c>
      <c r="N10" s="26">
        <v>24700</v>
      </c>
      <c r="O10" s="26"/>
      <c r="P10" s="27"/>
      <c r="Q10" s="28">
        <f t="shared" si="1"/>
        <v>26800</v>
      </c>
      <c r="R10" s="28">
        <f t="shared" si="2"/>
        <v>12700</v>
      </c>
      <c r="S10" s="41">
        <f t="shared" si="0"/>
        <v>26125</v>
      </c>
      <c r="T10" s="29">
        <f t="shared" si="3"/>
        <v>26120</v>
      </c>
    </row>
    <row r="11" spans="1:20" ht="34.5" customHeight="1">
      <c r="A11" s="9">
        <v>7</v>
      </c>
      <c r="B11" s="240"/>
      <c r="C11" s="21" t="s">
        <v>218</v>
      </c>
      <c r="D11" s="22" t="s">
        <v>160</v>
      </c>
      <c r="E11" s="23" t="s">
        <v>161</v>
      </c>
      <c r="F11" s="42">
        <v>22800</v>
      </c>
      <c r="G11" s="23" t="s">
        <v>161</v>
      </c>
      <c r="H11" s="24">
        <v>29800</v>
      </c>
      <c r="I11" s="24">
        <v>29800</v>
      </c>
      <c r="J11" s="24">
        <v>25800</v>
      </c>
      <c r="K11" s="24">
        <v>25800</v>
      </c>
      <c r="L11" s="26"/>
      <c r="M11" s="26">
        <v>25800</v>
      </c>
      <c r="N11" s="26">
        <v>29900</v>
      </c>
      <c r="O11" s="26"/>
      <c r="P11" s="27"/>
      <c r="Q11" s="28">
        <f t="shared" si="1"/>
        <v>29900</v>
      </c>
      <c r="R11" s="28">
        <f t="shared" si="2"/>
        <v>25800</v>
      </c>
      <c r="S11" s="41">
        <f t="shared" si="0"/>
        <v>28220</v>
      </c>
      <c r="T11" s="29">
        <f t="shared" si="3"/>
        <v>28220</v>
      </c>
    </row>
    <row r="12" spans="1:20" ht="34.5" customHeight="1">
      <c r="A12" s="9">
        <v>8</v>
      </c>
      <c r="B12" s="240"/>
      <c r="C12" s="21" t="s">
        <v>219</v>
      </c>
      <c r="D12" s="22" t="s">
        <v>160</v>
      </c>
      <c r="E12" s="23" t="s">
        <v>161</v>
      </c>
      <c r="F12" s="42">
        <v>21830</v>
      </c>
      <c r="G12" s="23" t="s">
        <v>161</v>
      </c>
      <c r="H12" s="24">
        <v>29800</v>
      </c>
      <c r="I12" s="24">
        <v>29800</v>
      </c>
      <c r="J12" s="24">
        <v>25800</v>
      </c>
      <c r="K12" s="24">
        <v>25800</v>
      </c>
      <c r="L12" s="26"/>
      <c r="M12" s="26">
        <v>25800</v>
      </c>
      <c r="N12" s="26">
        <v>29900</v>
      </c>
      <c r="O12" s="26"/>
      <c r="P12" s="27"/>
      <c r="Q12" s="28">
        <f t="shared" si="1"/>
        <v>29900</v>
      </c>
      <c r="R12" s="28">
        <f t="shared" si="2"/>
        <v>25800</v>
      </c>
      <c r="S12" s="41">
        <f t="shared" si="0"/>
        <v>28220</v>
      </c>
      <c r="T12" s="29">
        <f t="shared" si="3"/>
        <v>28220</v>
      </c>
    </row>
    <row r="13" spans="1:20" ht="34.5" customHeight="1">
      <c r="A13" s="9">
        <v>9</v>
      </c>
      <c r="B13" s="240"/>
      <c r="C13" s="21" t="s">
        <v>220</v>
      </c>
      <c r="D13" s="22" t="s">
        <v>160</v>
      </c>
      <c r="E13" s="23" t="s">
        <v>161</v>
      </c>
      <c r="F13" s="42">
        <v>22280</v>
      </c>
      <c r="G13" s="23" t="s">
        <v>161</v>
      </c>
      <c r="H13" s="24">
        <v>29800</v>
      </c>
      <c r="I13" s="24">
        <v>29800</v>
      </c>
      <c r="J13" s="24">
        <v>25800</v>
      </c>
      <c r="K13" s="24">
        <v>25800</v>
      </c>
      <c r="L13" s="26"/>
      <c r="M13" s="26">
        <v>25800</v>
      </c>
      <c r="N13" s="26">
        <v>29900</v>
      </c>
      <c r="O13" s="26"/>
      <c r="P13" s="27"/>
      <c r="Q13" s="28">
        <f t="shared" si="1"/>
        <v>29900</v>
      </c>
      <c r="R13" s="28">
        <f t="shared" si="2"/>
        <v>25800</v>
      </c>
      <c r="S13" s="41">
        <f t="shared" si="0"/>
        <v>28220</v>
      </c>
      <c r="T13" s="29">
        <f t="shared" si="3"/>
        <v>28220</v>
      </c>
    </row>
    <row r="14" spans="1:20" ht="34.5" customHeight="1">
      <c r="A14" s="9">
        <v>10</v>
      </c>
      <c r="B14" s="240"/>
      <c r="C14" s="21" t="s">
        <v>221</v>
      </c>
      <c r="D14" s="22" t="s">
        <v>222</v>
      </c>
      <c r="E14" s="23" t="s">
        <v>161</v>
      </c>
      <c r="F14" s="42">
        <v>20070</v>
      </c>
      <c r="G14" s="23" t="s">
        <v>161</v>
      </c>
      <c r="H14" s="24"/>
      <c r="I14" s="24"/>
      <c r="J14" s="24"/>
      <c r="K14" s="24">
        <v>23000</v>
      </c>
      <c r="L14" s="25">
        <v>20200</v>
      </c>
      <c r="M14" s="26">
        <v>34000</v>
      </c>
      <c r="N14" s="26">
        <v>32900</v>
      </c>
      <c r="O14" s="26"/>
      <c r="P14" s="27"/>
      <c r="Q14" s="28">
        <f t="shared" si="1"/>
        <v>34000</v>
      </c>
      <c r="R14" s="28">
        <f t="shared" si="2"/>
        <v>20200</v>
      </c>
      <c r="S14" s="41">
        <f t="shared" si="0"/>
        <v>29966.666666666668</v>
      </c>
      <c r="T14" s="29">
        <f t="shared" si="3"/>
        <v>29960</v>
      </c>
    </row>
    <row r="15" spans="1:20" ht="34.5" customHeight="1">
      <c r="A15" s="9">
        <v>11</v>
      </c>
      <c r="B15" s="240"/>
      <c r="C15" s="21" t="s">
        <v>224</v>
      </c>
      <c r="D15" s="22" t="s">
        <v>222</v>
      </c>
      <c r="E15" s="23" t="s">
        <v>161</v>
      </c>
      <c r="F15" s="42">
        <v>21320</v>
      </c>
      <c r="G15" s="23" t="s">
        <v>161</v>
      </c>
      <c r="H15" s="24"/>
      <c r="I15" s="24"/>
      <c r="J15" s="24"/>
      <c r="K15" s="24">
        <v>34000</v>
      </c>
      <c r="L15" s="25">
        <v>19400</v>
      </c>
      <c r="M15" s="26">
        <v>34000</v>
      </c>
      <c r="N15" s="26">
        <v>32900</v>
      </c>
      <c r="O15" s="26"/>
      <c r="P15" s="27"/>
      <c r="Q15" s="28">
        <f t="shared" si="1"/>
        <v>34000</v>
      </c>
      <c r="R15" s="28">
        <f t="shared" si="2"/>
        <v>19400</v>
      </c>
      <c r="S15" s="41">
        <f t="shared" si="0"/>
        <v>33633.333333333336</v>
      </c>
      <c r="T15" s="29">
        <f t="shared" si="3"/>
        <v>33630</v>
      </c>
    </row>
    <row r="16" spans="1:20" ht="34.5" customHeight="1">
      <c r="A16" s="9">
        <v>12</v>
      </c>
      <c r="B16" s="240" t="s">
        <v>225</v>
      </c>
      <c r="C16" s="21" t="s">
        <v>226</v>
      </c>
      <c r="D16" s="22" t="s">
        <v>227</v>
      </c>
      <c r="E16" s="23" t="s">
        <v>228</v>
      </c>
      <c r="F16" s="42">
        <v>4390</v>
      </c>
      <c r="G16" s="23" t="s">
        <v>228</v>
      </c>
      <c r="H16" s="31">
        <v>4200</v>
      </c>
      <c r="I16" s="31">
        <v>5040</v>
      </c>
      <c r="J16" s="31">
        <v>6720</v>
      </c>
      <c r="K16" s="31">
        <v>6972</v>
      </c>
      <c r="L16" s="26">
        <v>5180</v>
      </c>
      <c r="M16" s="26">
        <v>5880</v>
      </c>
      <c r="N16" s="25">
        <v>5012</v>
      </c>
      <c r="O16" s="25">
        <v>5432</v>
      </c>
      <c r="P16" s="32"/>
      <c r="Q16" s="28">
        <f t="shared" si="1"/>
        <v>6972</v>
      </c>
      <c r="R16" s="28">
        <f t="shared" si="2"/>
        <v>4200</v>
      </c>
      <c r="S16" s="41">
        <f t="shared" si="0"/>
        <v>5748</v>
      </c>
      <c r="T16" s="29">
        <f t="shared" si="3"/>
        <v>5740</v>
      </c>
    </row>
    <row r="17" spans="1:20" ht="34.5" customHeight="1">
      <c r="A17" s="9">
        <v>13</v>
      </c>
      <c r="B17" s="240"/>
      <c r="C17" s="21" t="s">
        <v>226</v>
      </c>
      <c r="D17" s="22" t="s">
        <v>229</v>
      </c>
      <c r="E17" s="23" t="s">
        <v>228</v>
      </c>
      <c r="F17" s="42">
        <v>8060</v>
      </c>
      <c r="G17" s="23" t="s">
        <v>228</v>
      </c>
      <c r="H17" s="31">
        <v>8100</v>
      </c>
      <c r="I17" s="31">
        <v>9720</v>
      </c>
      <c r="J17" s="31">
        <v>12960</v>
      </c>
      <c r="K17" s="31">
        <v>13446</v>
      </c>
      <c r="L17" s="26">
        <v>9990</v>
      </c>
      <c r="M17" s="26">
        <v>11340</v>
      </c>
      <c r="N17" s="26">
        <v>9666</v>
      </c>
      <c r="O17" s="25">
        <v>10476</v>
      </c>
      <c r="P17" s="22"/>
      <c r="Q17" s="28">
        <f t="shared" si="1"/>
        <v>13446</v>
      </c>
      <c r="R17" s="28">
        <f t="shared" si="2"/>
        <v>8100</v>
      </c>
      <c r="S17" s="41">
        <f t="shared" si="0"/>
        <v>11085.42857142857</v>
      </c>
      <c r="T17" s="29">
        <f t="shared" si="3"/>
        <v>11080</v>
      </c>
    </row>
    <row r="18" spans="1:20" ht="34.5" customHeight="1">
      <c r="A18" s="9">
        <v>14</v>
      </c>
      <c r="B18" s="240" t="s">
        <v>230</v>
      </c>
      <c r="C18" s="21" t="s">
        <v>231</v>
      </c>
      <c r="D18" s="22" t="s">
        <v>232</v>
      </c>
      <c r="E18" s="23" t="s">
        <v>233</v>
      </c>
      <c r="F18" s="42">
        <v>2840</v>
      </c>
      <c r="G18" s="23" t="s">
        <v>233</v>
      </c>
      <c r="H18" s="31">
        <v>2880</v>
      </c>
      <c r="I18" s="31">
        <v>3240</v>
      </c>
      <c r="J18" s="31">
        <v>4950</v>
      </c>
      <c r="K18" s="31">
        <v>4320</v>
      </c>
      <c r="L18" s="26">
        <v>4491</v>
      </c>
      <c r="M18" s="26">
        <v>2812</v>
      </c>
      <c r="N18" s="26">
        <v>4045</v>
      </c>
      <c r="O18" s="25">
        <v>2673</v>
      </c>
      <c r="P18" s="32"/>
      <c r="Q18" s="28">
        <f t="shared" si="1"/>
        <v>4950</v>
      </c>
      <c r="R18" s="28">
        <f t="shared" si="2"/>
        <v>2673</v>
      </c>
      <c r="S18" s="41">
        <f t="shared" si="0"/>
        <v>3819.714285714286</v>
      </c>
      <c r="T18" s="29">
        <f t="shared" si="3"/>
        <v>3810</v>
      </c>
    </row>
    <row r="19" spans="1:20" ht="34.5" customHeight="1">
      <c r="A19" s="9">
        <v>15</v>
      </c>
      <c r="B19" s="240"/>
      <c r="C19" s="21" t="s">
        <v>231</v>
      </c>
      <c r="D19" s="22" t="s">
        <v>234</v>
      </c>
      <c r="E19" s="23" t="s">
        <v>233</v>
      </c>
      <c r="F19" s="42">
        <v>4350</v>
      </c>
      <c r="G19" s="23" t="s">
        <v>233</v>
      </c>
      <c r="H19" s="31">
        <v>4480</v>
      </c>
      <c r="I19" s="31">
        <v>5040</v>
      </c>
      <c r="J19" s="31">
        <v>7700</v>
      </c>
      <c r="K19" s="31">
        <v>6720</v>
      </c>
      <c r="L19" s="25">
        <v>6986</v>
      </c>
      <c r="M19" s="26">
        <v>4375</v>
      </c>
      <c r="N19" s="26">
        <v>6293</v>
      </c>
      <c r="O19" s="25">
        <v>4158</v>
      </c>
      <c r="P19" s="32"/>
      <c r="Q19" s="28">
        <f t="shared" si="1"/>
        <v>7700</v>
      </c>
      <c r="R19" s="28">
        <f t="shared" si="2"/>
        <v>4158</v>
      </c>
      <c r="S19" s="41">
        <f t="shared" si="0"/>
        <v>5942</v>
      </c>
      <c r="T19" s="29">
        <f t="shared" si="3"/>
        <v>5940</v>
      </c>
    </row>
    <row r="20" spans="1:20" ht="34.5" customHeight="1">
      <c r="A20" s="9">
        <v>16</v>
      </c>
      <c r="B20" s="240" t="s">
        <v>235</v>
      </c>
      <c r="C20" s="21" t="s">
        <v>236</v>
      </c>
      <c r="D20" s="22" t="s">
        <v>237</v>
      </c>
      <c r="E20" s="23" t="s">
        <v>238</v>
      </c>
      <c r="F20" s="42">
        <v>3030</v>
      </c>
      <c r="G20" s="23" t="s">
        <v>238</v>
      </c>
      <c r="H20" s="24">
        <v>3420</v>
      </c>
      <c r="I20" s="24">
        <v>3825</v>
      </c>
      <c r="J20" s="24">
        <v>3038</v>
      </c>
      <c r="K20" s="24">
        <v>4050</v>
      </c>
      <c r="L20" s="26">
        <v>3105</v>
      </c>
      <c r="M20" s="25">
        <v>2340</v>
      </c>
      <c r="N20" s="25">
        <v>4045</v>
      </c>
      <c r="O20" s="25">
        <v>4050</v>
      </c>
      <c r="P20" s="32"/>
      <c r="Q20" s="28">
        <f t="shared" si="1"/>
        <v>4050</v>
      </c>
      <c r="R20" s="28">
        <f t="shared" si="2"/>
        <v>2340</v>
      </c>
      <c r="S20" s="41">
        <f t="shared" si="0"/>
        <v>3647.5714285714284</v>
      </c>
      <c r="T20" s="29">
        <f t="shared" si="3"/>
        <v>3640</v>
      </c>
    </row>
    <row r="21" spans="1:20" ht="34.5" customHeight="1">
      <c r="A21" s="9">
        <v>17</v>
      </c>
      <c r="B21" s="240"/>
      <c r="C21" s="21" t="s">
        <v>236</v>
      </c>
      <c r="D21" s="22" t="s">
        <v>239</v>
      </c>
      <c r="E21" s="23" t="s">
        <v>238</v>
      </c>
      <c r="F21" s="42">
        <v>4640</v>
      </c>
      <c r="G21" s="23" t="s">
        <v>238</v>
      </c>
      <c r="H21" s="24">
        <v>5320</v>
      </c>
      <c r="I21" s="24">
        <v>5950</v>
      </c>
      <c r="J21" s="24">
        <v>4725</v>
      </c>
      <c r="K21" s="24">
        <v>6300</v>
      </c>
      <c r="L21" s="25">
        <v>4830</v>
      </c>
      <c r="M21" s="25">
        <v>3640</v>
      </c>
      <c r="N21" s="26">
        <v>6293</v>
      </c>
      <c r="O21" s="25">
        <v>6300</v>
      </c>
      <c r="P21" s="32"/>
      <c r="Q21" s="28">
        <f t="shared" si="1"/>
        <v>6300</v>
      </c>
      <c r="R21" s="28">
        <f t="shared" si="2"/>
        <v>3640</v>
      </c>
      <c r="S21" s="41">
        <f t="shared" si="0"/>
        <v>5674</v>
      </c>
      <c r="T21" s="29">
        <f t="shared" si="3"/>
        <v>5670</v>
      </c>
    </row>
    <row r="22" spans="1:20" ht="34.5" customHeight="1">
      <c r="A22" s="9">
        <v>18</v>
      </c>
      <c r="B22" s="30" t="s">
        <v>240</v>
      </c>
      <c r="C22" s="21" t="s">
        <v>241</v>
      </c>
      <c r="D22" s="22" t="s">
        <v>242</v>
      </c>
      <c r="E22" s="23" t="s">
        <v>238</v>
      </c>
      <c r="F22" s="42">
        <v>5470</v>
      </c>
      <c r="G22" s="23" t="s">
        <v>238</v>
      </c>
      <c r="H22" s="24">
        <v>9380</v>
      </c>
      <c r="I22" s="24">
        <v>11800</v>
      </c>
      <c r="J22" s="24">
        <v>9889</v>
      </c>
      <c r="K22" s="24">
        <v>10500</v>
      </c>
      <c r="L22" s="26">
        <v>9944</v>
      </c>
      <c r="M22" s="26">
        <v>9888</v>
      </c>
      <c r="N22" s="25">
        <v>9990</v>
      </c>
      <c r="O22" s="25">
        <v>10500</v>
      </c>
      <c r="P22" s="22"/>
      <c r="Q22" s="28">
        <f t="shared" si="1"/>
        <v>11800</v>
      </c>
      <c r="R22" s="28">
        <f t="shared" si="2"/>
        <v>9380</v>
      </c>
      <c r="S22" s="41">
        <f t="shared" si="0"/>
        <v>10358.714285714286</v>
      </c>
      <c r="T22" s="29">
        <f t="shared" si="3"/>
        <v>10350</v>
      </c>
    </row>
    <row r="23" spans="1:20" ht="34.5" customHeight="1">
      <c r="A23" s="9">
        <v>19</v>
      </c>
      <c r="B23" s="241" t="s">
        <v>243</v>
      </c>
      <c r="C23" s="21" t="s">
        <v>244</v>
      </c>
      <c r="D23" s="22" t="s">
        <v>245</v>
      </c>
      <c r="E23" s="23" t="s">
        <v>165</v>
      </c>
      <c r="F23" s="42">
        <v>1360</v>
      </c>
      <c r="G23" s="23" t="s">
        <v>165</v>
      </c>
      <c r="H23" s="24">
        <v>1760</v>
      </c>
      <c r="I23" s="24">
        <v>1500</v>
      </c>
      <c r="J23" s="24">
        <v>1592</v>
      </c>
      <c r="K23" s="24">
        <v>1992</v>
      </c>
      <c r="L23" s="25">
        <v>1245</v>
      </c>
      <c r="M23" s="25">
        <v>1432</v>
      </c>
      <c r="N23" s="25"/>
      <c r="O23" s="25">
        <v>1592</v>
      </c>
      <c r="P23" s="22"/>
      <c r="Q23" s="28">
        <f t="shared" si="1"/>
        <v>1992</v>
      </c>
      <c r="R23" s="28">
        <f t="shared" si="2"/>
        <v>1245</v>
      </c>
      <c r="S23" s="41">
        <f t="shared" si="0"/>
        <v>1644.6666666666667</v>
      </c>
      <c r="T23" s="29">
        <f t="shared" si="3"/>
        <v>1640</v>
      </c>
    </row>
    <row r="24" spans="1:20" ht="34.5" customHeight="1">
      <c r="A24" s="9">
        <v>20</v>
      </c>
      <c r="B24" s="242"/>
      <c r="C24" s="33" t="s">
        <v>244</v>
      </c>
      <c r="D24" s="22" t="s">
        <v>246</v>
      </c>
      <c r="E24" s="23" t="s">
        <v>165</v>
      </c>
      <c r="F24" s="43">
        <v>2740</v>
      </c>
      <c r="G24" s="23" t="s">
        <v>165</v>
      </c>
      <c r="H24" s="24">
        <v>3520</v>
      </c>
      <c r="I24" s="24">
        <v>3000</v>
      </c>
      <c r="J24" s="24">
        <v>3184</v>
      </c>
      <c r="K24" s="24">
        <v>3984</v>
      </c>
      <c r="L24" s="25">
        <v>2490</v>
      </c>
      <c r="M24" s="25">
        <v>2864</v>
      </c>
      <c r="N24" s="26"/>
      <c r="O24" s="25">
        <v>3184</v>
      </c>
      <c r="P24" s="22"/>
      <c r="Q24" s="28">
        <f t="shared" si="1"/>
        <v>3984</v>
      </c>
      <c r="R24" s="28">
        <f t="shared" si="2"/>
        <v>2490</v>
      </c>
      <c r="S24" s="41">
        <f t="shared" si="0"/>
        <v>3289.3333333333335</v>
      </c>
      <c r="T24" s="29">
        <f t="shared" si="3"/>
        <v>3280</v>
      </c>
    </row>
    <row r="25" spans="1:20" ht="34.5" customHeight="1">
      <c r="A25" s="9">
        <v>21</v>
      </c>
      <c r="B25" s="30" t="s">
        <v>247</v>
      </c>
      <c r="C25" s="21" t="s">
        <v>248</v>
      </c>
      <c r="D25" s="22" t="s">
        <v>249</v>
      </c>
      <c r="E25" s="23" t="s">
        <v>166</v>
      </c>
      <c r="F25" s="42">
        <v>1250</v>
      </c>
      <c r="G25" s="23" t="s">
        <v>166</v>
      </c>
      <c r="H25" s="24">
        <v>990</v>
      </c>
      <c r="I25" s="24">
        <v>1000</v>
      </c>
      <c r="J25" s="24">
        <v>980</v>
      </c>
      <c r="K25" s="24">
        <v>1480</v>
      </c>
      <c r="L25" s="25">
        <v>1080</v>
      </c>
      <c r="M25" s="25">
        <v>880</v>
      </c>
      <c r="N25" s="25">
        <v>1090</v>
      </c>
      <c r="O25" s="25">
        <v>1480</v>
      </c>
      <c r="P25" s="32"/>
      <c r="Q25" s="28">
        <f t="shared" si="1"/>
        <v>1480</v>
      </c>
      <c r="R25" s="28">
        <f t="shared" si="2"/>
        <v>880</v>
      </c>
      <c r="S25" s="41">
        <f t="shared" si="0"/>
        <v>1157.142857142857</v>
      </c>
      <c r="T25" s="29">
        <f t="shared" si="3"/>
        <v>1150</v>
      </c>
    </row>
    <row r="26" spans="1:20" ht="34.5" customHeight="1">
      <c r="A26" s="9">
        <v>22</v>
      </c>
      <c r="B26" s="240" t="s">
        <v>250</v>
      </c>
      <c r="C26" s="21" t="s">
        <v>251</v>
      </c>
      <c r="D26" s="27" t="s">
        <v>252</v>
      </c>
      <c r="E26" s="23" t="s">
        <v>253</v>
      </c>
      <c r="F26" s="42">
        <v>900</v>
      </c>
      <c r="G26" s="23" t="s">
        <v>253</v>
      </c>
      <c r="H26" s="24">
        <v>1192</v>
      </c>
      <c r="I26" s="24">
        <v>1280</v>
      </c>
      <c r="J26" s="24">
        <v>1192</v>
      </c>
      <c r="K26" s="24">
        <v>1792</v>
      </c>
      <c r="L26" s="25">
        <v>1312</v>
      </c>
      <c r="M26" s="25">
        <v>1392</v>
      </c>
      <c r="N26" s="25">
        <v>1800</v>
      </c>
      <c r="O26" s="25">
        <v>1592</v>
      </c>
      <c r="P26" s="22"/>
      <c r="Q26" s="28">
        <f t="shared" si="1"/>
        <v>1800</v>
      </c>
      <c r="R26" s="28">
        <f t="shared" si="2"/>
        <v>1192</v>
      </c>
      <c r="S26" s="41">
        <f t="shared" si="0"/>
        <v>1480</v>
      </c>
      <c r="T26" s="29">
        <f t="shared" si="3"/>
        <v>1480</v>
      </c>
    </row>
    <row r="27" spans="1:20" ht="34.5" customHeight="1">
      <c r="A27" s="9">
        <v>23</v>
      </c>
      <c r="B27" s="240"/>
      <c r="C27" s="21" t="s">
        <v>254</v>
      </c>
      <c r="D27" s="27" t="s">
        <v>255</v>
      </c>
      <c r="E27" s="23" t="s">
        <v>253</v>
      </c>
      <c r="F27" s="42">
        <v>1730</v>
      </c>
      <c r="G27" s="23" t="s">
        <v>253</v>
      </c>
      <c r="H27" s="24">
        <v>2384</v>
      </c>
      <c r="I27" s="24">
        <v>2560</v>
      </c>
      <c r="J27" s="24">
        <v>2384</v>
      </c>
      <c r="K27" s="24">
        <v>3584</v>
      </c>
      <c r="L27" s="26">
        <v>2624</v>
      </c>
      <c r="M27" s="25">
        <v>2784</v>
      </c>
      <c r="N27" s="26">
        <v>3600</v>
      </c>
      <c r="O27" s="25">
        <v>3184</v>
      </c>
      <c r="P27" s="22"/>
      <c r="Q27" s="28">
        <f t="shared" si="1"/>
        <v>3600</v>
      </c>
      <c r="R27" s="28">
        <f t="shared" si="2"/>
        <v>2384</v>
      </c>
      <c r="S27" s="41">
        <f t="shared" si="0"/>
        <v>2960</v>
      </c>
      <c r="T27" s="29">
        <f t="shared" si="3"/>
        <v>2960</v>
      </c>
    </row>
    <row r="28" spans="1:20" ht="34.5" customHeight="1">
      <c r="A28" s="9">
        <v>24</v>
      </c>
      <c r="B28" s="241" t="s">
        <v>256</v>
      </c>
      <c r="C28" s="33" t="s">
        <v>257</v>
      </c>
      <c r="D28" s="22" t="s">
        <v>242</v>
      </c>
      <c r="E28" s="23" t="s">
        <v>258</v>
      </c>
      <c r="F28" s="42">
        <v>1240</v>
      </c>
      <c r="G28" s="23" t="s">
        <v>258</v>
      </c>
      <c r="H28" s="24"/>
      <c r="I28" s="24"/>
      <c r="J28" s="24"/>
      <c r="K28" s="24"/>
      <c r="L28" s="25">
        <v>1890</v>
      </c>
      <c r="M28" s="25"/>
      <c r="N28" s="25"/>
      <c r="O28" s="25"/>
      <c r="P28" s="22"/>
      <c r="Q28" s="28">
        <f t="shared" si="1"/>
        <v>1890</v>
      </c>
      <c r="R28" s="28">
        <f t="shared" si="2"/>
        <v>1890</v>
      </c>
      <c r="S28" s="41">
        <v>1890</v>
      </c>
      <c r="T28" s="29">
        <f t="shared" si="3"/>
        <v>1890</v>
      </c>
    </row>
    <row r="29" spans="1:20" ht="34.5" customHeight="1">
      <c r="A29" s="9">
        <v>25</v>
      </c>
      <c r="B29" s="243"/>
      <c r="C29" s="33" t="s">
        <v>167</v>
      </c>
      <c r="D29" s="22" t="s">
        <v>237</v>
      </c>
      <c r="E29" s="23" t="s">
        <v>259</v>
      </c>
      <c r="F29" s="42">
        <v>1900</v>
      </c>
      <c r="G29" s="23" t="s">
        <v>259</v>
      </c>
      <c r="H29" s="24">
        <v>2280</v>
      </c>
      <c r="I29" s="24">
        <v>2600</v>
      </c>
      <c r="J29" s="24">
        <v>2580</v>
      </c>
      <c r="K29" s="24">
        <v>2850</v>
      </c>
      <c r="L29" s="25">
        <v>1980</v>
      </c>
      <c r="M29" s="26">
        <v>2580</v>
      </c>
      <c r="N29" s="25">
        <v>1890</v>
      </c>
      <c r="O29" s="25">
        <v>2850</v>
      </c>
      <c r="P29" s="22"/>
      <c r="Q29" s="28">
        <f t="shared" si="1"/>
        <v>2850</v>
      </c>
      <c r="R29" s="28">
        <f t="shared" si="2"/>
        <v>1890</v>
      </c>
      <c r="S29" s="41">
        <f aca="true" t="shared" si="4" ref="S29:S60">(SUM(H29:O29)-R29)/(COUNTA(H29:O29)-1)</f>
        <v>2531.4285714285716</v>
      </c>
      <c r="T29" s="29">
        <f t="shared" si="3"/>
        <v>2530</v>
      </c>
    </row>
    <row r="30" spans="1:20" ht="34.5" customHeight="1">
      <c r="A30" s="9">
        <v>26</v>
      </c>
      <c r="B30" s="243"/>
      <c r="C30" s="33" t="s">
        <v>261</v>
      </c>
      <c r="D30" s="22" t="s">
        <v>262</v>
      </c>
      <c r="E30" s="23" t="s">
        <v>259</v>
      </c>
      <c r="F30" s="42">
        <v>0</v>
      </c>
      <c r="G30" s="23" t="s">
        <v>259</v>
      </c>
      <c r="H30" s="24"/>
      <c r="I30" s="24"/>
      <c r="J30" s="24"/>
      <c r="K30" s="24"/>
      <c r="L30" s="25"/>
      <c r="M30" s="26">
        <v>1000</v>
      </c>
      <c r="N30" s="25">
        <v>1450</v>
      </c>
      <c r="O30" s="25"/>
      <c r="P30" s="22"/>
      <c r="Q30" s="28">
        <f t="shared" si="1"/>
        <v>1450</v>
      </c>
      <c r="R30" s="28">
        <f t="shared" si="2"/>
        <v>1000</v>
      </c>
      <c r="S30" s="41">
        <f t="shared" si="4"/>
        <v>1450</v>
      </c>
      <c r="T30" s="29">
        <f t="shared" si="3"/>
        <v>1450</v>
      </c>
    </row>
    <row r="31" spans="1:20" ht="34.5" customHeight="1">
      <c r="A31" s="9">
        <v>27</v>
      </c>
      <c r="B31" s="242"/>
      <c r="C31" s="33" t="s">
        <v>261</v>
      </c>
      <c r="D31" s="22" t="s">
        <v>260</v>
      </c>
      <c r="E31" s="23" t="s">
        <v>259</v>
      </c>
      <c r="F31" s="42">
        <v>0</v>
      </c>
      <c r="G31" s="23" t="s">
        <v>259</v>
      </c>
      <c r="H31" s="24"/>
      <c r="I31" s="24"/>
      <c r="J31" s="24"/>
      <c r="K31" s="24"/>
      <c r="L31" s="25">
        <v>1890</v>
      </c>
      <c r="M31" s="26">
        <v>1980</v>
      </c>
      <c r="N31" s="25">
        <v>1890</v>
      </c>
      <c r="O31" s="25">
        <v>3350</v>
      </c>
      <c r="P31" s="22"/>
      <c r="Q31" s="28">
        <f t="shared" si="1"/>
        <v>3350</v>
      </c>
      <c r="R31" s="28">
        <f t="shared" si="2"/>
        <v>1890</v>
      </c>
      <c r="S31" s="41">
        <f t="shared" si="4"/>
        <v>2406.6666666666665</v>
      </c>
      <c r="T31" s="29">
        <f t="shared" si="3"/>
        <v>2400</v>
      </c>
    </row>
    <row r="32" spans="1:20" ht="35.25" customHeight="1">
      <c r="A32" s="9">
        <v>28</v>
      </c>
      <c r="B32" s="241" t="s">
        <v>263</v>
      </c>
      <c r="C32" s="21" t="s">
        <v>264</v>
      </c>
      <c r="D32" s="34" t="s">
        <v>265</v>
      </c>
      <c r="E32" s="23" t="s">
        <v>266</v>
      </c>
      <c r="F32" s="42">
        <v>3370</v>
      </c>
      <c r="G32" s="23" t="s">
        <v>266</v>
      </c>
      <c r="H32" s="24"/>
      <c r="I32" s="24"/>
      <c r="J32" s="24"/>
      <c r="K32" s="24"/>
      <c r="L32" s="35"/>
      <c r="M32" s="35"/>
      <c r="N32" s="35"/>
      <c r="O32" s="35"/>
      <c r="P32" s="22"/>
      <c r="Q32" s="28">
        <f t="shared" si="1"/>
        <v>0</v>
      </c>
      <c r="R32" s="28">
        <f t="shared" si="2"/>
        <v>0</v>
      </c>
      <c r="S32" s="41">
        <f t="shared" si="4"/>
        <v>0</v>
      </c>
      <c r="T32" s="29">
        <f t="shared" si="3"/>
        <v>0</v>
      </c>
    </row>
    <row r="33" spans="1:20" s="36" customFormat="1" ht="35.25" customHeight="1">
      <c r="A33" s="9">
        <v>29</v>
      </c>
      <c r="B33" s="243"/>
      <c r="C33" s="21" t="s">
        <v>267</v>
      </c>
      <c r="D33" s="34" t="s">
        <v>265</v>
      </c>
      <c r="E33" s="23" t="s">
        <v>266</v>
      </c>
      <c r="F33" s="42">
        <v>0</v>
      </c>
      <c r="G33" s="23" t="s">
        <v>266</v>
      </c>
      <c r="H33" s="24"/>
      <c r="I33" s="24">
        <v>7700</v>
      </c>
      <c r="J33" s="24">
        <v>6650</v>
      </c>
      <c r="K33" s="24"/>
      <c r="L33" s="35">
        <v>5980</v>
      </c>
      <c r="M33" s="35">
        <v>5500</v>
      </c>
      <c r="N33" s="35">
        <v>6980</v>
      </c>
      <c r="O33" s="35"/>
      <c r="P33" s="32"/>
      <c r="Q33" s="28">
        <f t="shared" si="1"/>
        <v>7700</v>
      </c>
      <c r="R33" s="28">
        <f t="shared" si="2"/>
        <v>5500</v>
      </c>
      <c r="S33" s="41">
        <f t="shared" si="4"/>
        <v>6827.5</v>
      </c>
      <c r="T33" s="29">
        <f t="shared" si="3"/>
        <v>6820</v>
      </c>
    </row>
    <row r="34" spans="1:20" s="36" customFormat="1" ht="35.25" customHeight="1">
      <c r="A34" s="9">
        <v>30</v>
      </c>
      <c r="B34" s="243"/>
      <c r="C34" s="21" t="s">
        <v>268</v>
      </c>
      <c r="D34" s="34" t="s">
        <v>265</v>
      </c>
      <c r="E34" s="23" t="s">
        <v>266</v>
      </c>
      <c r="F34" s="42">
        <v>0</v>
      </c>
      <c r="G34" s="23" t="s">
        <v>266</v>
      </c>
      <c r="H34" s="24"/>
      <c r="I34" s="55"/>
      <c r="J34" s="24">
        <v>4300</v>
      </c>
      <c r="K34" s="24"/>
      <c r="L34" s="35"/>
      <c r="M34" s="35">
        <v>3950</v>
      </c>
      <c r="N34" s="35">
        <v>5990</v>
      </c>
      <c r="O34" s="35"/>
      <c r="P34" s="32"/>
      <c r="Q34" s="28">
        <f t="shared" si="1"/>
        <v>5990</v>
      </c>
      <c r="R34" s="28">
        <f t="shared" si="2"/>
        <v>3950</v>
      </c>
      <c r="S34" s="41">
        <f t="shared" si="4"/>
        <v>5145</v>
      </c>
      <c r="T34" s="29">
        <f t="shared" si="3"/>
        <v>5140</v>
      </c>
    </row>
    <row r="35" spans="1:20" s="36" customFormat="1" ht="35.25" customHeight="1">
      <c r="A35" s="9">
        <v>31</v>
      </c>
      <c r="B35" s="243"/>
      <c r="C35" s="21" t="s">
        <v>269</v>
      </c>
      <c r="D35" s="34" t="s">
        <v>265</v>
      </c>
      <c r="E35" s="23" t="s">
        <v>266</v>
      </c>
      <c r="F35" s="42">
        <v>0</v>
      </c>
      <c r="G35" s="23" t="s">
        <v>266</v>
      </c>
      <c r="H35" s="24"/>
      <c r="I35" s="24"/>
      <c r="J35" s="24"/>
      <c r="K35" s="24">
        <v>7980</v>
      </c>
      <c r="L35" s="35"/>
      <c r="M35" s="35"/>
      <c r="N35" s="35"/>
      <c r="O35" s="35">
        <v>7980</v>
      </c>
      <c r="P35" s="32"/>
      <c r="Q35" s="28">
        <f t="shared" si="1"/>
        <v>7980</v>
      </c>
      <c r="R35" s="28">
        <f t="shared" si="2"/>
        <v>7980</v>
      </c>
      <c r="S35" s="41">
        <f t="shared" si="4"/>
        <v>7980</v>
      </c>
      <c r="T35" s="29">
        <f t="shared" si="3"/>
        <v>7980</v>
      </c>
    </row>
    <row r="36" spans="1:20" s="36" customFormat="1" ht="35.25" customHeight="1">
      <c r="A36" s="9">
        <v>32</v>
      </c>
      <c r="B36" s="243"/>
      <c r="C36" s="21" t="s">
        <v>270</v>
      </c>
      <c r="D36" s="34" t="s">
        <v>265</v>
      </c>
      <c r="E36" s="23" t="s">
        <v>266</v>
      </c>
      <c r="F36" s="42">
        <v>0</v>
      </c>
      <c r="G36" s="23" t="s">
        <v>266</v>
      </c>
      <c r="H36" s="24"/>
      <c r="I36" s="24"/>
      <c r="J36" s="24"/>
      <c r="K36" s="24">
        <v>5980</v>
      </c>
      <c r="L36" s="35"/>
      <c r="M36" s="35"/>
      <c r="N36" s="35"/>
      <c r="O36" s="35">
        <v>5480</v>
      </c>
      <c r="P36" s="32"/>
      <c r="Q36" s="28">
        <f t="shared" si="1"/>
        <v>5980</v>
      </c>
      <c r="R36" s="28">
        <f t="shared" si="2"/>
        <v>5480</v>
      </c>
      <c r="S36" s="41">
        <f t="shared" si="4"/>
        <v>5980</v>
      </c>
      <c r="T36" s="29">
        <f t="shared" si="3"/>
        <v>5980</v>
      </c>
    </row>
    <row r="37" spans="1:20" s="36" customFormat="1" ht="35.25" customHeight="1">
      <c r="A37" s="9">
        <v>33</v>
      </c>
      <c r="B37" s="243"/>
      <c r="C37" s="33" t="s">
        <v>271</v>
      </c>
      <c r="D37" s="34" t="s">
        <v>265</v>
      </c>
      <c r="E37" s="23" t="s">
        <v>266</v>
      </c>
      <c r="F37" s="42"/>
      <c r="G37" s="23" t="s">
        <v>266</v>
      </c>
      <c r="H37" s="24"/>
      <c r="I37" s="24"/>
      <c r="J37" s="24"/>
      <c r="K37" s="24"/>
      <c r="L37" s="25"/>
      <c r="M37" s="25">
        <v>8475</v>
      </c>
      <c r="N37" s="25">
        <v>5990</v>
      </c>
      <c r="O37" s="25"/>
      <c r="P37" s="32"/>
      <c r="Q37" s="28">
        <f t="shared" si="1"/>
        <v>8475</v>
      </c>
      <c r="R37" s="28">
        <f t="shared" si="2"/>
        <v>5990</v>
      </c>
      <c r="S37" s="41">
        <f t="shared" si="4"/>
        <v>8475</v>
      </c>
      <c r="T37" s="29">
        <f t="shared" si="3"/>
        <v>8470</v>
      </c>
    </row>
    <row r="38" spans="1:20" ht="35.25" customHeight="1">
      <c r="A38" s="9">
        <v>34</v>
      </c>
      <c r="B38" s="240" t="s">
        <v>272</v>
      </c>
      <c r="C38" s="21" t="s">
        <v>273</v>
      </c>
      <c r="D38" s="22" t="s">
        <v>274</v>
      </c>
      <c r="E38" s="23" t="s">
        <v>238</v>
      </c>
      <c r="F38" s="42">
        <v>3620</v>
      </c>
      <c r="G38" s="23" t="s">
        <v>238</v>
      </c>
      <c r="H38" s="24">
        <v>5340</v>
      </c>
      <c r="I38" s="24">
        <v>5940</v>
      </c>
      <c r="J38" s="24">
        <v>4333</v>
      </c>
      <c r="K38" s="24">
        <v>5880</v>
      </c>
      <c r="L38" s="26">
        <v>4986</v>
      </c>
      <c r="M38" s="26">
        <v>4333</v>
      </c>
      <c r="N38" s="25">
        <v>5394</v>
      </c>
      <c r="O38" s="25">
        <v>6735</v>
      </c>
      <c r="P38" s="22"/>
      <c r="Q38" s="28">
        <f t="shared" si="1"/>
        <v>6735</v>
      </c>
      <c r="R38" s="28">
        <f t="shared" si="2"/>
        <v>4333</v>
      </c>
      <c r="S38" s="41">
        <f t="shared" si="4"/>
        <v>5515.428571428572</v>
      </c>
      <c r="T38" s="29">
        <f t="shared" si="3"/>
        <v>5510</v>
      </c>
    </row>
    <row r="39" spans="1:20" ht="35.25" customHeight="1">
      <c r="A39" s="9">
        <v>35</v>
      </c>
      <c r="B39" s="240"/>
      <c r="C39" s="21" t="s">
        <v>273</v>
      </c>
      <c r="D39" s="22" t="s">
        <v>242</v>
      </c>
      <c r="E39" s="23" t="s">
        <v>238</v>
      </c>
      <c r="F39" s="42">
        <v>6030</v>
      </c>
      <c r="G39" s="23" t="s">
        <v>238</v>
      </c>
      <c r="H39" s="24">
        <v>8900</v>
      </c>
      <c r="I39" s="24">
        <v>9900</v>
      </c>
      <c r="J39" s="24">
        <v>7222</v>
      </c>
      <c r="K39" s="24">
        <v>9800</v>
      </c>
      <c r="L39" s="25">
        <v>8311</v>
      </c>
      <c r="M39" s="25">
        <v>7222</v>
      </c>
      <c r="N39" s="25">
        <v>8990</v>
      </c>
      <c r="O39" s="25">
        <v>11225</v>
      </c>
      <c r="P39" s="22"/>
      <c r="Q39" s="28">
        <f t="shared" si="1"/>
        <v>11225</v>
      </c>
      <c r="R39" s="28">
        <f t="shared" si="2"/>
        <v>7222</v>
      </c>
      <c r="S39" s="41">
        <f t="shared" si="4"/>
        <v>9192.57142857143</v>
      </c>
      <c r="T39" s="29">
        <f t="shared" si="3"/>
        <v>9190</v>
      </c>
    </row>
    <row r="40" spans="1:20" ht="35.25" customHeight="1">
      <c r="A40" s="9">
        <v>36</v>
      </c>
      <c r="B40" s="240" t="s">
        <v>275</v>
      </c>
      <c r="C40" s="40" t="s">
        <v>276</v>
      </c>
      <c r="D40" s="22" t="s">
        <v>277</v>
      </c>
      <c r="E40" s="23" t="s">
        <v>278</v>
      </c>
      <c r="F40" s="42" t="s">
        <v>215</v>
      </c>
      <c r="G40" s="23" t="s">
        <v>278</v>
      </c>
      <c r="H40" s="24">
        <v>6000</v>
      </c>
      <c r="I40" s="24"/>
      <c r="J40" s="24">
        <v>4780</v>
      </c>
      <c r="K40" s="24"/>
      <c r="L40" s="25"/>
      <c r="M40" s="26">
        <v>4780</v>
      </c>
      <c r="N40" s="26"/>
      <c r="O40" s="25"/>
      <c r="P40" s="32"/>
      <c r="Q40" s="28">
        <f t="shared" si="1"/>
        <v>6000</v>
      </c>
      <c r="R40" s="28">
        <f t="shared" si="2"/>
        <v>4780</v>
      </c>
      <c r="S40" s="41">
        <f t="shared" si="4"/>
        <v>5390</v>
      </c>
      <c r="T40" s="29">
        <f t="shared" si="3"/>
        <v>5390</v>
      </c>
    </row>
    <row r="41" spans="1:20" ht="35.25" customHeight="1">
      <c r="A41" s="9">
        <v>37</v>
      </c>
      <c r="B41" s="240"/>
      <c r="C41" s="40" t="s">
        <v>279</v>
      </c>
      <c r="D41" s="22" t="s">
        <v>280</v>
      </c>
      <c r="E41" s="23" t="s">
        <v>278</v>
      </c>
      <c r="F41" s="42" t="s">
        <v>215</v>
      </c>
      <c r="G41" s="23" t="s">
        <v>259</v>
      </c>
      <c r="H41" s="24"/>
      <c r="I41" s="24">
        <v>7980</v>
      </c>
      <c r="J41" s="24"/>
      <c r="K41" s="24">
        <v>7980</v>
      </c>
      <c r="L41" s="26">
        <v>5480</v>
      </c>
      <c r="M41" s="25"/>
      <c r="N41" s="26">
        <v>5490</v>
      </c>
      <c r="O41" s="25">
        <v>7980</v>
      </c>
      <c r="P41" s="32"/>
      <c r="Q41" s="28">
        <f t="shared" si="1"/>
        <v>7980</v>
      </c>
      <c r="R41" s="28">
        <f t="shared" si="2"/>
        <v>5480</v>
      </c>
      <c r="S41" s="41">
        <f t="shared" si="4"/>
        <v>7357.5</v>
      </c>
      <c r="T41" s="29">
        <f t="shared" si="3"/>
        <v>7350</v>
      </c>
    </row>
    <row r="42" spans="1:20" ht="35.25" customHeight="1">
      <c r="A42" s="9">
        <v>38</v>
      </c>
      <c r="B42" s="240"/>
      <c r="C42" s="40" t="s">
        <v>281</v>
      </c>
      <c r="D42" s="22" t="s">
        <v>282</v>
      </c>
      <c r="E42" s="23" t="s">
        <v>283</v>
      </c>
      <c r="F42" s="42">
        <v>2180</v>
      </c>
      <c r="G42" s="23" t="s">
        <v>283</v>
      </c>
      <c r="H42" s="24">
        <v>3300</v>
      </c>
      <c r="I42" s="24"/>
      <c r="J42" s="24"/>
      <c r="K42" s="24"/>
      <c r="L42" s="25">
        <v>3966</v>
      </c>
      <c r="M42" s="25"/>
      <c r="N42" s="25"/>
      <c r="O42" s="25"/>
      <c r="P42" s="22"/>
      <c r="Q42" s="28">
        <f t="shared" si="1"/>
        <v>3966</v>
      </c>
      <c r="R42" s="28">
        <f t="shared" si="2"/>
        <v>3300</v>
      </c>
      <c r="S42" s="41">
        <f t="shared" si="4"/>
        <v>3966</v>
      </c>
      <c r="T42" s="29">
        <f t="shared" si="3"/>
        <v>3960</v>
      </c>
    </row>
    <row r="43" spans="1:20" ht="35.25" customHeight="1">
      <c r="A43" s="9">
        <v>39</v>
      </c>
      <c r="B43" s="240"/>
      <c r="C43" s="40" t="s">
        <v>284</v>
      </c>
      <c r="D43" s="22" t="s">
        <v>285</v>
      </c>
      <c r="E43" s="23" t="s">
        <v>283</v>
      </c>
      <c r="F43" s="42">
        <v>5740</v>
      </c>
      <c r="G43" s="23" t="s">
        <v>283</v>
      </c>
      <c r="H43" s="24"/>
      <c r="I43" s="24">
        <v>5280</v>
      </c>
      <c r="J43" s="24">
        <v>5480</v>
      </c>
      <c r="K43" s="24">
        <v>7580</v>
      </c>
      <c r="L43" s="25">
        <v>4980</v>
      </c>
      <c r="M43" s="25">
        <v>5480</v>
      </c>
      <c r="N43" s="25">
        <v>4900</v>
      </c>
      <c r="O43" s="25">
        <v>7580</v>
      </c>
      <c r="P43" s="22"/>
      <c r="Q43" s="28">
        <f t="shared" si="1"/>
        <v>7580</v>
      </c>
      <c r="R43" s="28">
        <f t="shared" si="2"/>
        <v>4900</v>
      </c>
      <c r="S43" s="41">
        <f t="shared" si="4"/>
        <v>6063.333333333333</v>
      </c>
      <c r="T43" s="29">
        <f t="shared" si="3"/>
        <v>6060</v>
      </c>
    </row>
    <row r="44" spans="1:20" ht="35.25" customHeight="1">
      <c r="A44" s="9">
        <v>40</v>
      </c>
      <c r="B44" s="241" t="s">
        <v>286</v>
      </c>
      <c r="C44" s="21" t="s">
        <v>287</v>
      </c>
      <c r="D44" s="22" t="s">
        <v>288</v>
      </c>
      <c r="E44" s="23" t="s">
        <v>259</v>
      </c>
      <c r="F44" s="42">
        <v>5500</v>
      </c>
      <c r="G44" s="23" t="s">
        <v>259</v>
      </c>
      <c r="H44" s="24">
        <v>5950</v>
      </c>
      <c r="I44" s="24">
        <v>5800</v>
      </c>
      <c r="J44" s="24">
        <v>5900</v>
      </c>
      <c r="K44" s="24">
        <v>6580</v>
      </c>
      <c r="L44" s="25">
        <v>9160</v>
      </c>
      <c r="M44" s="25">
        <v>7916</v>
      </c>
      <c r="N44" s="25">
        <v>8990</v>
      </c>
      <c r="O44" s="25">
        <v>15333</v>
      </c>
      <c r="P44" s="22"/>
      <c r="Q44" s="28">
        <f t="shared" si="1"/>
        <v>15333</v>
      </c>
      <c r="R44" s="28">
        <f t="shared" si="2"/>
        <v>5800</v>
      </c>
      <c r="S44" s="41">
        <f t="shared" si="4"/>
        <v>8547</v>
      </c>
      <c r="T44" s="29">
        <f t="shared" si="3"/>
        <v>8540</v>
      </c>
    </row>
    <row r="45" spans="1:20" ht="35.25" customHeight="1">
      <c r="A45" s="9">
        <v>41</v>
      </c>
      <c r="B45" s="243"/>
      <c r="C45" s="21" t="s">
        <v>290</v>
      </c>
      <c r="D45" s="34" t="s">
        <v>291</v>
      </c>
      <c r="E45" s="23" t="s">
        <v>283</v>
      </c>
      <c r="F45" s="42">
        <v>4690</v>
      </c>
      <c r="G45" s="23" t="s">
        <v>283</v>
      </c>
      <c r="H45" s="24"/>
      <c r="I45" s="24">
        <v>7853</v>
      </c>
      <c r="J45" s="24">
        <v>6750</v>
      </c>
      <c r="K45" s="24">
        <v>7853</v>
      </c>
      <c r="L45" s="25">
        <v>6165</v>
      </c>
      <c r="M45" s="25">
        <v>6165</v>
      </c>
      <c r="N45" s="25"/>
      <c r="O45" s="25">
        <v>6390</v>
      </c>
      <c r="P45" s="22"/>
      <c r="Q45" s="28">
        <f>MAX(H45:O45)</f>
        <v>7853</v>
      </c>
      <c r="R45" s="28">
        <f>MIN(H45:O45)</f>
        <v>6165</v>
      </c>
      <c r="S45" s="41">
        <f t="shared" si="4"/>
        <v>7002.2</v>
      </c>
      <c r="T45" s="29">
        <f t="shared" si="3"/>
        <v>7000</v>
      </c>
    </row>
    <row r="46" spans="1:20" s="36" customFormat="1" ht="35.25" customHeight="1">
      <c r="A46" s="9">
        <v>42</v>
      </c>
      <c r="B46" s="243"/>
      <c r="C46" s="21" t="s">
        <v>292</v>
      </c>
      <c r="D46" s="34" t="s">
        <v>291</v>
      </c>
      <c r="E46" s="23" t="s">
        <v>283</v>
      </c>
      <c r="F46" s="42" t="s">
        <v>223</v>
      </c>
      <c r="G46" s="23" t="s">
        <v>283</v>
      </c>
      <c r="H46" s="24">
        <v>6525</v>
      </c>
      <c r="I46" s="24">
        <v>7290</v>
      </c>
      <c r="J46" s="24"/>
      <c r="K46" s="24">
        <v>6728</v>
      </c>
      <c r="L46" s="25"/>
      <c r="M46" s="25">
        <v>6282</v>
      </c>
      <c r="N46" s="25"/>
      <c r="O46" s="25">
        <v>7852</v>
      </c>
      <c r="P46" s="22"/>
      <c r="Q46" s="28">
        <f t="shared" si="1"/>
        <v>7852</v>
      </c>
      <c r="R46" s="28">
        <f t="shared" si="2"/>
        <v>6282</v>
      </c>
      <c r="S46" s="41">
        <f t="shared" si="4"/>
        <v>7098.75</v>
      </c>
      <c r="T46" s="29">
        <f t="shared" si="3"/>
        <v>7090</v>
      </c>
    </row>
    <row r="47" spans="1:20" s="36" customFormat="1" ht="35.25" customHeight="1">
      <c r="A47" s="9">
        <v>43</v>
      </c>
      <c r="B47" s="243"/>
      <c r="C47" s="21" t="s">
        <v>293</v>
      </c>
      <c r="D47" s="34" t="s">
        <v>291</v>
      </c>
      <c r="E47" s="23" t="s">
        <v>283</v>
      </c>
      <c r="F47" s="42" t="s">
        <v>223</v>
      </c>
      <c r="G47" s="23" t="s">
        <v>375</v>
      </c>
      <c r="H47" s="24"/>
      <c r="I47" s="24"/>
      <c r="J47" s="24"/>
      <c r="K47" s="24"/>
      <c r="L47" s="25">
        <v>8082</v>
      </c>
      <c r="M47" s="25"/>
      <c r="N47" s="25">
        <v>8091</v>
      </c>
      <c r="O47" s="25">
        <v>6869</v>
      </c>
      <c r="P47" s="22"/>
      <c r="Q47" s="28">
        <f t="shared" si="1"/>
        <v>8091</v>
      </c>
      <c r="R47" s="28">
        <f t="shared" si="2"/>
        <v>6869</v>
      </c>
      <c r="S47" s="41">
        <f t="shared" si="4"/>
        <v>8086.5</v>
      </c>
      <c r="T47" s="29">
        <f t="shared" si="3"/>
        <v>8080</v>
      </c>
    </row>
    <row r="48" spans="1:20" s="36" customFormat="1" ht="35.25" customHeight="1">
      <c r="A48" s="9">
        <v>44</v>
      </c>
      <c r="B48" s="242"/>
      <c r="C48" s="21" t="s">
        <v>294</v>
      </c>
      <c r="D48" s="34" t="s">
        <v>291</v>
      </c>
      <c r="E48" s="23" t="s">
        <v>283</v>
      </c>
      <c r="F48" s="42" t="s">
        <v>223</v>
      </c>
      <c r="G48" s="23" t="s">
        <v>375</v>
      </c>
      <c r="H48" s="24"/>
      <c r="I48" s="24"/>
      <c r="J48" s="24"/>
      <c r="K48" s="24"/>
      <c r="L48" s="25">
        <v>7740</v>
      </c>
      <c r="M48" s="25"/>
      <c r="N48" s="25">
        <v>6291</v>
      </c>
      <c r="O48" s="25"/>
      <c r="P48" s="22"/>
      <c r="Q48" s="28">
        <f t="shared" si="1"/>
        <v>7740</v>
      </c>
      <c r="R48" s="28">
        <f t="shared" si="2"/>
        <v>6291</v>
      </c>
      <c r="S48" s="41">
        <f t="shared" si="4"/>
        <v>7740</v>
      </c>
      <c r="T48" s="29">
        <f t="shared" si="3"/>
        <v>7740</v>
      </c>
    </row>
    <row r="49" spans="1:20" ht="35.25" customHeight="1">
      <c r="A49" s="9">
        <v>45</v>
      </c>
      <c r="B49" s="241" t="s">
        <v>295</v>
      </c>
      <c r="C49" s="21" t="s">
        <v>296</v>
      </c>
      <c r="D49" s="22" t="s">
        <v>289</v>
      </c>
      <c r="E49" s="23" t="s">
        <v>259</v>
      </c>
      <c r="F49" s="42">
        <v>2720</v>
      </c>
      <c r="G49" s="23" t="s">
        <v>259</v>
      </c>
      <c r="H49" s="24">
        <v>2980</v>
      </c>
      <c r="I49" s="24">
        <v>2880</v>
      </c>
      <c r="J49" s="24">
        <v>3050</v>
      </c>
      <c r="K49" s="24">
        <v>3980</v>
      </c>
      <c r="L49" s="26"/>
      <c r="M49" s="25">
        <v>3050</v>
      </c>
      <c r="N49" s="25">
        <v>3990</v>
      </c>
      <c r="O49" s="25">
        <v>3980</v>
      </c>
      <c r="P49" s="22"/>
      <c r="Q49" s="28">
        <f t="shared" si="1"/>
        <v>3990</v>
      </c>
      <c r="R49" s="28">
        <f t="shared" si="2"/>
        <v>2880</v>
      </c>
      <c r="S49" s="41">
        <f t="shared" si="4"/>
        <v>3505</v>
      </c>
      <c r="T49" s="29">
        <f t="shared" si="3"/>
        <v>3500</v>
      </c>
    </row>
    <row r="50" spans="2:20" ht="35.25" customHeight="1">
      <c r="B50" s="243"/>
      <c r="C50" s="21" t="s">
        <v>402</v>
      </c>
      <c r="D50" s="22" t="s">
        <v>376</v>
      </c>
      <c r="E50" s="23" t="s">
        <v>375</v>
      </c>
      <c r="F50" s="42" t="s">
        <v>372</v>
      </c>
      <c r="G50" s="23" t="s">
        <v>375</v>
      </c>
      <c r="H50" s="24"/>
      <c r="I50" s="24">
        <v>5500</v>
      </c>
      <c r="J50" s="24"/>
      <c r="K50" s="24">
        <v>6980</v>
      </c>
      <c r="L50" s="26">
        <v>5580</v>
      </c>
      <c r="M50" s="25"/>
      <c r="N50" s="25"/>
      <c r="O50" s="25">
        <v>6980</v>
      </c>
      <c r="P50" s="22"/>
      <c r="Q50" s="28">
        <f t="shared" si="1"/>
        <v>6980</v>
      </c>
      <c r="R50" s="28">
        <f t="shared" si="2"/>
        <v>5500</v>
      </c>
      <c r="S50" s="41">
        <f t="shared" si="4"/>
        <v>6513.333333333333</v>
      </c>
      <c r="T50" s="29">
        <f t="shared" si="3"/>
        <v>6510</v>
      </c>
    </row>
    <row r="51" spans="1:20" ht="35.25" customHeight="1">
      <c r="A51" s="9">
        <v>46</v>
      </c>
      <c r="B51" s="243"/>
      <c r="C51" s="21" t="s">
        <v>404</v>
      </c>
      <c r="D51" s="22" t="s">
        <v>374</v>
      </c>
      <c r="E51" s="23" t="s">
        <v>375</v>
      </c>
      <c r="F51" s="42" t="s">
        <v>372</v>
      </c>
      <c r="G51" s="23" t="s">
        <v>375</v>
      </c>
      <c r="H51" s="24">
        <v>3900</v>
      </c>
      <c r="I51" s="24">
        <v>2990</v>
      </c>
      <c r="J51" s="24"/>
      <c r="K51" s="24"/>
      <c r="L51" s="26"/>
      <c r="M51" s="25"/>
      <c r="N51" s="25"/>
      <c r="O51" s="25"/>
      <c r="P51" s="22"/>
      <c r="Q51" s="28">
        <f t="shared" si="1"/>
        <v>3900</v>
      </c>
      <c r="R51" s="28">
        <f t="shared" si="2"/>
        <v>2990</v>
      </c>
      <c r="S51" s="41">
        <f t="shared" si="4"/>
        <v>3900</v>
      </c>
      <c r="T51" s="29">
        <f t="shared" si="3"/>
        <v>3900</v>
      </c>
    </row>
    <row r="52" spans="1:20" ht="35.25" customHeight="1">
      <c r="A52" s="9">
        <v>48</v>
      </c>
      <c r="B52" s="240" t="s">
        <v>297</v>
      </c>
      <c r="C52" s="21" t="s">
        <v>298</v>
      </c>
      <c r="D52" s="22" t="s">
        <v>168</v>
      </c>
      <c r="E52" s="23" t="s">
        <v>253</v>
      </c>
      <c r="F52" s="42">
        <v>1270</v>
      </c>
      <c r="G52" s="23" t="s">
        <v>253</v>
      </c>
      <c r="H52" s="24">
        <v>894</v>
      </c>
      <c r="I52" s="24">
        <v>750</v>
      </c>
      <c r="J52" s="24">
        <v>1494</v>
      </c>
      <c r="K52" s="24">
        <v>1494</v>
      </c>
      <c r="L52" s="25">
        <v>1194</v>
      </c>
      <c r="M52" s="25">
        <v>774</v>
      </c>
      <c r="N52" s="25">
        <v>1170</v>
      </c>
      <c r="O52" s="25">
        <v>1494</v>
      </c>
      <c r="P52" s="22"/>
      <c r="Q52" s="28">
        <f t="shared" si="1"/>
        <v>1494</v>
      </c>
      <c r="R52" s="28">
        <f t="shared" si="2"/>
        <v>750</v>
      </c>
      <c r="S52" s="41">
        <f t="shared" si="4"/>
        <v>1216.2857142857142</v>
      </c>
      <c r="T52" s="29">
        <f t="shared" si="3"/>
        <v>1210</v>
      </c>
    </row>
    <row r="53" spans="1:20" ht="35.25" customHeight="1">
      <c r="A53" s="9">
        <v>49</v>
      </c>
      <c r="B53" s="240"/>
      <c r="C53" s="21" t="s">
        <v>298</v>
      </c>
      <c r="D53" s="22" t="s">
        <v>157</v>
      </c>
      <c r="E53" s="23" t="s">
        <v>253</v>
      </c>
      <c r="F53" s="42">
        <v>2120</v>
      </c>
      <c r="G53" s="23" t="s">
        <v>253</v>
      </c>
      <c r="H53" s="24">
        <v>1490</v>
      </c>
      <c r="I53" s="24">
        <v>1250</v>
      </c>
      <c r="J53" s="24">
        <v>2490</v>
      </c>
      <c r="K53" s="24">
        <v>2490</v>
      </c>
      <c r="L53" s="25">
        <v>1990</v>
      </c>
      <c r="M53" s="26">
        <v>1240</v>
      </c>
      <c r="N53" s="25">
        <v>1950</v>
      </c>
      <c r="O53" s="25">
        <v>2490</v>
      </c>
      <c r="P53" s="22"/>
      <c r="Q53" s="28">
        <f t="shared" si="1"/>
        <v>2490</v>
      </c>
      <c r="R53" s="28">
        <f t="shared" si="2"/>
        <v>1240</v>
      </c>
      <c r="S53" s="41">
        <f t="shared" si="4"/>
        <v>2021.4285714285713</v>
      </c>
      <c r="T53" s="29">
        <f t="shared" si="3"/>
        <v>2020</v>
      </c>
    </row>
    <row r="54" spans="1:20" ht="35.25" customHeight="1">
      <c r="A54" s="9">
        <v>50</v>
      </c>
      <c r="B54" s="241" t="s">
        <v>299</v>
      </c>
      <c r="C54" s="21" t="s">
        <v>300</v>
      </c>
      <c r="D54" s="22" t="s">
        <v>301</v>
      </c>
      <c r="E54" s="23" t="s">
        <v>253</v>
      </c>
      <c r="F54" s="42">
        <v>5740</v>
      </c>
      <c r="G54" s="23" t="s">
        <v>253</v>
      </c>
      <c r="H54" s="24">
        <v>7500</v>
      </c>
      <c r="I54" s="24">
        <v>7740</v>
      </c>
      <c r="J54" s="24">
        <v>7740</v>
      </c>
      <c r="K54" s="24">
        <v>7980</v>
      </c>
      <c r="L54" s="25">
        <v>7680</v>
      </c>
      <c r="M54" s="25">
        <v>7680</v>
      </c>
      <c r="N54" s="25">
        <v>7690</v>
      </c>
      <c r="O54" s="25">
        <v>7980</v>
      </c>
      <c r="P54" s="22"/>
      <c r="Q54" s="28">
        <f t="shared" si="1"/>
        <v>7980</v>
      </c>
      <c r="R54" s="28">
        <f t="shared" si="2"/>
        <v>7500</v>
      </c>
      <c r="S54" s="41">
        <f t="shared" si="4"/>
        <v>7784.285714285715</v>
      </c>
      <c r="T54" s="29">
        <f t="shared" si="3"/>
        <v>7780</v>
      </c>
    </row>
    <row r="55" spans="1:20" ht="35.25" customHeight="1">
      <c r="A55" s="9">
        <v>51</v>
      </c>
      <c r="B55" s="243"/>
      <c r="C55" s="21" t="s">
        <v>370</v>
      </c>
      <c r="D55" s="22" t="s">
        <v>377</v>
      </c>
      <c r="E55" s="23" t="s">
        <v>371</v>
      </c>
      <c r="F55" s="42" t="s">
        <v>372</v>
      </c>
      <c r="G55" s="23" t="s">
        <v>253</v>
      </c>
      <c r="H55" s="24"/>
      <c r="I55" s="24">
        <v>4980</v>
      </c>
      <c r="J55" s="24"/>
      <c r="K55" s="24">
        <v>7980</v>
      </c>
      <c r="L55" s="25">
        <v>7980</v>
      </c>
      <c r="M55" s="25">
        <v>6300</v>
      </c>
      <c r="N55" s="25">
        <v>7990</v>
      </c>
      <c r="O55" s="25">
        <v>7980</v>
      </c>
      <c r="P55" s="22"/>
      <c r="Q55" s="28">
        <f t="shared" si="1"/>
        <v>7990</v>
      </c>
      <c r="R55" s="28">
        <f t="shared" si="2"/>
        <v>4980</v>
      </c>
      <c r="S55" s="41">
        <f t="shared" si="4"/>
        <v>7646</v>
      </c>
      <c r="T55" s="29">
        <f t="shared" si="3"/>
        <v>7640</v>
      </c>
    </row>
    <row r="56" spans="1:20" ht="35.25" customHeight="1">
      <c r="A56" s="9">
        <v>52</v>
      </c>
      <c r="B56" s="242"/>
      <c r="C56" s="21" t="s">
        <v>373</v>
      </c>
      <c r="D56" s="22" t="s">
        <v>377</v>
      </c>
      <c r="E56" s="23" t="s">
        <v>371</v>
      </c>
      <c r="F56" s="42" t="s">
        <v>372</v>
      </c>
      <c r="G56" s="23" t="s">
        <v>253</v>
      </c>
      <c r="H56" s="24"/>
      <c r="I56" s="24">
        <v>6600</v>
      </c>
      <c r="J56" s="24"/>
      <c r="K56" s="24"/>
      <c r="L56" s="25">
        <v>5850</v>
      </c>
      <c r="M56" s="25">
        <v>4490</v>
      </c>
      <c r="N56" s="25">
        <v>7790</v>
      </c>
      <c r="O56" s="25">
        <v>7980</v>
      </c>
      <c r="P56" s="22"/>
      <c r="Q56" s="28">
        <f t="shared" si="1"/>
        <v>7980</v>
      </c>
      <c r="R56" s="28">
        <f t="shared" si="2"/>
        <v>4490</v>
      </c>
      <c r="S56" s="41">
        <f t="shared" si="4"/>
        <v>7055</v>
      </c>
      <c r="T56" s="29">
        <f t="shared" si="3"/>
        <v>7050</v>
      </c>
    </row>
    <row r="57" spans="1:20" s="36" customFormat="1" ht="35.25" customHeight="1">
      <c r="A57" s="9">
        <v>53</v>
      </c>
      <c r="B57" s="240" t="s">
        <v>302</v>
      </c>
      <c r="C57" s="21" t="s">
        <v>303</v>
      </c>
      <c r="D57" s="22" t="s">
        <v>304</v>
      </c>
      <c r="E57" s="23" t="s">
        <v>169</v>
      </c>
      <c r="F57" s="42">
        <v>3010</v>
      </c>
      <c r="G57" s="23" t="s">
        <v>169</v>
      </c>
      <c r="H57" s="24">
        <v>3800</v>
      </c>
      <c r="I57" s="24"/>
      <c r="J57" s="24">
        <v>3480</v>
      </c>
      <c r="K57" s="24">
        <v>3480</v>
      </c>
      <c r="L57" s="25">
        <v>3480</v>
      </c>
      <c r="M57" s="25">
        <v>3480</v>
      </c>
      <c r="N57" s="25">
        <v>3480</v>
      </c>
      <c r="O57" s="25">
        <v>3480</v>
      </c>
      <c r="P57" s="22"/>
      <c r="Q57" s="28">
        <f t="shared" si="1"/>
        <v>3800</v>
      </c>
      <c r="R57" s="28">
        <f t="shared" si="2"/>
        <v>3480</v>
      </c>
      <c r="S57" s="41">
        <f t="shared" si="4"/>
        <v>3533.3333333333335</v>
      </c>
      <c r="T57" s="29">
        <f t="shared" si="3"/>
        <v>3530</v>
      </c>
    </row>
    <row r="58" spans="1:20" s="36" customFormat="1" ht="35.25" customHeight="1">
      <c r="A58" s="9">
        <v>54</v>
      </c>
      <c r="B58" s="240"/>
      <c r="C58" s="21" t="s">
        <v>305</v>
      </c>
      <c r="D58" s="22" t="s">
        <v>304</v>
      </c>
      <c r="E58" s="23" t="s">
        <v>169</v>
      </c>
      <c r="F58" s="42">
        <v>0</v>
      </c>
      <c r="G58" s="23" t="s">
        <v>169</v>
      </c>
      <c r="H58" s="24"/>
      <c r="I58" s="24">
        <v>3800</v>
      </c>
      <c r="J58" s="24"/>
      <c r="K58" s="24"/>
      <c r="L58" s="25"/>
      <c r="M58" s="25">
        <v>3800</v>
      </c>
      <c r="N58" s="25">
        <v>2680</v>
      </c>
      <c r="O58" s="25"/>
      <c r="P58" s="22"/>
      <c r="Q58" s="28">
        <f t="shared" si="1"/>
        <v>3800</v>
      </c>
      <c r="R58" s="28">
        <f t="shared" si="2"/>
        <v>2680</v>
      </c>
      <c r="S58" s="41">
        <f t="shared" si="4"/>
        <v>3800</v>
      </c>
      <c r="T58" s="29">
        <f t="shared" si="3"/>
        <v>3800</v>
      </c>
    </row>
    <row r="59" spans="1:20" ht="35.25" customHeight="1">
      <c r="A59" s="9">
        <v>55</v>
      </c>
      <c r="B59" s="30" t="s">
        <v>306</v>
      </c>
      <c r="C59" s="21" t="s">
        <v>307</v>
      </c>
      <c r="D59" s="27" t="s">
        <v>308</v>
      </c>
      <c r="E59" s="23" t="s">
        <v>309</v>
      </c>
      <c r="F59" s="42">
        <v>0</v>
      </c>
      <c r="G59" s="23" t="s">
        <v>309</v>
      </c>
      <c r="H59" s="24">
        <v>3750</v>
      </c>
      <c r="I59" s="24">
        <v>3375</v>
      </c>
      <c r="J59" s="24">
        <v>2985</v>
      </c>
      <c r="K59" s="24">
        <v>3735</v>
      </c>
      <c r="L59" s="35">
        <v>2985</v>
      </c>
      <c r="M59" s="35">
        <v>2985</v>
      </c>
      <c r="N59" s="35">
        <v>2250</v>
      </c>
      <c r="O59" s="35">
        <v>2835</v>
      </c>
      <c r="P59" s="22"/>
      <c r="Q59" s="28">
        <f t="shared" si="1"/>
        <v>3750</v>
      </c>
      <c r="R59" s="28">
        <f t="shared" si="2"/>
        <v>2250</v>
      </c>
      <c r="S59" s="41">
        <f t="shared" si="4"/>
        <v>3235.714285714286</v>
      </c>
      <c r="T59" s="29">
        <f t="shared" si="3"/>
        <v>3230</v>
      </c>
    </row>
    <row r="60" spans="1:20" ht="35.25" customHeight="1">
      <c r="A60" s="9">
        <v>56</v>
      </c>
      <c r="B60" s="241" t="s">
        <v>310</v>
      </c>
      <c r="C60" s="21" t="s">
        <v>311</v>
      </c>
      <c r="D60" s="22" t="s">
        <v>312</v>
      </c>
      <c r="E60" s="23" t="s">
        <v>313</v>
      </c>
      <c r="F60" s="42" t="s">
        <v>215</v>
      </c>
      <c r="G60" s="23" t="s">
        <v>313</v>
      </c>
      <c r="H60" s="37"/>
      <c r="I60" s="37"/>
      <c r="J60" s="37"/>
      <c r="K60" s="37"/>
      <c r="L60" s="25">
        <v>680</v>
      </c>
      <c r="M60" s="25"/>
      <c r="N60" s="25">
        <v>562</v>
      </c>
      <c r="O60" s="25"/>
      <c r="P60" s="22"/>
      <c r="Q60" s="28">
        <f t="shared" si="1"/>
        <v>680</v>
      </c>
      <c r="R60" s="28">
        <f t="shared" si="2"/>
        <v>562</v>
      </c>
      <c r="S60" s="41">
        <f t="shared" si="4"/>
        <v>680</v>
      </c>
      <c r="T60" s="29">
        <f t="shared" si="3"/>
        <v>680</v>
      </c>
    </row>
    <row r="61" spans="1:20" ht="35.25" customHeight="1">
      <c r="A61" s="9">
        <v>57</v>
      </c>
      <c r="B61" s="243"/>
      <c r="C61" s="33" t="s">
        <v>314</v>
      </c>
      <c r="D61" s="22" t="s">
        <v>312</v>
      </c>
      <c r="E61" s="23" t="s">
        <v>313</v>
      </c>
      <c r="F61" s="42"/>
      <c r="G61" s="23" t="s">
        <v>313</v>
      </c>
      <c r="H61" s="37"/>
      <c r="I61" s="37"/>
      <c r="J61" s="37"/>
      <c r="K61" s="37"/>
      <c r="L61" s="25">
        <v>458</v>
      </c>
      <c r="M61" s="25"/>
      <c r="N61" s="25"/>
      <c r="O61" s="25"/>
      <c r="P61" s="22"/>
      <c r="Q61" s="28">
        <f t="shared" si="1"/>
        <v>458</v>
      </c>
      <c r="R61" s="28">
        <f t="shared" si="2"/>
        <v>458</v>
      </c>
      <c r="S61" s="41">
        <v>458</v>
      </c>
      <c r="T61" s="29">
        <f t="shared" si="3"/>
        <v>450</v>
      </c>
    </row>
    <row r="62" spans="1:20" ht="35.25" customHeight="1">
      <c r="A62" s="9">
        <v>58</v>
      </c>
      <c r="B62" s="242"/>
      <c r="C62" s="33" t="s">
        <v>315</v>
      </c>
      <c r="D62" s="22" t="s">
        <v>312</v>
      </c>
      <c r="E62" s="23" t="s">
        <v>313</v>
      </c>
      <c r="F62" s="42" t="s">
        <v>215</v>
      </c>
      <c r="G62" s="23" t="s">
        <v>313</v>
      </c>
      <c r="H62" s="37"/>
      <c r="I62" s="37"/>
      <c r="J62" s="37"/>
      <c r="K62" s="37"/>
      <c r="L62" s="25"/>
      <c r="M62" s="25"/>
      <c r="N62" s="25">
        <v>790</v>
      </c>
      <c r="O62" s="25"/>
      <c r="P62" s="22"/>
      <c r="Q62" s="28">
        <f t="shared" si="1"/>
        <v>790</v>
      </c>
      <c r="R62" s="28">
        <f t="shared" si="2"/>
        <v>790</v>
      </c>
      <c r="S62" s="41">
        <v>790</v>
      </c>
      <c r="T62" s="29">
        <f t="shared" si="3"/>
        <v>790</v>
      </c>
    </row>
    <row r="63" spans="1:20" ht="35.25" customHeight="1">
      <c r="A63" s="9">
        <v>59</v>
      </c>
      <c r="B63" s="240" t="s">
        <v>316</v>
      </c>
      <c r="C63" s="21" t="s">
        <v>317</v>
      </c>
      <c r="D63" s="22" t="s">
        <v>312</v>
      </c>
      <c r="E63" s="23" t="s">
        <v>313</v>
      </c>
      <c r="F63" s="42" t="s">
        <v>215</v>
      </c>
      <c r="G63" s="23" t="s">
        <v>313</v>
      </c>
      <c r="H63" s="24">
        <v>820</v>
      </c>
      <c r="I63" s="24">
        <v>730</v>
      </c>
      <c r="J63" s="24">
        <v>730</v>
      </c>
      <c r="K63" s="24">
        <v>750</v>
      </c>
      <c r="L63" s="25">
        <v>750</v>
      </c>
      <c r="M63" s="25"/>
      <c r="N63" s="25"/>
      <c r="O63" s="25"/>
      <c r="P63" s="32"/>
      <c r="Q63" s="28">
        <f t="shared" si="1"/>
        <v>820</v>
      </c>
      <c r="R63" s="28">
        <f t="shared" si="2"/>
        <v>730</v>
      </c>
      <c r="S63" s="41">
        <f aca="true" t="shared" si="5" ref="S63:S72">(SUM(H63:O63)-R63)/(COUNTA(H63:O63)-1)</f>
        <v>762.5</v>
      </c>
      <c r="T63" s="29">
        <f t="shared" si="3"/>
        <v>760</v>
      </c>
    </row>
    <row r="64" spans="1:20" ht="35.25" customHeight="1">
      <c r="A64" s="9">
        <v>60</v>
      </c>
      <c r="B64" s="240"/>
      <c r="C64" s="21" t="s">
        <v>317</v>
      </c>
      <c r="D64" s="22" t="s">
        <v>318</v>
      </c>
      <c r="E64" s="23" t="s">
        <v>313</v>
      </c>
      <c r="F64" s="44">
        <v>1200</v>
      </c>
      <c r="G64" s="23" t="s">
        <v>313</v>
      </c>
      <c r="H64" s="24">
        <v>1650</v>
      </c>
      <c r="I64" s="24">
        <v>1400</v>
      </c>
      <c r="J64" s="24"/>
      <c r="K64" s="24">
        <v>1500</v>
      </c>
      <c r="L64" s="25"/>
      <c r="M64" s="25"/>
      <c r="N64" s="25"/>
      <c r="O64" s="25"/>
      <c r="P64" s="22"/>
      <c r="Q64" s="28">
        <f t="shared" si="1"/>
        <v>1650</v>
      </c>
      <c r="R64" s="28">
        <f t="shared" si="2"/>
        <v>1400</v>
      </c>
      <c r="S64" s="41">
        <f t="shared" si="5"/>
        <v>1575</v>
      </c>
      <c r="T64" s="29">
        <f t="shared" si="3"/>
        <v>1570</v>
      </c>
    </row>
    <row r="65" spans="1:20" ht="35.25" customHeight="1">
      <c r="A65" s="9">
        <v>61</v>
      </c>
      <c r="B65" s="240"/>
      <c r="C65" s="21" t="s">
        <v>317</v>
      </c>
      <c r="D65" s="22" t="s">
        <v>319</v>
      </c>
      <c r="E65" s="39" t="s">
        <v>320</v>
      </c>
      <c r="F65" s="42" t="s">
        <v>215</v>
      </c>
      <c r="G65" s="39" t="s">
        <v>320</v>
      </c>
      <c r="H65" s="24">
        <v>2580</v>
      </c>
      <c r="I65" s="24">
        <v>2580</v>
      </c>
      <c r="J65" s="24">
        <v>2550</v>
      </c>
      <c r="K65" s="24">
        <v>2650</v>
      </c>
      <c r="L65" s="25">
        <v>2550</v>
      </c>
      <c r="M65" s="25"/>
      <c r="N65" s="25">
        <v>2550</v>
      </c>
      <c r="O65" s="25"/>
      <c r="P65" s="56"/>
      <c r="Q65" s="28">
        <f t="shared" si="1"/>
        <v>2650</v>
      </c>
      <c r="R65" s="28">
        <f t="shared" si="2"/>
        <v>2550</v>
      </c>
      <c r="S65" s="41">
        <f t="shared" si="5"/>
        <v>2582</v>
      </c>
      <c r="T65" s="29">
        <f t="shared" si="3"/>
        <v>2580</v>
      </c>
    </row>
    <row r="66" spans="1:20" ht="35.25" customHeight="1">
      <c r="A66" s="9">
        <v>62</v>
      </c>
      <c r="B66" s="240"/>
      <c r="C66" s="21" t="s">
        <v>321</v>
      </c>
      <c r="D66" s="22" t="s">
        <v>312</v>
      </c>
      <c r="E66" s="23" t="s">
        <v>313</v>
      </c>
      <c r="F66" s="44" t="s">
        <v>215</v>
      </c>
      <c r="G66" s="23" t="s">
        <v>313</v>
      </c>
      <c r="H66" s="31">
        <v>850</v>
      </c>
      <c r="I66" s="31">
        <v>750</v>
      </c>
      <c r="J66" s="31">
        <v>780</v>
      </c>
      <c r="K66" s="31">
        <v>810</v>
      </c>
      <c r="L66" s="38">
        <v>730</v>
      </c>
      <c r="M66" s="25">
        <v>780</v>
      </c>
      <c r="N66" s="26">
        <v>730</v>
      </c>
      <c r="O66" s="25">
        <v>810</v>
      </c>
      <c r="P66" s="32"/>
      <c r="Q66" s="28">
        <f t="shared" si="1"/>
        <v>850</v>
      </c>
      <c r="R66" s="28">
        <f t="shared" si="2"/>
        <v>730</v>
      </c>
      <c r="S66" s="41">
        <f t="shared" si="5"/>
        <v>787.1428571428571</v>
      </c>
      <c r="T66" s="29">
        <f t="shared" si="3"/>
        <v>780</v>
      </c>
    </row>
    <row r="67" spans="1:20" ht="35.25" customHeight="1">
      <c r="A67" s="9">
        <v>63</v>
      </c>
      <c r="B67" s="240"/>
      <c r="C67" s="21" t="s">
        <v>321</v>
      </c>
      <c r="D67" s="22" t="s">
        <v>318</v>
      </c>
      <c r="E67" s="23" t="s">
        <v>313</v>
      </c>
      <c r="F67" s="44" t="s">
        <v>215</v>
      </c>
      <c r="G67" s="23" t="s">
        <v>313</v>
      </c>
      <c r="H67" s="31">
        <v>1600</v>
      </c>
      <c r="I67" s="31">
        <v>1500</v>
      </c>
      <c r="J67" s="31">
        <v>1500</v>
      </c>
      <c r="K67" s="31">
        <v>1500</v>
      </c>
      <c r="L67" s="38"/>
      <c r="M67" s="25">
        <v>1500</v>
      </c>
      <c r="N67" s="25"/>
      <c r="O67" s="25">
        <v>1600</v>
      </c>
      <c r="P67" s="22"/>
      <c r="Q67" s="28">
        <f t="shared" si="1"/>
        <v>1600</v>
      </c>
      <c r="R67" s="28">
        <f t="shared" si="2"/>
        <v>1500</v>
      </c>
      <c r="S67" s="41">
        <f t="shared" si="5"/>
        <v>1540</v>
      </c>
      <c r="T67" s="29">
        <f t="shared" si="3"/>
        <v>1540</v>
      </c>
    </row>
    <row r="68" spans="1:20" ht="35.25" customHeight="1">
      <c r="A68" s="9">
        <v>64</v>
      </c>
      <c r="B68" s="240"/>
      <c r="C68" s="21" t="s">
        <v>321</v>
      </c>
      <c r="D68" s="22" t="s">
        <v>319</v>
      </c>
      <c r="E68" s="39" t="s">
        <v>320</v>
      </c>
      <c r="F68" s="42" t="s">
        <v>215</v>
      </c>
      <c r="G68" s="39" t="s">
        <v>320</v>
      </c>
      <c r="H68" s="31">
        <v>2580</v>
      </c>
      <c r="I68" s="31">
        <v>2480</v>
      </c>
      <c r="J68" s="31">
        <v>2480</v>
      </c>
      <c r="K68" s="31">
        <v>2550</v>
      </c>
      <c r="L68" s="25">
        <v>2480</v>
      </c>
      <c r="M68" s="25">
        <v>2480</v>
      </c>
      <c r="N68" s="25">
        <v>2480</v>
      </c>
      <c r="O68" s="25">
        <v>2550</v>
      </c>
      <c r="P68" s="56"/>
      <c r="Q68" s="28">
        <f t="shared" si="1"/>
        <v>2580</v>
      </c>
      <c r="R68" s="28">
        <f t="shared" si="2"/>
        <v>2480</v>
      </c>
      <c r="S68" s="41">
        <f t="shared" si="5"/>
        <v>2514.285714285714</v>
      </c>
      <c r="T68" s="29">
        <f t="shared" si="3"/>
        <v>2510</v>
      </c>
    </row>
    <row r="69" spans="1:20" ht="35.25" customHeight="1">
      <c r="A69" s="9">
        <v>65</v>
      </c>
      <c r="B69" s="240" t="s">
        <v>322</v>
      </c>
      <c r="C69" s="40" t="s">
        <v>406</v>
      </c>
      <c r="D69" s="39" t="s">
        <v>323</v>
      </c>
      <c r="E69" s="39" t="s">
        <v>324</v>
      </c>
      <c r="F69" s="42" t="s">
        <v>215</v>
      </c>
      <c r="G69" s="39" t="s">
        <v>320</v>
      </c>
      <c r="H69" s="31"/>
      <c r="I69" s="31">
        <v>2400</v>
      </c>
      <c r="J69" s="31">
        <v>1990</v>
      </c>
      <c r="K69" s="31">
        <v>2400</v>
      </c>
      <c r="L69" s="25">
        <v>3700</v>
      </c>
      <c r="M69" s="26">
        <v>1989</v>
      </c>
      <c r="N69" s="25">
        <v>3950</v>
      </c>
      <c r="O69" s="26">
        <v>1989</v>
      </c>
      <c r="P69" s="57"/>
      <c r="Q69" s="28">
        <f t="shared" si="1"/>
        <v>3950</v>
      </c>
      <c r="R69" s="28">
        <f t="shared" si="2"/>
        <v>1989</v>
      </c>
      <c r="S69" s="41">
        <f t="shared" si="5"/>
        <v>2738.1666666666665</v>
      </c>
      <c r="T69" s="29">
        <f t="shared" si="3"/>
        <v>2730</v>
      </c>
    </row>
    <row r="70" spans="1:20" ht="35.25" customHeight="1">
      <c r="A70" s="9">
        <v>66</v>
      </c>
      <c r="B70" s="240"/>
      <c r="C70" s="40" t="s">
        <v>407</v>
      </c>
      <c r="D70" s="39" t="s">
        <v>323</v>
      </c>
      <c r="E70" s="39" t="s">
        <v>324</v>
      </c>
      <c r="F70" s="42">
        <v>1970</v>
      </c>
      <c r="G70" s="39" t="s">
        <v>320</v>
      </c>
      <c r="H70" s="31">
        <v>2400</v>
      </c>
      <c r="I70" s="31">
        <v>2140</v>
      </c>
      <c r="J70" s="31">
        <v>1990</v>
      </c>
      <c r="K70" s="31">
        <v>1990</v>
      </c>
      <c r="L70" s="25">
        <v>2930</v>
      </c>
      <c r="M70" s="26">
        <v>1989</v>
      </c>
      <c r="N70" s="26">
        <v>1995</v>
      </c>
      <c r="O70" s="26">
        <v>1995</v>
      </c>
      <c r="P70" s="57"/>
      <c r="Q70" s="28">
        <f>MAX(H70:O70)</f>
        <v>2930</v>
      </c>
      <c r="R70" s="28">
        <f t="shared" si="2"/>
        <v>1989</v>
      </c>
      <c r="S70" s="41">
        <f t="shared" si="5"/>
        <v>2205.714285714286</v>
      </c>
      <c r="T70" s="29">
        <f t="shared" si="3"/>
        <v>2200</v>
      </c>
    </row>
    <row r="71" spans="1:20" ht="35.25" customHeight="1">
      <c r="A71" s="9">
        <v>67</v>
      </c>
      <c r="B71" s="240" t="s">
        <v>325</v>
      </c>
      <c r="C71" s="40" t="s">
        <v>326</v>
      </c>
      <c r="D71" s="30" t="s">
        <v>327</v>
      </c>
      <c r="E71" s="39" t="s">
        <v>328</v>
      </c>
      <c r="F71" s="42" t="s">
        <v>215</v>
      </c>
      <c r="G71" s="30" t="s">
        <v>328</v>
      </c>
      <c r="H71" s="31">
        <v>6100</v>
      </c>
      <c r="I71" s="31">
        <v>6625</v>
      </c>
      <c r="J71" s="31">
        <v>6640</v>
      </c>
      <c r="K71" s="31">
        <v>6940</v>
      </c>
      <c r="L71" s="25"/>
      <c r="M71" s="25">
        <v>4440</v>
      </c>
      <c r="N71" s="25"/>
      <c r="O71" s="25"/>
      <c r="P71" s="57"/>
      <c r="Q71" s="28">
        <f>MAX(H71:O71)</f>
        <v>6940</v>
      </c>
      <c r="R71" s="28">
        <f t="shared" si="2"/>
        <v>4440</v>
      </c>
      <c r="S71" s="41">
        <f t="shared" si="5"/>
        <v>6576.25</v>
      </c>
      <c r="T71" s="29">
        <f t="shared" si="3"/>
        <v>6570</v>
      </c>
    </row>
    <row r="72" spans="1:20" ht="35.25" customHeight="1">
      <c r="A72" s="9">
        <v>68</v>
      </c>
      <c r="B72" s="240"/>
      <c r="C72" s="40" t="s">
        <v>329</v>
      </c>
      <c r="D72" s="30" t="s">
        <v>327</v>
      </c>
      <c r="E72" s="39" t="s">
        <v>328</v>
      </c>
      <c r="F72" s="42">
        <v>6760</v>
      </c>
      <c r="G72" s="30" t="s">
        <v>403</v>
      </c>
      <c r="H72" s="58"/>
      <c r="I72" s="58"/>
      <c r="J72" s="58"/>
      <c r="K72" s="58"/>
      <c r="L72" s="25">
        <v>6580</v>
      </c>
      <c r="M72" s="25"/>
      <c r="N72" s="25">
        <v>5925</v>
      </c>
      <c r="O72" s="25"/>
      <c r="P72" s="57"/>
      <c r="Q72" s="28">
        <f>MAX(H72:O72)</f>
        <v>6580</v>
      </c>
      <c r="R72" s="28">
        <f t="shared" si="2"/>
        <v>5925</v>
      </c>
      <c r="S72" s="41">
        <f t="shared" si="5"/>
        <v>6580</v>
      </c>
      <c r="T72" s="29">
        <f t="shared" si="3"/>
        <v>6580</v>
      </c>
    </row>
  </sheetData>
  <sheetProtection/>
  <mergeCells count="21">
    <mergeCell ref="B71:B72"/>
    <mergeCell ref="B44:B48"/>
    <mergeCell ref="B52:B53"/>
    <mergeCell ref="B57:B58"/>
    <mergeCell ref="B60:B62"/>
    <mergeCell ref="B63:B68"/>
    <mergeCell ref="B69:B70"/>
    <mergeCell ref="B54:B56"/>
    <mergeCell ref="B49:B51"/>
    <mergeCell ref="B23:B24"/>
    <mergeCell ref="B26:B27"/>
    <mergeCell ref="B28:B31"/>
    <mergeCell ref="B32:B37"/>
    <mergeCell ref="B38:B39"/>
    <mergeCell ref="B40:B43"/>
    <mergeCell ref="B1:R1"/>
    <mergeCell ref="C2:R2"/>
    <mergeCell ref="B5:B15"/>
    <mergeCell ref="B16:B17"/>
    <mergeCell ref="B18:B19"/>
    <mergeCell ref="B20:B21"/>
  </mergeCells>
  <printOptions horizontalCentered="1"/>
  <pageMargins left="0.03937007874015748" right="0.03937007874015748" top="0.7480314960629921" bottom="0.7480314960629921" header="0.31496062992125984" footer="0.31496062992125984"/>
  <pageSetup fitToWidth="0" horizontalDpi="300" verticalDpi="300" orientation="portrait" paperSize="9" scale="39" r:id="rId3"/>
  <headerFooter alignWithMargins="0">
    <oddFooter>&amp;C&amp;P/&amp;N</oddFooter>
  </headerFooter>
  <rowBreaks count="2" manualBreakCount="2">
    <brk id="31" max="255" man="1"/>
    <brk id="5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보건소</dc:creator>
  <cp:keywords/>
  <dc:description/>
  <cp:lastModifiedBy>user</cp:lastModifiedBy>
  <cp:lastPrinted>2017-12-14T00:34:00Z</cp:lastPrinted>
  <dcterms:created xsi:type="dcterms:W3CDTF">2009-12-28T07:23:04Z</dcterms:created>
  <dcterms:modified xsi:type="dcterms:W3CDTF">2017-12-15T08:55:04Z</dcterms:modified>
  <cp:category/>
  <cp:version/>
  <cp:contentType/>
  <cp:contentStatus/>
</cp:coreProperties>
</file>