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9260" windowHeight="6660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<sst xmlns="http://schemas.openxmlformats.org/spreadsheetml/2006/main" count="95" uniqueCount="62">
  <si>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증감(B)-(A)</t>
  </si>
  <si>
    <t>액수</t>
  </si>
  <si>
    <t>비율(%)</t>
  </si>
  <si>
    <t>보조금수입</t>
  </si>
  <si>
    <t>경상보조금</t>
  </si>
  <si>
    <t>업무추진비</t>
  </si>
  <si>
    <t>운영비</t>
  </si>
  <si>
    <t>후원금수입</t>
  </si>
  <si>
    <t>재상조성비</t>
  </si>
  <si>
    <t>시설비</t>
  </si>
  <si>
    <t>잡수입</t>
  </si>
  <si>
    <t>잡지출</t>
  </si>
  <si>
    <t>(단위:천원)</t>
  </si>
  <si>
    <t>세     입</t>
  </si>
  <si>
    <t>세    출</t>
  </si>
  <si>
    <t>소 계</t>
  </si>
  <si>
    <t>예금이자수입</t>
  </si>
  <si>
    <t>기타잡수입</t>
  </si>
  <si>
    <t>시설장비유지비</t>
  </si>
  <si>
    <t>자산취득비</t>
  </si>
  <si>
    <t>직업재활사업비</t>
  </si>
  <si>
    <t>영양중식사업비</t>
  </si>
  <si>
    <t>홍보사업비</t>
  </si>
  <si>
    <t>송영서비스</t>
  </si>
  <si>
    <t>기타보조금</t>
  </si>
  <si>
    <t>자본보조금</t>
  </si>
  <si>
    <t>전입금</t>
  </si>
  <si>
    <t>법인전입금</t>
  </si>
  <si>
    <t>이월금</t>
  </si>
  <si>
    <t>전년도이월금</t>
  </si>
  <si>
    <t>사회적일자리</t>
  </si>
  <si>
    <t>자원개발사업비</t>
  </si>
  <si>
    <r>
      <t xml:space="preserve"> 가. 세입</t>
    </r>
    <r>
      <rPr>
        <b/>
        <sz val="14"/>
        <rFont val="맑은 고딕"/>
        <family val="3"/>
      </rPr>
      <t>·</t>
    </r>
    <r>
      <rPr>
        <b/>
        <sz val="14"/>
        <rFont val="돋움"/>
        <family val="3"/>
      </rPr>
      <t>세출 총괄</t>
    </r>
  </si>
  <si>
    <t>지정후원금</t>
  </si>
  <si>
    <t>비지정후원금</t>
  </si>
  <si>
    <t>구   분</t>
  </si>
  <si>
    <t>구    분</t>
  </si>
  <si>
    <t>후원금지출</t>
  </si>
  <si>
    <t>영양중식사업</t>
  </si>
  <si>
    <t>사회적일자리창출사업</t>
  </si>
  <si>
    <t>사업계획및평가</t>
  </si>
  <si>
    <t>보조금반환</t>
  </si>
  <si>
    <t>보조금이자반환</t>
  </si>
  <si>
    <t>합 계</t>
  </si>
  <si>
    <t>사업수입</t>
  </si>
  <si>
    <t>소 계</t>
  </si>
  <si>
    <t>직업재활사업</t>
  </si>
  <si>
    <t>인건비</t>
  </si>
  <si>
    <t>직업재활기금사업비</t>
  </si>
  <si>
    <t>직원전문교육비</t>
  </si>
  <si>
    <t xml:space="preserve"> 2. 카리타스보호작업장 세입 · 세출 예산서</t>
  </si>
  <si>
    <t>디자인개발사업</t>
  </si>
  <si>
    <t>사업개발비사업</t>
  </si>
  <si>
    <t>2012년 예산(A)</t>
  </si>
  <si>
    <t>2013년 예산(B)</t>
  </si>
  <si>
    <t>시도보조금</t>
  </si>
  <si>
    <t>시군구보조금</t>
  </si>
  <si>
    <t>국비보조금</t>
  </si>
  <si>
    <t>사   업   비</t>
  </si>
  <si>
    <t>잡   지   출</t>
  </si>
  <si>
    <t>사   무   비</t>
  </si>
  <si>
    <t>시   설   비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</si>
</sst>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\&quot;#,##0"/>
    <numFmt numFmtId="178" formatCode="#,##0_);[Red]\(#,##0\)"/>
    <numFmt numFmtId="179" formatCode="0.0%"/>
    <numFmt numFmtId="180" formatCode="#,##0;[Red]#,##0"/>
    <numFmt numFmtId="181" formatCode="#,##0.000"/>
    <numFmt numFmtId="182" formatCode="mm&quot;월&quot;\ dd&quot;일&quot;"/>
    <numFmt numFmtId="183" formatCode="0_ "/>
    <numFmt numFmtId="184" formatCode="&quot;\&quot;#,##0;[Red]&quot;\&quot;#,##0"/>
    <numFmt numFmtId="185" formatCode="[$-412]AM/PM\ h:mm:ss"/>
    <numFmt numFmtId="186" formatCode="[$-412]yyyy&quot;년&quot;\ m&quot;월&quot;\ d&quot;일&quot;\ dddd"/>
    <numFmt numFmtId="187" formatCode="0.0_ "/>
    <numFmt numFmtId="188" formatCode="#,##0_ "/>
    <numFmt numFmtId="189" formatCode="#,##0.0_ "/>
    <numFmt numFmtId="190" formatCode="0.0_);[Red]\(0.0\)"/>
    <numFmt numFmtId="191" formatCode="0_);[Red]\(0\)"/>
  </numFmts>
  <fonts count="27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4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188" fontId="5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 horizontal="right" vertical="center"/>
    </xf>
    <xf numFmtId="188" fontId="5" fillId="0" borderId="10" xfId="48" applyNumberFormat="1" applyFont="1" applyBorder="1" applyAlignment="1">
      <alignment horizontal="right" vertical="center"/>
    </xf>
    <xf numFmtId="188" fontId="4" fillId="0" borderId="10" xfId="48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178" fontId="8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188" fontId="2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top"/>
    </xf>
    <xf numFmtId="188" fontId="2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15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distributed" vertical="top"/>
    </xf>
    <xf numFmtId="0" fontId="2" fillId="0" borderId="15" xfId="0" applyFont="1" applyBorder="1" applyAlignment="1">
      <alignment horizontal="distributed" vertical="top"/>
    </xf>
    <xf numFmtId="0" fontId="1" fillId="0" borderId="11" xfId="0" applyFont="1" applyBorder="1" applyAlignment="1">
      <alignment horizontal="distributed" vertical="top"/>
    </xf>
    <xf numFmtId="0" fontId="1" fillId="0" borderId="14" xfId="0" applyFont="1" applyBorder="1" applyAlignment="1">
      <alignment horizontal="distributed" vertical="top"/>
    </xf>
    <xf numFmtId="0" fontId="1" fillId="0" borderId="15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justify" wrapText="1"/>
    </xf>
    <xf numFmtId="0" fontId="4" fillId="0" borderId="14" xfId="0" applyFont="1" applyBorder="1" applyAlignment="1">
      <alignment horizontal="distributed" vertical="justify" wrapText="1"/>
    </xf>
    <xf numFmtId="0" fontId="4" fillId="0" borderId="15" xfId="0" applyFont="1" applyBorder="1" applyAlignment="1">
      <alignment horizontal="distributed" vertical="justify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top" wrapText="1"/>
    </xf>
    <xf numFmtId="0" fontId="4" fillId="0" borderId="14" xfId="0" applyFont="1" applyBorder="1" applyAlignment="1">
      <alignment horizontal="distributed" vertical="top" wrapText="1"/>
    </xf>
    <xf numFmtId="0" fontId="4" fillId="0" borderId="15" xfId="0" applyFont="1" applyBorder="1" applyAlignment="1">
      <alignment horizontal="distributed"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top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N25" sqref="N25"/>
    </sheetView>
  </sheetViews>
  <sheetFormatPr defaultColWidth="8.88671875" defaultRowHeight="13.5"/>
  <cols>
    <col min="1" max="2" width="8.3359375" style="1" customWidth="1"/>
    <col min="3" max="3" width="8.4453125" style="1" customWidth="1"/>
    <col min="4" max="7" width="8.3359375" style="1" customWidth="1"/>
    <col min="8" max="8" width="7.4453125" style="1" customWidth="1"/>
    <col min="9" max="9" width="7.21484375" style="1" customWidth="1"/>
    <col min="10" max="10" width="9.5546875" style="1" customWidth="1"/>
    <col min="11" max="11" width="9.10546875" style="1" customWidth="1"/>
    <col min="12" max="12" width="9.21484375" style="1" customWidth="1"/>
    <col min="13" max="13" width="8.4453125" style="1" customWidth="1"/>
    <col min="14" max="14" width="8.77734375" style="1" customWidth="1"/>
    <col min="15" max="16384" width="8.88671875" style="1" customWidth="1"/>
  </cols>
  <sheetData>
    <row r="1" spans="1:14" ht="18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 customHeight="1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2.75" customHeight="1">
      <c r="A4" s="66" t="s">
        <v>12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>
      <c r="A5" s="67" t="s">
        <v>13</v>
      </c>
      <c r="B5" s="67"/>
      <c r="C5" s="67"/>
      <c r="D5" s="68"/>
      <c r="E5" s="68"/>
      <c r="F5" s="67"/>
      <c r="G5" s="67"/>
      <c r="H5" s="67" t="s">
        <v>14</v>
      </c>
      <c r="I5" s="67"/>
      <c r="J5" s="67"/>
      <c r="K5" s="68"/>
      <c r="L5" s="68"/>
      <c r="M5" s="67"/>
      <c r="N5" s="67"/>
    </row>
    <row r="6" spans="1:14" ht="15" customHeight="1">
      <c r="A6" s="50" t="s">
        <v>35</v>
      </c>
      <c r="B6" s="51"/>
      <c r="C6" s="52"/>
      <c r="D6" s="57" t="s">
        <v>53</v>
      </c>
      <c r="E6" s="57" t="s">
        <v>54</v>
      </c>
      <c r="F6" s="56" t="s">
        <v>0</v>
      </c>
      <c r="G6" s="56"/>
      <c r="H6" s="50" t="s">
        <v>36</v>
      </c>
      <c r="I6" s="51"/>
      <c r="J6" s="52"/>
      <c r="K6" s="57" t="s">
        <v>53</v>
      </c>
      <c r="L6" s="57" t="s">
        <v>54</v>
      </c>
      <c r="M6" s="69" t="s">
        <v>0</v>
      </c>
      <c r="N6" s="70"/>
    </row>
    <row r="7" spans="1:14" ht="15" customHeight="1">
      <c r="A7" s="53"/>
      <c r="B7" s="54"/>
      <c r="C7" s="55"/>
      <c r="D7" s="57"/>
      <c r="E7" s="57"/>
      <c r="F7" s="3" t="s">
        <v>1</v>
      </c>
      <c r="G7" s="3" t="s">
        <v>2</v>
      </c>
      <c r="H7" s="53"/>
      <c r="I7" s="54"/>
      <c r="J7" s="55"/>
      <c r="K7" s="57"/>
      <c r="L7" s="57"/>
      <c r="M7" s="4" t="s">
        <v>1</v>
      </c>
      <c r="N7" s="4" t="s">
        <v>2</v>
      </c>
    </row>
    <row r="8" spans="1:14" ht="15" customHeight="1">
      <c r="A8" s="46" t="s">
        <v>43</v>
      </c>
      <c r="B8" s="46"/>
      <c r="C8" s="46"/>
      <c r="D8" s="13">
        <f>D9+D14+D28+D21+D23+D25</f>
        <v>1315378</v>
      </c>
      <c r="E8" s="13">
        <f>E9+E14+E28+E21+E23+E25</f>
        <v>1617585</v>
      </c>
      <c r="F8" s="13">
        <f>E8-D8</f>
        <v>302207</v>
      </c>
      <c r="G8" s="21">
        <f aca="true" t="shared" si="0" ref="G8:G13">F8/D8*100</f>
        <v>22.974916715955413</v>
      </c>
      <c r="H8" s="58" t="s">
        <v>43</v>
      </c>
      <c r="I8" s="46"/>
      <c r="J8" s="46"/>
      <c r="K8" s="15">
        <f>K9+K13+K17+K29+K31+K34</f>
        <v>1315378</v>
      </c>
      <c r="L8" s="15">
        <f>L9+L13+L17+L29+L31+L34</f>
        <v>1617585</v>
      </c>
      <c r="M8" s="13">
        <f aca="true" t="shared" si="1" ref="M8:M16">L8-K8</f>
        <v>302207</v>
      </c>
      <c r="N8" s="21">
        <f>M8/K8*100</f>
        <v>22.974916715955413</v>
      </c>
    </row>
    <row r="9" spans="1:14" ht="15" customHeight="1">
      <c r="A9" s="47" t="s">
        <v>44</v>
      </c>
      <c r="B9" s="46" t="s">
        <v>45</v>
      </c>
      <c r="C9" s="46"/>
      <c r="D9" s="13">
        <f>D10+D11+D12+D13</f>
        <v>611836</v>
      </c>
      <c r="E9" s="13">
        <f>E10+E11+E12+E13</f>
        <v>862476</v>
      </c>
      <c r="F9" s="13">
        <f>E9-D9</f>
        <v>250640</v>
      </c>
      <c r="G9" s="21">
        <f t="shared" si="0"/>
        <v>40.96522597558823</v>
      </c>
      <c r="H9" s="59" t="s">
        <v>60</v>
      </c>
      <c r="I9" s="46" t="s">
        <v>45</v>
      </c>
      <c r="J9" s="46"/>
      <c r="K9" s="15">
        <f>K10+K11+K12</f>
        <v>244500</v>
      </c>
      <c r="L9" s="15">
        <f>L10+L11+L12</f>
        <v>297648</v>
      </c>
      <c r="M9" s="13">
        <f t="shared" si="1"/>
        <v>53148</v>
      </c>
      <c r="N9" s="21">
        <f aca="true" t="shared" si="2" ref="N9:N14">M9/K9*100</f>
        <v>21.737423312883436</v>
      </c>
    </row>
    <row r="10" spans="1:14" ht="15" customHeight="1">
      <c r="A10" s="48"/>
      <c r="B10" s="40" t="s">
        <v>44</v>
      </c>
      <c r="C10" s="7" t="s">
        <v>46</v>
      </c>
      <c r="D10" s="14">
        <v>537679</v>
      </c>
      <c r="E10" s="14">
        <v>787836</v>
      </c>
      <c r="F10" s="14">
        <f aca="true" t="shared" si="3" ref="F10:F29">E10-D10</f>
        <v>250157</v>
      </c>
      <c r="G10" s="20">
        <f t="shared" si="0"/>
        <v>46.52534318803598</v>
      </c>
      <c r="H10" s="60"/>
      <c r="I10" s="2" t="s">
        <v>47</v>
      </c>
      <c r="J10" s="2" t="s">
        <v>47</v>
      </c>
      <c r="K10" s="16">
        <v>215770</v>
      </c>
      <c r="L10" s="16">
        <v>261403</v>
      </c>
      <c r="M10" s="14">
        <f t="shared" si="1"/>
        <v>45633</v>
      </c>
      <c r="N10" s="20">
        <f>M10/K10*100</f>
        <v>21.148908560040784</v>
      </c>
    </row>
    <row r="11" spans="1:14" ht="15" customHeight="1">
      <c r="A11" s="48"/>
      <c r="B11" s="41"/>
      <c r="C11" s="7" t="s">
        <v>38</v>
      </c>
      <c r="D11" s="14">
        <v>19800</v>
      </c>
      <c r="E11" s="14">
        <v>16800</v>
      </c>
      <c r="F11" s="14">
        <f t="shared" si="3"/>
        <v>-3000</v>
      </c>
      <c r="G11" s="20">
        <f t="shared" si="0"/>
        <v>-15.151515151515152</v>
      </c>
      <c r="H11" s="60"/>
      <c r="I11" s="5" t="s">
        <v>5</v>
      </c>
      <c r="J11" s="2" t="s">
        <v>5</v>
      </c>
      <c r="K11" s="16">
        <v>3200</v>
      </c>
      <c r="L11" s="16">
        <v>3000</v>
      </c>
      <c r="M11" s="14">
        <f t="shared" si="1"/>
        <v>-200</v>
      </c>
      <c r="N11" s="20">
        <f t="shared" si="2"/>
        <v>-6.25</v>
      </c>
    </row>
    <row r="12" spans="1:14" ht="15" customHeight="1">
      <c r="A12" s="48"/>
      <c r="B12" s="41"/>
      <c r="C12" s="2" t="s">
        <v>23</v>
      </c>
      <c r="D12" s="14">
        <v>23760</v>
      </c>
      <c r="E12" s="14">
        <v>25200</v>
      </c>
      <c r="F12" s="14">
        <f t="shared" si="3"/>
        <v>1440</v>
      </c>
      <c r="G12" s="20">
        <f t="shared" si="0"/>
        <v>6.0606060606060606</v>
      </c>
      <c r="H12" s="61"/>
      <c r="I12" s="2" t="s">
        <v>6</v>
      </c>
      <c r="J12" s="2" t="s">
        <v>6</v>
      </c>
      <c r="K12" s="16">
        <v>25530</v>
      </c>
      <c r="L12" s="16">
        <v>33245</v>
      </c>
      <c r="M12" s="14">
        <f t="shared" si="1"/>
        <v>7715</v>
      </c>
      <c r="N12" s="20">
        <f t="shared" si="2"/>
        <v>30.21934978456717</v>
      </c>
    </row>
    <row r="13" spans="1:14" ht="15" customHeight="1">
      <c r="A13" s="49"/>
      <c r="B13" s="42"/>
      <c r="C13" s="2" t="s">
        <v>39</v>
      </c>
      <c r="D13" s="14">
        <v>30597</v>
      </c>
      <c r="E13" s="14">
        <v>32640</v>
      </c>
      <c r="F13" s="14">
        <f t="shared" si="3"/>
        <v>2043</v>
      </c>
      <c r="G13" s="20">
        <f t="shared" si="0"/>
        <v>6.677125208353759</v>
      </c>
      <c r="H13" s="59" t="s">
        <v>8</v>
      </c>
      <c r="I13" s="46" t="s">
        <v>15</v>
      </c>
      <c r="J13" s="46"/>
      <c r="K13" s="15">
        <f>K14+K15+K16</f>
        <v>231700</v>
      </c>
      <c r="L13" s="15">
        <f>L14+L15+L16</f>
        <v>333479</v>
      </c>
      <c r="M13" s="13">
        <f t="shared" si="1"/>
        <v>101779</v>
      </c>
      <c r="N13" s="21">
        <f t="shared" si="2"/>
        <v>43.927060854553304</v>
      </c>
    </row>
    <row r="14" spans="1:14" ht="15" customHeight="1">
      <c r="A14" s="43" t="s">
        <v>3</v>
      </c>
      <c r="B14" s="64" t="s">
        <v>15</v>
      </c>
      <c r="C14" s="58"/>
      <c r="D14" s="13">
        <f>D15+D19+D20</f>
        <v>431646</v>
      </c>
      <c r="E14" s="13">
        <f>SUM(E15:E20)</f>
        <v>710549</v>
      </c>
      <c r="F14" s="13">
        <f t="shared" si="3"/>
        <v>278903</v>
      </c>
      <c r="G14" s="21">
        <f aca="true" t="shared" si="4" ref="G14:G28">F14/D14*100</f>
        <v>64.61382707125748</v>
      </c>
      <c r="H14" s="60"/>
      <c r="I14" s="59" t="s">
        <v>61</v>
      </c>
      <c r="J14" s="2" t="s">
        <v>9</v>
      </c>
      <c r="K14" s="16">
        <v>160000</v>
      </c>
      <c r="L14" s="16">
        <v>3000</v>
      </c>
      <c r="M14" s="14">
        <f t="shared" si="1"/>
        <v>-157000</v>
      </c>
      <c r="N14" s="20">
        <f t="shared" si="2"/>
        <v>-98.125</v>
      </c>
    </row>
    <row r="15" spans="1:14" ht="15" customHeight="1">
      <c r="A15" s="44"/>
      <c r="B15" s="34" t="s">
        <v>3</v>
      </c>
      <c r="C15" s="2" t="s">
        <v>4</v>
      </c>
      <c r="D15" s="14">
        <v>242086</v>
      </c>
      <c r="E15" s="14">
        <v>0</v>
      </c>
      <c r="F15" s="14">
        <f t="shared" si="3"/>
        <v>-242086</v>
      </c>
      <c r="G15" s="20">
        <f t="shared" si="4"/>
        <v>-100</v>
      </c>
      <c r="H15" s="60"/>
      <c r="I15" s="60"/>
      <c r="J15" s="6" t="s">
        <v>19</v>
      </c>
      <c r="K15" s="16">
        <v>70000</v>
      </c>
      <c r="L15" s="16">
        <v>328779</v>
      </c>
      <c r="M15" s="14">
        <f t="shared" si="1"/>
        <v>258779</v>
      </c>
      <c r="N15" s="20">
        <f>M15/K15*100</f>
        <v>369.68428571428575</v>
      </c>
    </row>
    <row r="16" spans="1:14" ht="15" customHeight="1">
      <c r="A16" s="44"/>
      <c r="B16" s="35"/>
      <c r="C16" s="2" t="s">
        <v>57</v>
      </c>
      <c r="D16" s="14">
        <v>0</v>
      </c>
      <c r="E16" s="14">
        <v>164389</v>
      </c>
      <c r="F16" s="14">
        <f t="shared" si="3"/>
        <v>164389</v>
      </c>
      <c r="G16" s="20">
        <v>0</v>
      </c>
      <c r="H16" s="61"/>
      <c r="I16" s="61"/>
      <c r="J16" s="6" t="s">
        <v>18</v>
      </c>
      <c r="K16" s="16">
        <v>1700</v>
      </c>
      <c r="L16" s="16">
        <v>1700</v>
      </c>
      <c r="M16" s="14">
        <f t="shared" si="1"/>
        <v>0</v>
      </c>
      <c r="N16" s="20">
        <f>M16/K16*100</f>
        <v>0</v>
      </c>
    </row>
    <row r="17" spans="1:14" ht="15" customHeight="1">
      <c r="A17" s="44"/>
      <c r="B17" s="35"/>
      <c r="C17" s="2" t="s">
        <v>55</v>
      </c>
      <c r="D17" s="14">
        <v>0</v>
      </c>
      <c r="E17" s="14">
        <v>82194</v>
      </c>
      <c r="F17" s="14">
        <f t="shared" si="3"/>
        <v>82194</v>
      </c>
      <c r="G17" s="20">
        <v>0</v>
      </c>
      <c r="H17" s="59" t="s">
        <v>58</v>
      </c>
      <c r="I17" s="58" t="s">
        <v>15</v>
      </c>
      <c r="J17" s="46"/>
      <c r="K17" s="15">
        <f>SUM(K18:K28)</f>
        <v>814041</v>
      </c>
      <c r="L17" s="15">
        <f>SUM(L18:L28)</f>
        <v>969558</v>
      </c>
      <c r="M17" s="13">
        <f aca="true" t="shared" si="5" ref="M17:M30">L17-K17</f>
        <v>155517</v>
      </c>
      <c r="N17" s="21">
        <f aca="true" t="shared" si="6" ref="N17:N24">M17/K17*100</f>
        <v>19.10432029836335</v>
      </c>
    </row>
    <row r="18" spans="1:14" ht="15" customHeight="1">
      <c r="A18" s="44"/>
      <c r="B18" s="35"/>
      <c r="C18" s="22" t="s">
        <v>56</v>
      </c>
      <c r="D18" s="14">
        <v>0</v>
      </c>
      <c r="E18" s="14">
        <v>367966</v>
      </c>
      <c r="F18" s="14">
        <f t="shared" si="3"/>
        <v>367966</v>
      </c>
      <c r="G18" s="20">
        <v>0</v>
      </c>
      <c r="H18" s="60"/>
      <c r="I18" s="59" t="s">
        <v>58</v>
      </c>
      <c r="J18" s="5" t="s">
        <v>20</v>
      </c>
      <c r="K18" s="16">
        <v>571281</v>
      </c>
      <c r="L18" s="16">
        <v>803808</v>
      </c>
      <c r="M18" s="14">
        <f t="shared" si="5"/>
        <v>232527</v>
      </c>
      <c r="N18" s="20">
        <f t="shared" si="6"/>
        <v>40.7027364816964</v>
      </c>
    </row>
    <row r="19" spans="1:14" ht="15" customHeight="1">
      <c r="A19" s="44"/>
      <c r="B19" s="35"/>
      <c r="C19" s="2" t="s">
        <v>25</v>
      </c>
      <c r="D19" s="14">
        <v>70000</v>
      </c>
      <c r="E19" s="14">
        <v>0</v>
      </c>
      <c r="F19" s="14">
        <f t="shared" si="3"/>
        <v>-70000</v>
      </c>
      <c r="G19" s="20">
        <f t="shared" si="4"/>
        <v>-100</v>
      </c>
      <c r="H19" s="60"/>
      <c r="I19" s="60"/>
      <c r="J19" s="5" t="s">
        <v>49</v>
      </c>
      <c r="K19" s="16">
        <v>2900</v>
      </c>
      <c r="L19" s="16">
        <v>2900</v>
      </c>
      <c r="M19" s="14">
        <f t="shared" si="5"/>
        <v>0</v>
      </c>
      <c r="N19" s="20">
        <f t="shared" si="6"/>
        <v>0</v>
      </c>
    </row>
    <row r="20" spans="1:14" ht="15" customHeight="1">
      <c r="A20" s="45"/>
      <c r="B20" s="36"/>
      <c r="C20" s="9" t="s">
        <v>24</v>
      </c>
      <c r="D20" s="14">
        <v>119560</v>
      </c>
      <c r="E20" s="14">
        <v>96000</v>
      </c>
      <c r="F20" s="14">
        <f t="shared" si="3"/>
        <v>-23560</v>
      </c>
      <c r="G20" s="20">
        <f t="shared" si="4"/>
        <v>-19.705587152893944</v>
      </c>
      <c r="H20" s="60"/>
      <c r="I20" s="60"/>
      <c r="J20" s="6" t="s">
        <v>21</v>
      </c>
      <c r="K20" s="16">
        <v>12450</v>
      </c>
      <c r="L20" s="16">
        <v>13900</v>
      </c>
      <c r="M20" s="14">
        <f t="shared" si="5"/>
        <v>1450</v>
      </c>
      <c r="N20" s="20">
        <f t="shared" si="6"/>
        <v>11.646586345381527</v>
      </c>
    </row>
    <row r="21" spans="1:14" ht="15" customHeight="1">
      <c r="A21" s="38" t="s">
        <v>26</v>
      </c>
      <c r="B21" s="72" t="s">
        <v>15</v>
      </c>
      <c r="C21" s="73"/>
      <c r="D21" s="15">
        <f>D22</f>
        <v>0</v>
      </c>
      <c r="E21" s="15">
        <f>E22</f>
        <v>0</v>
      </c>
      <c r="F21" s="13">
        <f t="shared" si="3"/>
        <v>0</v>
      </c>
      <c r="G21" s="19">
        <v>0</v>
      </c>
      <c r="H21" s="60"/>
      <c r="I21" s="60"/>
      <c r="J21" s="6" t="s">
        <v>22</v>
      </c>
      <c r="K21" s="16">
        <v>100</v>
      </c>
      <c r="L21" s="16">
        <v>600</v>
      </c>
      <c r="M21" s="14">
        <f t="shared" si="5"/>
        <v>500</v>
      </c>
      <c r="N21" s="20">
        <f t="shared" si="6"/>
        <v>500</v>
      </c>
    </row>
    <row r="22" spans="1:14" ht="15" customHeight="1">
      <c r="A22" s="39"/>
      <c r="B22" s="2" t="s">
        <v>26</v>
      </c>
      <c r="C22" s="9" t="s">
        <v>27</v>
      </c>
      <c r="D22" s="16">
        <v>0</v>
      </c>
      <c r="E22" s="16">
        <v>0</v>
      </c>
      <c r="F22" s="14">
        <f t="shared" si="3"/>
        <v>0</v>
      </c>
      <c r="G22" s="25">
        <v>0</v>
      </c>
      <c r="H22" s="60"/>
      <c r="I22" s="60"/>
      <c r="J22" s="6" t="s">
        <v>31</v>
      </c>
      <c r="K22" s="16">
        <v>170</v>
      </c>
      <c r="L22" s="16">
        <v>580</v>
      </c>
      <c r="M22" s="14">
        <f t="shared" si="5"/>
        <v>410</v>
      </c>
      <c r="N22" s="20">
        <f t="shared" si="6"/>
        <v>241.17647058823528</v>
      </c>
    </row>
    <row r="23" spans="1:14" ht="15" customHeight="1">
      <c r="A23" s="38" t="s">
        <v>28</v>
      </c>
      <c r="B23" s="46" t="s">
        <v>15</v>
      </c>
      <c r="C23" s="64"/>
      <c r="D23" s="15">
        <f>D24</f>
        <v>236086</v>
      </c>
      <c r="E23" s="15">
        <f>E24</f>
        <v>14500</v>
      </c>
      <c r="F23" s="13">
        <f t="shared" si="3"/>
        <v>-221586</v>
      </c>
      <c r="G23" s="19">
        <f t="shared" si="4"/>
        <v>-93.85817032776191</v>
      </c>
      <c r="H23" s="60"/>
      <c r="I23" s="60"/>
      <c r="J23" s="6" t="s">
        <v>23</v>
      </c>
      <c r="K23" s="16">
        <v>15295</v>
      </c>
      <c r="L23" s="16">
        <v>18100</v>
      </c>
      <c r="M23" s="14">
        <f t="shared" si="5"/>
        <v>2805</v>
      </c>
      <c r="N23" s="20">
        <f t="shared" si="6"/>
        <v>18.339326577312846</v>
      </c>
    </row>
    <row r="24" spans="1:14" ht="15" customHeight="1">
      <c r="A24" s="39"/>
      <c r="B24" s="2" t="s">
        <v>28</v>
      </c>
      <c r="C24" s="10" t="s">
        <v>29</v>
      </c>
      <c r="D24" s="14">
        <v>236086</v>
      </c>
      <c r="E24" s="14">
        <v>14500</v>
      </c>
      <c r="F24" s="14">
        <f t="shared" si="3"/>
        <v>-221586</v>
      </c>
      <c r="G24" s="25">
        <f t="shared" si="4"/>
        <v>-93.85817032776191</v>
      </c>
      <c r="H24" s="60"/>
      <c r="I24" s="60"/>
      <c r="J24" s="6" t="s">
        <v>30</v>
      </c>
      <c r="K24" s="16">
        <v>132134</v>
      </c>
      <c r="L24" s="16">
        <v>129640</v>
      </c>
      <c r="M24" s="14">
        <f t="shared" si="5"/>
        <v>-2494</v>
      </c>
      <c r="N24" s="20">
        <f t="shared" si="6"/>
        <v>-1.8874778633811131</v>
      </c>
    </row>
    <row r="25" spans="1:14" ht="15" customHeight="1">
      <c r="A25" s="34" t="s">
        <v>7</v>
      </c>
      <c r="B25" s="46" t="s">
        <v>15</v>
      </c>
      <c r="C25" s="64"/>
      <c r="D25" s="17">
        <f>D26+D27</f>
        <v>21880</v>
      </c>
      <c r="E25" s="17">
        <f>E26+E27</f>
        <v>16800</v>
      </c>
      <c r="F25" s="13">
        <f t="shared" si="3"/>
        <v>-5080</v>
      </c>
      <c r="G25" s="19">
        <f t="shared" si="4"/>
        <v>-23.217550274223033</v>
      </c>
      <c r="H25" s="60"/>
      <c r="I25" s="60"/>
      <c r="J25" s="6" t="s">
        <v>40</v>
      </c>
      <c r="K25" s="16">
        <v>30</v>
      </c>
      <c r="L25" s="16">
        <v>30</v>
      </c>
      <c r="M25" s="14">
        <f t="shared" si="5"/>
        <v>0</v>
      </c>
      <c r="N25" s="20">
        <f>M25/K25*100</f>
        <v>0</v>
      </c>
    </row>
    <row r="26" spans="1:14" ht="15" customHeight="1">
      <c r="A26" s="35"/>
      <c r="B26" s="71" t="s">
        <v>7</v>
      </c>
      <c r="C26" s="5" t="s">
        <v>33</v>
      </c>
      <c r="D26" s="18">
        <v>20680</v>
      </c>
      <c r="E26" s="18">
        <v>12000</v>
      </c>
      <c r="F26" s="14">
        <f t="shared" si="3"/>
        <v>-8680</v>
      </c>
      <c r="G26" s="25">
        <f>F26/D26*100</f>
        <v>-41.97292069632495</v>
      </c>
      <c r="H26" s="60"/>
      <c r="I26" s="60"/>
      <c r="J26" s="31" t="s">
        <v>48</v>
      </c>
      <c r="K26" s="28">
        <v>60925</v>
      </c>
      <c r="L26" s="28">
        <v>0</v>
      </c>
      <c r="M26" s="14">
        <f t="shared" si="5"/>
        <v>-60925</v>
      </c>
      <c r="N26" s="20">
        <f>M26/K26*100</f>
        <v>-100</v>
      </c>
    </row>
    <row r="27" spans="1:14" ht="15" customHeight="1">
      <c r="A27" s="36"/>
      <c r="B27" s="71"/>
      <c r="C27" s="5" t="s">
        <v>34</v>
      </c>
      <c r="D27" s="18">
        <v>1200</v>
      </c>
      <c r="E27" s="18">
        <v>4800</v>
      </c>
      <c r="F27" s="14">
        <f t="shared" si="3"/>
        <v>3600</v>
      </c>
      <c r="G27" s="25">
        <f t="shared" si="4"/>
        <v>300</v>
      </c>
      <c r="H27" s="60"/>
      <c r="I27" s="60"/>
      <c r="J27" s="32" t="s">
        <v>52</v>
      </c>
      <c r="K27" s="28">
        <v>15756</v>
      </c>
      <c r="L27" s="28">
        <v>0</v>
      </c>
      <c r="M27" s="14">
        <f t="shared" si="5"/>
        <v>-15756</v>
      </c>
      <c r="N27" s="20">
        <f>M27/K27*100</f>
        <v>-100</v>
      </c>
    </row>
    <row r="28" spans="1:14" ht="15" customHeight="1">
      <c r="A28" s="27" t="s">
        <v>10</v>
      </c>
      <c r="B28" s="64" t="s">
        <v>15</v>
      </c>
      <c r="C28" s="58"/>
      <c r="D28" s="13">
        <f>D29+D30</f>
        <v>13930</v>
      </c>
      <c r="E28" s="13">
        <f>E29+E30</f>
        <v>13260</v>
      </c>
      <c r="F28" s="13">
        <f t="shared" si="3"/>
        <v>-670</v>
      </c>
      <c r="G28" s="19">
        <f t="shared" si="4"/>
        <v>-4.809763101220388</v>
      </c>
      <c r="H28" s="61"/>
      <c r="I28" s="61"/>
      <c r="J28" s="33" t="s">
        <v>51</v>
      </c>
      <c r="K28" s="30">
        <v>3000</v>
      </c>
      <c r="L28" s="28">
        <v>0</v>
      </c>
      <c r="M28" s="14">
        <f t="shared" si="5"/>
        <v>-3000</v>
      </c>
      <c r="N28" s="20">
        <f>M28/K28*100</f>
        <v>-100</v>
      </c>
    </row>
    <row r="29" spans="1:14" ht="15" customHeight="1">
      <c r="A29" s="22"/>
      <c r="B29" s="27" t="s">
        <v>10</v>
      </c>
      <c r="C29" s="5" t="s">
        <v>16</v>
      </c>
      <c r="D29" s="14">
        <v>30</v>
      </c>
      <c r="E29" s="14">
        <v>60</v>
      </c>
      <c r="F29" s="14">
        <f t="shared" si="3"/>
        <v>30</v>
      </c>
      <c r="G29" s="20">
        <f>F29/D29*100</f>
        <v>100</v>
      </c>
      <c r="H29" s="59" t="s">
        <v>59</v>
      </c>
      <c r="I29" s="46" t="s">
        <v>15</v>
      </c>
      <c r="J29" s="46"/>
      <c r="K29" s="15">
        <f>K30</f>
        <v>31</v>
      </c>
      <c r="L29" s="15">
        <f>L30</f>
        <v>40</v>
      </c>
      <c r="M29" s="13">
        <f t="shared" si="5"/>
        <v>9</v>
      </c>
      <c r="N29" s="21">
        <f aca="true" t="shared" si="7" ref="N29:N36">M29/K29*100</f>
        <v>29.03225806451613</v>
      </c>
    </row>
    <row r="30" spans="1:14" ht="15" customHeight="1">
      <c r="A30" s="29"/>
      <c r="B30" s="29"/>
      <c r="C30" s="5" t="s">
        <v>17</v>
      </c>
      <c r="D30" s="14">
        <v>13900</v>
      </c>
      <c r="E30" s="14">
        <v>13200</v>
      </c>
      <c r="F30" s="14">
        <f>E30-D30</f>
        <v>-700</v>
      </c>
      <c r="G30" s="20">
        <f>F30/D30*100</f>
        <v>-5.0359712230215825</v>
      </c>
      <c r="H30" s="61"/>
      <c r="I30" s="2" t="s">
        <v>11</v>
      </c>
      <c r="J30" s="2" t="s">
        <v>11</v>
      </c>
      <c r="K30" s="16">
        <v>31</v>
      </c>
      <c r="L30" s="16">
        <v>40</v>
      </c>
      <c r="M30" s="14">
        <f t="shared" si="5"/>
        <v>9</v>
      </c>
      <c r="N30" s="20">
        <f t="shared" si="7"/>
        <v>29.03225806451613</v>
      </c>
    </row>
    <row r="31" spans="1:14" ht="15" customHeight="1">
      <c r="A31" s="8"/>
      <c r="B31" s="8"/>
      <c r="C31" s="8"/>
      <c r="D31" s="8"/>
      <c r="E31" s="8"/>
      <c r="F31" s="8"/>
      <c r="G31" s="12"/>
      <c r="H31" s="62" t="s">
        <v>37</v>
      </c>
      <c r="I31" s="46" t="s">
        <v>15</v>
      </c>
      <c r="J31" s="46"/>
      <c r="K31" s="23">
        <f>K32+K33</f>
        <v>23089</v>
      </c>
      <c r="L31" s="23">
        <f>L32+L33</f>
        <v>16800</v>
      </c>
      <c r="M31" s="13">
        <f aca="true" t="shared" si="8" ref="M31:M36">L31-K31</f>
        <v>-6289</v>
      </c>
      <c r="N31" s="21">
        <f t="shared" si="7"/>
        <v>-27.238078738793366</v>
      </c>
    </row>
    <row r="32" spans="1:14" ht="15" customHeight="1">
      <c r="A32" s="8"/>
      <c r="B32" s="8"/>
      <c r="C32" s="8"/>
      <c r="D32" s="8"/>
      <c r="E32" s="8"/>
      <c r="F32" s="8"/>
      <c r="G32" s="12"/>
      <c r="H32" s="37"/>
      <c r="I32" s="62" t="s">
        <v>37</v>
      </c>
      <c r="J32" s="3" t="s">
        <v>33</v>
      </c>
      <c r="K32" s="24">
        <v>21410</v>
      </c>
      <c r="L32" s="24">
        <v>12000</v>
      </c>
      <c r="M32" s="14">
        <f t="shared" si="8"/>
        <v>-9410</v>
      </c>
      <c r="N32" s="20">
        <f t="shared" si="7"/>
        <v>-43.951424567958895</v>
      </c>
    </row>
    <row r="33" spans="1:14" ht="15" customHeight="1">
      <c r="A33" s="8"/>
      <c r="B33" s="8"/>
      <c r="C33" s="8"/>
      <c r="D33" s="8"/>
      <c r="E33" s="8"/>
      <c r="F33" s="8"/>
      <c r="G33" s="12"/>
      <c r="H33" s="63"/>
      <c r="I33" s="63"/>
      <c r="J33" s="3" t="s">
        <v>34</v>
      </c>
      <c r="K33" s="24">
        <v>1679</v>
      </c>
      <c r="L33" s="24">
        <v>4800</v>
      </c>
      <c r="M33" s="14">
        <f t="shared" si="8"/>
        <v>3121</v>
      </c>
      <c r="N33" s="20">
        <f t="shared" si="7"/>
        <v>185.8844550327576</v>
      </c>
    </row>
    <row r="34" spans="1:14" ht="15" customHeight="1">
      <c r="A34" s="8"/>
      <c r="B34" s="8"/>
      <c r="C34" s="8"/>
      <c r="D34" s="8"/>
      <c r="E34" s="8"/>
      <c r="F34" s="8"/>
      <c r="G34" s="12"/>
      <c r="H34" s="62" t="s">
        <v>41</v>
      </c>
      <c r="I34" s="46" t="s">
        <v>15</v>
      </c>
      <c r="J34" s="46"/>
      <c r="K34" s="23">
        <f>K35+K36</f>
        <v>2017</v>
      </c>
      <c r="L34" s="23">
        <f>L35+L36</f>
        <v>60</v>
      </c>
      <c r="M34" s="13">
        <f t="shared" si="8"/>
        <v>-1957</v>
      </c>
      <c r="N34" s="21">
        <f t="shared" si="7"/>
        <v>-97.0252850768468</v>
      </c>
    </row>
    <row r="35" spans="1:14" ht="15" customHeight="1">
      <c r="A35" s="8"/>
      <c r="B35" s="8"/>
      <c r="C35" s="8"/>
      <c r="D35" s="8"/>
      <c r="E35" s="8"/>
      <c r="F35" s="8"/>
      <c r="G35" s="12"/>
      <c r="H35" s="37"/>
      <c r="I35" s="62" t="s">
        <v>41</v>
      </c>
      <c r="J35" s="3" t="s">
        <v>41</v>
      </c>
      <c r="K35" s="24">
        <v>1965</v>
      </c>
      <c r="L35" s="24">
        <v>30</v>
      </c>
      <c r="M35" s="14">
        <f t="shared" si="8"/>
        <v>-1935</v>
      </c>
      <c r="N35" s="20">
        <f t="shared" si="7"/>
        <v>-98.47328244274809</v>
      </c>
    </row>
    <row r="36" spans="1:14" ht="15" customHeight="1">
      <c r="A36" s="8"/>
      <c r="B36" s="8"/>
      <c r="C36" s="8"/>
      <c r="D36" s="8"/>
      <c r="E36" s="8"/>
      <c r="F36" s="8"/>
      <c r="G36" s="12"/>
      <c r="H36" s="63"/>
      <c r="I36" s="63"/>
      <c r="J36" s="26" t="s">
        <v>42</v>
      </c>
      <c r="K36" s="24">
        <v>52</v>
      </c>
      <c r="L36" s="24">
        <v>30</v>
      </c>
      <c r="M36" s="14">
        <f t="shared" si="8"/>
        <v>-22</v>
      </c>
      <c r="N36" s="20">
        <f t="shared" si="7"/>
        <v>-42.30769230769231</v>
      </c>
    </row>
    <row r="37" ht="15" customHeight="1">
      <c r="A37" s="8"/>
    </row>
    <row r="38" ht="18" customHeight="1"/>
  </sheetData>
  <sheetProtection/>
  <mergeCells count="45">
    <mergeCell ref="I31:J31"/>
    <mergeCell ref="I32:I33"/>
    <mergeCell ref="B21:C21"/>
    <mergeCell ref="I17:J17"/>
    <mergeCell ref="I29:J29"/>
    <mergeCell ref="H17:H28"/>
    <mergeCell ref="I18:I28"/>
    <mergeCell ref="H34:H36"/>
    <mergeCell ref="A21:A22"/>
    <mergeCell ref="A23:A24"/>
    <mergeCell ref="A25:A27"/>
    <mergeCell ref="B23:C23"/>
    <mergeCell ref="B25:C25"/>
    <mergeCell ref="B26:B27"/>
    <mergeCell ref="H29:H30"/>
    <mergeCell ref="H31:H33"/>
    <mergeCell ref="I34:J34"/>
    <mergeCell ref="I35:I36"/>
    <mergeCell ref="B28:C28"/>
    <mergeCell ref="A1:N1"/>
    <mergeCell ref="A4:N4"/>
    <mergeCell ref="A5:G5"/>
    <mergeCell ref="H5:N5"/>
    <mergeCell ref="A3:N3"/>
    <mergeCell ref="M6:N6"/>
    <mergeCell ref="K6:K7"/>
    <mergeCell ref="L6:L7"/>
    <mergeCell ref="I9:J9"/>
    <mergeCell ref="H6:J7"/>
    <mergeCell ref="H8:J8"/>
    <mergeCell ref="H9:H12"/>
    <mergeCell ref="A6:C7"/>
    <mergeCell ref="I13:J13"/>
    <mergeCell ref="F6:G6"/>
    <mergeCell ref="D6:D7"/>
    <mergeCell ref="E6:E7"/>
    <mergeCell ref="B10:B13"/>
    <mergeCell ref="H13:H16"/>
    <mergeCell ref="I14:I16"/>
    <mergeCell ref="A14:A20"/>
    <mergeCell ref="B9:C9"/>
    <mergeCell ref="A9:A13"/>
    <mergeCell ref="A8:C8"/>
    <mergeCell ref="B15:B20"/>
    <mergeCell ref="B14:C14"/>
  </mergeCells>
  <printOptions/>
  <pageMargins left="0.7086614173228347" right="0.4724409448818898" top="0.5905511811023623" bottom="0.3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2012-12-05T01:19:22Z</cp:lastPrinted>
  <dcterms:created xsi:type="dcterms:W3CDTF">2007-04-18T08:01:50Z</dcterms:created>
  <dcterms:modified xsi:type="dcterms:W3CDTF">2013-02-14T01:33:10Z</dcterms:modified>
  <cp:category/>
  <cp:version/>
  <cp:contentType/>
  <cp:contentStatus/>
</cp:coreProperties>
</file>