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<sst xmlns="http://schemas.openxmlformats.org/spreadsheetml/2006/main" count="683" uniqueCount="291">
  <si>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</si>
  <si>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</si>
  <si>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</si>
  <si>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</si>
  <si>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</si>
  <si>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</si>
  <si>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</si>
  <si>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</si>
  <si>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</si>
  <si>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</si>
  <si>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</si>
  <si>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</si>
  <si>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</si>
  <si>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</si>
  <si>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</si>
  <si>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</si>
  <si>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</si>
  <si>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</si>
  <si>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</si>
  <si>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</si>
  <si>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</si>
  <si>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</si>
  <si>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</si>
  <si>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</si>
  <si>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</si>
  <si>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</si>
  <si>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</si>
  <si>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</si>
  <si>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</si>
  <si>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</si>
  <si>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</si>
  <si>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</si>
  <si>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</si>
  <si>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</si>
  <si>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</si>
  <si>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</si>
  <si>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</si>
  <si>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</si>
  <si>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</si>
  <si>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</si>
  <si>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</si>
  <si>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</si>
  <si>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</si>
  <si>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</si>
  <si>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</si>
  <si>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</si>
  <si>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</si>
  <si>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</si>
  <si>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</si>
  <si>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</si>
  <si>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</si>
  <si>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</si>
  <si>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</si>
  <si>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</si>
  <si>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</si>
  <si>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</si>
  <si>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</si>
  <si>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</si>
  <si>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</si>
  <si>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</si>
  <si>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</si>
  <si>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</si>
  <si>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</si>
  <si>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</si>
  <si>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</si>
  <si>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</si>
  <si>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</si>
  <si>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</si>
  <si>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</si>
  <si>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</si>
  <si>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</si>
  <si>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</si>
  <si>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</si>
  <si>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</si>
  <si>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</si>
  <si>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</si>
  <si>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</si>
  <si>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</si>
  <si>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</si>
  <si>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</si>
  <si>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</si>
  <si>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</si>
  <si>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</si>
  <si>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</si>
  <si>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</si>
  <si>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</si>
  <si>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</si>
  <si>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</si>
  <si>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</si>
  <si>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</si>
  <si>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</si>
  <si>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</si>
  <si>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</si>
  <si>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</si>
  <si>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</si>
  <si>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</si>
  <si>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</si>
  <si>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</si>
  <si>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</si>
  <si>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</si>
  <si>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</si>
  <si>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</si>
  <si>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</si>
  <si>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</si>
  <si>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</si>
  <si>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</si>
  <si>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</si>
  <si>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</si>
  <si>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</si>
  <si>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</si>
  <si>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</si>
  <si>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</si>
  <si>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</si>
  <si>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</si>
  <si>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</si>
  <si>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</si>
  <si>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</si>
  <si>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</si>
  <si>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</si>
  <si>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</si>
  <si>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</si>
  <si>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</si>
  <si>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</si>
  <si>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</si>
  <si>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</si>
  <si>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</si>
  <si>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</si>
  <si>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</si>
  <si>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</si>
  <si>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</si>
  <si>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</si>
  <si>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</si>
  <si>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</si>
  <si>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</si>
  <si>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</si>
  <si>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</si>
  <si>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</si>
  <si>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</si>
  <si>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</si>
  <si>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</si>
  <si>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</si>
  <si>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</si>
  <si>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</si>
  <si>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</si>
  <si>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</si>
  <si>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</si>
  <si>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</si>
  <si>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</si>
  <si>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</si>
  <si>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</si>
  <si>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</si>
  <si>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</si>
  <si>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</si>
  <si>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</si>
  <si>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</si>
  <si>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</si>
  <si>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</si>
  <si>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</si>
  <si>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</si>
  <si>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</si>
  <si>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</si>
  <si>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</si>
  <si>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</si>
  <si>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</si>
  <si>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</si>
  <si>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</si>
  <si>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</si>
  <si>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</si>
  <si>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</si>
  <si>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</si>
  <si>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</si>
  <si>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</si>
  <si>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</si>
  <si>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</si>
  <si>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</si>
  <si>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</si>
  <si>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</si>
  <si>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</si>
  <si>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</si>
  <si>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</si>
  <si>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</si>
  <si>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</si>
  <si>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</si>
  <si>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</si>
  <si>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</si>
  <si>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</si>
  <si>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</si>
  <si>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</si>
  <si>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</si>
  <si>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</si>
  <si>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</si>
  <si>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</si>
  <si>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</si>
  <si>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</si>
  <si>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</si>
  <si>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</si>
  <si>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</si>
  <si>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</si>
  <si>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</si>
  <si>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</si>
  <si>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</si>
  <si>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</si>
  <si>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</si>
  <si>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</si>
  <si>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</si>
  <si>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</si>
  <si>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</si>
  <si>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</si>
  <si>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</si>
  <si>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</si>
  <si>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</si>
  <si>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</si>
  <si>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</si>
  <si>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</si>
  <si>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</si>
  <si>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</si>
  <si>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</si>
  <si>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</si>
  <si>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</si>
  <si>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</si>
  <si>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</si>
  <si>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</si>
  <si>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</si>
  <si>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</si>
  <si>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</si>
  <si>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</si>
  <si>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</si>
  <si>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</si>
  <si>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</si>
  <si>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</si>
  <si>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</si>
  <si>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</si>
  <si>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</si>
  <si>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</si>
  <si>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</si>
  <si>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</si>
  <si>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</si>
  <si>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</si>
  <si>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</si>
  <si>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</si>
  <si>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</si>
  <si>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</si>
  <si>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</si>
  <si>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</si>
  <si>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</si>
  <si>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</si>
  <si>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>2009년 월별 차량등록 현황</t>
  </si>
  <si>
    <t>2009年 月別 民願處理 現況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</si>
  <si>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</si>
  <si>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</si>
  <si>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</si>
  <si>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</si>
  <si>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</si>
  <si>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</si>
  <si>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</si>
  <si>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</si>
  <si>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</si>
  <si>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</si>
  <si>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</si>
  <si>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</si>
  <si>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</si>
  <si>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</si>
  <si>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</si>
  <si>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</si>
  <si>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</si>
  <si>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</si>
  <si>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</si>
  <si>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</si>
  <si>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</si>
  <si>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</si>
  <si>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</si>
  <si>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</si>
  <si>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</si>
  <si>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</si>
  <si>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</si>
  <si>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</si>
  <si>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</si>
  <si>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</si>
  <si>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</si>
  <si>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</si>
  <si>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</si>
  <si>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</si>
  <si>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포항시 자동차 등록현황 (2009. 8. 31현재)</t>
  </si>
  <si>
    <t>포항시 남구 자동차 등록현황 (2009. 8. 31현재)</t>
  </si>
  <si>
    <t>포항시 북구 자동차 등록현황 (2009. 8. 31현재)</t>
  </si>
  <si>
    <t>2009년 민원처리 현황(8월)</t>
  </si>
  <si>
    <r>
      <t>경차 및 외제차 현황</t>
    </r>
    <r>
      <rPr>
        <b/>
        <u val="single"/>
        <sz val="14"/>
        <color indexed="10"/>
        <rFont val="돋움"/>
        <family val="3"/>
      </rPr>
      <t>(09.8.31현재)</t>
    </r>
  </si>
  <si>
    <t>09.8.31</t>
  </si>
  <si>
    <t>1,087(0.5%)</t>
  </si>
  <si>
    <t>16,750(8%)</t>
  </si>
  <si>
    <t>2009년 건설기계등록 현황(8월)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</si>
</sst>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78" fontId="0" fillId="0" borderId="8" xfId="0" applyNumberFormat="1" applyBorder="1" applyAlignment="1">
      <alignment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0" fontId="23" fillId="0" borderId="6" xfId="0" applyFont="1" applyBorder="1" applyAlignment="1">
      <alignment horizontal="center"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5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0" borderId="6" xfId="0" applyNumberFormat="1" applyFont="1" applyBorder="1" applyAlignment="1">
      <alignment/>
    </xf>
    <xf numFmtId="0" fontId="23" fillId="0" borderId="6" xfId="0" applyFont="1" applyBorder="1" applyAlignment="1">
      <alignment/>
    </xf>
    <xf numFmtId="0" fontId="0" fillId="0" borderId="6" xfId="0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0" fontId="23" fillId="4" borderId="5" xfId="0" applyFont="1" applyFill="1" applyBorder="1" applyAlignment="1">
      <alignment/>
    </xf>
    <xf numFmtId="0" fontId="23" fillId="4" borderId="6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4" borderId="6" xfId="0" applyNumberFormat="1" applyFont="1" applyFill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13" borderId="6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0" fontId="23" fillId="12" borderId="6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3" fontId="23" fillId="12" borderId="6" xfId="0" applyNumberFormat="1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3" fontId="23" fillId="3" borderId="6" xfId="0" applyNumberFormat="1" applyFont="1" applyFill="1" applyBorder="1" applyAlignment="1">
      <alignment/>
    </xf>
    <xf numFmtId="0" fontId="23" fillId="3" borderId="6" xfId="0" applyFont="1" applyFill="1" applyBorder="1" applyAlignment="1">
      <alignment/>
    </xf>
    <xf numFmtId="0" fontId="23" fillId="13" borderId="6" xfId="0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3" fontId="23" fillId="2" borderId="6" xfId="0" applyNumberFormat="1" applyFont="1" applyFill="1" applyBorder="1" applyAlignment="1">
      <alignment/>
    </xf>
    <xf numFmtId="3" fontId="33" fillId="0" borderId="5" xfId="0" applyNumberFormat="1" applyFont="1" applyBorder="1" applyAlignment="1">
      <alignment/>
    </xf>
    <xf numFmtId="0" fontId="33" fillId="0" borderId="5" xfId="0" applyFont="1" applyBorder="1" applyAlignment="1">
      <alignment/>
    </xf>
    <xf numFmtId="3" fontId="33" fillId="0" borderId="6" xfId="0" applyNumberFormat="1" applyFont="1" applyBorder="1" applyAlignment="1">
      <alignment/>
    </xf>
    <xf numFmtId="0" fontId="23" fillId="6" borderId="5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0" fontId="23" fillId="17" borderId="5" xfId="0" applyFont="1" applyFill="1" applyBorder="1" applyAlignment="1">
      <alignment/>
    </xf>
    <xf numFmtId="0" fontId="23" fillId="17" borderId="6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0" fontId="23" fillId="15" borderId="6" xfId="0" applyFont="1" applyFill="1" applyBorder="1" applyAlignment="1">
      <alignment/>
    </xf>
    <xf numFmtId="3" fontId="23" fillId="6" borderId="5" xfId="0" applyNumberFormat="1" applyFont="1" applyFill="1" applyBorder="1" applyAlignment="1">
      <alignment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28" t="s">
        <v>282</v>
      </c>
      <c r="B1" s="128"/>
      <c r="C1" s="128"/>
      <c r="D1" s="128"/>
      <c r="E1" s="128"/>
      <c r="F1" s="128"/>
      <c r="G1" s="128"/>
      <c r="H1" s="128"/>
    </row>
    <row r="2" spans="1:8" ht="13.5">
      <c r="A2" s="129" t="s">
        <v>220</v>
      </c>
      <c r="B2" s="129"/>
      <c r="C2" s="129"/>
      <c r="D2" s="129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30" t="s">
        <v>221</v>
      </c>
      <c r="B3" s="130"/>
      <c r="C3" s="130"/>
      <c r="D3" s="130"/>
      <c r="E3" s="9">
        <f>포항시남구!E3+포항시북구!E3</f>
        <v>204471</v>
      </c>
      <c r="F3" s="9">
        <f>포항시남구!F3+포항시북구!F3</f>
        <v>567</v>
      </c>
      <c r="G3" s="9">
        <f>포항시남구!G3+포항시북구!G3</f>
        <v>191596</v>
      </c>
      <c r="H3" s="9">
        <f>포항시남구!H3+포항시북구!H3</f>
        <v>12308</v>
      </c>
    </row>
    <row r="4" spans="1:8" ht="13.5">
      <c r="A4" s="131" t="s">
        <v>47</v>
      </c>
      <c r="B4" s="131"/>
      <c r="C4" s="131"/>
      <c r="D4" s="65" t="s">
        <v>223</v>
      </c>
      <c r="E4" s="66">
        <f>포항시남구!E4+포항시북구!E4</f>
        <v>154203</v>
      </c>
      <c r="F4" s="66">
        <f>포항시남구!F4+포항시북구!F4</f>
        <v>194</v>
      </c>
      <c r="G4" s="66">
        <f>포항시남구!G4+포항시북구!G4</f>
        <v>150004</v>
      </c>
      <c r="H4" s="66">
        <f>포항시남구!H4+포항시북구!H4</f>
        <v>4005</v>
      </c>
    </row>
    <row r="5" spans="1:8" ht="13.5">
      <c r="A5" s="132"/>
      <c r="B5" s="133" t="s">
        <v>48</v>
      </c>
      <c r="C5" s="133"/>
      <c r="D5" s="5" t="s">
        <v>225</v>
      </c>
      <c r="E5" s="17">
        <f>포항시남구!E5+포항시북구!E5</f>
        <v>120692</v>
      </c>
      <c r="F5" s="17">
        <f>포항시남구!F5+포항시북구!F5</f>
        <v>137</v>
      </c>
      <c r="G5" s="17">
        <f>포항시남구!G5+포항시북구!G5</f>
        <v>116676</v>
      </c>
      <c r="H5" s="17">
        <f>포항시남구!H5+포항시북구!H5</f>
        <v>3879</v>
      </c>
    </row>
    <row r="6" spans="1:8" ht="13.5">
      <c r="A6" s="132"/>
      <c r="B6" s="127"/>
      <c r="C6" s="134" t="s">
        <v>50</v>
      </c>
      <c r="D6" s="69" t="s">
        <v>225</v>
      </c>
      <c r="E6" s="70">
        <f>포항시남구!E6+포항시북구!E6</f>
        <v>119605</v>
      </c>
      <c r="F6" s="70">
        <f>포항시남구!F6+포항시북구!F6</f>
        <v>137</v>
      </c>
      <c r="G6" s="70">
        <f>포항시남구!G6+포항시북구!G6</f>
        <v>115594</v>
      </c>
      <c r="H6" s="70">
        <f>포항시남구!H6+포항시북구!H6</f>
        <v>3874</v>
      </c>
    </row>
    <row r="7" spans="1:8" ht="13.5">
      <c r="A7" s="132"/>
      <c r="B7" s="127"/>
      <c r="C7" s="134"/>
      <c r="D7" s="2" t="s">
        <v>51</v>
      </c>
      <c r="E7" s="10">
        <f>포항시남구!E7+포항시북구!E7</f>
        <v>13001</v>
      </c>
      <c r="F7" s="10">
        <f>포항시남구!F7+포항시북구!F7</f>
        <v>1</v>
      </c>
      <c r="G7" s="10">
        <f>포항시남구!G7+포항시북구!G7</f>
        <v>12993</v>
      </c>
      <c r="H7" s="10">
        <f>포항시남구!H7+포항시북구!H7</f>
        <v>7</v>
      </c>
    </row>
    <row r="8" spans="1:8" ht="13.5">
      <c r="A8" s="132"/>
      <c r="B8" s="127"/>
      <c r="C8" s="134"/>
      <c r="D8" s="2" t="s">
        <v>52</v>
      </c>
      <c r="E8" s="10">
        <f>포항시남구!E8+포항시북구!E8</f>
        <v>3747</v>
      </c>
      <c r="F8" s="10">
        <f>포항시남구!F8+포항시북구!F8</f>
        <v>4</v>
      </c>
      <c r="G8" s="10">
        <f>포항시남구!G8+포항시북구!G8</f>
        <v>3740</v>
      </c>
      <c r="H8" s="10">
        <f>포항시남구!H8+포항시북구!H8</f>
        <v>3</v>
      </c>
    </row>
    <row r="9" spans="1:8" ht="13.5">
      <c r="A9" s="132"/>
      <c r="B9" s="127"/>
      <c r="C9" s="134"/>
      <c r="D9" s="2" t="s">
        <v>53</v>
      </c>
      <c r="E9" s="10">
        <f>포항시남구!E9+포항시북구!E9</f>
        <v>34138</v>
      </c>
      <c r="F9" s="10">
        <f>포항시남구!F9+포항시북구!F9</f>
        <v>51</v>
      </c>
      <c r="G9" s="10">
        <f>포항시남구!G9+포항시북구!G9</f>
        <v>34055</v>
      </c>
      <c r="H9" s="10">
        <f>포항시남구!H9+포항시북구!H9</f>
        <v>32</v>
      </c>
    </row>
    <row r="10" spans="1:8" ht="13.5">
      <c r="A10" s="132"/>
      <c r="B10" s="127"/>
      <c r="C10" s="134"/>
      <c r="D10" s="2" t="s">
        <v>54</v>
      </c>
      <c r="E10" s="10">
        <f>포항시남구!E10+포항시북구!E10</f>
        <v>55720</v>
      </c>
      <c r="F10" s="10">
        <f>포항시남구!F10+포항시북구!F10</f>
        <v>78</v>
      </c>
      <c r="G10" s="10">
        <f>포항시남구!G10+포항시북구!G10</f>
        <v>52445</v>
      </c>
      <c r="H10" s="10">
        <f>포항시남구!H10+포항시북구!H10</f>
        <v>3197</v>
      </c>
    </row>
    <row r="11" spans="1:8" ht="13.5">
      <c r="A11" s="132"/>
      <c r="B11" s="127"/>
      <c r="C11" s="134"/>
      <c r="D11" s="2" t="s">
        <v>55</v>
      </c>
      <c r="E11" s="10">
        <f>포항시남구!E11+포항시북구!E11</f>
        <v>4026</v>
      </c>
      <c r="F11" s="10">
        <f>포항시남구!F11+포항시북구!F11</f>
        <v>1</v>
      </c>
      <c r="G11" s="10">
        <f>포항시남구!G11+포항시북구!G11</f>
        <v>4000</v>
      </c>
      <c r="H11" s="10">
        <f>포항시남구!H11+포항시북구!H11</f>
        <v>25</v>
      </c>
    </row>
    <row r="12" spans="1:8" ht="13.5">
      <c r="A12" s="132"/>
      <c r="B12" s="127"/>
      <c r="C12" s="134"/>
      <c r="D12" s="2" t="s">
        <v>56</v>
      </c>
      <c r="E12" s="10">
        <f>포항시남구!E12+포항시북구!E12</f>
        <v>6609</v>
      </c>
      <c r="F12" s="10">
        <f>포항시남구!F12+포항시북구!F12</f>
        <v>2</v>
      </c>
      <c r="G12" s="10">
        <f>포항시남구!G12+포항시북구!G12</f>
        <v>6054</v>
      </c>
      <c r="H12" s="10">
        <f>포항시남구!H12+포항시북구!H12</f>
        <v>553</v>
      </c>
    </row>
    <row r="13" spans="1:8" ht="13.5">
      <c r="A13" s="132"/>
      <c r="B13" s="127"/>
      <c r="C13" s="134"/>
      <c r="D13" s="2" t="s">
        <v>57</v>
      </c>
      <c r="E13" s="10">
        <f>포항시남구!E13+포항시북구!E13</f>
        <v>2007</v>
      </c>
      <c r="F13" s="10">
        <f>포항시남구!F13+포항시북구!F13</f>
        <v>0</v>
      </c>
      <c r="G13" s="10">
        <f>포항시남구!G13+포항시북구!G13</f>
        <v>1958</v>
      </c>
      <c r="H13" s="10">
        <f>포항시남구!H13+포항시북구!H13</f>
        <v>49</v>
      </c>
    </row>
    <row r="14" spans="1:8" ht="13.5">
      <c r="A14" s="132"/>
      <c r="B14" s="127"/>
      <c r="C14" s="134"/>
      <c r="D14" s="2" t="s">
        <v>58</v>
      </c>
      <c r="E14" s="10">
        <f>포항시남구!E14+포항시북구!E14</f>
        <v>290</v>
      </c>
      <c r="F14" s="10">
        <f>포항시남구!F14+포항시북구!F14</f>
        <v>0</v>
      </c>
      <c r="G14" s="10">
        <f>포항시남구!G14+포항시북구!G14</f>
        <v>282</v>
      </c>
      <c r="H14" s="10">
        <f>포항시남구!H14+포항시북구!H14</f>
        <v>8</v>
      </c>
    </row>
    <row r="15" spans="1:8" ht="13.5">
      <c r="A15" s="132"/>
      <c r="B15" s="127"/>
      <c r="C15" s="134"/>
      <c r="D15" s="2" t="s">
        <v>59</v>
      </c>
      <c r="E15" s="10">
        <f>포항시남구!E15+포항시북구!E15</f>
        <v>46</v>
      </c>
      <c r="F15" s="10">
        <f>포항시남구!F15+포항시북구!F15</f>
        <v>0</v>
      </c>
      <c r="G15" s="10">
        <f>포항시남구!G15+포항시북구!G15</f>
        <v>46</v>
      </c>
      <c r="H15" s="10">
        <f>포항시남구!H15+포항시북구!H15</f>
        <v>0</v>
      </c>
    </row>
    <row r="16" spans="1:8" ht="13.5">
      <c r="A16" s="132"/>
      <c r="B16" s="127"/>
      <c r="C16" s="134"/>
      <c r="D16" s="2" t="s">
        <v>60</v>
      </c>
      <c r="E16" s="10">
        <f>포항시남구!E16+포항시북구!E16</f>
        <v>21</v>
      </c>
      <c r="F16" s="10">
        <f>포항시남구!F16+포항시북구!F16</f>
        <v>0</v>
      </c>
      <c r="G16" s="10">
        <f>포항시남구!G16+포항시북구!G16</f>
        <v>21</v>
      </c>
      <c r="H16" s="10">
        <f>포항시남구!H16+포항시북구!H16</f>
        <v>0</v>
      </c>
    </row>
    <row r="17" spans="1:8" ht="13.5">
      <c r="A17" s="132"/>
      <c r="B17" s="127"/>
      <c r="C17" s="134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32"/>
      <c r="B18" s="127"/>
      <c r="C18" s="127" t="s">
        <v>62</v>
      </c>
      <c r="D18" s="71" t="s">
        <v>225</v>
      </c>
      <c r="E18" s="72">
        <f>포항시남구!E18+포항시북구!E18</f>
        <v>1087</v>
      </c>
      <c r="F18" s="72">
        <f>포항시남구!F18+포항시북구!F18</f>
        <v>0</v>
      </c>
      <c r="G18" s="72">
        <f>포항시남구!G18+포항시북구!G18</f>
        <v>1082</v>
      </c>
      <c r="H18" s="72">
        <f>포항시남구!H18+포항시북구!H18</f>
        <v>5</v>
      </c>
    </row>
    <row r="19" spans="1:8" ht="13.5">
      <c r="A19" s="132"/>
      <c r="B19" s="127"/>
      <c r="C19" s="127"/>
      <c r="D19" s="2" t="s">
        <v>51</v>
      </c>
      <c r="E19" s="10">
        <f>포항시남구!E19+포항시북구!E19</f>
        <v>2</v>
      </c>
      <c r="F19" s="10">
        <f>포항시남구!F19+포항시북구!F19</f>
        <v>0</v>
      </c>
      <c r="G19" s="10">
        <f>포항시남구!G19+포항시북구!G19</f>
        <v>2</v>
      </c>
      <c r="H19" s="10">
        <f>포항시남구!H19+포항시북구!H19</f>
        <v>0</v>
      </c>
    </row>
    <row r="20" spans="1:8" ht="13.5">
      <c r="A20" s="132"/>
      <c r="B20" s="127"/>
      <c r="C20" s="127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32"/>
      <c r="B21" s="127"/>
      <c r="C21" s="127"/>
      <c r="D21" s="2" t="s">
        <v>53</v>
      </c>
      <c r="E21" s="10">
        <f>포항시남구!E21+포항시북구!E21</f>
        <v>18</v>
      </c>
      <c r="F21" s="10">
        <f>포항시남구!F21+포항시북구!F21</f>
        <v>0</v>
      </c>
      <c r="G21" s="10">
        <f>포항시남구!G21+포항시북구!G21</f>
        <v>18</v>
      </c>
      <c r="H21" s="10">
        <f>포항시남구!H21+포항시북구!H21</f>
        <v>0</v>
      </c>
    </row>
    <row r="22" spans="1:8" ht="13.5">
      <c r="A22" s="132"/>
      <c r="B22" s="127"/>
      <c r="C22" s="127"/>
      <c r="D22" s="2" t="s">
        <v>54</v>
      </c>
      <c r="E22" s="10">
        <f>포항시남구!E22+포항시북구!E22</f>
        <v>277</v>
      </c>
      <c r="F22" s="10">
        <f>포항시남구!F22+포항시북구!F22</f>
        <v>0</v>
      </c>
      <c r="G22" s="10">
        <f>포항시남구!G22+포항시북구!G22</f>
        <v>277</v>
      </c>
      <c r="H22" s="10">
        <f>포항시남구!H22+포항시북구!H22</f>
        <v>0</v>
      </c>
    </row>
    <row r="23" spans="1:8" ht="13.5">
      <c r="A23" s="132"/>
      <c r="B23" s="127"/>
      <c r="C23" s="127"/>
      <c r="D23" s="2" t="s">
        <v>55</v>
      </c>
      <c r="E23" s="10">
        <f>포항시남구!E23+포항시북구!E23</f>
        <v>203</v>
      </c>
      <c r="F23" s="10">
        <f>포항시남구!F23+포항시북구!F23</f>
        <v>0</v>
      </c>
      <c r="G23" s="10">
        <f>포항시남구!G23+포항시북구!G23</f>
        <v>203</v>
      </c>
      <c r="H23" s="10">
        <f>포항시남구!H23+포항시북구!H23</f>
        <v>0</v>
      </c>
    </row>
    <row r="24" spans="1:8" ht="13.5">
      <c r="A24" s="132"/>
      <c r="B24" s="127"/>
      <c r="C24" s="127"/>
      <c r="D24" s="2" t="s">
        <v>56</v>
      </c>
      <c r="E24" s="10">
        <f>포항시남구!E24+포항시북구!E24</f>
        <v>260</v>
      </c>
      <c r="F24" s="10">
        <f>포항시남구!F24+포항시북구!F24</f>
        <v>0</v>
      </c>
      <c r="G24" s="10">
        <f>포항시남구!G24+포항시북구!G24</f>
        <v>258</v>
      </c>
      <c r="H24" s="10">
        <f>포항시남구!H24+포항시북구!H24</f>
        <v>2</v>
      </c>
    </row>
    <row r="25" spans="1:8" ht="13.5">
      <c r="A25" s="132"/>
      <c r="B25" s="127"/>
      <c r="C25" s="127"/>
      <c r="D25" s="2" t="s">
        <v>57</v>
      </c>
      <c r="E25" s="10">
        <f>포항시남구!E25+포항시북구!E25</f>
        <v>149</v>
      </c>
      <c r="F25" s="10">
        <f>포항시남구!F25+포항시북구!F25</f>
        <v>0</v>
      </c>
      <c r="G25" s="10">
        <f>포항시남구!G25+포항시북구!G25</f>
        <v>148</v>
      </c>
      <c r="H25" s="10">
        <f>포항시남구!H25+포항시북구!H25</f>
        <v>1</v>
      </c>
    </row>
    <row r="26" spans="1:8" ht="13.5">
      <c r="A26" s="132"/>
      <c r="B26" s="127"/>
      <c r="C26" s="127"/>
      <c r="D26" s="2" t="s">
        <v>58</v>
      </c>
      <c r="E26" s="10">
        <f>포항시남구!E26+포항시북구!E26</f>
        <v>86</v>
      </c>
      <c r="F26" s="10">
        <f>포항시남구!F26+포항시북구!F26</f>
        <v>0</v>
      </c>
      <c r="G26" s="10">
        <f>포항시남구!G26+포항시북구!G26</f>
        <v>84</v>
      </c>
      <c r="H26" s="10">
        <f>포항시남구!H26+포항시북구!H26</f>
        <v>2</v>
      </c>
    </row>
    <row r="27" spans="1:8" ht="13.5">
      <c r="A27" s="132"/>
      <c r="B27" s="127"/>
      <c r="C27" s="127"/>
      <c r="D27" s="2" t="s">
        <v>59</v>
      </c>
      <c r="E27" s="10">
        <f>포항시남구!E27+포항시북구!E27</f>
        <v>50</v>
      </c>
      <c r="F27" s="10">
        <f>포항시남구!F27+포항시북구!F27</f>
        <v>0</v>
      </c>
      <c r="G27" s="10">
        <f>포항시남구!G27+포항시북구!G27</f>
        <v>50</v>
      </c>
      <c r="H27" s="10">
        <f>포항시남구!H27+포항시북구!H27</f>
        <v>0</v>
      </c>
    </row>
    <row r="28" spans="1:8" ht="13.5">
      <c r="A28" s="132"/>
      <c r="B28" s="127"/>
      <c r="C28" s="127"/>
      <c r="D28" s="2" t="s">
        <v>60</v>
      </c>
      <c r="E28" s="10">
        <f>포항시남구!E28+포항시북구!E28</f>
        <v>29</v>
      </c>
      <c r="F28" s="10">
        <f>포항시남구!F28+포항시북구!F28</f>
        <v>0</v>
      </c>
      <c r="G28" s="10">
        <f>포항시남구!G28+포항시북구!G28</f>
        <v>29</v>
      </c>
      <c r="H28" s="10">
        <f>포항시남구!H28+포항시북구!H28</f>
        <v>0</v>
      </c>
    </row>
    <row r="29" spans="1:8" ht="13.5">
      <c r="A29" s="132"/>
      <c r="B29" s="127"/>
      <c r="C29" s="127"/>
      <c r="D29" s="2" t="s">
        <v>61</v>
      </c>
      <c r="E29" s="10">
        <f>포항시남구!E29+포항시북구!E29</f>
        <v>13</v>
      </c>
      <c r="F29" s="10">
        <f>포항시남구!F29+포항시북구!F29</f>
        <v>0</v>
      </c>
      <c r="G29" s="10">
        <f>포항시남구!G29+포항시북구!G29</f>
        <v>13</v>
      </c>
      <c r="H29" s="10">
        <f>포항시남구!H29+포항시북구!H29</f>
        <v>0</v>
      </c>
    </row>
    <row r="30" spans="1:8" ht="13.5">
      <c r="A30" s="132"/>
      <c r="B30" s="127" t="s">
        <v>63</v>
      </c>
      <c r="C30" s="127"/>
      <c r="D30" s="5" t="s">
        <v>226</v>
      </c>
      <c r="E30" s="17">
        <f>포항시남구!E30+포항시북구!E30</f>
        <v>218</v>
      </c>
      <c r="F30" s="17">
        <f>포항시남구!F30+포항시북구!F30</f>
        <v>2</v>
      </c>
      <c r="G30" s="17">
        <f>포항시남구!G30+포항시북구!G30</f>
        <v>210</v>
      </c>
      <c r="H30" s="17">
        <f>포항시남구!H30+포항시북구!H30</f>
        <v>6</v>
      </c>
    </row>
    <row r="31" spans="1:8" ht="13.5">
      <c r="A31" s="132"/>
      <c r="B31" s="127"/>
      <c r="C31" s="127"/>
      <c r="D31" s="2" t="s">
        <v>53</v>
      </c>
      <c r="E31" s="10">
        <f>포항시남구!E31+포항시북구!E31</f>
        <v>171</v>
      </c>
      <c r="F31" s="10">
        <f>포항시남구!F31+포항시북구!F31</f>
        <v>2</v>
      </c>
      <c r="G31" s="10">
        <f>포항시남구!G31+포항시북구!G31</f>
        <v>167</v>
      </c>
      <c r="H31" s="10">
        <f>포항시남구!H31+포항시북구!H31</f>
        <v>2</v>
      </c>
    </row>
    <row r="32" spans="1:8" ht="13.5">
      <c r="A32" s="132"/>
      <c r="B32" s="127"/>
      <c r="C32" s="127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32"/>
      <c r="B33" s="127"/>
      <c r="C33" s="127"/>
      <c r="D33" s="2" t="s">
        <v>55</v>
      </c>
      <c r="E33" s="10">
        <f>포항시남구!E33+포항시북구!E33</f>
        <v>40</v>
      </c>
      <c r="F33" s="10">
        <f>포항시남구!F33+포항시북구!F33</f>
        <v>0</v>
      </c>
      <c r="G33" s="10">
        <f>포항시남구!G33+포항시북구!G33</f>
        <v>40</v>
      </c>
      <c r="H33" s="10">
        <f>포항시남구!H33+포항시북구!H33</f>
        <v>0</v>
      </c>
    </row>
    <row r="34" spans="1:8" ht="13.5">
      <c r="A34" s="132"/>
      <c r="B34" s="127"/>
      <c r="C34" s="127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32"/>
      <c r="B35" s="127"/>
      <c r="C35" s="127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32"/>
      <c r="B36" s="127"/>
      <c r="C36" s="127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32"/>
      <c r="B37" s="127" t="s">
        <v>65</v>
      </c>
      <c r="C37" s="127"/>
      <c r="D37" s="5" t="s">
        <v>226</v>
      </c>
      <c r="E37" s="17">
        <f>포항시남구!E37+포항시북구!E37</f>
        <v>22301</v>
      </c>
      <c r="F37" s="17">
        <f>포항시남구!F37+포항시북구!F37</f>
        <v>40</v>
      </c>
      <c r="G37" s="17">
        <f>포항시남구!G37+포항시북구!G37</f>
        <v>22163</v>
      </c>
      <c r="H37" s="17">
        <f>포항시남구!H37+포항시북구!H37</f>
        <v>98</v>
      </c>
    </row>
    <row r="38" spans="1:8" ht="13.5">
      <c r="A38" s="132"/>
      <c r="B38" s="127"/>
      <c r="C38" s="127"/>
      <c r="D38" s="2" t="s">
        <v>53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32"/>
      <c r="B39" s="127"/>
      <c r="C39" s="127"/>
      <c r="D39" s="2" t="s">
        <v>54</v>
      </c>
      <c r="E39" s="10">
        <f>포항시남구!E39+포항시북구!E39</f>
        <v>10710</v>
      </c>
      <c r="F39" s="10">
        <f>포항시남구!F39+포항시북구!F39</f>
        <v>8</v>
      </c>
      <c r="G39" s="10">
        <f>포항시남구!G39+포항시북구!G39</f>
        <v>10675</v>
      </c>
      <c r="H39" s="10">
        <f>포항시남구!H39+포항시북구!H39</f>
        <v>27</v>
      </c>
    </row>
    <row r="40" spans="1:8" ht="13.5">
      <c r="A40" s="132"/>
      <c r="B40" s="127"/>
      <c r="C40" s="127"/>
      <c r="D40" s="2" t="s">
        <v>55</v>
      </c>
      <c r="E40" s="10">
        <f>포항시남구!E40+포항시북구!E40</f>
        <v>7318</v>
      </c>
      <c r="F40" s="10">
        <f>포항시남구!F40+포항시북구!F40</f>
        <v>26</v>
      </c>
      <c r="G40" s="10">
        <f>포항시남구!G40+포항시북구!G40</f>
        <v>7245</v>
      </c>
      <c r="H40" s="10">
        <f>포항시남구!H40+포항시북구!H40</f>
        <v>47</v>
      </c>
    </row>
    <row r="41" spans="1:8" ht="13.5">
      <c r="A41" s="132"/>
      <c r="B41" s="127"/>
      <c r="C41" s="127"/>
      <c r="D41" s="2" t="s">
        <v>56</v>
      </c>
      <c r="E41" s="10">
        <f>포항시남구!E41+포항시북구!E41</f>
        <v>4177</v>
      </c>
      <c r="F41" s="10">
        <f>포항시남구!F41+포항시북구!F41</f>
        <v>6</v>
      </c>
      <c r="G41" s="10">
        <f>포항시남구!G41+포항시북구!G41</f>
        <v>4148</v>
      </c>
      <c r="H41" s="10">
        <f>포항시남구!H41+포항시북구!H41</f>
        <v>23</v>
      </c>
    </row>
    <row r="42" spans="1:8" ht="13.5">
      <c r="A42" s="132"/>
      <c r="B42" s="127"/>
      <c r="C42" s="127"/>
      <c r="D42" s="2" t="s">
        <v>57</v>
      </c>
      <c r="E42" s="10">
        <f>포항시남구!E42+포항시북구!E42</f>
        <v>31</v>
      </c>
      <c r="F42" s="10">
        <f>포항시남구!F42+포항시북구!F42</f>
        <v>0</v>
      </c>
      <c r="G42" s="10">
        <f>포항시남구!G42+포항시북구!G42</f>
        <v>31</v>
      </c>
      <c r="H42" s="10">
        <f>포항시남구!H42+포항시북구!H42</f>
        <v>0</v>
      </c>
    </row>
    <row r="43" spans="1:8" ht="13.5">
      <c r="A43" s="132"/>
      <c r="B43" s="127"/>
      <c r="C43" s="127"/>
      <c r="D43" s="2" t="s">
        <v>64</v>
      </c>
      <c r="E43" s="10">
        <f>포항시남구!E43+포항시북구!E43</f>
        <v>58</v>
      </c>
      <c r="F43" s="10">
        <f>포항시남구!F43+포항시북구!F43</f>
        <v>0</v>
      </c>
      <c r="G43" s="10">
        <f>포항시남구!G43+포항시북구!G43</f>
        <v>57</v>
      </c>
      <c r="H43" s="10">
        <f>포항시남구!H43+포항시북구!H43</f>
        <v>1</v>
      </c>
    </row>
    <row r="44" spans="1:8" ht="13.5">
      <c r="A44" s="132"/>
      <c r="B44" s="127" t="s">
        <v>66</v>
      </c>
      <c r="C44" s="127"/>
      <c r="D44" s="5" t="s">
        <v>226</v>
      </c>
      <c r="E44" s="17">
        <f>포항시남구!E44+포항시북구!E44</f>
        <v>10992</v>
      </c>
      <c r="F44" s="17">
        <f>포항시남구!F44+포항시북구!F44</f>
        <v>15</v>
      </c>
      <c r="G44" s="17">
        <f>포항시남구!G44+포항시북구!G44</f>
        <v>10955</v>
      </c>
      <c r="H44" s="17">
        <f>포항시남구!H44+포항시북구!H44</f>
        <v>22</v>
      </c>
    </row>
    <row r="45" spans="1:8" ht="13.5">
      <c r="A45" s="132"/>
      <c r="B45" s="127"/>
      <c r="C45" s="127"/>
      <c r="D45" s="2" t="s">
        <v>53</v>
      </c>
      <c r="E45" s="10">
        <f>포항시남구!E45+포항시북구!E45</f>
        <v>4</v>
      </c>
      <c r="F45" s="10">
        <f>포항시남구!F45+포항시북구!F45</f>
        <v>0</v>
      </c>
      <c r="G45" s="10">
        <f>포항시남구!G45+포항시북구!G45</f>
        <v>4</v>
      </c>
      <c r="H45" s="10">
        <f>포항시남구!H45+포항시북구!H45</f>
        <v>0</v>
      </c>
    </row>
    <row r="46" spans="1:8" ht="13.5">
      <c r="A46" s="132"/>
      <c r="B46" s="127"/>
      <c r="C46" s="127"/>
      <c r="D46" s="2" t="s">
        <v>54</v>
      </c>
      <c r="E46" s="10">
        <f>포항시남구!E46+포항시북구!E46</f>
        <v>6907</v>
      </c>
      <c r="F46" s="10">
        <f>포항시남구!F46+포항시북구!F46</f>
        <v>2</v>
      </c>
      <c r="G46" s="10">
        <f>포항시남구!G46+포항시북구!G46</f>
        <v>6903</v>
      </c>
      <c r="H46" s="10">
        <f>포항시남구!H46+포항시북구!H46</f>
        <v>2</v>
      </c>
    </row>
    <row r="47" spans="1:8" ht="13.5">
      <c r="A47" s="132"/>
      <c r="B47" s="127"/>
      <c r="C47" s="127"/>
      <c r="D47" s="2" t="s">
        <v>55</v>
      </c>
      <c r="E47" s="10">
        <f>포항시남구!E47+포항시북구!E47</f>
        <v>1149</v>
      </c>
      <c r="F47" s="10">
        <f>포항시남구!F47+포항시북구!F47</f>
        <v>9</v>
      </c>
      <c r="G47" s="10">
        <f>포항시남구!G47+포항시북구!G47</f>
        <v>1137</v>
      </c>
      <c r="H47" s="10">
        <f>포항시남구!H47+포항시북구!H47</f>
        <v>3</v>
      </c>
    </row>
    <row r="48" spans="1:8" ht="13.5">
      <c r="A48" s="132"/>
      <c r="B48" s="127"/>
      <c r="C48" s="127"/>
      <c r="D48" s="2" t="s">
        <v>56</v>
      </c>
      <c r="E48" s="10">
        <f>포항시남구!E48+포항시북구!E48</f>
        <v>2915</v>
      </c>
      <c r="F48" s="10">
        <f>포항시남구!F48+포항시북구!F48</f>
        <v>4</v>
      </c>
      <c r="G48" s="10">
        <f>포항시남구!G48+포항시북구!G48</f>
        <v>2895</v>
      </c>
      <c r="H48" s="10">
        <f>포항시남구!H48+포항시북구!H48</f>
        <v>16</v>
      </c>
    </row>
    <row r="49" spans="1:8" ht="13.5">
      <c r="A49" s="132"/>
      <c r="B49" s="127"/>
      <c r="C49" s="127"/>
      <c r="D49" s="2" t="s">
        <v>57</v>
      </c>
      <c r="E49" s="10">
        <f>포항시남구!E49+포항시북구!E49</f>
        <v>9</v>
      </c>
      <c r="F49" s="10">
        <f>포항시남구!F49+포항시북구!F49</f>
        <v>0</v>
      </c>
      <c r="G49" s="10">
        <f>포항시남구!G49+포항시북구!G49</f>
        <v>9</v>
      </c>
      <c r="H49" s="10">
        <f>포항시남구!H49+포항시북구!H49</f>
        <v>0</v>
      </c>
    </row>
    <row r="50" spans="1:8" ht="13.5">
      <c r="A50" s="132"/>
      <c r="B50" s="127"/>
      <c r="C50" s="127"/>
      <c r="D50" s="2" t="s">
        <v>64</v>
      </c>
      <c r="E50" s="10">
        <f>포항시남구!E50+포항시북구!E50</f>
        <v>8</v>
      </c>
      <c r="F50" s="10">
        <f>포항시남구!F50+포항시북구!F50</f>
        <v>0</v>
      </c>
      <c r="G50" s="10">
        <f>포항시남구!G50+포항시북구!G50</f>
        <v>7</v>
      </c>
      <c r="H50" s="10">
        <f>포항시남구!H50+포항시북구!H50</f>
        <v>1</v>
      </c>
    </row>
    <row r="51" spans="1:8" ht="13.5">
      <c r="A51" s="125" t="s">
        <v>67</v>
      </c>
      <c r="B51" s="125"/>
      <c r="C51" s="125"/>
      <c r="D51" s="65" t="s">
        <v>222</v>
      </c>
      <c r="E51" s="66">
        <f>포항시남구!E51+포항시북구!E51</f>
        <v>11751</v>
      </c>
      <c r="F51" s="66">
        <f>포항시남구!F51+포항시북구!F51</f>
        <v>119</v>
      </c>
      <c r="G51" s="66">
        <f>포항시남구!G51+포항시북구!G51</f>
        <v>10447</v>
      </c>
      <c r="H51" s="66">
        <f>포항시남구!H51+포항시북구!H51</f>
        <v>1185</v>
      </c>
    </row>
    <row r="52" spans="1:8" ht="13.5">
      <c r="A52" s="135"/>
      <c r="B52" s="127" t="s">
        <v>68</v>
      </c>
      <c r="C52" s="127"/>
      <c r="D52" s="6" t="s">
        <v>226</v>
      </c>
      <c r="E52" s="19">
        <f>포항시남구!E52+포항시북구!E52</f>
        <v>11621</v>
      </c>
      <c r="F52" s="19">
        <f>포항시남구!F52+포항시북구!F52</f>
        <v>72</v>
      </c>
      <c r="G52" s="19">
        <f>포항시남구!G52+포항시북구!G52</f>
        <v>10367</v>
      </c>
      <c r="H52" s="19">
        <f>포항시남구!H52+포항시북구!H52</f>
        <v>1182</v>
      </c>
    </row>
    <row r="53" spans="1:8" ht="13.5">
      <c r="A53" s="135"/>
      <c r="B53" s="127"/>
      <c r="C53" s="127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35"/>
      <c r="B54" s="127"/>
      <c r="C54" s="127"/>
      <c r="D54" s="2" t="s">
        <v>70</v>
      </c>
      <c r="E54" s="10">
        <f>포항시남구!E54+포항시북구!E54</f>
        <v>412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412</v>
      </c>
    </row>
    <row r="55" spans="1:8" ht="13.5">
      <c r="A55" s="135"/>
      <c r="B55" s="127"/>
      <c r="C55" s="127"/>
      <c r="D55" s="2" t="s">
        <v>71</v>
      </c>
      <c r="E55" s="10">
        <f>포항시남구!E55+포항시북구!E55</f>
        <v>462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462</v>
      </c>
    </row>
    <row r="56" spans="1:8" ht="13.5">
      <c r="A56" s="135"/>
      <c r="B56" s="127"/>
      <c r="C56" s="127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35"/>
      <c r="B57" s="127"/>
      <c r="C57" s="127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35"/>
      <c r="B58" s="127"/>
      <c r="C58" s="127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35"/>
      <c r="B59" s="127" t="s">
        <v>75</v>
      </c>
      <c r="C59" s="127"/>
      <c r="D59" s="6" t="s">
        <v>226</v>
      </c>
      <c r="E59" s="19">
        <f>포항시남구!E59+포항시북구!E59</f>
        <v>10557</v>
      </c>
      <c r="F59" s="19">
        <f>포항시남구!F59+포항시북구!F59</f>
        <v>72</v>
      </c>
      <c r="G59" s="19">
        <f>포항시남구!G59+포항시북구!G59</f>
        <v>10367</v>
      </c>
      <c r="H59" s="19">
        <f>포항시남구!H59+포항시북구!H59</f>
        <v>118</v>
      </c>
    </row>
    <row r="60" spans="1:8" ht="13.5">
      <c r="A60" s="135"/>
      <c r="B60" s="127"/>
      <c r="C60" s="127"/>
      <c r="D60" s="2" t="s">
        <v>76</v>
      </c>
      <c r="E60" s="10">
        <f>포항시남구!E60+포항시북구!E60</f>
        <v>10139</v>
      </c>
      <c r="F60" s="10">
        <f>포항시남구!F60+포항시북구!F60</f>
        <v>39</v>
      </c>
      <c r="G60" s="10">
        <f>포항시남구!G60+포항시북구!G60</f>
        <v>9984</v>
      </c>
      <c r="H60" s="10">
        <f>포항시남구!H60+포항시북구!H60</f>
        <v>116</v>
      </c>
    </row>
    <row r="61" spans="1:8" ht="13.5">
      <c r="A61" s="135"/>
      <c r="B61" s="127"/>
      <c r="C61" s="127"/>
      <c r="D61" s="2" t="s">
        <v>77</v>
      </c>
      <c r="E61" s="10">
        <f>포항시남구!E61+포항시북구!E61</f>
        <v>133</v>
      </c>
      <c r="F61" s="10">
        <f>포항시남구!F61+포항시북구!F61</f>
        <v>9</v>
      </c>
      <c r="G61" s="10">
        <f>포항시남구!G61+포항시북구!G61</f>
        <v>122</v>
      </c>
      <c r="H61" s="10">
        <f>포항시남구!H61+포항시북구!H61</f>
        <v>2</v>
      </c>
    </row>
    <row r="62" spans="1:8" ht="13.5">
      <c r="A62" s="135"/>
      <c r="B62" s="127"/>
      <c r="C62" s="127"/>
      <c r="D62" s="2" t="s">
        <v>78</v>
      </c>
      <c r="E62" s="10">
        <f>포항시남구!E62+포항시북구!E62</f>
        <v>107</v>
      </c>
      <c r="F62" s="10">
        <f>포항시남구!F62+포항시북구!F62</f>
        <v>13</v>
      </c>
      <c r="G62" s="10">
        <f>포항시남구!G62+포항시북구!G62</f>
        <v>94</v>
      </c>
      <c r="H62" s="10">
        <f>포항시남구!H62+포항시북구!H62</f>
        <v>0</v>
      </c>
    </row>
    <row r="63" spans="1:8" ht="13.5">
      <c r="A63" s="135"/>
      <c r="B63" s="127"/>
      <c r="C63" s="127"/>
      <c r="D63" s="2" t="s">
        <v>79</v>
      </c>
      <c r="E63" s="10">
        <f>포항시남구!E63+포항시북구!E63</f>
        <v>173</v>
      </c>
      <c r="F63" s="10">
        <f>포항시남구!F63+포항시북구!F63</f>
        <v>11</v>
      </c>
      <c r="G63" s="10">
        <f>포항시남구!G63+포항시북구!G63</f>
        <v>162</v>
      </c>
      <c r="H63" s="10">
        <f>포항시남구!H63+포항시북구!H63</f>
        <v>0</v>
      </c>
    </row>
    <row r="64" spans="1:8" ht="13.5">
      <c r="A64" s="135"/>
      <c r="B64" s="127"/>
      <c r="C64" s="127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35"/>
      <c r="B65" s="127" t="s">
        <v>81</v>
      </c>
      <c r="C65" s="127"/>
      <c r="D65" s="6" t="s">
        <v>226</v>
      </c>
      <c r="E65" s="19">
        <f>포항시남구!E65+포항시북구!E65</f>
        <v>130</v>
      </c>
      <c r="F65" s="19">
        <f>포항시남구!F65+포항시북구!F65</f>
        <v>47</v>
      </c>
      <c r="G65" s="19">
        <f>포항시남구!G65+포항시북구!G65</f>
        <v>80</v>
      </c>
      <c r="H65" s="19">
        <f>포항시남구!H65+포항시북구!H65</f>
        <v>3</v>
      </c>
    </row>
    <row r="66" spans="1:8" ht="13.5">
      <c r="A66" s="135"/>
      <c r="B66" s="127"/>
      <c r="C66" s="127"/>
      <c r="D66" s="2" t="s">
        <v>82</v>
      </c>
      <c r="E66" s="10">
        <f>포항시남구!E66+포항시북구!E66</f>
        <v>77</v>
      </c>
      <c r="F66" s="10">
        <f>포항시남구!F66+포항시북구!F66</f>
        <v>17</v>
      </c>
      <c r="G66" s="10">
        <f>포항시남구!G66+포항시북구!G66</f>
        <v>60</v>
      </c>
      <c r="H66" s="10">
        <f>포항시남구!H66+포항시북구!H66</f>
        <v>0</v>
      </c>
    </row>
    <row r="67" spans="1:8" ht="13.5">
      <c r="A67" s="135"/>
      <c r="B67" s="127"/>
      <c r="C67" s="127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35"/>
      <c r="B68" s="127"/>
      <c r="C68" s="127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35"/>
      <c r="B69" s="127"/>
      <c r="C69" s="127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35"/>
      <c r="B70" s="127"/>
      <c r="C70" s="127"/>
      <c r="D70" s="2" t="s">
        <v>227</v>
      </c>
      <c r="E70" s="10">
        <f>포항시남구!E70+포항시북구!E70</f>
        <v>49</v>
      </c>
      <c r="F70" s="10">
        <f>포항시남구!F70+포항시북구!F70</f>
        <v>30</v>
      </c>
      <c r="G70" s="10">
        <f>포항시남구!G70+포항시북구!G70</f>
        <v>19</v>
      </c>
      <c r="H70" s="10">
        <f>포항시남구!H70+포항시북구!H70</f>
        <v>0</v>
      </c>
    </row>
    <row r="71" spans="1:8" ht="21.75" customHeight="1">
      <c r="A71" s="125" t="s">
        <v>86</v>
      </c>
      <c r="B71" s="125"/>
      <c r="C71" s="125"/>
      <c r="D71" s="63" t="s">
        <v>223</v>
      </c>
      <c r="E71" s="64">
        <f>포항시남구!E71+포항시북구!E71</f>
        <v>36533</v>
      </c>
      <c r="F71" s="64">
        <f>포항시남구!F71+포항시북구!F71</f>
        <v>241</v>
      </c>
      <c r="G71" s="64">
        <f>포항시남구!G71+포항시북구!G71</f>
        <v>30941</v>
      </c>
      <c r="H71" s="64">
        <f>포항시남구!H71+포항시북구!H71</f>
        <v>5351</v>
      </c>
    </row>
    <row r="72" spans="1:8" ht="13.5">
      <c r="A72" s="136"/>
      <c r="B72" s="127" t="s">
        <v>68</v>
      </c>
      <c r="C72" s="127"/>
      <c r="D72" s="7" t="s">
        <v>226</v>
      </c>
      <c r="E72" s="8">
        <f>포항시남구!E72+포항시북구!E72</f>
        <v>21854</v>
      </c>
      <c r="F72" s="8">
        <f>포항시남구!F72+포항시북구!F72</f>
        <v>74</v>
      </c>
      <c r="G72" s="8">
        <f>포항시남구!G72+포항시북구!G72</f>
        <v>19666</v>
      </c>
      <c r="H72" s="8">
        <f>포항시남구!H72+포항시북구!H72</f>
        <v>2114</v>
      </c>
    </row>
    <row r="73" spans="1:8" ht="13.5">
      <c r="A73" s="137"/>
      <c r="B73" s="127"/>
      <c r="C73" s="127"/>
      <c r="D73" s="2" t="s">
        <v>87</v>
      </c>
      <c r="E73" s="18">
        <f>포항시남구!E73+포항시북구!E73</f>
        <v>1102</v>
      </c>
      <c r="F73" s="18">
        <f>포항시남구!F73+포항시북구!F73</f>
        <v>9</v>
      </c>
      <c r="G73" s="18">
        <f>포항시남구!G73+포항시북구!G73</f>
        <v>1092</v>
      </c>
      <c r="H73" s="18">
        <f>포항시남구!H73+포항시북구!H73</f>
        <v>1</v>
      </c>
    </row>
    <row r="74" spans="1:8" ht="13.5">
      <c r="A74" s="137"/>
      <c r="B74" s="127" t="s">
        <v>88</v>
      </c>
      <c r="C74" s="127"/>
      <c r="D74" s="2" t="s">
        <v>49</v>
      </c>
      <c r="E74" s="18">
        <f>포항시남구!E74+포항시북구!E74</f>
        <v>20752</v>
      </c>
      <c r="F74" s="18">
        <f>포항시남구!F74+포항시북구!F74</f>
        <v>65</v>
      </c>
      <c r="G74" s="18">
        <f>포항시남구!G74+포항시북구!G74</f>
        <v>18574</v>
      </c>
      <c r="H74" s="18">
        <f>포항시남구!H74+포항시북구!H74</f>
        <v>2113</v>
      </c>
    </row>
    <row r="75" spans="1:8" ht="13.5">
      <c r="A75" s="137"/>
      <c r="B75" s="127"/>
      <c r="C75" s="127"/>
      <c r="D75" s="2" t="s">
        <v>89</v>
      </c>
      <c r="E75" s="18">
        <f>포항시남구!E75+포항시북구!E75</f>
        <v>16850</v>
      </c>
      <c r="F75" s="18">
        <f>포항시남구!F75+포항시북구!F75</f>
        <v>47</v>
      </c>
      <c r="G75" s="18">
        <f>포항시남구!G75+포항시북구!G75</f>
        <v>16283</v>
      </c>
      <c r="H75" s="18">
        <f>포항시남구!H75+포항시북구!H75</f>
        <v>520</v>
      </c>
    </row>
    <row r="76" spans="1:8" ht="13.5">
      <c r="A76" s="137"/>
      <c r="B76" s="127"/>
      <c r="C76" s="127"/>
      <c r="D76" s="2" t="s">
        <v>90</v>
      </c>
      <c r="E76" s="18">
        <f>포항시남구!E76+포항시북구!E76</f>
        <v>1282</v>
      </c>
      <c r="F76" s="18">
        <f>포항시남구!F76+포항시북구!F76</f>
        <v>9</v>
      </c>
      <c r="G76" s="18">
        <f>포항시남구!G76+포항시북구!G76</f>
        <v>1166</v>
      </c>
      <c r="H76" s="18">
        <f>포항시남구!H76+포항시북구!H76</f>
        <v>107</v>
      </c>
    </row>
    <row r="77" spans="1:8" ht="13.5">
      <c r="A77" s="137"/>
      <c r="B77" s="127"/>
      <c r="C77" s="127"/>
      <c r="D77" s="2" t="s">
        <v>91</v>
      </c>
      <c r="E77" s="18">
        <f>포항시남구!E77+포항시북구!E77</f>
        <v>787</v>
      </c>
      <c r="F77" s="18">
        <f>포항시남구!F77+포항시북구!F77</f>
        <v>5</v>
      </c>
      <c r="G77" s="18">
        <f>포항시남구!G77+포항시북구!G77</f>
        <v>400</v>
      </c>
      <c r="H77" s="18">
        <f>포항시남구!H77+포항시북구!H77</f>
        <v>382</v>
      </c>
    </row>
    <row r="78" spans="1:8" ht="13.5">
      <c r="A78" s="137"/>
      <c r="B78" s="127"/>
      <c r="C78" s="127"/>
      <c r="D78" s="2" t="s">
        <v>92</v>
      </c>
      <c r="E78" s="18">
        <f>포항시남구!E78+포항시북구!E78</f>
        <v>640</v>
      </c>
      <c r="F78" s="18">
        <f>포항시남구!F78+포항시북구!F78</f>
        <v>3</v>
      </c>
      <c r="G78" s="18">
        <f>포항시남구!G78+포항시북구!G78</f>
        <v>474</v>
      </c>
      <c r="H78" s="18">
        <f>포항시남구!H78+포항시북구!H78</f>
        <v>163</v>
      </c>
    </row>
    <row r="79" spans="1:8" ht="13.5">
      <c r="A79" s="137"/>
      <c r="B79" s="127"/>
      <c r="C79" s="127"/>
      <c r="D79" s="2" t="s">
        <v>93</v>
      </c>
      <c r="E79" s="18">
        <f>포항시남구!E79+포항시북구!E79</f>
        <v>70</v>
      </c>
      <c r="F79" s="18">
        <f>포항시남구!F79+포항시북구!F79</f>
        <v>1</v>
      </c>
      <c r="G79" s="18">
        <f>포항시남구!G79+포항시북구!G79</f>
        <v>49</v>
      </c>
      <c r="H79" s="18">
        <f>포항시남구!H79+포항시북구!H79</f>
        <v>20</v>
      </c>
    </row>
    <row r="80" spans="1:8" ht="13.5">
      <c r="A80" s="137"/>
      <c r="B80" s="127"/>
      <c r="C80" s="127"/>
      <c r="D80" s="2" t="s">
        <v>94</v>
      </c>
      <c r="E80" s="18">
        <f>포항시남구!E80+포항시북구!E80</f>
        <v>167</v>
      </c>
      <c r="F80" s="18">
        <f>포항시남구!F80+포항시북구!F80</f>
        <v>0</v>
      </c>
      <c r="G80" s="18">
        <f>포항시남구!G80+포항시북구!G80</f>
        <v>53</v>
      </c>
      <c r="H80" s="18">
        <f>포항시남구!H80+포항시북구!H80</f>
        <v>114</v>
      </c>
    </row>
    <row r="81" spans="1:8" ht="13.5">
      <c r="A81" s="137"/>
      <c r="B81" s="127"/>
      <c r="C81" s="127"/>
      <c r="D81" s="2" t="s">
        <v>95</v>
      </c>
      <c r="E81" s="18">
        <f>포항시남구!E81+포항시북구!E81</f>
        <v>956</v>
      </c>
      <c r="F81" s="18">
        <f>포항시남구!F81+포항시북구!F81</f>
        <v>0</v>
      </c>
      <c r="G81" s="18">
        <f>포항시남구!G81+포항시북구!G81</f>
        <v>149</v>
      </c>
      <c r="H81" s="18">
        <f>포항시남구!H81+포항시북구!H81</f>
        <v>807</v>
      </c>
    </row>
    <row r="82" spans="1:8" ht="13.5">
      <c r="A82" s="137"/>
      <c r="B82" s="127" t="s">
        <v>96</v>
      </c>
      <c r="C82" s="127"/>
      <c r="D82" s="7" t="s">
        <v>226</v>
      </c>
      <c r="E82" s="8">
        <f>포항시남구!E82+포항시북구!E82</f>
        <v>418</v>
      </c>
      <c r="F82" s="8">
        <f>포항시남구!F82+포항시북구!F82</f>
        <v>8</v>
      </c>
      <c r="G82" s="8">
        <f>포항시남구!G82+포항시북구!G82</f>
        <v>390</v>
      </c>
      <c r="H82" s="8">
        <f>포항시남구!H82+포항시북구!H82</f>
        <v>20</v>
      </c>
    </row>
    <row r="83" spans="1:8" ht="13.5">
      <c r="A83" s="137"/>
      <c r="B83" s="127"/>
      <c r="C83" s="127"/>
      <c r="D83" s="2" t="s">
        <v>89</v>
      </c>
      <c r="E83" s="18">
        <f>포항시남구!E83+포항시북구!E83</f>
        <v>192</v>
      </c>
      <c r="F83" s="18">
        <f>포항시남구!F83+포항시북구!F83</f>
        <v>0</v>
      </c>
      <c r="G83" s="18">
        <f>포항시남구!G83+포항시북구!G83</f>
        <v>190</v>
      </c>
      <c r="H83" s="18">
        <f>포항시남구!H83+포항시북구!H83</f>
        <v>2</v>
      </c>
    </row>
    <row r="84" spans="1:8" ht="13.5">
      <c r="A84" s="137"/>
      <c r="B84" s="127"/>
      <c r="C84" s="127"/>
      <c r="D84" s="2" t="s">
        <v>91</v>
      </c>
      <c r="E84" s="18">
        <f>포항시남구!E84+포항시북구!E84</f>
        <v>130</v>
      </c>
      <c r="F84" s="18">
        <f>포항시남구!F84+포항시북구!F84</f>
        <v>2</v>
      </c>
      <c r="G84" s="18">
        <f>포항시남구!G84+포항시북구!G84</f>
        <v>124</v>
      </c>
      <c r="H84" s="18">
        <f>포항시남구!H84+포항시북구!H84</f>
        <v>4</v>
      </c>
    </row>
    <row r="85" spans="1:8" ht="13.5">
      <c r="A85" s="137"/>
      <c r="B85" s="127"/>
      <c r="C85" s="127"/>
      <c r="D85" s="2" t="s">
        <v>94</v>
      </c>
      <c r="E85" s="18">
        <f>포항시남구!E85+포항시북구!E85</f>
        <v>78</v>
      </c>
      <c r="F85" s="18">
        <f>포항시남구!F85+포항시북구!F85</f>
        <v>5</v>
      </c>
      <c r="G85" s="18">
        <f>포항시남구!G85+포항시북구!G85</f>
        <v>70</v>
      </c>
      <c r="H85" s="18">
        <f>포항시남구!H85+포항시북구!H85</f>
        <v>3</v>
      </c>
    </row>
    <row r="86" spans="1:8" ht="13.5">
      <c r="A86" s="137"/>
      <c r="B86" s="127"/>
      <c r="C86" s="127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37"/>
      <c r="B87" s="127" t="s">
        <v>97</v>
      </c>
      <c r="C87" s="127"/>
      <c r="D87" s="7" t="s">
        <v>226</v>
      </c>
      <c r="E87" s="8">
        <f>포항시남구!E87+포항시북구!E87</f>
        <v>8783</v>
      </c>
      <c r="F87" s="8">
        <f>포항시남구!F87+포항시북구!F87</f>
        <v>34</v>
      </c>
      <c r="G87" s="8">
        <f>포항시남구!G87+포항시북구!G87</f>
        <v>8493</v>
      </c>
      <c r="H87" s="8">
        <f>포항시남구!H87+포항시북구!H87</f>
        <v>256</v>
      </c>
    </row>
    <row r="88" spans="1:8" ht="13.5">
      <c r="A88" s="137"/>
      <c r="B88" s="127"/>
      <c r="C88" s="127"/>
      <c r="D88" s="2" t="s">
        <v>89</v>
      </c>
      <c r="E88" s="18">
        <f>포항시남구!E88+포항시북구!E88</f>
        <v>8691</v>
      </c>
      <c r="F88" s="18">
        <f>포항시남구!F88+포항시북구!F88</f>
        <v>33</v>
      </c>
      <c r="G88" s="18">
        <f>포항시남구!G88+포항시북구!G88</f>
        <v>8408</v>
      </c>
      <c r="H88" s="18">
        <f>포항시남구!H88+포항시북구!H88</f>
        <v>250</v>
      </c>
    </row>
    <row r="89" spans="1:8" ht="13.5">
      <c r="A89" s="137"/>
      <c r="B89" s="127"/>
      <c r="C89" s="127"/>
      <c r="D89" s="2" t="s">
        <v>91</v>
      </c>
      <c r="E89" s="18">
        <f>포항시남구!E89+포항시북구!E89</f>
        <v>89</v>
      </c>
      <c r="F89" s="18">
        <f>포항시남구!F89+포항시북구!F89</f>
        <v>1</v>
      </c>
      <c r="G89" s="18">
        <f>포항시남구!G89+포항시북구!G89</f>
        <v>85</v>
      </c>
      <c r="H89" s="18">
        <f>포항시남구!H89+포항시북구!H89</f>
        <v>3</v>
      </c>
    </row>
    <row r="90" spans="1:8" ht="13.5">
      <c r="A90" s="137"/>
      <c r="B90" s="127"/>
      <c r="C90" s="127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37"/>
      <c r="B91" s="127" t="s">
        <v>99</v>
      </c>
      <c r="C91" s="127"/>
      <c r="D91" s="7" t="s">
        <v>226</v>
      </c>
      <c r="E91" s="8">
        <f>포항시남구!E91+포항시북구!E91</f>
        <v>5478</v>
      </c>
      <c r="F91" s="8">
        <f>포항시남구!F91+포항시북구!F91</f>
        <v>125</v>
      </c>
      <c r="G91" s="8">
        <f>포항시남구!G91+포항시북구!G91</f>
        <v>2392</v>
      </c>
      <c r="H91" s="8">
        <f>포항시남구!H91+포항시북구!H91</f>
        <v>2961</v>
      </c>
    </row>
    <row r="92" spans="1:8" ht="13.5">
      <c r="A92" s="137"/>
      <c r="B92" s="127"/>
      <c r="C92" s="127"/>
      <c r="D92" s="3" t="s">
        <v>158</v>
      </c>
      <c r="E92" s="18">
        <f>포항시남구!E92+포항시북구!E92</f>
        <v>305</v>
      </c>
      <c r="F92" s="18">
        <f>포항시남구!F92+포항시북구!F92</f>
        <v>29</v>
      </c>
      <c r="G92" s="18">
        <f>포항시남구!G92+포항시북구!G92</f>
        <v>240</v>
      </c>
      <c r="H92" s="18">
        <f>포항시남구!H92+포항시북구!H92</f>
        <v>36</v>
      </c>
    </row>
    <row r="93" spans="1:8" ht="13.5">
      <c r="A93" s="137"/>
      <c r="B93" s="127"/>
      <c r="C93" s="127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37"/>
      <c r="B94" s="127"/>
      <c r="C94" s="127"/>
      <c r="D94" s="3" t="s">
        <v>160</v>
      </c>
      <c r="E94" s="18">
        <f>포항시남구!E94+포항시북구!E94</f>
        <v>25</v>
      </c>
      <c r="F94" s="18">
        <f>포항시남구!F94+포항시북구!F94</f>
        <v>1</v>
      </c>
      <c r="G94" s="18">
        <f>포항시남구!G94+포항시북구!G94</f>
        <v>24</v>
      </c>
      <c r="H94" s="18">
        <f>포항시남구!H94+포항시북구!H94</f>
        <v>0</v>
      </c>
    </row>
    <row r="95" spans="1:8" ht="13.5">
      <c r="A95" s="137"/>
      <c r="B95" s="127"/>
      <c r="C95" s="127"/>
      <c r="D95" s="3" t="s">
        <v>161</v>
      </c>
      <c r="E95" s="18">
        <f>포항시남구!E95+포항시북구!E95</f>
        <v>46</v>
      </c>
      <c r="F95" s="18">
        <f>포항시남구!F95+포항시북구!F95</f>
        <v>34</v>
      </c>
      <c r="G95" s="18">
        <f>포항시남구!G95+포항시북구!G95</f>
        <v>12</v>
      </c>
      <c r="H95" s="18">
        <f>포항시남구!H95+포항시북구!H95</f>
        <v>0</v>
      </c>
    </row>
    <row r="96" spans="1:8" ht="13.5">
      <c r="A96" s="137"/>
      <c r="B96" s="127"/>
      <c r="C96" s="127"/>
      <c r="D96" s="3" t="s">
        <v>162</v>
      </c>
      <c r="E96" s="18">
        <f>포항시남구!E96+포항시북구!E96</f>
        <v>742</v>
      </c>
      <c r="F96" s="18">
        <f>포항시남구!F96+포항시북구!F96</f>
        <v>2</v>
      </c>
      <c r="G96" s="18">
        <f>포항시남구!G96+포항시북구!G96</f>
        <v>718</v>
      </c>
      <c r="H96" s="18">
        <f>포항시남구!H96+포항시북구!H96</f>
        <v>22</v>
      </c>
    </row>
    <row r="97" spans="1:8" ht="13.5">
      <c r="A97" s="137"/>
      <c r="B97" s="127"/>
      <c r="C97" s="127"/>
      <c r="D97" s="3" t="s">
        <v>163</v>
      </c>
      <c r="E97" s="18">
        <f>포항시남구!E97+포항시북구!E97</f>
        <v>39</v>
      </c>
      <c r="F97" s="18">
        <f>포항시남구!F97+포항시북구!F97</f>
        <v>0</v>
      </c>
      <c r="G97" s="18">
        <f>포항시남구!G97+포항시북구!G97</f>
        <v>15</v>
      </c>
      <c r="H97" s="18">
        <f>포항시남구!H97+포항시북구!H97</f>
        <v>24</v>
      </c>
    </row>
    <row r="98" spans="1:8" ht="13.5">
      <c r="A98" s="137"/>
      <c r="B98" s="127"/>
      <c r="C98" s="127"/>
      <c r="D98" s="3" t="s">
        <v>164</v>
      </c>
      <c r="E98" s="18">
        <f>포항시남구!E98+포항시북구!E98</f>
        <v>184</v>
      </c>
      <c r="F98" s="18">
        <f>포항시남구!F98+포항시북구!F98</f>
        <v>0</v>
      </c>
      <c r="G98" s="18">
        <f>포항시남구!G98+포항시북구!G98</f>
        <v>180</v>
      </c>
      <c r="H98" s="18">
        <f>포항시남구!H98+포항시북구!H98</f>
        <v>4</v>
      </c>
    </row>
    <row r="99" spans="1:8" ht="13.5">
      <c r="A99" s="137"/>
      <c r="B99" s="127"/>
      <c r="C99" s="127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37"/>
      <c r="B100" s="127"/>
      <c r="C100" s="127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37"/>
      <c r="B101" s="127"/>
      <c r="C101" s="127"/>
      <c r="D101" s="3" t="s">
        <v>167</v>
      </c>
      <c r="E101" s="18">
        <f>포항시남구!E101+포항시북구!E101</f>
        <v>165</v>
      </c>
      <c r="F101" s="18">
        <f>포항시남구!F101+포항시북구!F101</f>
        <v>0</v>
      </c>
      <c r="G101" s="18">
        <f>포항시남구!G101+포항시북구!G101</f>
        <v>163</v>
      </c>
      <c r="H101" s="18">
        <f>포항시남구!H101+포항시북구!H101</f>
        <v>2</v>
      </c>
    </row>
    <row r="102" spans="1:8" ht="13.5">
      <c r="A102" s="137"/>
      <c r="B102" s="127"/>
      <c r="C102" s="127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37"/>
      <c r="B103" s="127"/>
      <c r="C103" s="127"/>
      <c r="D103" s="3" t="s">
        <v>169</v>
      </c>
      <c r="E103" s="18">
        <f>포항시남구!E103+포항시북구!E103</f>
        <v>17</v>
      </c>
      <c r="F103" s="18">
        <f>포항시남구!F103+포항시북구!F103</f>
        <v>0</v>
      </c>
      <c r="G103" s="18">
        <f>포항시남구!G103+포항시북구!G103</f>
        <v>15</v>
      </c>
      <c r="H103" s="18">
        <f>포항시남구!H103+포항시북구!H103</f>
        <v>2</v>
      </c>
    </row>
    <row r="104" spans="1:8" ht="13.5">
      <c r="A104" s="137"/>
      <c r="B104" s="127"/>
      <c r="C104" s="127"/>
      <c r="D104" s="3" t="s">
        <v>170</v>
      </c>
      <c r="E104" s="18">
        <f>포항시남구!E104+포항시북구!E104</f>
        <v>119</v>
      </c>
      <c r="F104" s="18">
        <f>포항시남구!F104+포항시북구!F104</f>
        <v>2</v>
      </c>
      <c r="G104" s="18">
        <f>포항시남구!G104+포항시북구!G104</f>
        <v>102</v>
      </c>
      <c r="H104" s="18">
        <f>포항시남구!H104+포항시북구!H104</f>
        <v>15</v>
      </c>
    </row>
    <row r="105" spans="1:8" ht="13.5">
      <c r="A105" s="137"/>
      <c r="B105" s="127"/>
      <c r="C105" s="127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37"/>
      <c r="B106" s="127"/>
      <c r="C106" s="127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1</v>
      </c>
    </row>
    <row r="107" spans="1:8" ht="13.5">
      <c r="A107" s="137"/>
      <c r="B107" s="127"/>
      <c r="C107" s="127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37"/>
      <c r="B108" s="127"/>
      <c r="C108" s="127"/>
      <c r="D108" s="3" t="s">
        <v>169</v>
      </c>
      <c r="E108" s="18">
        <f>포항시남구!E108+포항시북구!E108</f>
        <v>116</v>
      </c>
      <c r="F108" s="18">
        <f>포항시남구!F108+포항시북구!F108</f>
        <v>2</v>
      </c>
      <c r="G108" s="18">
        <f>포항시남구!G108+포항시북구!G108</f>
        <v>100</v>
      </c>
      <c r="H108" s="18">
        <f>포항시남구!H108+포항시북구!H108</f>
        <v>14</v>
      </c>
    </row>
    <row r="109" spans="1:8" ht="13.5">
      <c r="A109" s="137"/>
      <c r="B109" s="127"/>
      <c r="C109" s="127"/>
      <c r="D109" s="3" t="s">
        <v>174</v>
      </c>
      <c r="E109" s="18">
        <f>포항시남구!E109+포항시북구!E109</f>
        <v>2836</v>
      </c>
      <c r="F109" s="18">
        <f>포항시남구!F109+포항시북구!F109</f>
        <v>10</v>
      </c>
      <c r="G109" s="18">
        <f>포항시남구!G109+포항시북구!G109</f>
        <v>144</v>
      </c>
      <c r="H109" s="18">
        <f>포항시남구!H109+포항시북구!H109</f>
        <v>2682</v>
      </c>
    </row>
    <row r="110" spans="1:8" ht="13.5">
      <c r="A110" s="137"/>
      <c r="B110" s="127"/>
      <c r="C110" s="127"/>
      <c r="D110" s="3" t="s">
        <v>175</v>
      </c>
      <c r="E110" s="18">
        <f>포항시남구!E110+포항시북구!E110</f>
        <v>165</v>
      </c>
      <c r="F110" s="18">
        <f>포항시남구!F110+포항시북구!F110</f>
        <v>0</v>
      </c>
      <c r="G110" s="18">
        <f>포항시남구!G110+포항시북구!G110</f>
        <v>15</v>
      </c>
      <c r="H110" s="18">
        <f>포항시남구!H110+포항시북구!H110</f>
        <v>150</v>
      </c>
    </row>
    <row r="111" spans="1:8" ht="13.5">
      <c r="A111" s="137"/>
      <c r="B111" s="127"/>
      <c r="C111" s="127"/>
      <c r="D111" s="3" t="s">
        <v>176</v>
      </c>
      <c r="E111" s="18">
        <f>포항시남구!E111+포항시북구!E111</f>
        <v>92</v>
      </c>
      <c r="F111" s="18">
        <f>포항시남구!F111+포항시북구!F111</f>
        <v>1</v>
      </c>
      <c r="G111" s="18">
        <f>포항시남구!G111+포항시북구!G111</f>
        <v>13</v>
      </c>
      <c r="H111" s="18">
        <f>포항시남구!H111+포항시북구!H111</f>
        <v>78</v>
      </c>
    </row>
    <row r="112" spans="1:8" ht="13.5">
      <c r="A112" s="137"/>
      <c r="B112" s="127"/>
      <c r="C112" s="127"/>
      <c r="D112" s="3" t="s">
        <v>177</v>
      </c>
      <c r="E112" s="18">
        <f>포항시남구!E112+포항시북구!E112</f>
        <v>1435</v>
      </c>
      <c r="F112" s="18">
        <f>포항시남구!F112+포항시북구!F112</f>
        <v>0</v>
      </c>
      <c r="G112" s="18">
        <f>포항시남구!G112+포항시북구!G112</f>
        <v>47</v>
      </c>
      <c r="H112" s="18">
        <f>포항시남구!H112+포항시북구!H112</f>
        <v>1388</v>
      </c>
    </row>
    <row r="113" spans="1:8" ht="13.5">
      <c r="A113" s="137"/>
      <c r="B113" s="127"/>
      <c r="C113" s="127"/>
      <c r="D113" s="3" t="s">
        <v>178</v>
      </c>
      <c r="E113" s="18">
        <f>포항시남구!E113+포항시북구!E113</f>
        <v>821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813</v>
      </c>
    </row>
    <row r="114" spans="1:8" ht="13.5">
      <c r="A114" s="137"/>
      <c r="B114" s="127"/>
      <c r="C114" s="127"/>
      <c r="D114" s="3" t="s">
        <v>169</v>
      </c>
      <c r="E114" s="18">
        <f>포항시남구!E114+포항시북구!E114</f>
        <v>323</v>
      </c>
      <c r="F114" s="18">
        <f>포항시남구!F114+포항시북구!F114</f>
        <v>9</v>
      </c>
      <c r="G114" s="18">
        <f>포항시남구!G114+포항시북구!G114</f>
        <v>61</v>
      </c>
      <c r="H114" s="18">
        <f>포항시남구!H114+포항시북구!H114</f>
        <v>253</v>
      </c>
    </row>
    <row r="115" spans="1:8" ht="13.5">
      <c r="A115" s="138"/>
      <c r="B115" s="127"/>
      <c r="C115" s="127"/>
      <c r="D115" s="105" t="s">
        <v>248</v>
      </c>
      <c r="E115" s="18">
        <f>포항시남구!E115+포항시북구!E115</f>
        <v>1155</v>
      </c>
      <c r="F115" s="18">
        <f>포항시남구!F115+포항시북구!F115</f>
        <v>41</v>
      </c>
      <c r="G115" s="18">
        <f>포항시남구!G115+포항시북구!G115</f>
        <v>937</v>
      </c>
      <c r="H115" s="18">
        <f>포항시남구!H115+포항시북구!H115</f>
        <v>177</v>
      </c>
    </row>
    <row r="116" spans="1:8" ht="18" customHeight="1">
      <c r="A116" s="125" t="s">
        <v>101</v>
      </c>
      <c r="B116" s="125"/>
      <c r="C116" s="125"/>
      <c r="D116" s="63" t="s">
        <v>223</v>
      </c>
      <c r="E116" s="64">
        <f>포항시남구!E116+포항시북구!E116</f>
        <v>1984</v>
      </c>
      <c r="F116" s="64">
        <f>포항시남구!F116+포항시북구!F116</f>
        <v>13</v>
      </c>
      <c r="G116" s="64">
        <f>포항시남구!G116+포항시북구!G116</f>
        <v>204</v>
      </c>
      <c r="H116" s="64">
        <f>포항시남구!H116+포항시북구!H116</f>
        <v>1767</v>
      </c>
    </row>
    <row r="117" spans="1:8" ht="14.25" customHeight="1">
      <c r="A117" s="126"/>
      <c r="B117" s="127" t="s">
        <v>102</v>
      </c>
      <c r="C117" s="127"/>
      <c r="D117" s="61" t="s">
        <v>226</v>
      </c>
      <c r="E117" s="62">
        <f>포항시남구!E117+포항시북구!E117</f>
        <v>124</v>
      </c>
      <c r="F117" s="62">
        <f>포항시남구!F117+포항시북구!F117</f>
        <v>0</v>
      </c>
      <c r="G117" s="62">
        <f>포항시남구!G117+포항시북구!G117</f>
        <v>70</v>
      </c>
      <c r="H117" s="62">
        <f>포항시남구!H117+포항시북구!H117</f>
        <v>54</v>
      </c>
    </row>
    <row r="118" spans="1:8" ht="14.25" customHeight="1">
      <c r="A118" s="126"/>
      <c r="B118" s="127"/>
      <c r="C118" s="127"/>
      <c r="D118" s="3" t="s">
        <v>179</v>
      </c>
      <c r="E118" s="18">
        <f>포항시남구!E118+포항시북구!E118</f>
        <v>123</v>
      </c>
      <c r="F118" s="18">
        <f>포항시남구!F118+포항시북구!F118</f>
        <v>0</v>
      </c>
      <c r="G118" s="18">
        <f>포항시남구!G118+포항시북구!G118</f>
        <v>69</v>
      </c>
      <c r="H118" s="18">
        <f>포항시남구!H118+포항시북구!H118</f>
        <v>54</v>
      </c>
    </row>
    <row r="119" spans="1:8" ht="14.25" customHeight="1">
      <c r="A119" s="126"/>
      <c r="B119" s="127"/>
      <c r="C119" s="127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26"/>
      <c r="B120" s="127"/>
      <c r="C120" s="127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26"/>
      <c r="B121" s="127" t="s">
        <v>103</v>
      </c>
      <c r="C121" s="127"/>
      <c r="D121" s="61" t="s">
        <v>226</v>
      </c>
      <c r="E121" s="62">
        <f>포항시남구!E121+포항시북구!E121</f>
        <v>1718</v>
      </c>
      <c r="F121" s="62">
        <f>포항시남구!F121+포항시북구!F121</f>
        <v>1</v>
      </c>
      <c r="G121" s="62">
        <f>포항시남구!G121+포항시북구!G121</f>
        <v>82</v>
      </c>
      <c r="H121" s="62">
        <f>포항시남구!H121+포항시북구!H121</f>
        <v>1635</v>
      </c>
    </row>
    <row r="122" spans="1:8" ht="13.5">
      <c r="A122" s="126"/>
      <c r="B122" s="127"/>
      <c r="C122" s="127"/>
      <c r="D122" s="3" t="s">
        <v>179</v>
      </c>
      <c r="E122" s="18">
        <f>포항시남구!E122+포항시북구!E122</f>
        <v>23</v>
      </c>
      <c r="F122" s="18">
        <f>포항시남구!F122+포항시북구!F122</f>
        <v>0</v>
      </c>
      <c r="G122" s="18">
        <f>포항시남구!G122+포항시북구!G122</f>
        <v>5</v>
      </c>
      <c r="H122" s="18">
        <f>포항시남구!H122+포항시북구!H122</f>
        <v>18</v>
      </c>
    </row>
    <row r="123" spans="1:8" ht="13.5">
      <c r="A123" s="126"/>
      <c r="B123" s="127"/>
      <c r="C123" s="127"/>
      <c r="D123" s="3" t="s">
        <v>180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26"/>
      <c r="B124" s="127"/>
      <c r="C124" s="127"/>
      <c r="D124" s="3" t="s">
        <v>181</v>
      </c>
      <c r="E124" s="18">
        <f>포항시남구!E124+포항시북구!E124</f>
        <v>1691</v>
      </c>
      <c r="F124" s="18">
        <f>포항시남구!F124+포항시북구!F124</f>
        <v>1</v>
      </c>
      <c r="G124" s="18">
        <f>포항시남구!G124+포항시북구!G124</f>
        <v>77</v>
      </c>
      <c r="H124" s="18">
        <f>포항시남구!H124+포항시북구!H124</f>
        <v>1613</v>
      </c>
    </row>
    <row r="125" spans="1:8" ht="13.5">
      <c r="A125" s="126"/>
      <c r="B125" s="127" t="s">
        <v>104</v>
      </c>
      <c r="C125" s="127"/>
      <c r="D125" s="61" t="s">
        <v>226</v>
      </c>
      <c r="E125" s="62">
        <f>포항시남구!E125+포항시북구!E125</f>
        <v>142</v>
      </c>
      <c r="F125" s="62">
        <f>포항시남구!F125+포항시북구!F125</f>
        <v>12</v>
      </c>
      <c r="G125" s="62">
        <f>포항시남구!G125+포항시북구!G125</f>
        <v>52</v>
      </c>
      <c r="H125" s="62">
        <f>포항시남구!H125+포항시북구!H125</f>
        <v>78</v>
      </c>
    </row>
    <row r="126" spans="1:8" ht="13.5">
      <c r="A126" s="126"/>
      <c r="B126" s="127"/>
      <c r="C126" s="127"/>
      <c r="D126" s="2" t="s">
        <v>105</v>
      </c>
      <c r="E126" s="18">
        <f>포항시남구!E126+포항시북구!E126</f>
        <v>32</v>
      </c>
      <c r="F126" s="18">
        <f>포항시남구!F126+포항시북구!F126</f>
        <v>0</v>
      </c>
      <c r="G126" s="18">
        <f>포항시남구!G126+포항시북구!G126</f>
        <v>20</v>
      </c>
      <c r="H126" s="18">
        <f>포항시남구!H126+포항시북구!H126</f>
        <v>12</v>
      </c>
    </row>
    <row r="127" spans="1:8" ht="13.5">
      <c r="A127" s="126"/>
      <c r="B127" s="127"/>
      <c r="C127" s="127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26"/>
      <c r="B128" s="127"/>
      <c r="C128" s="127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26"/>
      <c r="B129" s="127"/>
      <c r="C129" s="127"/>
      <c r="D129" s="2" t="s">
        <v>100</v>
      </c>
      <c r="E129" s="18">
        <f>포항시남구!E129+포항시북구!E129</f>
        <v>102</v>
      </c>
      <c r="F129" s="18">
        <f>포항시남구!F129+포항시북구!F129</f>
        <v>8</v>
      </c>
      <c r="G129" s="18">
        <f>포항시남구!G129+포항시북구!G129</f>
        <v>30</v>
      </c>
      <c r="H129" s="18">
        <f>포항시남구!H129+포항시북구!H129</f>
        <v>64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2" sqref="K2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2.5">
      <c r="A1" s="139" t="s">
        <v>283</v>
      </c>
      <c r="B1" s="140"/>
      <c r="C1" s="140"/>
      <c r="D1" s="140"/>
      <c r="E1" s="140"/>
      <c r="F1" s="140"/>
      <c r="G1" s="140"/>
      <c r="H1" s="141"/>
    </row>
    <row r="2" spans="1:8" ht="13.5">
      <c r="A2" s="142" t="s">
        <v>220</v>
      </c>
      <c r="B2" s="143"/>
      <c r="C2" s="143"/>
      <c r="D2" s="143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44" t="s">
        <v>221</v>
      </c>
      <c r="B3" s="145"/>
      <c r="C3" s="145"/>
      <c r="D3" s="145"/>
      <c r="E3" s="266">
        <v>105882</v>
      </c>
      <c r="F3" s="267">
        <v>293</v>
      </c>
      <c r="G3" s="266">
        <v>96838</v>
      </c>
      <c r="H3" s="268">
        <v>8751</v>
      </c>
    </row>
    <row r="4" spans="1:8" ht="13.5">
      <c r="A4" s="146" t="s">
        <v>47</v>
      </c>
      <c r="B4" s="147"/>
      <c r="C4" s="147"/>
      <c r="D4" s="89" t="s">
        <v>222</v>
      </c>
      <c r="E4" s="250">
        <v>77773</v>
      </c>
      <c r="F4" s="251">
        <v>87</v>
      </c>
      <c r="G4" s="250">
        <v>75659</v>
      </c>
      <c r="H4" s="252">
        <v>2027</v>
      </c>
    </row>
    <row r="5" spans="1:8" ht="13.5">
      <c r="A5" s="148"/>
      <c r="B5" s="149" t="s">
        <v>48</v>
      </c>
      <c r="C5" s="149"/>
      <c r="D5" s="90" t="s">
        <v>225</v>
      </c>
      <c r="E5" s="262">
        <v>60784</v>
      </c>
      <c r="F5" s="263">
        <v>57</v>
      </c>
      <c r="G5" s="262">
        <v>58817</v>
      </c>
      <c r="H5" s="265">
        <v>1910</v>
      </c>
    </row>
    <row r="6" spans="1:8" ht="13.5">
      <c r="A6" s="148"/>
      <c r="B6" s="150"/>
      <c r="C6" s="150" t="s">
        <v>50</v>
      </c>
      <c r="D6" s="99" t="s">
        <v>225</v>
      </c>
      <c r="E6" s="255">
        <v>60315</v>
      </c>
      <c r="F6" s="253">
        <v>57</v>
      </c>
      <c r="G6" s="255">
        <v>58353</v>
      </c>
      <c r="H6" s="256">
        <v>1905</v>
      </c>
    </row>
    <row r="7" spans="1:8" ht="13.5">
      <c r="A7" s="148"/>
      <c r="B7" s="150"/>
      <c r="C7" s="150"/>
      <c r="D7" s="86" t="s">
        <v>6</v>
      </c>
      <c r="E7" s="239">
        <v>6591</v>
      </c>
      <c r="F7" s="240">
        <v>0</v>
      </c>
      <c r="G7" s="239">
        <v>6585</v>
      </c>
      <c r="H7" s="242">
        <v>6</v>
      </c>
    </row>
    <row r="8" spans="1:8" ht="13.5">
      <c r="A8" s="148"/>
      <c r="B8" s="150"/>
      <c r="C8" s="150"/>
      <c r="D8" s="86" t="s">
        <v>52</v>
      </c>
      <c r="E8" s="239">
        <v>1886</v>
      </c>
      <c r="F8" s="240">
        <v>0</v>
      </c>
      <c r="G8" s="239">
        <v>1883</v>
      </c>
      <c r="H8" s="242">
        <v>3</v>
      </c>
    </row>
    <row r="9" spans="1:8" ht="13.5">
      <c r="A9" s="148"/>
      <c r="B9" s="150"/>
      <c r="C9" s="150"/>
      <c r="D9" s="86" t="s">
        <v>53</v>
      </c>
      <c r="E9" s="239">
        <v>17517</v>
      </c>
      <c r="F9" s="240">
        <v>21</v>
      </c>
      <c r="G9" s="239">
        <v>17465</v>
      </c>
      <c r="H9" s="242">
        <v>31</v>
      </c>
    </row>
    <row r="10" spans="1:8" ht="13.5">
      <c r="A10" s="148"/>
      <c r="B10" s="150"/>
      <c r="C10" s="150"/>
      <c r="D10" s="86" t="s">
        <v>54</v>
      </c>
      <c r="E10" s="239">
        <v>27768</v>
      </c>
      <c r="F10" s="240">
        <v>33</v>
      </c>
      <c r="G10" s="239">
        <v>26317</v>
      </c>
      <c r="H10" s="241">
        <v>1418</v>
      </c>
    </row>
    <row r="11" spans="1:8" ht="13.5">
      <c r="A11" s="148"/>
      <c r="B11" s="150"/>
      <c r="C11" s="150"/>
      <c r="D11" s="86" t="s">
        <v>55</v>
      </c>
      <c r="E11" s="239">
        <v>1979</v>
      </c>
      <c r="F11" s="240">
        <v>1</v>
      </c>
      <c r="G11" s="239">
        <v>1954</v>
      </c>
      <c r="H11" s="242">
        <v>24</v>
      </c>
    </row>
    <row r="12" spans="1:8" ht="13.5">
      <c r="A12" s="148"/>
      <c r="B12" s="150"/>
      <c r="C12" s="150"/>
      <c r="D12" s="86" t="s">
        <v>56</v>
      </c>
      <c r="E12" s="239">
        <v>3344</v>
      </c>
      <c r="F12" s="240">
        <v>2</v>
      </c>
      <c r="G12" s="239">
        <v>2968</v>
      </c>
      <c r="H12" s="242">
        <v>374</v>
      </c>
    </row>
    <row r="13" spans="1:8" ht="13.5">
      <c r="A13" s="148"/>
      <c r="B13" s="150"/>
      <c r="C13" s="150"/>
      <c r="D13" s="86" t="s">
        <v>57</v>
      </c>
      <c r="E13" s="239">
        <v>1023</v>
      </c>
      <c r="F13" s="240">
        <v>0</v>
      </c>
      <c r="G13" s="240">
        <v>982</v>
      </c>
      <c r="H13" s="242">
        <v>41</v>
      </c>
    </row>
    <row r="14" spans="1:8" ht="13.5">
      <c r="A14" s="148"/>
      <c r="B14" s="150"/>
      <c r="C14" s="150"/>
      <c r="D14" s="86" t="s">
        <v>58</v>
      </c>
      <c r="E14" s="240">
        <v>172</v>
      </c>
      <c r="F14" s="240">
        <v>0</v>
      </c>
      <c r="G14" s="240">
        <v>164</v>
      </c>
      <c r="H14" s="242">
        <v>8</v>
      </c>
    </row>
    <row r="15" spans="1:8" ht="13.5">
      <c r="A15" s="148"/>
      <c r="B15" s="150"/>
      <c r="C15" s="150"/>
      <c r="D15" s="86" t="s">
        <v>59</v>
      </c>
      <c r="E15" s="240">
        <v>25</v>
      </c>
      <c r="F15" s="240">
        <v>0</v>
      </c>
      <c r="G15" s="240">
        <v>25</v>
      </c>
      <c r="H15" s="242">
        <v>0</v>
      </c>
    </row>
    <row r="16" spans="1:8" ht="13.5">
      <c r="A16" s="148"/>
      <c r="B16" s="150"/>
      <c r="C16" s="150"/>
      <c r="D16" s="86" t="s">
        <v>60</v>
      </c>
      <c r="E16" s="240">
        <v>10</v>
      </c>
      <c r="F16" s="240">
        <v>0</v>
      </c>
      <c r="G16" s="240">
        <v>10</v>
      </c>
      <c r="H16" s="242">
        <v>0</v>
      </c>
    </row>
    <row r="17" spans="1:8" ht="13.5">
      <c r="A17" s="148"/>
      <c r="B17" s="150"/>
      <c r="C17" s="150"/>
      <c r="D17" s="86" t="s">
        <v>61</v>
      </c>
      <c r="E17" s="240">
        <v>0</v>
      </c>
      <c r="F17" s="240">
        <v>0</v>
      </c>
      <c r="G17" s="240">
        <v>0</v>
      </c>
      <c r="H17" s="242">
        <v>0</v>
      </c>
    </row>
    <row r="18" spans="1:8" ht="13.5">
      <c r="A18" s="148"/>
      <c r="B18" s="150"/>
      <c r="C18" s="150" t="s">
        <v>62</v>
      </c>
      <c r="D18" s="99" t="s">
        <v>225</v>
      </c>
      <c r="E18" s="253">
        <v>469</v>
      </c>
      <c r="F18" s="253">
        <v>0</v>
      </c>
      <c r="G18" s="253">
        <v>464</v>
      </c>
      <c r="H18" s="254">
        <v>5</v>
      </c>
    </row>
    <row r="19" spans="1:8" ht="13.5">
      <c r="A19" s="148"/>
      <c r="B19" s="150"/>
      <c r="C19" s="150"/>
      <c r="D19" s="86" t="s">
        <v>51</v>
      </c>
      <c r="E19" s="240">
        <v>0</v>
      </c>
      <c r="F19" s="240">
        <v>0</v>
      </c>
      <c r="G19" s="240">
        <v>0</v>
      </c>
      <c r="H19" s="242">
        <v>0</v>
      </c>
    </row>
    <row r="20" spans="1:8" ht="13.5">
      <c r="A20" s="148"/>
      <c r="B20" s="150"/>
      <c r="C20" s="150"/>
      <c r="D20" s="86" t="s">
        <v>52</v>
      </c>
      <c r="E20" s="240">
        <v>0</v>
      </c>
      <c r="F20" s="240">
        <v>0</v>
      </c>
      <c r="G20" s="240">
        <v>0</v>
      </c>
      <c r="H20" s="242">
        <v>0</v>
      </c>
    </row>
    <row r="21" spans="1:8" ht="13.5">
      <c r="A21" s="148"/>
      <c r="B21" s="150"/>
      <c r="C21" s="150"/>
      <c r="D21" s="86" t="s">
        <v>53</v>
      </c>
      <c r="E21" s="240">
        <v>5</v>
      </c>
      <c r="F21" s="240">
        <v>0</v>
      </c>
      <c r="G21" s="240">
        <v>5</v>
      </c>
      <c r="H21" s="242">
        <v>0</v>
      </c>
    </row>
    <row r="22" spans="1:8" ht="13.5">
      <c r="A22" s="148"/>
      <c r="B22" s="150"/>
      <c r="C22" s="150"/>
      <c r="D22" s="86" t="s">
        <v>54</v>
      </c>
      <c r="E22" s="240">
        <v>117</v>
      </c>
      <c r="F22" s="240">
        <v>0</v>
      </c>
      <c r="G22" s="240">
        <v>117</v>
      </c>
      <c r="H22" s="242">
        <v>0</v>
      </c>
    </row>
    <row r="23" spans="1:8" ht="13.5">
      <c r="A23" s="148"/>
      <c r="B23" s="150"/>
      <c r="C23" s="150"/>
      <c r="D23" s="86" t="s">
        <v>55</v>
      </c>
      <c r="E23" s="240">
        <v>95</v>
      </c>
      <c r="F23" s="240">
        <v>0</v>
      </c>
      <c r="G23" s="240">
        <v>95</v>
      </c>
      <c r="H23" s="242">
        <v>0</v>
      </c>
    </row>
    <row r="24" spans="1:8" ht="13.5">
      <c r="A24" s="148"/>
      <c r="B24" s="150"/>
      <c r="C24" s="150"/>
      <c r="D24" s="86" t="s">
        <v>56</v>
      </c>
      <c r="E24" s="240">
        <v>104</v>
      </c>
      <c r="F24" s="240">
        <v>0</v>
      </c>
      <c r="G24" s="240">
        <v>102</v>
      </c>
      <c r="H24" s="242">
        <v>2</v>
      </c>
    </row>
    <row r="25" spans="1:8" ht="13.5">
      <c r="A25" s="148"/>
      <c r="B25" s="150"/>
      <c r="C25" s="150"/>
      <c r="D25" s="86" t="s">
        <v>57</v>
      </c>
      <c r="E25" s="240">
        <v>69</v>
      </c>
      <c r="F25" s="240">
        <v>0</v>
      </c>
      <c r="G25" s="240">
        <v>68</v>
      </c>
      <c r="H25" s="242">
        <v>1</v>
      </c>
    </row>
    <row r="26" spans="1:8" ht="13.5">
      <c r="A26" s="148"/>
      <c r="B26" s="150"/>
      <c r="C26" s="150"/>
      <c r="D26" s="86" t="s">
        <v>58</v>
      </c>
      <c r="E26" s="240">
        <v>41</v>
      </c>
      <c r="F26" s="240">
        <v>0</v>
      </c>
      <c r="G26" s="240">
        <v>39</v>
      </c>
      <c r="H26" s="242">
        <v>2</v>
      </c>
    </row>
    <row r="27" spans="1:8" ht="13.5">
      <c r="A27" s="148"/>
      <c r="B27" s="150"/>
      <c r="C27" s="150"/>
      <c r="D27" s="86" t="s">
        <v>59</v>
      </c>
      <c r="E27" s="240">
        <v>19</v>
      </c>
      <c r="F27" s="240">
        <v>0</v>
      </c>
      <c r="G27" s="240">
        <v>19</v>
      </c>
      <c r="H27" s="242">
        <v>0</v>
      </c>
    </row>
    <row r="28" spans="1:8" ht="13.5">
      <c r="A28" s="148"/>
      <c r="B28" s="150"/>
      <c r="C28" s="150"/>
      <c r="D28" s="86" t="s">
        <v>60</v>
      </c>
      <c r="E28" s="240">
        <v>13</v>
      </c>
      <c r="F28" s="240">
        <v>0</v>
      </c>
      <c r="G28" s="240">
        <v>13</v>
      </c>
      <c r="H28" s="242">
        <v>0</v>
      </c>
    </row>
    <row r="29" spans="1:8" ht="13.5">
      <c r="A29" s="148"/>
      <c r="B29" s="150"/>
      <c r="C29" s="150"/>
      <c r="D29" s="86" t="s">
        <v>61</v>
      </c>
      <c r="E29" s="240">
        <v>6</v>
      </c>
      <c r="F29" s="240">
        <v>0</v>
      </c>
      <c r="G29" s="240">
        <v>6</v>
      </c>
      <c r="H29" s="242">
        <v>0</v>
      </c>
    </row>
    <row r="30" spans="1:8" ht="13.5">
      <c r="A30" s="148"/>
      <c r="B30" s="150" t="s">
        <v>63</v>
      </c>
      <c r="C30" s="150"/>
      <c r="D30" s="90" t="s">
        <v>226</v>
      </c>
      <c r="E30" s="263">
        <v>111</v>
      </c>
      <c r="F30" s="263">
        <v>2</v>
      </c>
      <c r="G30" s="263">
        <v>107</v>
      </c>
      <c r="H30" s="264">
        <v>2</v>
      </c>
    </row>
    <row r="31" spans="1:8" ht="13.5">
      <c r="A31" s="148"/>
      <c r="B31" s="150"/>
      <c r="C31" s="150"/>
      <c r="D31" s="86" t="s">
        <v>53</v>
      </c>
      <c r="E31" s="240">
        <v>95</v>
      </c>
      <c r="F31" s="240">
        <v>2</v>
      </c>
      <c r="G31" s="240">
        <v>91</v>
      </c>
      <c r="H31" s="242">
        <v>2</v>
      </c>
    </row>
    <row r="32" spans="1:8" ht="13.5">
      <c r="A32" s="148"/>
      <c r="B32" s="150"/>
      <c r="C32" s="150"/>
      <c r="D32" s="86" t="s">
        <v>54</v>
      </c>
      <c r="E32" s="240">
        <v>0</v>
      </c>
      <c r="F32" s="240">
        <v>0</v>
      </c>
      <c r="G32" s="240">
        <v>0</v>
      </c>
      <c r="H32" s="242">
        <v>0</v>
      </c>
    </row>
    <row r="33" spans="1:8" ht="13.5">
      <c r="A33" s="148"/>
      <c r="B33" s="150"/>
      <c r="C33" s="150"/>
      <c r="D33" s="86" t="s">
        <v>55</v>
      </c>
      <c r="E33" s="240">
        <v>15</v>
      </c>
      <c r="F33" s="240">
        <v>0</v>
      </c>
      <c r="G33" s="240">
        <v>15</v>
      </c>
      <c r="H33" s="242">
        <v>0</v>
      </c>
    </row>
    <row r="34" spans="1:8" ht="13.5">
      <c r="A34" s="148"/>
      <c r="B34" s="150"/>
      <c r="C34" s="150"/>
      <c r="D34" s="86" t="s">
        <v>56</v>
      </c>
      <c r="E34" s="240">
        <v>1</v>
      </c>
      <c r="F34" s="240">
        <v>0</v>
      </c>
      <c r="G34" s="240">
        <v>1</v>
      </c>
      <c r="H34" s="242">
        <v>0</v>
      </c>
    </row>
    <row r="35" spans="1:8" ht="13.5">
      <c r="A35" s="148"/>
      <c r="B35" s="150"/>
      <c r="C35" s="150"/>
      <c r="D35" s="86" t="s">
        <v>57</v>
      </c>
      <c r="E35" s="240">
        <v>0</v>
      </c>
      <c r="F35" s="240">
        <v>0</v>
      </c>
      <c r="G35" s="240">
        <v>0</v>
      </c>
      <c r="H35" s="242">
        <v>0</v>
      </c>
    </row>
    <row r="36" spans="1:8" ht="13.5">
      <c r="A36" s="148"/>
      <c r="B36" s="150"/>
      <c r="C36" s="150"/>
      <c r="D36" s="86" t="s">
        <v>64</v>
      </c>
      <c r="E36" s="240">
        <v>0</v>
      </c>
      <c r="F36" s="240">
        <v>0</v>
      </c>
      <c r="G36" s="240">
        <v>0</v>
      </c>
      <c r="H36" s="242">
        <v>0</v>
      </c>
    </row>
    <row r="37" spans="1:8" ht="13.5">
      <c r="A37" s="148"/>
      <c r="B37" s="150" t="s">
        <v>65</v>
      </c>
      <c r="C37" s="150"/>
      <c r="D37" s="90" t="s">
        <v>226</v>
      </c>
      <c r="E37" s="262">
        <v>11270</v>
      </c>
      <c r="F37" s="263">
        <v>21</v>
      </c>
      <c r="G37" s="262">
        <v>11154</v>
      </c>
      <c r="H37" s="264">
        <v>95</v>
      </c>
    </row>
    <row r="38" spans="1:8" ht="13.5">
      <c r="A38" s="148"/>
      <c r="B38" s="150"/>
      <c r="C38" s="150"/>
      <c r="D38" s="86" t="s">
        <v>53</v>
      </c>
      <c r="E38" s="240">
        <v>5</v>
      </c>
      <c r="F38" s="240">
        <v>0</v>
      </c>
      <c r="G38" s="240">
        <v>5</v>
      </c>
      <c r="H38" s="242">
        <v>0</v>
      </c>
    </row>
    <row r="39" spans="1:8" ht="13.5">
      <c r="A39" s="148"/>
      <c r="B39" s="150"/>
      <c r="C39" s="150"/>
      <c r="D39" s="86" t="s">
        <v>54</v>
      </c>
      <c r="E39" s="239">
        <v>5413</v>
      </c>
      <c r="F39" s="240">
        <v>2</v>
      </c>
      <c r="G39" s="239">
        <v>5384</v>
      </c>
      <c r="H39" s="242">
        <v>27</v>
      </c>
    </row>
    <row r="40" spans="1:8" ht="13.5">
      <c r="A40" s="148"/>
      <c r="B40" s="150"/>
      <c r="C40" s="150"/>
      <c r="D40" s="86" t="s">
        <v>55</v>
      </c>
      <c r="E40" s="239">
        <v>3753</v>
      </c>
      <c r="F40" s="240">
        <v>14</v>
      </c>
      <c r="G40" s="239">
        <v>3694</v>
      </c>
      <c r="H40" s="242">
        <v>45</v>
      </c>
    </row>
    <row r="41" spans="1:8" ht="13.5">
      <c r="A41" s="148"/>
      <c r="B41" s="150"/>
      <c r="C41" s="150"/>
      <c r="D41" s="86" t="s">
        <v>56</v>
      </c>
      <c r="E41" s="239">
        <v>2063</v>
      </c>
      <c r="F41" s="240">
        <v>5</v>
      </c>
      <c r="G41" s="239">
        <v>2036</v>
      </c>
      <c r="H41" s="242">
        <v>22</v>
      </c>
    </row>
    <row r="42" spans="1:8" ht="13.5">
      <c r="A42" s="148"/>
      <c r="B42" s="150"/>
      <c r="C42" s="150"/>
      <c r="D42" s="86" t="s">
        <v>57</v>
      </c>
      <c r="E42" s="240">
        <v>11</v>
      </c>
      <c r="F42" s="240">
        <v>0</v>
      </c>
      <c r="G42" s="240">
        <v>11</v>
      </c>
      <c r="H42" s="242">
        <v>0</v>
      </c>
    </row>
    <row r="43" spans="1:8" ht="13.5">
      <c r="A43" s="148"/>
      <c r="B43" s="150"/>
      <c r="C43" s="150"/>
      <c r="D43" s="86" t="s">
        <v>64</v>
      </c>
      <c r="E43" s="240">
        <v>25</v>
      </c>
      <c r="F43" s="240">
        <v>0</v>
      </c>
      <c r="G43" s="240">
        <v>24</v>
      </c>
      <c r="H43" s="242">
        <v>1</v>
      </c>
    </row>
    <row r="44" spans="1:8" ht="13.5">
      <c r="A44" s="148"/>
      <c r="B44" s="150" t="s">
        <v>66</v>
      </c>
      <c r="C44" s="150"/>
      <c r="D44" s="90" t="s">
        <v>226</v>
      </c>
      <c r="E44" s="262">
        <v>5608</v>
      </c>
      <c r="F44" s="263">
        <v>7</v>
      </c>
      <c r="G44" s="262">
        <v>5581</v>
      </c>
      <c r="H44" s="264">
        <v>20</v>
      </c>
    </row>
    <row r="45" spans="1:8" ht="13.5">
      <c r="A45" s="148"/>
      <c r="B45" s="150"/>
      <c r="C45" s="150"/>
      <c r="D45" s="86" t="s">
        <v>53</v>
      </c>
      <c r="E45" s="240">
        <v>0</v>
      </c>
      <c r="F45" s="240">
        <v>0</v>
      </c>
      <c r="G45" s="240">
        <v>0</v>
      </c>
      <c r="H45" s="242">
        <v>0</v>
      </c>
    </row>
    <row r="46" spans="1:8" ht="13.5">
      <c r="A46" s="148"/>
      <c r="B46" s="150"/>
      <c r="C46" s="150"/>
      <c r="D46" s="86" t="s">
        <v>54</v>
      </c>
      <c r="E46" s="239">
        <v>3506</v>
      </c>
      <c r="F46" s="240">
        <v>2</v>
      </c>
      <c r="G46" s="239">
        <v>3502</v>
      </c>
      <c r="H46" s="242">
        <v>2</v>
      </c>
    </row>
    <row r="47" spans="1:8" ht="13.5">
      <c r="A47" s="148"/>
      <c r="B47" s="150"/>
      <c r="C47" s="150"/>
      <c r="D47" s="86" t="s">
        <v>55</v>
      </c>
      <c r="E47" s="240">
        <v>603</v>
      </c>
      <c r="F47" s="240">
        <v>4</v>
      </c>
      <c r="G47" s="240">
        <v>597</v>
      </c>
      <c r="H47" s="242">
        <v>2</v>
      </c>
    </row>
    <row r="48" spans="1:8" ht="13.5">
      <c r="A48" s="148"/>
      <c r="B48" s="150"/>
      <c r="C48" s="150"/>
      <c r="D48" s="86" t="s">
        <v>56</v>
      </c>
      <c r="E48" s="239">
        <v>1492</v>
      </c>
      <c r="F48" s="240">
        <v>1</v>
      </c>
      <c r="G48" s="239">
        <v>1475</v>
      </c>
      <c r="H48" s="242">
        <v>16</v>
      </c>
    </row>
    <row r="49" spans="1:8" ht="13.5">
      <c r="A49" s="148"/>
      <c r="B49" s="150"/>
      <c r="C49" s="150"/>
      <c r="D49" s="86" t="s">
        <v>57</v>
      </c>
      <c r="E49" s="240">
        <v>4</v>
      </c>
      <c r="F49" s="240">
        <v>0</v>
      </c>
      <c r="G49" s="240">
        <v>4</v>
      </c>
      <c r="H49" s="242">
        <v>0</v>
      </c>
    </row>
    <row r="50" spans="1:8" ht="13.5">
      <c r="A50" s="148"/>
      <c r="B50" s="150"/>
      <c r="C50" s="150"/>
      <c r="D50" s="86" t="s">
        <v>64</v>
      </c>
      <c r="E50" s="240">
        <v>3</v>
      </c>
      <c r="F50" s="240">
        <v>0</v>
      </c>
      <c r="G50" s="240">
        <v>3</v>
      </c>
      <c r="H50" s="242">
        <v>0</v>
      </c>
    </row>
    <row r="51" spans="1:8" ht="13.5">
      <c r="A51" s="151" t="s">
        <v>67</v>
      </c>
      <c r="B51" s="152"/>
      <c r="C51" s="152"/>
      <c r="D51" s="89" t="s">
        <v>222</v>
      </c>
      <c r="E51" s="250">
        <v>5904</v>
      </c>
      <c r="F51" s="251">
        <v>47</v>
      </c>
      <c r="G51" s="250">
        <v>5205</v>
      </c>
      <c r="H51" s="261">
        <v>652</v>
      </c>
    </row>
    <row r="52" spans="1:8" ht="13.5">
      <c r="A52" s="124"/>
      <c r="B52" s="150" t="s">
        <v>68</v>
      </c>
      <c r="C52" s="150"/>
      <c r="D52" s="91" t="s">
        <v>226</v>
      </c>
      <c r="E52" s="257">
        <v>5847</v>
      </c>
      <c r="F52" s="258">
        <v>28</v>
      </c>
      <c r="G52" s="257">
        <v>5169</v>
      </c>
      <c r="H52" s="260">
        <v>650</v>
      </c>
    </row>
    <row r="53" spans="1:8" ht="13.5">
      <c r="A53" s="124"/>
      <c r="B53" s="150"/>
      <c r="C53" s="150"/>
      <c r="D53" s="86" t="s">
        <v>69</v>
      </c>
      <c r="E53" s="240">
        <v>0</v>
      </c>
      <c r="F53" s="240">
        <v>0</v>
      </c>
      <c r="G53" s="240">
        <v>0</v>
      </c>
      <c r="H53" s="242">
        <v>0</v>
      </c>
    </row>
    <row r="54" spans="1:8" ht="13.5">
      <c r="A54" s="124"/>
      <c r="B54" s="150"/>
      <c r="C54" s="150"/>
      <c r="D54" s="86" t="s">
        <v>70</v>
      </c>
      <c r="E54" s="240">
        <v>412</v>
      </c>
      <c r="F54" s="240">
        <v>0</v>
      </c>
      <c r="G54" s="240">
        <v>0</v>
      </c>
      <c r="H54" s="242">
        <v>412</v>
      </c>
    </row>
    <row r="55" spans="1:8" ht="13.5">
      <c r="A55" s="124"/>
      <c r="B55" s="150"/>
      <c r="C55" s="150"/>
      <c r="D55" s="86" t="s">
        <v>71</v>
      </c>
      <c r="E55" s="240">
        <v>151</v>
      </c>
      <c r="F55" s="240">
        <v>0</v>
      </c>
      <c r="G55" s="240">
        <v>0</v>
      </c>
      <c r="H55" s="242">
        <v>151</v>
      </c>
    </row>
    <row r="56" spans="1:8" ht="13.5">
      <c r="A56" s="124"/>
      <c r="B56" s="150"/>
      <c r="C56" s="150"/>
      <c r="D56" s="86" t="s">
        <v>72</v>
      </c>
      <c r="E56" s="240">
        <v>0</v>
      </c>
      <c r="F56" s="240">
        <v>0</v>
      </c>
      <c r="G56" s="240">
        <v>0</v>
      </c>
      <c r="H56" s="242">
        <v>0</v>
      </c>
    </row>
    <row r="57" spans="1:8" ht="13.5">
      <c r="A57" s="124"/>
      <c r="B57" s="150"/>
      <c r="C57" s="150"/>
      <c r="D57" s="86" t="s">
        <v>73</v>
      </c>
      <c r="E57" s="240">
        <v>0</v>
      </c>
      <c r="F57" s="240">
        <v>0</v>
      </c>
      <c r="G57" s="240">
        <v>0</v>
      </c>
      <c r="H57" s="242">
        <v>0</v>
      </c>
    </row>
    <row r="58" spans="1:8" ht="13.5">
      <c r="A58" s="124"/>
      <c r="B58" s="150"/>
      <c r="C58" s="150"/>
      <c r="D58" s="86" t="s">
        <v>74</v>
      </c>
      <c r="E58" s="240">
        <v>0</v>
      </c>
      <c r="F58" s="240">
        <v>0</v>
      </c>
      <c r="G58" s="240">
        <v>0</v>
      </c>
      <c r="H58" s="242">
        <v>0</v>
      </c>
    </row>
    <row r="59" spans="1:8" ht="13.5">
      <c r="A59" s="124"/>
      <c r="B59" s="150" t="s">
        <v>75</v>
      </c>
      <c r="C59" s="150"/>
      <c r="D59" s="91" t="s">
        <v>226</v>
      </c>
      <c r="E59" s="257">
        <v>5284</v>
      </c>
      <c r="F59" s="258">
        <v>28</v>
      </c>
      <c r="G59" s="257">
        <v>5169</v>
      </c>
      <c r="H59" s="260">
        <v>87</v>
      </c>
    </row>
    <row r="60" spans="1:8" ht="13.5">
      <c r="A60" s="124"/>
      <c r="B60" s="150"/>
      <c r="C60" s="150"/>
      <c r="D60" s="86" t="s">
        <v>76</v>
      </c>
      <c r="E60" s="239">
        <v>5045</v>
      </c>
      <c r="F60" s="240">
        <v>14</v>
      </c>
      <c r="G60" s="239">
        <v>4946</v>
      </c>
      <c r="H60" s="242">
        <v>85</v>
      </c>
    </row>
    <row r="61" spans="1:8" ht="13.5">
      <c r="A61" s="124"/>
      <c r="B61" s="150"/>
      <c r="C61" s="150"/>
      <c r="D61" s="86" t="s">
        <v>77</v>
      </c>
      <c r="E61" s="240">
        <v>65</v>
      </c>
      <c r="F61" s="240">
        <v>6</v>
      </c>
      <c r="G61" s="240">
        <v>57</v>
      </c>
      <c r="H61" s="242">
        <v>2</v>
      </c>
    </row>
    <row r="62" spans="1:8" ht="13.5">
      <c r="A62" s="124"/>
      <c r="B62" s="150"/>
      <c r="C62" s="150"/>
      <c r="D62" s="86" t="s">
        <v>78</v>
      </c>
      <c r="E62" s="240">
        <v>51</v>
      </c>
      <c r="F62" s="240">
        <v>5</v>
      </c>
      <c r="G62" s="240">
        <v>46</v>
      </c>
      <c r="H62" s="242">
        <v>0</v>
      </c>
    </row>
    <row r="63" spans="1:8" ht="13.5">
      <c r="A63" s="124"/>
      <c r="B63" s="150"/>
      <c r="C63" s="150"/>
      <c r="D63" s="86" t="s">
        <v>79</v>
      </c>
      <c r="E63" s="240">
        <v>120</v>
      </c>
      <c r="F63" s="240">
        <v>3</v>
      </c>
      <c r="G63" s="240">
        <v>117</v>
      </c>
      <c r="H63" s="242">
        <v>0</v>
      </c>
    </row>
    <row r="64" spans="1:8" ht="13.5">
      <c r="A64" s="124"/>
      <c r="B64" s="150"/>
      <c r="C64" s="150"/>
      <c r="D64" s="86" t="s">
        <v>80</v>
      </c>
      <c r="E64" s="240">
        <v>3</v>
      </c>
      <c r="F64" s="240">
        <v>0</v>
      </c>
      <c r="G64" s="240">
        <v>3</v>
      </c>
      <c r="H64" s="242">
        <v>0</v>
      </c>
    </row>
    <row r="65" spans="1:8" ht="13.5">
      <c r="A65" s="124"/>
      <c r="B65" s="150" t="s">
        <v>81</v>
      </c>
      <c r="C65" s="150"/>
      <c r="D65" s="91" t="s">
        <v>226</v>
      </c>
      <c r="E65" s="258">
        <v>57</v>
      </c>
      <c r="F65" s="258">
        <v>19</v>
      </c>
      <c r="G65" s="258">
        <v>36</v>
      </c>
      <c r="H65" s="260">
        <v>2</v>
      </c>
    </row>
    <row r="66" spans="1:8" ht="13.5">
      <c r="A66" s="124"/>
      <c r="B66" s="150"/>
      <c r="C66" s="150"/>
      <c r="D66" s="86" t="s">
        <v>82</v>
      </c>
      <c r="E66" s="240">
        <v>29</v>
      </c>
      <c r="F66" s="240">
        <v>8</v>
      </c>
      <c r="G66" s="240">
        <v>21</v>
      </c>
      <c r="H66" s="242">
        <v>0</v>
      </c>
    </row>
    <row r="67" spans="1:8" ht="13.5">
      <c r="A67" s="124"/>
      <c r="B67" s="150"/>
      <c r="C67" s="150"/>
      <c r="D67" s="86" t="s">
        <v>83</v>
      </c>
      <c r="E67" s="240">
        <v>2</v>
      </c>
      <c r="F67" s="240">
        <v>0</v>
      </c>
      <c r="G67" s="240">
        <v>0</v>
      </c>
      <c r="H67" s="242">
        <v>2</v>
      </c>
    </row>
    <row r="68" spans="1:8" ht="15" customHeight="1">
      <c r="A68" s="124"/>
      <c r="B68" s="150"/>
      <c r="C68" s="150"/>
      <c r="D68" s="86" t="s">
        <v>84</v>
      </c>
      <c r="E68" s="240">
        <v>0</v>
      </c>
      <c r="F68" s="240">
        <v>0</v>
      </c>
      <c r="G68" s="240">
        <v>0</v>
      </c>
      <c r="H68" s="242">
        <v>0</v>
      </c>
    </row>
    <row r="69" spans="1:8" ht="15" customHeight="1">
      <c r="A69" s="124"/>
      <c r="B69" s="150"/>
      <c r="C69" s="150"/>
      <c r="D69" s="86" t="s">
        <v>85</v>
      </c>
      <c r="E69" s="240">
        <v>1</v>
      </c>
      <c r="F69" s="240">
        <v>0</v>
      </c>
      <c r="G69" s="240">
        <v>1</v>
      </c>
      <c r="H69" s="242">
        <v>0</v>
      </c>
    </row>
    <row r="70" spans="1:8" ht="13.5">
      <c r="A70" s="124"/>
      <c r="B70" s="150"/>
      <c r="C70" s="150"/>
      <c r="D70" s="86" t="s">
        <v>227</v>
      </c>
      <c r="E70" s="240">
        <v>25</v>
      </c>
      <c r="F70" s="240">
        <v>11</v>
      </c>
      <c r="G70" s="240">
        <v>14</v>
      </c>
      <c r="H70" s="242">
        <v>0</v>
      </c>
    </row>
    <row r="71" spans="1:8" ht="13.5">
      <c r="A71" s="151" t="s">
        <v>86</v>
      </c>
      <c r="B71" s="152"/>
      <c r="C71" s="152"/>
      <c r="D71" s="89" t="s">
        <v>222</v>
      </c>
      <c r="E71" s="250">
        <v>20445</v>
      </c>
      <c r="F71" s="251">
        <v>154</v>
      </c>
      <c r="G71" s="250">
        <v>15824</v>
      </c>
      <c r="H71" s="252">
        <v>4467</v>
      </c>
    </row>
    <row r="72" spans="1:8" ht="13.5">
      <c r="A72" s="123"/>
      <c r="B72" s="150" t="s">
        <v>68</v>
      </c>
      <c r="C72" s="150"/>
      <c r="D72" s="91" t="s">
        <v>226</v>
      </c>
      <c r="E72" s="257">
        <v>11717</v>
      </c>
      <c r="F72" s="258">
        <v>39</v>
      </c>
      <c r="G72" s="257">
        <v>10133</v>
      </c>
      <c r="H72" s="259">
        <v>1545</v>
      </c>
    </row>
    <row r="73" spans="1:8" ht="13.5">
      <c r="A73" s="123"/>
      <c r="B73" s="150"/>
      <c r="C73" s="150"/>
      <c r="D73" s="86" t="s">
        <v>87</v>
      </c>
      <c r="E73" s="240">
        <v>539</v>
      </c>
      <c r="F73" s="240">
        <v>2</v>
      </c>
      <c r="G73" s="240">
        <v>536</v>
      </c>
      <c r="H73" s="242">
        <v>1</v>
      </c>
    </row>
    <row r="74" spans="1:8" ht="13.5">
      <c r="A74" s="123"/>
      <c r="B74" s="150" t="s">
        <v>88</v>
      </c>
      <c r="C74" s="150"/>
      <c r="D74" s="91" t="s">
        <v>226</v>
      </c>
      <c r="E74" s="257">
        <v>11178</v>
      </c>
      <c r="F74" s="258">
        <v>37</v>
      </c>
      <c r="G74" s="257">
        <v>9597</v>
      </c>
      <c r="H74" s="259">
        <v>1544</v>
      </c>
    </row>
    <row r="75" spans="1:8" ht="13.5">
      <c r="A75" s="123"/>
      <c r="B75" s="150"/>
      <c r="C75" s="150"/>
      <c r="D75" s="86" t="s">
        <v>89</v>
      </c>
      <c r="E75" s="239">
        <v>8644</v>
      </c>
      <c r="F75" s="240">
        <v>28</v>
      </c>
      <c r="G75" s="239">
        <v>8301</v>
      </c>
      <c r="H75" s="242">
        <v>315</v>
      </c>
    </row>
    <row r="76" spans="1:8" ht="13.5">
      <c r="A76" s="123"/>
      <c r="B76" s="150"/>
      <c r="C76" s="150"/>
      <c r="D76" s="86" t="s">
        <v>90</v>
      </c>
      <c r="E76" s="240">
        <v>685</v>
      </c>
      <c r="F76" s="240">
        <v>4</v>
      </c>
      <c r="G76" s="240">
        <v>611</v>
      </c>
      <c r="H76" s="242">
        <v>70</v>
      </c>
    </row>
    <row r="77" spans="1:8" ht="13.5">
      <c r="A77" s="123"/>
      <c r="B77" s="150"/>
      <c r="C77" s="150"/>
      <c r="D77" s="86" t="s">
        <v>91</v>
      </c>
      <c r="E77" s="240">
        <v>394</v>
      </c>
      <c r="F77" s="240">
        <v>2</v>
      </c>
      <c r="G77" s="240">
        <v>198</v>
      </c>
      <c r="H77" s="242">
        <v>194</v>
      </c>
    </row>
    <row r="78" spans="1:8" ht="13.5">
      <c r="A78" s="123"/>
      <c r="B78" s="150"/>
      <c r="C78" s="150"/>
      <c r="D78" s="86" t="s">
        <v>92</v>
      </c>
      <c r="E78" s="240">
        <v>411</v>
      </c>
      <c r="F78" s="240">
        <v>2</v>
      </c>
      <c r="G78" s="240">
        <v>301</v>
      </c>
      <c r="H78" s="242">
        <v>108</v>
      </c>
    </row>
    <row r="79" spans="1:8" ht="13.5">
      <c r="A79" s="123"/>
      <c r="B79" s="150"/>
      <c r="C79" s="150"/>
      <c r="D79" s="86" t="s">
        <v>93</v>
      </c>
      <c r="E79" s="240">
        <v>46</v>
      </c>
      <c r="F79" s="240">
        <v>1</v>
      </c>
      <c r="G79" s="240">
        <v>33</v>
      </c>
      <c r="H79" s="242">
        <v>12</v>
      </c>
    </row>
    <row r="80" spans="1:8" ht="13.5">
      <c r="A80" s="123"/>
      <c r="B80" s="150"/>
      <c r="C80" s="150"/>
      <c r="D80" s="86" t="s">
        <v>94</v>
      </c>
      <c r="E80" s="240">
        <v>136</v>
      </c>
      <c r="F80" s="240">
        <v>0</v>
      </c>
      <c r="G80" s="240">
        <v>44</v>
      </c>
      <c r="H80" s="242">
        <v>92</v>
      </c>
    </row>
    <row r="81" spans="1:8" ht="13.5">
      <c r="A81" s="123"/>
      <c r="B81" s="150"/>
      <c r="C81" s="150"/>
      <c r="D81" s="86" t="s">
        <v>95</v>
      </c>
      <c r="E81" s="240">
        <v>862</v>
      </c>
      <c r="F81" s="240">
        <v>0</v>
      </c>
      <c r="G81" s="240">
        <v>109</v>
      </c>
      <c r="H81" s="242">
        <v>753</v>
      </c>
    </row>
    <row r="82" spans="1:8" ht="13.5">
      <c r="A82" s="123"/>
      <c r="B82" s="150" t="s">
        <v>96</v>
      </c>
      <c r="C82" s="150"/>
      <c r="D82" s="91" t="s">
        <v>226</v>
      </c>
      <c r="E82" s="258">
        <v>188</v>
      </c>
      <c r="F82" s="258">
        <v>4</v>
      </c>
      <c r="G82" s="258">
        <v>168</v>
      </c>
      <c r="H82" s="260">
        <v>16</v>
      </c>
    </row>
    <row r="83" spans="1:8" ht="13.5">
      <c r="A83" s="123"/>
      <c r="B83" s="150"/>
      <c r="C83" s="150"/>
      <c r="D83" s="86" t="s">
        <v>89</v>
      </c>
      <c r="E83" s="240">
        <v>63</v>
      </c>
      <c r="F83" s="240">
        <v>0</v>
      </c>
      <c r="G83" s="240">
        <v>63</v>
      </c>
      <c r="H83" s="242">
        <v>0</v>
      </c>
    </row>
    <row r="84" spans="1:8" ht="13.5">
      <c r="A84" s="123"/>
      <c r="B84" s="150"/>
      <c r="C84" s="150"/>
      <c r="D84" s="86" t="s">
        <v>91</v>
      </c>
      <c r="E84" s="240">
        <v>78</v>
      </c>
      <c r="F84" s="240">
        <v>1</v>
      </c>
      <c r="G84" s="240">
        <v>73</v>
      </c>
      <c r="H84" s="242">
        <v>4</v>
      </c>
    </row>
    <row r="85" spans="1:8" ht="13.5">
      <c r="A85" s="123"/>
      <c r="B85" s="150"/>
      <c r="C85" s="150"/>
      <c r="D85" s="86" t="s">
        <v>94</v>
      </c>
      <c r="E85" s="240">
        <v>32</v>
      </c>
      <c r="F85" s="240">
        <v>2</v>
      </c>
      <c r="G85" s="240">
        <v>29</v>
      </c>
      <c r="H85" s="242">
        <v>1</v>
      </c>
    </row>
    <row r="86" spans="1:8" ht="13.5">
      <c r="A86" s="123"/>
      <c r="B86" s="150"/>
      <c r="C86" s="150"/>
      <c r="D86" s="86" t="s">
        <v>95</v>
      </c>
      <c r="E86" s="240">
        <v>15</v>
      </c>
      <c r="F86" s="240">
        <v>1</v>
      </c>
      <c r="G86" s="240">
        <v>3</v>
      </c>
      <c r="H86" s="242">
        <v>11</v>
      </c>
    </row>
    <row r="87" spans="1:8" ht="13.5">
      <c r="A87" s="123"/>
      <c r="B87" s="150" t="s">
        <v>97</v>
      </c>
      <c r="C87" s="150"/>
      <c r="D87" s="91" t="s">
        <v>226</v>
      </c>
      <c r="E87" s="257">
        <v>4380</v>
      </c>
      <c r="F87" s="258">
        <v>26</v>
      </c>
      <c r="G87" s="257">
        <v>4213</v>
      </c>
      <c r="H87" s="260">
        <v>141</v>
      </c>
    </row>
    <row r="88" spans="1:8" ht="13.5">
      <c r="A88" s="123"/>
      <c r="B88" s="150"/>
      <c r="C88" s="150"/>
      <c r="D88" s="86" t="s">
        <v>89</v>
      </c>
      <c r="E88" s="239">
        <v>4323</v>
      </c>
      <c r="F88" s="240">
        <v>25</v>
      </c>
      <c r="G88" s="239">
        <v>4162</v>
      </c>
      <c r="H88" s="242">
        <v>136</v>
      </c>
    </row>
    <row r="89" spans="1:8" ht="13.5">
      <c r="A89" s="123"/>
      <c r="B89" s="150"/>
      <c r="C89" s="150"/>
      <c r="D89" s="86" t="s">
        <v>91</v>
      </c>
      <c r="E89" s="240">
        <v>54</v>
      </c>
      <c r="F89" s="240">
        <v>1</v>
      </c>
      <c r="G89" s="240">
        <v>51</v>
      </c>
      <c r="H89" s="242">
        <v>2</v>
      </c>
    </row>
    <row r="90" spans="1:8" ht="13.5">
      <c r="A90" s="123"/>
      <c r="B90" s="150"/>
      <c r="C90" s="150"/>
      <c r="D90" s="86" t="s">
        <v>98</v>
      </c>
      <c r="E90" s="240">
        <v>3</v>
      </c>
      <c r="F90" s="240">
        <v>0</v>
      </c>
      <c r="G90" s="240">
        <v>0</v>
      </c>
      <c r="H90" s="242">
        <v>3</v>
      </c>
    </row>
    <row r="91" spans="1:8" ht="13.5">
      <c r="A91" s="123"/>
      <c r="B91" s="150" t="s">
        <v>99</v>
      </c>
      <c r="C91" s="150"/>
      <c r="D91" s="92" t="s">
        <v>226</v>
      </c>
      <c r="E91" s="257">
        <v>4160</v>
      </c>
      <c r="F91" s="258">
        <v>85</v>
      </c>
      <c r="G91" s="257">
        <v>1310</v>
      </c>
      <c r="H91" s="259">
        <v>2765</v>
      </c>
    </row>
    <row r="92" spans="1:8" ht="13.5">
      <c r="A92" s="123"/>
      <c r="B92" s="150"/>
      <c r="C92" s="150"/>
      <c r="D92" s="87" t="s">
        <v>158</v>
      </c>
      <c r="E92" s="240">
        <v>218</v>
      </c>
      <c r="F92" s="240">
        <v>23</v>
      </c>
      <c r="G92" s="240">
        <v>159</v>
      </c>
      <c r="H92" s="242">
        <v>36</v>
      </c>
    </row>
    <row r="93" spans="1:8" ht="13.5">
      <c r="A93" s="123"/>
      <c r="B93" s="150"/>
      <c r="C93" s="150"/>
      <c r="D93" s="87" t="s">
        <v>159</v>
      </c>
      <c r="E93" s="240">
        <v>24</v>
      </c>
      <c r="F93" s="240">
        <v>4</v>
      </c>
      <c r="G93" s="240">
        <v>19</v>
      </c>
      <c r="H93" s="242">
        <v>1</v>
      </c>
    </row>
    <row r="94" spans="1:8" ht="13.5">
      <c r="A94" s="123"/>
      <c r="B94" s="150"/>
      <c r="C94" s="150"/>
      <c r="D94" s="87" t="s">
        <v>160</v>
      </c>
      <c r="E94" s="240">
        <v>24</v>
      </c>
      <c r="F94" s="240">
        <v>1</v>
      </c>
      <c r="G94" s="240">
        <v>23</v>
      </c>
      <c r="H94" s="242">
        <v>0</v>
      </c>
    </row>
    <row r="95" spans="1:8" ht="13.5">
      <c r="A95" s="123"/>
      <c r="B95" s="150"/>
      <c r="C95" s="150"/>
      <c r="D95" s="87" t="s">
        <v>161</v>
      </c>
      <c r="E95" s="240">
        <v>24</v>
      </c>
      <c r="F95" s="240">
        <v>15</v>
      </c>
      <c r="G95" s="240">
        <v>9</v>
      </c>
      <c r="H95" s="242">
        <v>0</v>
      </c>
    </row>
    <row r="96" spans="1:8" ht="13.5">
      <c r="A96" s="123"/>
      <c r="B96" s="150"/>
      <c r="C96" s="150"/>
      <c r="D96" s="87" t="s">
        <v>162</v>
      </c>
      <c r="E96" s="240">
        <v>314</v>
      </c>
      <c r="F96" s="240">
        <v>2</v>
      </c>
      <c r="G96" s="240">
        <v>301</v>
      </c>
      <c r="H96" s="242">
        <v>11</v>
      </c>
    </row>
    <row r="97" spans="1:8" ht="13.5">
      <c r="A97" s="123"/>
      <c r="B97" s="150"/>
      <c r="C97" s="150"/>
      <c r="D97" s="87" t="s">
        <v>163</v>
      </c>
      <c r="E97" s="240">
        <v>37</v>
      </c>
      <c r="F97" s="240">
        <v>0</v>
      </c>
      <c r="G97" s="240">
        <v>14</v>
      </c>
      <c r="H97" s="242">
        <v>23</v>
      </c>
    </row>
    <row r="98" spans="1:8" ht="13.5">
      <c r="A98" s="123"/>
      <c r="B98" s="150"/>
      <c r="C98" s="150"/>
      <c r="D98" s="100" t="s">
        <v>164</v>
      </c>
      <c r="E98" s="253">
        <v>103</v>
      </c>
      <c r="F98" s="253">
        <v>0</v>
      </c>
      <c r="G98" s="253">
        <v>100</v>
      </c>
      <c r="H98" s="254">
        <v>3</v>
      </c>
    </row>
    <row r="99" spans="1:8" ht="13.5">
      <c r="A99" s="123"/>
      <c r="B99" s="150"/>
      <c r="C99" s="150"/>
      <c r="D99" s="87" t="s">
        <v>165</v>
      </c>
      <c r="E99" s="240">
        <v>2</v>
      </c>
      <c r="F99" s="240">
        <v>0</v>
      </c>
      <c r="G99" s="240">
        <v>2</v>
      </c>
      <c r="H99" s="242">
        <v>0</v>
      </c>
    </row>
    <row r="100" spans="1:8" ht="13.5">
      <c r="A100" s="123"/>
      <c r="B100" s="150"/>
      <c r="C100" s="150"/>
      <c r="D100" s="87" t="s">
        <v>166</v>
      </c>
      <c r="E100" s="240">
        <v>0</v>
      </c>
      <c r="F100" s="240">
        <v>0</v>
      </c>
      <c r="G100" s="240">
        <v>0</v>
      </c>
      <c r="H100" s="242">
        <v>0</v>
      </c>
    </row>
    <row r="101" spans="1:8" s="101" customFormat="1" ht="13.5">
      <c r="A101" s="123"/>
      <c r="B101" s="150"/>
      <c r="C101" s="150"/>
      <c r="D101" s="87" t="s">
        <v>167</v>
      </c>
      <c r="E101" s="240">
        <v>91</v>
      </c>
      <c r="F101" s="240">
        <v>0</v>
      </c>
      <c r="G101" s="240">
        <v>89</v>
      </c>
      <c r="H101" s="242">
        <v>2</v>
      </c>
    </row>
    <row r="102" spans="1:8" ht="13.5">
      <c r="A102" s="123"/>
      <c r="B102" s="150"/>
      <c r="C102" s="150"/>
      <c r="D102" s="87" t="s">
        <v>168</v>
      </c>
      <c r="E102" s="240">
        <v>0</v>
      </c>
      <c r="F102" s="240">
        <v>0</v>
      </c>
      <c r="G102" s="240">
        <v>0</v>
      </c>
      <c r="H102" s="242">
        <v>0</v>
      </c>
    </row>
    <row r="103" spans="1:8" ht="13.5">
      <c r="A103" s="123"/>
      <c r="B103" s="150"/>
      <c r="C103" s="150"/>
      <c r="D103" s="87" t="s">
        <v>169</v>
      </c>
      <c r="E103" s="240">
        <v>10</v>
      </c>
      <c r="F103" s="240">
        <v>0</v>
      </c>
      <c r="G103" s="240">
        <v>9</v>
      </c>
      <c r="H103" s="242">
        <v>1</v>
      </c>
    </row>
    <row r="104" spans="1:8" ht="13.5">
      <c r="A104" s="123"/>
      <c r="B104" s="150"/>
      <c r="C104" s="150"/>
      <c r="D104" s="100" t="s">
        <v>170</v>
      </c>
      <c r="E104" s="253">
        <v>76</v>
      </c>
      <c r="F104" s="253">
        <v>2</v>
      </c>
      <c r="G104" s="253">
        <v>60</v>
      </c>
      <c r="H104" s="254">
        <v>14</v>
      </c>
    </row>
    <row r="105" spans="1:8" ht="13.5">
      <c r="A105" s="123"/>
      <c r="B105" s="150"/>
      <c r="C105" s="150"/>
      <c r="D105" s="87" t="s">
        <v>171</v>
      </c>
      <c r="E105" s="240">
        <v>0</v>
      </c>
      <c r="F105" s="240">
        <v>0</v>
      </c>
      <c r="G105" s="240">
        <v>0</v>
      </c>
      <c r="H105" s="242">
        <v>0</v>
      </c>
    </row>
    <row r="106" spans="1:8" ht="13.5">
      <c r="A106" s="123"/>
      <c r="B106" s="150"/>
      <c r="C106" s="150"/>
      <c r="D106" s="87" t="s">
        <v>172</v>
      </c>
      <c r="E106" s="240">
        <v>1</v>
      </c>
      <c r="F106" s="240">
        <v>0</v>
      </c>
      <c r="G106" s="240">
        <v>0</v>
      </c>
      <c r="H106" s="242">
        <v>1</v>
      </c>
    </row>
    <row r="107" spans="1:8" ht="13.5">
      <c r="A107" s="123"/>
      <c r="B107" s="150"/>
      <c r="C107" s="150"/>
      <c r="D107" s="87" t="s">
        <v>173</v>
      </c>
      <c r="E107" s="240">
        <v>1</v>
      </c>
      <c r="F107" s="240">
        <v>0</v>
      </c>
      <c r="G107" s="240">
        <v>1</v>
      </c>
      <c r="H107" s="242">
        <v>0</v>
      </c>
    </row>
    <row r="108" spans="1:8" ht="13.5">
      <c r="A108" s="123"/>
      <c r="B108" s="150"/>
      <c r="C108" s="150"/>
      <c r="D108" s="87" t="s">
        <v>169</v>
      </c>
      <c r="E108" s="240">
        <v>74</v>
      </c>
      <c r="F108" s="240">
        <v>2</v>
      </c>
      <c r="G108" s="240">
        <v>59</v>
      </c>
      <c r="H108" s="242">
        <v>13</v>
      </c>
    </row>
    <row r="109" spans="1:8" ht="13.5">
      <c r="A109" s="123"/>
      <c r="B109" s="150"/>
      <c r="C109" s="150"/>
      <c r="D109" s="100" t="s">
        <v>174</v>
      </c>
      <c r="E109" s="255">
        <v>2693</v>
      </c>
      <c r="F109" s="253">
        <v>4</v>
      </c>
      <c r="G109" s="253">
        <v>132</v>
      </c>
      <c r="H109" s="256">
        <v>2557</v>
      </c>
    </row>
    <row r="110" spans="1:8" ht="13.5">
      <c r="A110" s="123"/>
      <c r="B110" s="150"/>
      <c r="C110" s="150"/>
      <c r="D110" s="87" t="s">
        <v>175</v>
      </c>
      <c r="E110" s="240">
        <v>158</v>
      </c>
      <c r="F110" s="240">
        <v>0</v>
      </c>
      <c r="G110" s="240">
        <v>15</v>
      </c>
      <c r="H110" s="242">
        <v>143</v>
      </c>
    </row>
    <row r="111" spans="1:8" ht="13.5">
      <c r="A111" s="123"/>
      <c r="B111" s="150"/>
      <c r="C111" s="150"/>
      <c r="D111" s="87" t="s">
        <v>176</v>
      </c>
      <c r="E111" s="240">
        <v>89</v>
      </c>
      <c r="F111" s="240">
        <v>0</v>
      </c>
      <c r="G111" s="240">
        <v>12</v>
      </c>
      <c r="H111" s="242">
        <v>77</v>
      </c>
    </row>
    <row r="112" spans="1:8" ht="13.5">
      <c r="A112" s="123"/>
      <c r="B112" s="150"/>
      <c r="C112" s="150"/>
      <c r="D112" s="87" t="s">
        <v>177</v>
      </c>
      <c r="E112" s="239">
        <v>1377</v>
      </c>
      <c r="F112" s="240">
        <v>0</v>
      </c>
      <c r="G112" s="240">
        <v>45</v>
      </c>
      <c r="H112" s="241">
        <v>1332</v>
      </c>
    </row>
    <row r="113" spans="1:8" ht="13.5">
      <c r="A113" s="123"/>
      <c r="B113" s="150"/>
      <c r="C113" s="150"/>
      <c r="D113" s="87" t="s">
        <v>178</v>
      </c>
      <c r="E113" s="240">
        <v>818</v>
      </c>
      <c r="F113" s="240">
        <v>0</v>
      </c>
      <c r="G113" s="240">
        <v>7</v>
      </c>
      <c r="H113" s="242">
        <v>811</v>
      </c>
    </row>
    <row r="114" spans="1:8" ht="13.5">
      <c r="A114" s="123"/>
      <c r="B114" s="150"/>
      <c r="C114" s="150"/>
      <c r="D114" s="87" t="s">
        <v>169</v>
      </c>
      <c r="E114" s="240">
        <v>251</v>
      </c>
      <c r="F114" s="240">
        <v>4</v>
      </c>
      <c r="G114" s="240">
        <v>53</v>
      </c>
      <c r="H114" s="242">
        <v>194</v>
      </c>
    </row>
    <row r="115" spans="1:8" ht="13.5">
      <c r="A115" s="123"/>
      <c r="B115" s="150"/>
      <c r="C115" s="150"/>
      <c r="D115" s="102" t="s">
        <v>244</v>
      </c>
      <c r="E115" s="253">
        <v>647</v>
      </c>
      <c r="F115" s="253">
        <v>34</v>
      </c>
      <c r="G115" s="253">
        <v>493</v>
      </c>
      <c r="H115" s="254">
        <v>120</v>
      </c>
    </row>
    <row r="116" spans="1:8" ht="13.5">
      <c r="A116" s="151" t="s">
        <v>101</v>
      </c>
      <c r="B116" s="152"/>
      <c r="C116" s="152"/>
      <c r="D116" s="89" t="s">
        <v>223</v>
      </c>
      <c r="E116" s="250">
        <v>1760</v>
      </c>
      <c r="F116" s="251">
        <v>5</v>
      </c>
      <c r="G116" s="251">
        <v>150</v>
      </c>
      <c r="H116" s="252">
        <v>1605</v>
      </c>
    </row>
    <row r="117" spans="1:8" ht="14.25" customHeight="1">
      <c r="A117" s="120"/>
      <c r="B117" s="150" t="s">
        <v>102</v>
      </c>
      <c r="C117" s="150"/>
      <c r="D117" s="97" t="s">
        <v>226</v>
      </c>
      <c r="E117" s="246">
        <v>70</v>
      </c>
      <c r="F117" s="246">
        <v>0</v>
      </c>
      <c r="G117" s="246">
        <v>42</v>
      </c>
      <c r="H117" s="247">
        <v>28</v>
      </c>
    </row>
    <row r="118" spans="1:8" ht="14.25" customHeight="1">
      <c r="A118" s="120"/>
      <c r="B118" s="150"/>
      <c r="C118" s="150"/>
      <c r="D118" s="87" t="s">
        <v>179</v>
      </c>
      <c r="E118" s="240">
        <v>70</v>
      </c>
      <c r="F118" s="240">
        <v>0</v>
      </c>
      <c r="G118" s="240">
        <v>42</v>
      </c>
      <c r="H118" s="242">
        <v>28</v>
      </c>
    </row>
    <row r="119" spans="1:8" ht="14.25" customHeight="1">
      <c r="A119" s="120"/>
      <c r="B119" s="150"/>
      <c r="C119" s="150"/>
      <c r="D119" s="87" t="s">
        <v>180</v>
      </c>
      <c r="E119" s="240">
        <v>0</v>
      </c>
      <c r="F119" s="240">
        <v>0</v>
      </c>
      <c r="G119" s="240">
        <v>0</v>
      </c>
      <c r="H119" s="242">
        <v>0</v>
      </c>
    </row>
    <row r="120" spans="1:8" ht="14.25" customHeight="1">
      <c r="A120" s="120"/>
      <c r="B120" s="150"/>
      <c r="C120" s="150"/>
      <c r="D120" s="87" t="s">
        <v>181</v>
      </c>
      <c r="E120" s="240">
        <v>0</v>
      </c>
      <c r="F120" s="240">
        <v>0</v>
      </c>
      <c r="G120" s="240">
        <v>0</v>
      </c>
      <c r="H120" s="242">
        <v>0</v>
      </c>
    </row>
    <row r="121" spans="1:8" ht="13.5">
      <c r="A121" s="120"/>
      <c r="B121" s="150" t="s">
        <v>103</v>
      </c>
      <c r="C121" s="150"/>
      <c r="D121" s="97" t="s">
        <v>226</v>
      </c>
      <c r="E121" s="248">
        <v>1608</v>
      </c>
      <c r="F121" s="246">
        <v>0</v>
      </c>
      <c r="G121" s="246">
        <v>77</v>
      </c>
      <c r="H121" s="249">
        <v>1531</v>
      </c>
    </row>
    <row r="122" spans="1:8" ht="13.5">
      <c r="A122" s="120"/>
      <c r="B122" s="150"/>
      <c r="C122" s="150"/>
      <c r="D122" s="87" t="s">
        <v>179</v>
      </c>
      <c r="E122" s="240">
        <v>18</v>
      </c>
      <c r="F122" s="240">
        <v>0</v>
      </c>
      <c r="G122" s="240">
        <v>3</v>
      </c>
      <c r="H122" s="242">
        <v>15</v>
      </c>
    </row>
    <row r="123" spans="1:8" ht="13.5">
      <c r="A123" s="120"/>
      <c r="B123" s="150"/>
      <c r="C123" s="150"/>
      <c r="D123" s="87" t="s">
        <v>180</v>
      </c>
      <c r="E123" s="240">
        <v>3</v>
      </c>
      <c r="F123" s="240">
        <v>0</v>
      </c>
      <c r="G123" s="240">
        <v>0</v>
      </c>
      <c r="H123" s="242">
        <v>3</v>
      </c>
    </row>
    <row r="124" spans="1:8" ht="13.5">
      <c r="A124" s="120"/>
      <c r="B124" s="150"/>
      <c r="C124" s="150"/>
      <c r="D124" s="87" t="s">
        <v>181</v>
      </c>
      <c r="E124" s="239">
        <v>1587</v>
      </c>
      <c r="F124" s="240">
        <v>0</v>
      </c>
      <c r="G124" s="240">
        <v>74</v>
      </c>
      <c r="H124" s="241">
        <v>1513</v>
      </c>
    </row>
    <row r="125" spans="1:8" ht="13.5">
      <c r="A125" s="120"/>
      <c r="B125" s="150" t="s">
        <v>104</v>
      </c>
      <c r="C125" s="150"/>
      <c r="D125" s="97" t="s">
        <v>226</v>
      </c>
      <c r="E125" s="246">
        <v>82</v>
      </c>
      <c r="F125" s="246">
        <v>5</v>
      </c>
      <c r="G125" s="246">
        <v>31</v>
      </c>
      <c r="H125" s="247">
        <v>46</v>
      </c>
    </row>
    <row r="126" spans="1:8" ht="13.5">
      <c r="A126" s="120"/>
      <c r="B126" s="150"/>
      <c r="C126" s="150"/>
      <c r="D126" s="86" t="s">
        <v>105</v>
      </c>
      <c r="E126" s="240">
        <v>10</v>
      </c>
      <c r="F126" s="240">
        <v>0</v>
      </c>
      <c r="G126" s="240">
        <v>9</v>
      </c>
      <c r="H126" s="242">
        <v>1</v>
      </c>
    </row>
    <row r="127" spans="1:8" ht="13.5">
      <c r="A127" s="120"/>
      <c r="B127" s="150"/>
      <c r="C127" s="150"/>
      <c r="D127" s="86" t="s">
        <v>106</v>
      </c>
      <c r="E127" s="240">
        <v>5</v>
      </c>
      <c r="F127" s="240">
        <v>2</v>
      </c>
      <c r="G127" s="240">
        <v>2</v>
      </c>
      <c r="H127" s="242">
        <v>1</v>
      </c>
    </row>
    <row r="128" spans="1:8" ht="13.5">
      <c r="A128" s="120"/>
      <c r="B128" s="150"/>
      <c r="C128" s="150"/>
      <c r="D128" s="86" t="s">
        <v>107</v>
      </c>
      <c r="E128" s="3">
        <v>0</v>
      </c>
      <c r="F128" s="3">
        <v>0</v>
      </c>
      <c r="G128" s="3">
        <v>0</v>
      </c>
      <c r="H128" s="243">
        <v>0</v>
      </c>
    </row>
    <row r="129" spans="1:8" ht="14.25" thickBot="1">
      <c r="A129" s="121"/>
      <c r="B129" s="122"/>
      <c r="C129" s="122"/>
      <c r="D129" s="93" t="s">
        <v>227</v>
      </c>
      <c r="E129" s="244">
        <v>67</v>
      </c>
      <c r="F129" s="244">
        <v>3</v>
      </c>
      <c r="G129" s="244">
        <v>20</v>
      </c>
      <c r="H129" s="245">
        <v>44</v>
      </c>
    </row>
    <row r="130" spans="5:8" ht="13.5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6" sqref="K6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2.5">
      <c r="A1" s="153" t="s">
        <v>284</v>
      </c>
      <c r="B1" s="154"/>
      <c r="C1" s="154"/>
      <c r="D1" s="154"/>
      <c r="E1" s="154"/>
      <c r="F1" s="154"/>
      <c r="G1" s="154"/>
      <c r="H1" s="155"/>
    </row>
    <row r="2" spans="1:8" ht="13.5">
      <c r="A2" s="142" t="s">
        <v>218</v>
      </c>
      <c r="B2" s="143"/>
      <c r="C2" s="143"/>
      <c r="D2" s="143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44" t="s">
        <v>219</v>
      </c>
      <c r="B3" s="145"/>
      <c r="C3" s="145"/>
      <c r="D3" s="145"/>
      <c r="E3" s="266">
        <v>98589</v>
      </c>
      <c r="F3" s="267">
        <v>274</v>
      </c>
      <c r="G3" s="266">
        <v>94758</v>
      </c>
      <c r="H3" s="268">
        <v>3557</v>
      </c>
    </row>
    <row r="4" spans="1:8" ht="13.5">
      <c r="A4" s="146" t="s">
        <v>3</v>
      </c>
      <c r="B4" s="147"/>
      <c r="C4" s="147"/>
      <c r="D4" s="89" t="s">
        <v>222</v>
      </c>
      <c r="E4" s="250">
        <v>76430</v>
      </c>
      <c r="F4" s="251">
        <v>107</v>
      </c>
      <c r="G4" s="250">
        <v>74345</v>
      </c>
      <c r="H4" s="252">
        <v>1978</v>
      </c>
    </row>
    <row r="5" spans="1:8" ht="13.5">
      <c r="A5" s="148"/>
      <c r="B5" s="149" t="s">
        <v>4</v>
      </c>
      <c r="C5" s="149"/>
      <c r="D5" s="90" t="s">
        <v>225</v>
      </c>
      <c r="E5" s="262">
        <v>59908</v>
      </c>
      <c r="F5" s="263">
        <v>80</v>
      </c>
      <c r="G5" s="262">
        <v>57859</v>
      </c>
      <c r="H5" s="265">
        <v>1969</v>
      </c>
    </row>
    <row r="6" spans="1:8" ht="13.5">
      <c r="A6" s="148"/>
      <c r="B6" s="150"/>
      <c r="C6" s="150" t="s">
        <v>17</v>
      </c>
      <c r="D6" s="99" t="s">
        <v>225</v>
      </c>
      <c r="E6" s="255">
        <v>59290</v>
      </c>
      <c r="F6" s="253">
        <v>80</v>
      </c>
      <c r="G6" s="255">
        <v>57241</v>
      </c>
      <c r="H6" s="256">
        <v>1969</v>
      </c>
    </row>
    <row r="7" spans="1:8" ht="13.5">
      <c r="A7" s="148"/>
      <c r="B7" s="150"/>
      <c r="C7" s="150"/>
      <c r="D7" s="86" t="s">
        <v>6</v>
      </c>
      <c r="E7" s="239">
        <v>6410</v>
      </c>
      <c r="F7" s="240">
        <v>1</v>
      </c>
      <c r="G7" s="239">
        <v>6408</v>
      </c>
      <c r="H7" s="242">
        <v>1</v>
      </c>
    </row>
    <row r="8" spans="1:8" ht="13.5">
      <c r="A8" s="148"/>
      <c r="B8" s="150"/>
      <c r="C8" s="150"/>
      <c r="D8" s="86" t="s">
        <v>7</v>
      </c>
      <c r="E8" s="239">
        <v>1861</v>
      </c>
      <c r="F8" s="240">
        <v>4</v>
      </c>
      <c r="G8" s="239">
        <v>1857</v>
      </c>
      <c r="H8" s="242">
        <v>0</v>
      </c>
    </row>
    <row r="9" spans="1:8" ht="13.5">
      <c r="A9" s="148"/>
      <c r="B9" s="150"/>
      <c r="C9" s="150"/>
      <c r="D9" s="86" t="s">
        <v>8</v>
      </c>
      <c r="E9" s="239">
        <v>16621</v>
      </c>
      <c r="F9" s="240">
        <v>30</v>
      </c>
      <c r="G9" s="239">
        <v>16590</v>
      </c>
      <c r="H9" s="242">
        <v>1</v>
      </c>
    </row>
    <row r="10" spans="1:8" ht="13.5">
      <c r="A10" s="148"/>
      <c r="B10" s="150"/>
      <c r="C10" s="150"/>
      <c r="D10" s="86" t="s">
        <v>9</v>
      </c>
      <c r="E10" s="239">
        <v>27952</v>
      </c>
      <c r="F10" s="240">
        <v>45</v>
      </c>
      <c r="G10" s="239">
        <v>26128</v>
      </c>
      <c r="H10" s="241">
        <v>1779</v>
      </c>
    </row>
    <row r="11" spans="1:8" ht="13.5">
      <c r="A11" s="148"/>
      <c r="B11" s="150"/>
      <c r="C11" s="150"/>
      <c r="D11" s="86" t="s">
        <v>10</v>
      </c>
      <c r="E11" s="239">
        <v>2047</v>
      </c>
      <c r="F11" s="240">
        <v>0</v>
      </c>
      <c r="G11" s="239">
        <v>2046</v>
      </c>
      <c r="H11" s="242">
        <v>1</v>
      </c>
    </row>
    <row r="12" spans="1:8" ht="13.5">
      <c r="A12" s="148"/>
      <c r="B12" s="150"/>
      <c r="C12" s="150"/>
      <c r="D12" s="86" t="s">
        <v>11</v>
      </c>
      <c r="E12" s="239">
        <v>3265</v>
      </c>
      <c r="F12" s="240">
        <v>0</v>
      </c>
      <c r="G12" s="239">
        <v>3086</v>
      </c>
      <c r="H12" s="242">
        <v>179</v>
      </c>
    </row>
    <row r="13" spans="1:8" ht="13.5">
      <c r="A13" s="148"/>
      <c r="B13" s="150"/>
      <c r="C13" s="150"/>
      <c r="D13" s="86" t="s">
        <v>12</v>
      </c>
      <c r="E13" s="240">
        <v>984</v>
      </c>
      <c r="F13" s="240">
        <v>0</v>
      </c>
      <c r="G13" s="240">
        <v>976</v>
      </c>
      <c r="H13" s="242">
        <v>8</v>
      </c>
    </row>
    <row r="14" spans="1:8" ht="13.5">
      <c r="A14" s="148"/>
      <c r="B14" s="150"/>
      <c r="C14" s="150"/>
      <c r="D14" s="86" t="s">
        <v>13</v>
      </c>
      <c r="E14" s="240">
        <v>118</v>
      </c>
      <c r="F14" s="240">
        <v>0</v>
      </c>
      <c r="G14" s="240">
        <v>118</v>
      </c>
      <c r="H14" s="242">
        <v>0</v>
      </c>
    </row>
    <row r="15" spans="1:8" ht="13.5">
      <c r="A15" s="148"/>
      <c r="B15" s="150"/>
      <c r="C15" s="150"/>
      <c r="D15" s="86" t="s">
        <v>14</v>
      </c>
      <c r="E15" s="240">
        <v>21</v>
      </c>
      <c r="F15" s="240">
        <v>0</v>
      </c>
      <c r="G15" s="240">
        <v>21</v>
      </c>
      <c r="H15" s="242">
        <v>0</v>
      </c>
    </row>
    <row r="16" spans="1:8" ht="13.5">
      <c r="A16" s="148"/>
      <c r="B16" s="150"/>
      <c r="C16" s="150"/>
      <c r="D16" s="86" t="s">
        <v>15</v>
      </c>
      <c r="E16" s="240">
        <v>11</v>
      </c>
      <c r="F16" s="240">
        <v>0</v>
      </c>
      <c r="G16" s="240">
        <v>11</v>
      </c>
      <c r="H16" s="242">
        <v>0</v>
      </c>
    </row>
    <row r="17" spans="1:8" ht="13.5">
      <c r="A17" s="148"/>
      <c r="B17" s="150"/>
      <c r="C17" s="150"/>
      <c r="D17" s="86" t="s">
        <v>16</v>
      </c>
      <c r="E17" s="240">
        <v>0</v>
      </c>
      <c r="F17" s="240">
        <v>0</v>
      </c>
      <c r="G17" s="240">
        <v>0</v>
      </c>
      <c r="H17" s="242">
        <v>0</v>
      </c>
    </row>
    <row r="18" spans="1:8" ht="13.5">
      <c r="A18" s="148"/>
      <c r="B18" s="150"/>
      <c r="C18" s="150" t="s">
        <v>18</v>
      </c>
      <c r="D18" s="99" t="s">
        <v>225</v>
      </c>
      <c r="E18" s="253">
        <v>618</v>
      </c>
      <c r="F18" s="253">
        <v>0</v>
      </c>
      <c r="G18" s="253">
        <v>618</v>
      </c>
      <c r="H18" s="254">
        <v>0</v>
      </c>
    </row>
    <row r="19" spans="1:8" ht="13.5">
      <c r="A19" s="148"/>
      <c r="B19" s="150"/>
      <c r="C19" s="150"/>
      <c r="D19" s="86" t="s">
        <v>6</v>
      </c>
      <c r="E19" s="240">
        <v>2</v>
      </c>
      <c r="F19" s="240">
        <v>0</v>
      </c>
      <c r="G19" s="240">
        <v>2</v>
      </c>
      <c r="H19" s="242">
        <v>0</v>
      </c>
    </row>
    <row r="20" spans="1:8" ht="13.5">
      <c r="A20" s="148"/>
      <c r="B20" s="150"/>
      <c r="C20" s="150"/>
      <c r="D20" s="86" t="s">
        <v>7</v>
      </c>
      <c r="E20" s="240">
        <v>0</v>
      </c>
      <c r="F20" s="240">
        <v>0</v>
      </c>
      <c r="G20" s="240">
        <v>0</v>
      </c>
      <c r="H20" s="242">
        <v>0</v>
      </c>
    </row>
    <row r="21" spans="1:8" ht="13.5">
      <c r="A21" s="148"/>
      <c r="B21" s="150"/>
      <c r="C21" s="150"/>
      <c r="D21" s="86" t="s">
        <v>8</v>
      </c>
      <c r="E21" s="240">
        <v>13</v>
      </c>
      <c r="F21" s="240">
        <v>0</v>
      </c>
      <c r="G21" s="240">
        <v>13</v>
      </c>
      <c r="H21" s="242">
        <v>0</v>
      </c>
    </row>
    <row r="22" spans="1:8" ht="13.5">
      <c r="A22" s="148"/>
      <c r="B22" s="150"/>
      <c r="C22" s="150"/>
      <c r="D22" s="86" t="s">
        <v>9</v>
      </c>
      <c r="E22" s="240">
        <v>160</v>
      </c>
      <c r="F22" s="240">
        <v>0</v>
      </c>
      <c r="G22" s="240">
        <v>160</v>
      </c>
      <c r="H22" s="242">
        <v>0</v>
      </c>
    </row>
    <row r="23" spans="1:8" ht="13.5">
      <c r="A23" s="148"/>
      <c r="B23" s="150"/>
      <c r="C23" s="150"/>
      <c r="D23" s="86" t="s">
        <v>10</v>
      </c>
      <c r="E23" s="240">
        <v>108</v>
      </c>
      <c r="F23" s="240">
        <v>0</v>
      </c>
      <c r="G23" s="240">
        <v>108</v>
      </c>
      <c r="H23" s="242">
        <v>0</v>
      </c>
    </row>
    <row r="24" spans="1:8" ht="13.5">
      <c r="A24" s="148"/>
      <c r="B24" s="150"/>
      <c r="C24" s="150"/>
      <c r="D24" s="86" t="s">
        <v>11</v>
      </c>
      <c r="E24" s="240">
        <v>156</v>
      </c>
      <c r="F24" s="240">
        <v>0</v>
      </c>
      <c r="G24" s="240">
        <v>156</v>
      </c>
      <c r="H24" s="242">
        <v>0</v>
      </c>
    </row>
    <row r="25" spans="1:8" ht="13.5">
      <c r="A25" s="148"/>
      <c r="B25" s="150"/>
      <c r="C25" s="150"/>
      <c r="D25" s="86" t="s">
        <v>12</v>
      </c>
      <c r="E25" s="240">
        <v>80</v>
      </c>
      <c r="F25" s="240">
        <v>0</v>
      </c>
      <c r="G25" s="240">
        <v>80</v>
      </c>
      <c r="H25" s="242">
        <v>0</v>
      </c>
    </row>
    <row r="26" spans="1:8" ht="13.5">
      <c r="A26" s="148"/>
      <c r="B26" s="150"/>
      <c r="C26" s="150"/>
      <c r="D26" s="86" t="s">
        <v>13</v>
      </c>
      <c r="E26" s="240">
        <v>45</v>
      </c>
      <c r="F26" s="240">
        <v>0</v>
      </c>
      <c r="G26" s="240">
        <v>45</v>
      </c>
      <c r="H26" s="242">
        <v>0</v>
      </c>
    </row>
    <row r="27" spans="1:8" ht="13.5">
      <c r="A27" s="148"/>
      <c r="B27" s="150"/>
      <c r="C27" s="150"/>
      <c r="D27" s="86" t="s">
        <v>14</v>
      </c>
      <c r="E27" s="240">
        <v>31</v>
      </c>
      <c r="F27" s="240">
        <v>0</v>
      </c>
      <c r="G27" s="240">
        <v>31</v>
      </c>
      <c r="H27" s="242">
        <v>0</v>
      </c>
    </row>
    <row r="28" spans="1:8" ht="13.5">
      <c r="A28" s="148"/>
      <c r="B28" s="150"/>
      <c r="C28" s="150"/>
      <c r="D28" s="86" t="s">
        <v>15</v>
      </c>
      <c r="E28" s="240">
        <v>16</v>
      </c>
      <c r="F28" s="240">
        <v>0</v>
      </c>
      <c r="G28" s="240">
        <v>16</v>
      </c>
      <c r="H28" s="242">
        <v>0</v>
      </c>
    </row>
    <row r="29" spans="1:8" ht="13.5">
      <c r="A29" s="148"/>
      <c r="B29" s="150"/>
      <c r="C29" s="150"/>
      <c r="D29" s="86" t="s">
        <v>16</v>
      </c>
      <c r="E29" s="240">
        <v>7</v>
      </c>
      <c r="F29" s="240">
        <v>0</v>
      </c>
      <c r="G29" s="240">
        <v>7</v>
      </c>
      <c r="H29" s="242">
        <v>0</v>
      </c>
    </row>
    <row r="30" spans="1:8" ht="13.5">
      <c r="A30" s="148"/>
      <c r="B30" s="150" t="s">
        <v>20</v>
      </c>
      <c r="C30" s="150"/>
      <c r="D30" s="90" t="s">
        <v>226</v>
      </c>
      <c r="E30" s="263">
        <v>107</v>
      </c>
      <c r="F30" s="263">
        <v>0</v>
      </c>
      <c r="G30" s="263">
        <v>103</v>
      </c>
      <c r="H30" s="264">
        <v>4</v>
      </c>
    </row>
    <row r="31" spans="1:8" ht="13.5">
      <c r="A31" s="148"/>
      <c r="B31" s="150"/>
      <c r="C31" s="150"/>
      <c r="D31" s="86" t="s">
        <v>8</v>
      </c>
      <c r="E31" s="240">
        <v>76</v>
      </c>
      <c r="F31" s="240">
        <v>0</v>
      </c>
      <c r="G31" s="240">
        <v>76</v>
      </c>
      <c r="H31" s="242">
        <v>0</v>
      </c>
    </row>
    <row r="32" spans="1:8" ht="13.5">
      <c r="A32" s="148"/>
      <c r="B32" s="150"/>
      <c r="C32" s="150"/>
      <c r="D32" s="86" t="s">
        <v>9</v>
      </c>
      <c r="E32" s="240">
        <v>0</v>
      </c>
      <c r="F32" s="240">
        <v>0</v>
      </c>
      <c r="G32" s="240">
        <v>0</v>
      </c>
      <c r="H32" s="242">
        <v>0</v>
      </c>
    </row>
    <row r="33" spans="1:8" ht="13.5">
      <c r="A33" s="148"/>
      <c r="B33" s="150"/>
      <c r="C33" s="150"/>
      <c r="D33" s="86" t="s">
        <v>10</v>
      </c>
      <c r="E33" s="240">
        <v>25</v>
      </c>
      <c r="F33" s="240">
        <v>0</v>
      </c>
      <c r="G33" s="240">
        <v>25</v>
      </c>
      <c r="H33" s="242">
        <v>0</v>
      </c>
    </row>
    <row r="34" spans="1:8" ht="13.5">
      <c r="A34" s="148"/>
      <c r="B34" s="150"/>
      <c r="C34" s="150"/>
      <c r="D34" s="86" t="s">
        <v>11</v>
      </c>
      <c r="E34" s="240">
        <v>2</v>
      </c>
      <c r="F34" s="240">
        <v>0</v>
      </c>
      <c r="G34" s="240">
        <v>2</v>
      </c>
      <c r="H34" s="242">
        <v>0</v>
      </c>
    </row>
    <row r="35" spans="1:8" ht="13.5">
      <c r="A35" s="148"/>
      <c r="B35" s="150"/>
      <c r="C35" s="150"/>
      <c r="D35" s="86" t="s">
        <v>12</v>
      </c>
      <c r="E35" s="240">
        <v>0</v>
      </c>
      <c r="F35" s="240">
        <v>0</v>
      </c>
      <c r="G35" s="240">
        <v>0</v>
      </c>
      <c r="H35" s="242">
        <v>0</v>
      </c>
    </row>
    <row r="36" spans="1:8" ht="13.5">
      <c r="A36" s="148"/>
      <c r="B36" s="150"/>
      <c r="C36" s="150"/>
      <c r="D36" s="86" t="s">
        <v>19</v>
      </c>
      <c r="E36" s="240">
        <v>4</v>
      </c>
      <c r="F36" s="240">
        <v>0</v>
      </c>
      <c r="G36" s="240">
        <v>0</v>
      </c>
      <c r="H36" s="242">
        <v>4</v>
      </c>
    </row>
    <row r="37" spans="1:8" ht="13.5">
      <c r="A37" s="148"/>
      <c r="B37" s="150" t="s">
        <v>21</v>
      </c>
      <c r="C37" s="150"/>
      <c r="D37" s="90" t="s">
        <v>226</v>
      </c>
      <c r="E37" s="262">
        <v>11031</v>
      </c>
      <c r="F37" s="263">
        <v>19</v>
      </c>
      <c r="G37" s="262">
        <v>11009</v>
      </c>
      <c r="H37" s="264">
        <v>3</v>
      </c>
    </row>
    <row r="38" spans="1:8" ht="13.5">
      <c r="A38" s="148"/>
      <c r="B38" s="150"/>
      <c r="C38" s="150"/>
      <c r="D38" s="86" t="s">
        <v>8</v>
      </c>
      <c r="E38" s="240">
        <v>2</v>
      </c>
      <c r="F38" s="240">
        <v>0</v>
      </c>
      <c r="G38" s="240">
        <v>2</v>
      </c>
      <c r="H38" s="242">
        <v>0</v>
      </c>
    </row>
    <row r="39" spans="1:8" ht="13.5">
      <c r="A39" s="148"/>
      <c r="B39" s="150"/>
      <c r="C39" s="150"/>
      <c r="D39" s="86" t="s">
        <v>9</v>
      </c>
      <c r="E39" s="239">
        <v>5297</v>
      </c>
      <c r="F39" s="240">
        <v>6</v>
      </c>
      <c r="G39" s="239">
        <v>5291</v>
      </c>
      <c r="H39" s="242">
        <v>0</v>
      </c>
    </row>
    <row r="40" spans="1:8" ht="13.5">
      <c r="A40" s="148"/>
      <c r="B40" s="150"/>
      <c r="C40" s="150"/>
      <c r="D40" s="86" t="s">
        <v>10</v>
      </c>
      <c r="E40" s="239">
        <v>3565</v>
      </c>
      <c r="F40" s="240">
        <v>12</v>
      </c>
      <c r="G40" s="239">
        <v>3551</v>
      </c>
      <c r="H40" s="242">
        <v>2</v>
      </c>
    </row>
    <row r="41" spans="1:8" ht="13.5">
      <c r="A41" s="148"/>
      <c r="B41" s="150"/>
      <c r="C41" s="150"/>
      <c r="D41" s="86" t="s">
        <v>11</v>
      </c>
      <c r="E41" s="239">
        <v>2114</v>
      </c>
      <c r="F41" s="240">
        <v>1</v>
      </c>
      <c r="G41" s="239">
        <v>2112</v>
      </c>
      <c r="H41" s="242">
        <v>1</v>
      </c>
    </row>
    <row r="42" spans="1:8" ht="13.5">
      <c r="A42" s="148"/>
      <c r="B42" s="150"/>
      <c r="C42" s="150"/>
      <c r="D42" s="86" t="s">
        <v>12</v>
      </c>
      <c r="E42" s="240">
        <v>20</v>
      </c>
      <c r="F42" s="240">
        <v>0</v>
      </c>
      <c r="G42" s="240">
        <v>20</v>
      </c>
      <c r="H42" s="242">
        <v>0</v>
      </c>
    </row>
    <row r="43" spans="1:8" ht="13.5">
      <c r="A43" s="148"/>
      <c r="B43" s="150"/>
      <c r="C43" s="150"/>
      <c r="D43" s="86" t="s">
        <v>19</v>
      </c>
      <c r="E43" s="240">
        <v>33</v>
      </c>
      <c r="F43" s="240">
        <v>0</v>
      </c>
      <c r="G43" s="240">
        <v>33</v>
      </c>
      <c r="H43" s="242">
        <v>0</v>
      </c>
    </row>
    <row r="44" spans="1:8" ht="13.5">
      <c r="A44" s="148"/>
      <c r="B44" s="150" t="s">
        <v>36</v>
      </c>
      <c r="C44" s="150"/>
      <c r="D44" s="90" t="s">
        <v>226</v>
      </c>
      <c r="E44" s="262">
        <v>5384</v>
      </c>
      <c r="F44" s="263">
        <v>8</v>
      </c>
      <c r="G44" s="262">
        <v>5374</v>
      </c>
      <c r="H44" s="264">
        <v>2</v>
      </c>
    </row>
    <row r="45" spans="1:8" ht="13.5">
      <c r="A45" s="148"/>
      <c r="B45" s="150"/>
      <c r="C45" s="150"/>
      <c r="D45" s="86" t="s">
        <v>8</v>
      </c>
      <c r="E45" s="240">
        <v>4</v>
      </c>
      <c r="F45" s="240">
        <v>0</v>
      </c>
      <c r="G45" s="240">
        <v>4</v>
      </c>
      <c r="H45" s="242">
        <v>0</v>
      </c>
    </row>
    <row r="46" spans="1:8" ht="13.5">
      <c r="A46" s="148"/>
      <c r="B46" s="150"/>
      <c r="C46" s="150"/>
      <c r="D46" s="86" t="s">
        <v>35</v>
      </c>
      <c r="E46" s="239">
        <v>3401</v>
      </c>
      <c r="F46" s="240">
        <v>0</v>
      </c>
      <c r="G46" s="239">
        <v>3401</v>
      </c>
      <c r="H46" s="242">
        <v>0</v>
      </c>
    </row>
    <row r="47" spans="1:8" ht="13.5">
      <c r="A47" s="148"/>
      <c r="B47" s="150"/>
      <c r="C47" s="150"/>
      <c r="D47" s="86" t="s">
        <v>10</v>
      </c>
      <c r="E47" s="240">
        <v>546</v>
      </c>
      <c r="F47" s="240">
        <v>5</v>
      </c>
      <c r="G47" s="240">
        <v>540</v>
      </c>
      <c r="H47" s="242">
        <v>1</v>
      </c>
    </row>
    <row r="48" spans="1:8" ht="13.5">
      <c r="A48" s="148"/>
      <c r="B48" s="150"/>
      <c r="C48" s="150"/>
      <c r="D48" s="86" t="s">
        <v>11</v>
      </c>
      <c r="E48" s="239">
        <v>1423</v>
      </c>
      <c r="F48" s="240">
        <v>3</v>
      </c>
      <c r="G48" s="239">
        <v>1420</v>
      </c>
      <c r="H48" s="242">
        <v>0</v>
      </c>
    </row>
    <row r="49" spans="1:8" ht="13.5">
      <c r="A49" s="148"/>
      <c r="B49" s="150"/>
      <c r="C49" s="150"/>
      <c r="D49" s="86" t="s">
        <v>12</v>
      </c>
      <c r="E49" s="240">
        <v>5</v>
      </c>
      <c r="F49" s="240">
        <v>0</v>
      </c>
      <c r="G49" s="240">
        <v>5</v>
      </c>
      <c r="H49" s="242">
        <v>0</v>
      </c>
    </row>
    <row r="50" spans="1:8" ht="13.5">
      <c r="A50" s="148"/>
      <c r="B50" s="150"/>
      <c r="C50" s="150"/>
      <c r="D50" s="86" t="s">
        <v>19</v>
      </c>
      <c r="E50" s="240">
        <v>5</v>
      </c>
      <c r="F50" s="240">
        <v>0</v>
      </c>
      <c r="G50" s="240">
        <v>4</v>
      </c>
      <c r="H50" s="242">
        <v>1</v>
      </c>
    </row>
    <row r="51" spans="1:8" ht="13.5">
      <c r="A51" s="151" t="s">
        <v>31</v>
      </c>
      <c r="B51" s="152"/>
      <c r="C51" s="152"/>
      <c r="D51" s="89" t="s">
        <v>222</v>
      </c>
      <c r="E51" s="276">
        <v>5847</v>
      </c>
      <c r="F51" s="269">
        <v>72</v>
      </c>
      <c r="G51" s="276">
        <v>5242</v>
      </c>
      <c r="H51" s="270">
        <v>533</v>
      </c>
    </row>
    <row r="52" spans="1:8" ht="13.5">
      <c r="A52" s="124"/>
      <c r="B52" s="150" t="s">
        <v>32</v>
      </c>
      <c r="C52" s="150"/>
      <c r="D52" s="117" t="s">
        <v>226</v>
      </c>
      <c r="E52" s="276">
        <v>5774</v>
      </c>
      <c r="F52" s="269">
        <v>44</v>
      </c>
      <c r="G52" s="276">
        <v>5198</v>
      </c>
      <c r="H52" s="270">
        <v>532</v>
      </c>
    </row>
    <row r="53" spans="1:8" ht="13.5">
      <c r="A53" s="124"/>
      <c r="B53" s="150"/>
      <c r="C53" s="150"/>
      <c r="D53" s="86" t="s">
        <v>22</v>
      </c>
      <c r="E53" s="240">
        <v>190</v>
      </c>
      <c r="F53" s="240">
        <v>0</v>
      </c>
      <c r="G53" s="240">
        <v>0</v>
      </c>
      <c r="H53" s="242">
        <v>190</v>
      </c>
    </row>
    <row r="54" spans="1:8" ht="13.5">
      <c r="A54" s="124"/>
      <c r="B54" s="150"/>
      <c r="C54" s="150"/>
      <c r="D54" s="86" t="s">
        <v>23</v>
      </c>
      <c r="E54" s="240">
        <v>0</v>
      </c>
      <c r="F54" s="240">
        <v>0</v>
      </c>
      <c r="G54" s="240">
        <v>0</v>
      </c>
      <c r="H54" s="242">
        <v>0</v>
      </c>
    </row>
    <row r="55" spans="1:8" ht="13.5">
      <c r="A55" s="124"/>
      <c r="B55" s="150"/>
      <c r="C55" s="150"/>
      <c r="D55" s="86" t="s">
        <v>24</v>
      </c>
      <c r="E55" s="240">
        <v>311</v>
      </c>
      <c r="F55" s="240">
        <v>0</v>
      </c>
      <c r="G55" s="240">
        <v>0</v>
      </c>
      <c r="H55" s="242">
        <v>311</v>
      </c>
    </row>
    <row r="56" spans="1:8" ht="13.5">
      <c r="A56" s="124"/>
      <c r="B56" s="150"/>
      <c r="C56" s="150"/>
      <c r="D56" s="86" t="s">
        <v>25</v>
      </c>
      <c r="E56" s="240">
        <v>0</v>
      </c>
      <c r="F56" s="240">
        <v>0</v>
      </c>
      <c r="G56" s="240">
        <v>0</v>
      </c>
      <c r="H56" s="242">
        <v>0</v>
      </c>
    </row>
    <row r="57" spans="1:8" ht="13.5">
      <c r="A57" s="124"/>
      <c r="B57" s="150"/>
      <c r="C57" s="150"/>
      <c r="D57" s="86" t="s">
        <v>37</v>
      </c>
      <c r="E57" s="240">
        <v>0</v>
      </c>
      <c r="F57" s="240">
        <v>0</v>
      </c>
      <c r="G57" s="240">
        <v>0</v>
      </c>
      <c r="H57" s="242">
        <v>0</v>
      </c>
    </row>
    <row r="58" spans="1:8" ht="13.5">
      <c r="A58" s="124"/>
      <c r="B58" s="150"/>
      <c r="C58" s="150"/>
      <c r="D58" s="86" t="s">
        <v>38</v>
      </c>
      <c r="E58" s="240">
        <v>0</v>
      </c>
      <c r="F58" s="240">
        <v>0</v>
      </c>
      <c r="G58" s="240">
        <v>0</v>
      </c>
      <c r="H58" s="242">
        <v>0</v>
      </c>
    </row>
    <row r="59" spans="1:8" ht="13.5">
      <c r="A59" s="124"/>
      <c r="B59" s="150" t="s">
        <v>33</v>
      </c>
      <c r="C59" s="150"/>
      <c r="D59" s="117" t="s">
        <v>225</v>
      </c>
      <c r="E59" s="276">
        <v>5273</v>
      </c>
      <c r="F59" s="269">
        <v>44</v>
      </c>
      <c r="G59" s="276">
        <v>5198</v>
      </c>
      <c r="H59" s="270">
        <v>31</v>
      </c>
    </row>
    <row r="60" spans="1:8" ht="13.5">
      <c r="A60" s="124"/>
      <c r="B60" s="150"/>
      <c r="C60" s="150"/>
      <c r="D60" s="86" t="s">
        <v>26</v>
      </c>
      <c r="E60" s="239">
        <v>5094</v>
      </c>
      <c r="F60" s="240">
        <v>25</v>
      </c>
      <c r="G60" s="239">
        <v>5038</v>
      </c>
      <c r="H60" s="242">
        <v>31</v>
      </c>
    </row>
    <row r="61" spans="1:8" ht="13.5">
      <c r="A61" s="124"/>
      <c r="B61" s="150"/>
      <c r="C61" s="150"/>
      <c r="D61" s="86" t="s">
        <v>27</v>
      </c>
      <c r="E61" s="240">
        <v>68</v>
      </c>
      <c r="F61" s="240">
        <v>3</v>
      </c>
      <c r="G61" s="240">
        <v>65</v>
      </c>
      <c r="H61" s="242">
        <v>0</v>
      </c>
    </row>
    <row r="62" spans="1:8" ht="13.5">
      <c r="A62" s="124"/>
      <c r="B62" s="150"/>
      <c r="C62" s="150"/>
      <c r="D62" s="86" t="s">
        <v>28</v>
      </c>
      <c r="E62" s="240">
        <v>56</v>
      </c>
      <c r="F62" s="240">
        <v>8</v>
      </c>
      <c r="G62" s="240">
        <v>48</v>
      </c>
      <c r="H62" s="242">
        <v>0</v>
      </c>
    </row>
    <row r="63" spans="1:8" ht="13.5">
      <c r="A63" s="124"/>
      <c r="B63" s="150"/>
      <c r="C63" s="150"/>
      <c r="D63" s="86" t="s">
        <v>29</v>
      </c>
      <c r="E63" s="240">
        <v>53</v>
      </c>
      <c r="F63" s="240">
        <v>8</v>
      </c>
      <c r="G63" s="240">
        <v>45</v>
      </c>
      <c r="H63" s="242">
        <v>0</v>
      </c>
    </row>
    <row r="64" spans="1:8" ht="13.5">
      <c r="A64" s="124"/>
      <c r="B64" s="150"/>
      <c r="C64" s="150"/>
      <c r="D64" s="86" t="s">
        <v>30</v>
      </c>
      <c r="E64" s="240">
        <v>2</v>
      </c>
      <c r="F64" s="240">
        <v>0</v>
      </c>
      <c r="G64" s="240">
        <v>2</v>
      </c>
      <c r="H64" s="242">
        <v>0</v>
      </c>
    </row>
    <row r="65" spans="1:8" ht="13.5">
      <c r="A65" s="124"/>
      <c r="B65" s="150" t="s">
        <v>34</v>
      </c>
      <c r="C65" s="150"/>
      <c r="D65" s="117" t="s">
        <v>5</v>
      </c>
      <c r="E65" s="269">
        <v>73</v>
      </c>
      <c r="F65" s="269">
        <v>28</v>
      </c>
      <c r="G65" s="269">
        <v>44</v>
      </c>
      <c r="H65" s="270">
        <v>1</v>
      </c>
    </row>
    <row r="66" spans="1:8" ht="13.5">
      <c r="A66" s="124"/>
      <c r="B66" s="150"/>
      <c r="C66" s="150"/>
      <c r="D66" s="86" t="s">
        <v>39</v>
      </c>
      <c r="E66" s="240">
        <v>48</v>
      </c>
      <c r="F66" s="240">
        <v>9</v>
      </c>
      <c r="G66" s="240">
        <v>39</v>
      </c>
      <c r="H66" s="242">
        <v>0</v>
      </c>
    </row>
    <row r="67" spans="1:8" ht="13.5">
      <c r="A67" s="124"/>
      <c r="B67" s="150"/>
      <c r="C67" s="150"/>
      <c r="D67" s="86" t="s">
        <v>40</v>
      </c>
      <c r="E67" s="240">
        <v>1</v>
      </c>
      <c r="F67" s="240">
        <v>0</v>
      </c>
      <c r="G67" s="240">
        <v>0</v>
      </c>
      <c r="H67" s="242">
        <v>1</v>
      </c>
    </row>
    <row r="68" spans="1:8" ht="15" customHeight="1">
      <c r="A68" s="124"/>
      <c r="B68" s="150"/>
      <c r="C68" s="150"/>
      <c r="D68" s="86" t="s">
        <v>41</v>
      </c>
      <c r="E68" s="240">
        <v>0</v>
      </c>
      <c r="F68" s="240">
        <v>0</v>
      </c>
      <c r="G68" s="240">
        <v>0</v>
      </c>
      <c r="H68" s="242">
        <v>0</v>
      </c>
    </row>
    <row r="69" spans="1:8" ht="15" customHeight="1">
      <c r="A69" s="124"/>
      <c r="B69" s="150"/>
      <c r="C69" s="150"/>
      <c r="D69" s="86" t="s">
        <v>42</v>
      </c>
      <c r="E69" s="240">
        <v>0</v>
      </c>
      <c r="F69" s="240">
        <v>0</v>
      </c>
      <c r="G69" s="240">
        <v>0</v>
      </c>
      <c r="H69" s="242">
        <v>0</v>
      </c>
    </row>
    <row r="70" spans="1:8" ht="13.5">
      <c r="A70" s="124"/>
      <c r="B70" s="150"/>
      <c r="C70" s="150"/>
      <c r="D70" s="86" t="s">
        <v>43</v>
      </c>
      <c r="E70" s="240">
        <v>24</v>
      </c>
      <c r="F70" s="240">
        <v>19</v>
      </c>
      <c r="G70" s="240">
        <v>5</v>
      </c>
      <c r="H70" s="242">
        <v>0</v>
      </c>
    </row>
    <row r="71" spans="1:8" ht="13.5">
      <c r="A71" s="151" t="s">
        <v>86</v>
      </c>
      <c r="B71" s="152"/>
      <c r="C71" s="152"/>
      <c r="D71" s="89" t="s">
        <v>44</v>
      </c>
      <c r="E71" s="250">
        <v>16088</v>
      </c>
      <c r="F71" s="251">
        <v>87</v>
      </c>
      <c r="G71" s="250">
        <v>15117</v>
      </c>
      <c r="H71" s="261">
        <v>884</v>
      </c>
    </row>
    <row r="72" spans="1:8" ht="13.5">
      <c r="A72" s="123"/>
      <c r="B72" s="150" t="s">
        <v>68</v>
      </c>
      <c r="C72" s="150"/>
      <c r="D72" s="118" t="s">
        <v>49</v>
      </c>
      <c r="E72" s="273">
        <v>10137</v>
      </c>
      <c r="F72" s="274">
        <v>35</v>
      </c>
      <c r="G72" s="273">
        <v>9533</v>
      </c>
      <c r="H72" s="275">
        <v>569</v>
      </c>
    </row>
    <row r="73" spans="1:8" ht="13.5">
      <c r="A73" s="123"/>
      <c r="B73" s="150"/>
      <c r="C73" s="150"/>
      <c r="D73" s="86" t="s">
        <v>87</v>
      </c>
      <c r="E73" s="240">
        <v>563</v>
      </c>
      <c r="F73" s="240">
        <v>7</v>
      </c>
      <c r="G73" s="240">
        <v>556</v>
      </c>
      <c r="H73" s="242">
        <v>0</v>
      </c>
    </row>
    <row r="74" spans="1:8" ht="13.5">
      <c r="A74" s="123"/>
      <c r="B74" s="150" t="s">
        <v>88</v>
      </c>
      <c r="C74" s="150"/>
      <c r="D74" s="118" t="s">
        <v>49</v>
      </c>
      <c r="E74" s="273">
        <v>9574</v>
      </c>
      <c r="F74" s="274">
        <v>28</v>
      </c>
      <c r="G74" s="273">
        <v>8977</v>
      </c>
      <c r="H74" s="275">
        <v>569</v>
      </c>
    </row>
    <row r="75" spans="1:8" ht="13.5">
      <c r="A75" s="123"/>
      <c r="B75" s="150"/>
      <c r="C75" s="150"/>
      <c r="D75" s="86" t="s">
        <v>89</v>
      </c>
      <c r="E75" s="239">
        <v>8206</v>
      </c>
      <c r="F75" s="240">
        <v>19</v>
      </c>
      <c r="G75" s="239">
        <v>7982</v>
      </c>
      <c r="H75" s="242">
        <v>205</v>
      </c>
    </row>
    <row r="76" spans="1:8" ht="13.5">
      <c r="A76" s="123"/>
      <c r="B76" s="150"/>
      <c r="C76" s="150"/>
      <c r="D76" s="86" t="s">
        <v>90</v>
      </c>
      <c r="E76" s="240">
        <v>597</v>
      </c>
      <c r="F76" s="240">
        <v>5</v>
      </c>
      <c r="G76" s="240">
        <v>555</v>
      </c>
      <c r="H76" s="242">
        <v>37</v>
      </c>
    </row>
    <row r="77" spans="1:8" ht="13.5">
      <c r="A77" s="123"/>
      <c r="B77" s="150"/>
      <c r="C77" s="150"/>
      <c r="D77" s="86" t="s">
        <v>91</v>
      </c>
      <c r="E77" s="240">
        <v>393</v>
      </c>
      <c r="F77" s="240">
        <v>3</v>
      </c>
      <c r="G77" s="240">
        <v>202</v>
      </c>
      <c r="H77" s="242">
        <v>188</v>
      </c>
    </row>
    <row r="78" spans="1:8" ht="13.5">
      <c r="A78" s="123"/>
      <c r="B78" s="150"/>
      <c r="C78" s="150"/>
      <c r="D78" s="86" t="s">
        <v>92</v>
      </c>
      <c r="E78" s="240">
        <v>229</v>
      </c>
      <c r="F78" s="240">
        <v>1</v>
      </c>
      <c r="G78" s="240">
        <v>173</v>
      </c>
      <c r="H78" s="242">
        <v>55</v>
      </c>
    </row>
    <row r="79" spans="1:8" ht="13.5">
      <c r="A79" s="123"/>
      <c r="B79" s="150"/>
      <c r="C79" s="150"/>
      <c r="D79" s="86" t="s">
        <v>93</v>
      </c>
      <c r="E79" s="240">
        <v>24</v>
      </c>
      <c r="F79" s="240">
        <v>0</v>
      </c>
      <c r="G79" s="240">
        <v>16</v>
      </c>
      <c r="H79" s="242">
        <v>8</v>
      </c>
    </row>
    <row r="80" spans="1:8" ht="13.5">
      <c r="A80" s="123"/>
      <c r="B80" s="150"/>
      <c r="C80" s="150"/>
      <c r="D80" s="86" t="s">
        <v>94</v>
      </c>
      <c r="E80" s="240">
        <v>31</v>
      </c>
      <c r="F80" s="240">
        <v>0</v>
      </c>
      <c r="G80" s="240">
        <v>9</v>
      </c>
      <c r="H80" s="242">
        <v>22</v>
      </c>
    </row>
    <row r="81" spans="1:8" ht="13.5">
      <c r="A81" s="123"/>
      <c r="B81" s="150"/>
      <c r="C81" s="150"/>
      <c r="D81" s="86" t="s">
        <v>95</v>
      </c>
      <c r="E81" s="240">
        <v>94</v>
      </c>
      <c r="F81" s="240">
        <v>0</v>
      </c>
      <c r="G81" s="240">
        <v>40</v>
      </c>
      <c r="H81" s="242">
        <v>54</v>
      </c>
    </row>
    <row r="82" spans="1:8" ht="13.5">
      <c r="A82" s="123"/>
      <c r="B82" s="150" t="s">
        <v>96</v>
      </c>
      <c r="C82" s="150"/>
      <c r="D82" s="118" t="s">
        <v>226</v>
      </c>
      <c r="E82" s="274">
        <v>230</v>
      </c>
      <c r="F82" s="274">
        <v>4</v>
      </c>
      <c r="G82" s="274">
        <v>222</v>
      </c>
      <c r="H82" s="275">
        <v>4</v>
      </c>
    </row>
    <row r="83" spans="1:8" ht="13.5">
      <c r="A83" s="123"/>
      <c r="B83" s="150"/>
      <c r="C83" s="150"/>
      <c r="D83" s="86" t="s">
        <v>89</v>
      </c>
      <c r="E83" s="240">
        <v>129</v>
      </c>
      <c r="F83" s="240">
        <v>0</v>
      </c>
      <c r="G83" s="240">
        <v>127</v>
      </c>
      <c r="H83" s="242">
        <v>2</v>
      </c>
    </row>
    <row r="84" spans="1:8" ht="13.5">
      <c r="A84" s="123"/>
      <c r="B84" s="150"/>
      <c r="C84" s="150"/>
      <c r="D84" s="86" t="s">
        <v>91</v>
      </c>
      <c r="E84" s="240">
        <v>52</v>
      </c>
      <c r="F84" s="240">
        <v>1</v>
      </c>
      <c r="G84" s="240">
        <v>51</v>
      </c>
      <c r="H84" s="242">
        <v>0</v>
      </c>
    </row>
    <row r="85" spans="1:8" ht="13.5">
      <c r="A85" s="123"/>
      <c r="B85" s="150"/>
      <c r="C85" s="150"/>
      <c r="D85" s="86" t="s">
        <v>94</v>
      </c>
      <c r="E85" s="240">
        <v>46</v>
      </c>
      <c r="F85" s="240">
        <v>3</v>
      </c>
      <c r="G85" s="240">
        <v>41</v>
      </c>
      <c r="H85" s="242">
        <v>2</v>
      </c>
    </row>
    <row r="86" spans="1:8" ht="13.5">
      <c r="A86" s="123"/>
      <c r="B86" s="150"/>
      <c r="C86" s="150"/>
      <c r="D86" s="86" t="s">
        <v>95</v>
      </c>
      <c r="E86" s="240">
        <v>3</v>
      </c>
      <c r="F86" s="240">
        <v>0</v>
      </c>
      <c r="G86" s="240">
        <v>3</v>
      </c>
      <c r="H86" s="242">
        <v>0</v>
      </c>
    </row>
    <row r="87" spans="1:8" ht="13.5">
      <c r="A87" s="123"/>
      <c r="B87" s="150" t="s">
        <v>97</v>
      </c>
      <c r="C87" s="150"/>
      <c r="D87" s="118" t="s">
        <v>226</v>
      </c>
      <c r="E87" s="273">
        <v>4403</v>
      </c>
      <c r="F87" s="274">
        <v>8</v>
      </c>
      <c r="G87" s="273">
        <v>4280</v>
      </c>
      <c r="H87" s="275">
        <v>115</v>
      </c>
    </row>
    <row r="88" spans="1:8" ht="13.5">
      <c r="A88" s="123"/>
      <c r="B88" s="150"/>
      <c r="C88" s="150"/>
      <c r="D88" s="86" t="s">
        <v>89</v>
      </c>
      <c r="E88" s="239">
        <v>4368</v>
      </c>
      <c r="F88" s="240">
        <v>8</v>
      </c>
      <c r="G88" s="239">
        <v>4246</v>
      </c>
      <c r="H88" s="242">
        <v>114</v>
      </c>
    </row>
    <row r="89" spans="1:8" ht="13.5">
      <c r="A89" s="123"/>
      <c r="B89" s="150"/>
      <c r="C89" s="150"/>
      <c r="D89" s="86" t="s">
        <v>91</v>
      </c>
      <c r="E89" s="240">
        <v>35</v>
      </c>
      <c r="F89" s="240">
        <v>0</v>
      </c>
      <c r="G89" s="240">
        <v>34</v>
      </c>
      <c r="H89" s="242">
        <v>1</v>
      </c>
    </row>
    <row r="90" spans="1:8" ht="13.5">
      <c r="A90" s="123"/>
      <c r="B90" s="150"/>
      <c r="C90" s="150"/>
      <c r="D90" s="86" t="s">
        <v>98</v>
      </c>
      <c r="E90" s="240">
        <v>0</v>
      </c>
      <c r="F90" s="240">
        <v>0</v>
      </c>
      <c r="G90" s="240">
        <v>0</v>
      </c>
      <c r="H90" s="242">
        <v>0</v>
      </c>
    </row>
    <row r="91" spans="1:8" ht="13.5">
      <c r="A91" s="123"/>
      <c r="B91" s="150" t="s">
        <v>99</v>
      </c>
      <c r="C91" s="150"/>
      <c r="D91" s="118" t="s">
        <v>226</v>
      </c>
      <c r="E91" s="273">
        <v>1318</v>
      </c>
      <c r="F91" s="274">
        <v>40</v>
      </c>
      <c r="G91" s="273">
        <v>1082</v>
      </c>
      <c r="H91" s="275">
        <v>196</v>
      </c>
    </row>
    <row r="92" spans="1:8" ht="13.5">
      <c r="A92" s="123"/>
      <c r="B92" s="150"/>
      <c r="C92" s="150"/>
      <c r="D92" s="87" t="s">
        <v>158</v>
      </c>
      <c r="E92" s="240">
        <v>87</v>
      </c>
      <c r="F92" s="240">
        <v>6</v>
      </c>
      <c r="G92" s="240">
        <v>81</v>
      </c>
      <c r="H92" s="242">
        <v>0</v>
      </c>
    </row>
    <row r="93" spans="1:8" ht="13.5">
      <c r="A93" s="123"/>
      <c r="B93" s="150"/>
      <c r="C93" s="150"/>
      <c r="D93" s="87" t="s">
        <v>159</v>
      </c>
      <c r="E93" s="240">
        <v>3</v>
      </c>
      <c r="F93" s="240">
        <v>2</v>
      </c>
      <c r="G93" s="240">
        <v>1</v>
      </c>
      <c r="H93" s="242">
        <v>0</v>
      </c>
    </row>
    <row r="94" spans="1:8" ht="13.5">
      <c r="A94" s="123"/>
      <c r="B94" s="150"/>
      <c r="C94" s="150"/>
      <c r="D94" s="87" t="s">
        <v>160</v>
      </c>
      <c r="E94" s="240">
        <v>1</v>
      </c>
      <c r="F94" s="240">
        <v>0</v>
      </c>
      <c r="G94" s="240">
        <v>1</v>
      </c>
      <c r="H94" s="242">
        <v>0</v>
      </c>
    </row>
    <row r="95" spans="1:8" ht="13.5">
      <c r="A95" s="123"/>
      <c r="B95" s="150"/>
      <c r="C95" s="150"/>
      <c r="D95" s="87" t="s">
        <v>161</v>
      </c>
      <c r="E95" s="240">
        <v>22</v>
      </c>
      <c r="F95" s="240">
        <v>19</v>
      </c>
      <c r="G95" s="240">
        <v>3</v>
      </c>
      <c r="H95" s="242">
        <v>0</v>
      </c>
    </row>
    <row r="96" spans="1:8" ht="13.5">
      <c r="A96" s="123"/>
      <c r="B96" s="150"/>
      <c r="C96" s="150"/>
      <c r="D96" s="87" t="s">
        <v>162</v>
      </c>
      <c r="E96" s="240">
        <v>428</v>
      </c>
      <c r="F96" s="240">
        <v>0</v>
      </c>
      <c r="G96" s="240">
        <v>417</v>
      </c>
      <c r="H96" s="242">
        <v>11</v>
      </c>
    </row>
    <row r="97" spans="1:8" ht="13.5">
      <c r="A97" s="123"/>
      <c r="B97" s="150"/>
      <c r="C97" s="150"/>
      <c r="D97" s="87" t="s">
        <v>163</v>
      </c>
      <c r="E97" s="240">
        <v>2</v>
      </c>
      <c r="F97" s="240">
        <v>0</v>
      </c>
      <c r="G97" s="240">
        <v>1</v>
      </c>
      <c r="H97" s="242">
        <v>1</v>
      </c>
    </row>
    <row r="98" spans="1:8" ht="13.5">
      <c r="A98" s="123"/>
      <c r="B98" s="150"/>
      <c r="C98" s="150"/>
      <c r="D98" s="100" t="s">
        <v>164</v>
      </c>
      <c r="E98" s="253">
        <v>81</v>
      </c>
      <c r="F98" s="253">
        <v>0</v>
      </c>
      <c r="G98" s="253">
        <v>80</v>
      </c>
      <c r="H98" s="254">
        <v>1</v>
      </c>
    </row>
    <row r="99" spans="1:8" ht="13.5">
      <c r="A99" s="123"/>
      <c r="B99" s="150"/>
      <c r="C99" s="150"/>
      <c r="D99" s="87" t="s">
        <v>165</v>
      </c>
      <c r="E99" s="240">
        <v>0</v>
      </c>
      <c r="F99" s="240">
        <v>0</v>
      </c>
      <c r="G99" s="240">
        <v>0</v>
      </c>
      <c r="H99" s="242">
        <v>0</v>
      </c>
    </row>
    <row r="100" spans="1:8" ht="13.5">
      <c r="A100" s="123"/>
      <c r="B100" s="150"/>
      <c r="C100" s="150"/>
      <c r="D100" s="87" t="s">
        <v>166</v>
      </c>
      <c r="E100" s="240">
        <v>0</v>
      </c>
      <c r="F100" s="240">
        <v>0</v>
      </c>
      <c r="G100" s="240">
        <v>0</v>
      </c>
      <c r="H100" s="242">
        <v>0</v>
      </c>
    </row>
    <row r="101" spans="1:8" ht="13.5">
      <c r="A101" s="123"/>
      <c r="B101" s="150"/>
      <c r="C101" s="150"/>
      <c r="D101" s="87" t="s">
        <v>167</v>
      </c>
      <c r="E101" s="240">
        <v>74</v>
      </c>
      <c r="F101" s="240">
        <v>0</v>
      </c>
      <c r="G101" s="240">
        <v>74</v>
      </c>
      <c r="H101" s="242">
        <v>0</v>
      </c>
    </row>
    <row r="102" spans="1:8" ht="13.5">
      <c r="A102" s="123"/>
      <c r="B102" s="150"/>
      <c r="C102" s="150"/>
      <c r="D102" s="87" t="s">
        <v>168</v>
      </c>
      <c r="E102" s="240">
        <v>0</v>
      </c>
      <c r="F102" s="240">
        <v>0</v>
      </c>
      <c r="G102" s="240">
        <v>0</v>
      </c>
      <c r="H102" s="242">
        <v>0</v>
      </c>
    </row>
    <row r="103" spans="1:8" ht="13.5">
      <c r="A103" s="123"/>
      <c r="B103" s="150"/>
      <c r="C103" s="150"/>
      <c r="D103" s="87" t="s">
        <v>169</v>
      </c>
      <c r="E103" s="240">
        <v>7</v>
      </c>
      <c r="F103" s="240">
        <v>0</v>
      </c>
      <c r="G103" s="240">
        <v>6</v>
      </c>
      <c r="H103" s="242">
        <v>1</v>
      </c>
    </row>
    <row r="104" spans="1:8" ht="13.5">
      <c r="A104" s="123"/>
      <c r="B104" s="150"/>
      <c r="C104" s="150"/>
      <c r="D104" s="100" t="s">
        <v>170</v>
      </c>
      <c r="E104" s="271">
        <v>43</v>
      </c>
      <c r="F104" s="271">
        <v>0</v>
      </c>
      <c r="G104" s="271">
        <v>42</v>
      </c>
      <c r="H104" s="272">
        <v>1</v>
      </c>
    </row>
    <row r="105" spans="1:8" ht="13.5">
      <c r="A105" s="123"/>
      <c r="B105" s="150"/>
      <c r="C105" s="150"/>
      <c r="D105" s="87" t="s">
        <v>171</v>
      </c>
      <c r="E105" s="240">
        <v>1</v>
      </c>
      <c r="F105" s="240">
        <v>0</v>
      </c>
      <c r="G105" s="240">
        <v>1</v>
      </c>
      <c r="H105" s="242">
        <v>0</v>
      </c>
    </row>
    <row r="106" spans="1:8" ht="13.5">
      <c r="A106" s="123"/>
      <c r="B106" s="150"/>
      <c r="C106" s="150"/>
      <c r="D106" s="87" t="s">
        <v>172</v>
      </c>
      <c r="E106" s="240">
        <v>0</v>
      </c>
      <c r="F106" s="240">
        <v>0</v>
      </c>
      <c r="G106" s="240">
        <v>0</v>
      </c>
      <c r="H106" s="242">
        <v>0</v>
      </c>
    </row>
    <row r="107" spans="1:8" ht="13.5">
      <c r="A107" s="123"/>
      <c r="B107" s="150"/>
      <c r="C107" s="150"/>
      <c r="D107" s="87" t="s">
        <v>173</v>
      </c>
      <c r="E107" s="240">
        <v>0</v>
      </c>
      <c r="F107" s="240">
        <v>0</v>
      </c>
      <c r="G107" s="240">
        <v>0</v>
      </c>
      <c r="H107" s="242">
        <v>0</v>
      </c>
    </row>
    <row r="108" spans="1:8" ht="13.5">
      <c r="A108" s="123"/>
      <c r="B108" s="150"/>
      <c r="C108" s="150"/>
      <c r="D108" s="87" t="s">
        <v>169</v>
      </c>
      <c r="E108" s="240">
        <v>42</v>
      </c>
      <c r="F108" s="240">
        <v>0</v>
      </c>
      <c r="G108" s="240">
        <v>41</v>
      </c>
      <c r="H108" s="242">
        <v>1</v>
      </c>
    </row>
    <row r="109" spans="1:8" ht="13.5">
      <c r="A109" s="123"/>
      <c r="B109" s="150"/>
      <c r="C109" s="150"/>
      <c r="D109" s="100" t="s">
        <v>174</v>
      </c>
      <c r="E109" s="253">
        <v>143</v>
      </c>
      <c r="F109" s="253">
        <v>6</v>
      </c>
      <c r="G109" s="253">
        <v>12</v>
      </c>
      <c r="H109" s="254">
        <v>125</v>
      </c>
    </row>
    <row r="110" spans="1:8" ht="13.5">
      <c r="A110" s="123"/>
      <c r="B110" s="150"/>
      <c r="C110" s="150"/>
      <c r="D110" s="87" t="s">
        <v>175</v>
      </c>
      <c r="E110" s="240">
        <v>7</v>
      </c>
      <c r="F110" s="240">
        <v>0</v>
      </c>
      <c r="G110" s="240">
        <v>0</v>
      </c>
      <c r="H110" s="242">
        <v>7</v>
      </c>
    </row>
    <row r="111" spans="1:8" ht="13.5">
      <c r="A111" s="123"/>
      <c r="B111" s="150"/>
      <c r="C111" s="150"/>
      <c r="D111" s="87" t="s">
        <v>176</v>
      </c>
      <c r="E111" s="240">
        <v>3</v>
      </c>
      <c r="F111" s="240">
        <v>1</v>
      </c>
      <c r="G111" s="240">
        <v>1</v>
      </c>
      <c r="H111" s="242">
        <v>1</v>
      </c>
    </row>
    <row r="112" spans="1:8" ht="13.5">
      <c r="A112" s="123"/>
      <c r="B112" s="150"/>
      <c r="C112" s="150"/>
      <c r="D112" s="87" t="s">
        <v>177</v>
      </c>
      <c r="E112" s="240">
        <v>58</v>
      </c>
      <c r="F112" s="240">
        <v>0</v>
      </c>
      <c r="G112" s="240">
        <v>2</v>
      </c>
      <c r="H112" s="242">
        <v>56</v>
      </c>
    </row>
    <row r="113" spans="1:8" ht="13.5">
      <c r="A113" s="123"/>
      <c r="B113" s="150"/>
      <c r="C113" s="150"/>
      <c r="D113" s="87" t="s">
        <v>178</v>
      </c>
      <c r="E113" s="240">
        <v>3</v>
      </c>
      <c r="F113" s="240">
        <v>0</v>
      </c>
      <c r="G113" s="240">
        <v>1</v>
      </c>
      <c r="H113" s="242">
        <v>2</v>
      </c>
    </row>
    <row r="114" spans="1:8" ht="13.5">
      <c r="A114" s="123"/>
      <c r="B114" s="150"/>
      <c r="C114" s="150"/>
      <c r="D114" s="87" t="s">
        <v>169</v>
      </c>
      <c r="E114" s="240">
        <v>72</v>
      </c>
      <c r="F114" s="240">
        <v>5</v>
      </c>
      <c r="G114" s="240">
        <v>8</v>
      </c>
      <c r="H114" s="242">
        <v>59</v>
      </c>
    </row>
    <row r="115" spans="1:8" ht="13.5">
      <c r="A115" s="123"/>
      <c r="B115" s="150"/>
      <c r="C115" s="150"/>
      <c r="D115" s="102" t="s">
        <v>249</v>
      </c>
      <c r="E115" s="253">
        <v>508</v>
      </c>
      <c r="F115" s="253">
        <v>7</v>
      </c>
      <c r="G115" s="253">
        <v>444</v>
      </c>
      <c r="H115" s="254">
        <v>57</v>
      </c>
    </row>
    <row r="116" spans="1:8" ht="13.5">
      <c r="A116" s="151" t="s">
        <v>101</v>
      </c>
      <c r="B116" s="152"/>
      <c r="C116" s="152"/>
      <c r="D116" s="89" t="s">
        <v>222</v>
      </c>
      <c r="E116" s="251">
        <v>224</v>
      </c>
      <c r="F116" s="251">
        <v>8</v>
      </c>
      <c r="G116" s="251">
        <v>54</v>
      </c>
      <c r="H116" s="261">
        <v>162</v>
      </c>
    </row>
    <row r="117" spans="1:8" ht="14.25" customHeight="1">
      <c r="A117" s="120"/>
      <c r="B117" s="150" t="s">
        <v>102</v>
      </c>
      <c r="C117" s="150"/>
      <c r="D117" s="117" t="s">
        <v>226</v>
      </c>
      <c r="E117" s="269">
        <v>54</v>
      </c>
      <c r="F117" s="269">
        <v>0</v>
      </c>
      <c r="G117" s="269">
        <v>28</v>
      </c>
      <c r="H117" s="270">
        <v>26</v>
      </c>
    </row>
    <row r="118" spans="1:8" ht="14.25" customHeight="1">
      <c r="A118" s="120"/>
      <c r="B118" s="150"/>
      <c r="C118" s="150"/>
      <c r="D118" s="87" t="s">
        <v>179</v>
      </c>
      <c r="E118" s="240">
        <v>53</v>
      </c>
      <c r="F118" s="240">
        <v>0</v>
      </c>
      <c r="G118" s="240">
        <v>27</v>
      </c>
      <c r="H118" s="242">
        <v>26</v>
      </c>
    </row>
    <row r="119" spans="1:8" ht="14.25" customHeight="1">
      <c r="A119" s="120"/>
      <c r="B119" s="150"/>
      <c r="C119" s="150"/>
      <c r="D119" s="87" t="s">
        <v>180</v>
      </c>
      <c r="E119" s="240">
        <v>1</v>
      </c>
      <c r="F119" s="240">
        <v>0</v>
      </c>
      <c r="G119" s="240">
        <v>1</v>
      </c>
      <c r="H119" s="242">
        <v>0</v>
      </c>
    </row>
    <row r="120" spans="1:8" ht="14.25" customHeight="1">
      <c r="A120" s="120"/>
      <c r="B120" s="150"/>
      <c r="C120" s="150"/>
      <c r="D120" s="87" t="s">
        <v>181</v>
      </c>
      <c r="E120" s="240">
        <v>0</v>
      </c>
      <c r="F120" s="240">
        <v>0</v>
      </c>
      <c r="G120" s="240">
        <v>0</v>
      </c>
      <c r="H120" s="242">
        <v>0</v>
      </c>
    </row>
    <row r="121" spans="1:8" ht="13.5">
      <c r="A121" s="120"/>
      <c r="B121" s="150" t="s">
        <v>103</v>
      </c>
      <c r="C121" s="150"/>
      <c r="D121" s="117" t="s">
        <v>225</v>
      </c>
      <c r="E121" s="269">
        <v>110</v>
      </c>
      <c r="F121" s="269">
        <v>1</v>
      </c>
      <c r="G121" s="269">
        <v>5</v>
      </c>
      <c r="H121" s="270">
        <v>104</v>
      </c>
    </row>
    <row r="122" spans="1:8" ht="13.5">
      <c r="A122" s="120"/>
      <c r="B122" s="150"/>
      <c r="C122" s="150"/>
      <c r="D122" s="87" t="s">
        <v>179</v>
      </c>
      <c r="E122" s="240">
        <v>5</v>
      </c>
      <c r="F122" s="240">
        <v>0</v>
      </c>
      <c r="G122" s="240">
        <v>2</v>
      </c>
      <c r="H122" s="242">
        <v>3</v>
      </c>
    </row>
    <row r="123" spans="1:8" ht="13.5">
      <c r="A123" s="120"/>
      <c r="B123" s="150"/>
      <c r="C123" s="150"/>
      <c r="D123" s="87" t="s">
        <v>180</v>
      </c>
      <c r="E123" s="240">
        <v>1</v>
      </c>
      <c r="F123" s="240">
        <v>0</v>
      </c>
      <c r="G123" s="240">
        <v>0</v>
      </c>
      <c r="H123" s="242">
        <v>1</v>
      </c>
    </row>
    <row r="124" spans="1:8" ht="13.5">
      <c r="A124" s="120"/>
      <c r="B124" s="150"/>
      <c r="C124" s="150"/>
      <c r="D124" s="87" t="s">
        <v>181</v>
      </c>
      <c r="E124" s="240">
        <v>104</v>
      </c>
      <c r="F124" s="240">
        <v>1</v>
      </c>
      <c r="G124" s="240">
        <v>3</v>
      </c>
      <c r="H124" s="242">
        <v>100</v>
      </c>
    </row>
    <row r="125" spans="1:8" ht="13.5">
      <c r="A125" s="120"/>
      <c r="B125" s="150" t="s">
        <v>104</v>
      </c>
      <c r="C125" s="150"/>
      <c r="D125" s="119" t="s">
        <v>226</v>
      </c>
      <c r="E125" s="269">
        <v>60</v>
      </c>
      <c r="F125" s="269">
        <v>7</v>
      </c>
      <c r="G125" s="269">
        <v>21</v>
      </c>
      <c r="H125" s="270">
        <v>32</v>
      </c>
    </row>
    <row r="126" spans="1:8" ht="13.5">
      <c r="A126" s="120"/>
      <c r="B126" s="150"/>
      <c r="C126" s="150"/>
      <c r="D126" s="86" t="s">
        <v>105</v>
      </c>
      <c r="E126" s="240">
        <v>22</v>
      </c>
      <c r="F126" s="240">
        <v>0</v>
      </c>
      <c r="G126" s="240">
        <v>11</v>
      </c>
      <c r="H126" s="242">
        <v>11</v>
      </c>
    </row>
    <row r="127" spans="1:8" ht="13.5">
      <c r="A127" s="120"/>
      <c r="B127" s="150"/>
      <c r="C127" s="150"/>
      <c r="D127" s="86" t="s">
        <v>106</v>
      </c>
      <c r="E127" s="240">
        <v>3</v>
      </c>
      <c r="F127" s="240">
        <v>2</v>
      </c>
      <c r="G127" s="240">
        <v>0</v>
      </c>
      <c r="H127" s="242">
        <v>1</v>
      </c>
    </row>
    <row r="128" spans="1:8" ht="13.5">
      <c r="A128" s="120"/>
      <c r="B128" s="150"/>
      <c r="C128" s="150"/>
      <c r="D128" s="86" t="s">
        <v>107</v>
      </c>
      <c r="E128" s="3">
        <v>0</v>
      </c>
      <c r="F128" s="3">
        <v>0</v>
      </c>
      <c r="G128" s="3">
        <v>0</v>
      </c>
      <c r="H128" s="243">
        <v>0</v>
      </c>
    </row>
    <row r="129" spans="1:8" ht="14.25" thickBot="1">
      <c r="A129" s="121"/>
      <c r="B129" s="122"/>
      <c r="C129" s="122"/>
      <c r="D129" s="93" t="s">
        <v>245</v>
      </c>
      <c r="E129" s="244">
        <v>35</v>
      </c>
      <c r="F129" s="244">
        <v>5</v>
      </c>
      <c r="G129" s="244">
        <v>10</v>
      </c>
      <c r="H129" s="245">
        <v>20</v>
      </c>
    </row>
    <row r="130" spans="5:8" ht="13.5">
      <c r="E130" s="104"/>
      <c r="F130" s="104"/>
      <c r="G130" s="104"/>
      <c r="H130" s="104"/>
    </row>
    <row r="131" spans="5:8" ht="13.5">
      <c r="E131" s="104"/>
      <c r="F131" s="104"/>
      <c r="G131" s="104"/>
      <c r="H131" s="104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I48" sqref="I48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59" t="s">
        <v>246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156" t="s">
        <v>190</v>
      </c>
      <c r="B4" s="58" t="s">
        <v>213</v>
      </c>
      <c r="C4" s="22">
        <f>SUM(C5:C7)</f>
        <v>200992</v>
      </c>
      <c r="D4" s="22">
        <f>D8+D12+D16+D20</f>
        <v>201443</v>
      </c>
      <c r="E4" s="22">
        <f aca="true" t="shared" si="0" ref="E4:N4">E8+E12+E16+E20</f>
        <v>201794</v>
      </c>
      <c r="F4" s="22">
        <f t="shared" si="0"/>
        <v>202256</v>
      </c>
      <c r="G4" s="22">
        <f t="shared" si="0"/>
        <v>202985</v>
      </c>
      <c r="H4" s="22">
        <f t="shared" si="0"/>
        <v>203689</v>
      </c>
      <c r="I4" s="22">
        <f t="shared" si="0"/>
        <v>204223</v>
      </c>
      <c r="J4" s="22">
        <f t="shared" si="0"/>
        <v>204471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157"/>
      <c r="B5" s="59" t="s">
        <v>0</v>
      </c>
      <c r="C5" s="25">
        <v>544</v>
      </c>
      <c r="D5" s="25">
        <f>D9+D13+D17+D21</f>
        <v>543</v>
      </c>
      <c r="E5" s="25">
        <f aca="true" t="shared" si="1" ref="E5:N5">E9+E13+E17+E21</f>
        <v>549</v>
      </c>
      <c r="F5" s="25">
        <f t="shared" si="1"/>
        <v>553</v>
      </c>
      <c r="G5" s="25">
        <f t="shared" si="1"/>
        <v>553</v>
      </c>
      <c r="H5" s="25">
        <f t="shared" si="1"/>
        <v>557</v>
      </c>
      <c r="I5" s="25">
        <f t="shared" si="1"/>
        <v>567</v>
      </c>
      <c r="J5" s="25">
        <f t="shared" si="1"/>
        <v>567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157"/>
      <c r="B6" s="59" t="s">
        <v>1</v>
      </c>
      <c r="C6" s="25">
        <v>188255</v>
      </c>
      <c r="D6" s="25">
        <f>D10+D14+D18+D22</f>
        <v>188691</v>
      </c>
      <c r="E6" s="25">
        <f aca="true" t="shared" si="2" ref="E6:N6">E10+E14+E18+E22</f>
        <v>189024</v>
      </c>
      <c r="F6" s="25">
        <f t="shared" si="2"/>
        <v>189429</v>
      </c>
      <c r="G6" s="25">
        <f t="shared" si="2"/>
        <v>190104</v>
      </c>
      <c r="H6" s="25">
        <f t="shared" si="2"/>
        <v>190850</v>
      </c>
      <c r="I6" s="25">
        <f t="shared" si="2"/>
        <v>191356</v>
      </c>
      <c r="J6" s="25">
        <f t="shared" si="2"/>
        <v>191596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158"/>
      <c r="B7" s="59" t="s">
        <v>2</v>
      </c>
      <c r="C7" s="25">
        <v>12193</v>
      </c>
      <c r="D7" s="25">
        <f>D11+D15+D19+D23</f>
        <v>12209</v>
      </c>
      <c r="E7" s="25">
        <f aca="true" t="shared" si="3" ref="E7:N7">E11+E15+E19+E23</f>
        <v>12221</v>
      </c>
      <c r="F7" s="25">
        <f t="shared" si="3"/>
        <v>12274</v>
      </c>
      <c r="G7" s="25">
        <f t="shared" si="3"/>
        <v>12328</v>
      </c>
      <c r="H7" s="25">
        <f t="shared" si="3"/>
        <v>12282</v>
      </c>
      <c r="I7" s="25">
        <f t="shared" si="3"/>
        <v>12300</v>
      </c>
      <c r="J7" s="25">
        <f t="shared" si="3"/>
        <v>12308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156" t="s">
        <v>191</v>
      </c>
      <c r="B8" s="58" t="s">
        <v>213</v>
      </c>
      <c r="C8" s="22">
        <f>SUM(C9:C11)</f>
        <v>150694</v>
      </c>
      <c r="D8" s="22">
        <f>SUM(D9:D11)</f>
        <v>151154</v>
      </c>
      <c r="E8" s="22">
        <f aca="true" t="shared" si="4" ref="E8:N8">SUM(E9:E11)</f>
        <v>151496</v>
      </c>
      <c r="F8" s="22">
        <f t="shared" si="4"/>
        <v>151943</v>
      </c>
      <c r="G8" s="22">
        <f t="shared" si="4"/>
        <v>152650</v>
      </c>
      <c r="H8" s="22">
        <f t="shared" si="4"/>
        <v>153417</v>
      </c>
      <c r="I8" s="22">
        <f t="shared" si="4"/>
        <v>153948</v>
      </c>
      <c r="J8" s="22">
        <f t="shared" si="4"/>
        <v>154203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157"/>
      <c r="B9" s="59" t="s">
        <v>0</v>
      </c>
      <c r="C9" s="27">
        <v>185</v>
      </c>
      <c r="D9" s="27">
        <v>180</v>
      </c>
      <c r="E9" s="27">
        <v>181</v>
      </c>
      <c r="F9" s="25">
        <v>185</v>
      </c>
      <c r="G9" s="25">
        <v>185</v>
      </c>
      <c r="H9" s="25">
        <v>186</v>
      </c>
      <c r="I9" s="25">
        <v>194</v>
      </c>
      <c r="J9" s="25">
        <v>194</v>
      </c>
      <c r="K9" s="24"/>
      <c r="L9" s="25"/>
      <c r="M9" s="25"/>
      <c r="N9" s="35"/>
    </row>
    <row r="10" spans="1:14" ht="17.25" customHeight="1">
      <c r="A10" s="157"/>
      <c r="B10" s="59" t="s">
        <v>1</v>
      </c>
      <c r="C10" s="27">
        <v>146551</v>
      </c>
      <c r="D10" s="27">
        <v>147031</v>
      </c>
      <c r="E10" s="27">
        <v>147381</v>
      </c>
      <c r="F10" s="25">
        <v>147804</v>
      </c>
      <c r="G10" s="25">
        <v>148484</v>
      </c>
      <c r="H10" s="25">
        <v>149247</v>
      </c>
      <c r="I10" s="25">
        <v>149757</v>
      </c>
      <c r="J10" s="25">
        <v>150004</v>
      </c>
      <c r="K10" s="24"/>
      <c r="L10" s="25"/>
      <c r="M10" s="25"/>
      <c r="N10" s="35"/>
    </row>
    <row r="11" spans="1:14" ht="17.25" customHeight="1">
      <c r="A11" s="158"/>
      <c r="B11" s="59" t="s">
        <v>2</v>
      </c>
      <c r="C11" s="27">
        <v>3958</v>
      </c>
      <c r="D11" s="27">
        <v>3943</v>
      </c>
      <c r="E11" s="27">
        <v>3934</v>
      </c>
      <c r="F11" s="25">
        <v>3954</v>
      </c>
      <c r="G11" s="25">
        <v>3981</v>
      </c>
      <c r="H11" s="25">
        <v>3984</v>
      </c>
      <c r="I11" s="25">
        <v>3997</v>
      </c>
      <c r="J11" s="25">
        <v>4005</v>
      </c>
      <c r="K11" s="24"/>
      <c r="L11" s="25"/>
      <c r="M11" s="25"/>
      <c r="N11" s="35"/>
    </row>
    <row r="12" spans="1:14" ht="17.25" customHeight="1">
      <c r="A12" s="156" t="s">
        <v>192</v>
      </c>
      <c r="B12" s="58" t="s">
        <v>213</v>
      </c>
      <c r="C12" s="22">
        <f>SUM(C13:C15)</f>
        <v>11783</v>
      </c>
      <c r="D12" s="22">
        <f>SUM(D13:D15)</f>
        <v>11794</v>
      </c>
      <c r="E12" s="22">
        <f aca="true" t="shared" si="5" ref="E12:N12">SUM(E13:E15)</f>
        <v>11800</v>
      </c>
      <c r="F12" s="22">
        <f t="shared" si="5"/>
        <v>11788</v>
      </c>
      <c r="G12" s="22">
        <f t="shared" si="5"/>
        <v>11800</v>
      </c>
      <c r="H12" s="22">
        <f t="shared" si="5"/>
        <v>11775</v>
      </c>
      <c r="I12" s="22">
        <f t="shared" si="5"/>
        <v>11744</v>
      </c>
      <c r="J12" s="22">
        <f t="shared" si="5"/>
        <v>11751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157"/>
      <c r="B13" s="59" t="s">
        <v>0</v>
      </c>
      <c r="C13" s="27">
        <v>116</v>
      </c>
      <c r="D13" s="27">
        <v>117</v>
      </c>
      <c r="E13" s="27">
        <v>117</v>
      </c>
      <c r="F13" s="25">
        <v>119</v>
      </c>
      <c r="G13" s="25">
        <v>122</v>
      </c>
      <c r="H13" s="25">
        <v>122</v>
      </c>
      <c r="I13" s="25">
        <v>119</v>
      </c>
      <c r="J13" s="25">
        <v>119</v>
      </c>
      <c r="K13" s="24"/>
      <c r="L13" s="25"/>
      <c r="M13" s="25"/>
      <c r="N13" s="35"/>
    </row>
    <row r="14" spans="1:14" ht="17.25" customHeight="1">
      <c r="A14" s="157"/>
      <c r="B14" s="59" t="s">
        <v>1</v>
      </c>
      <c r="C14" s="27">
        <v>10505</v>
      </c>
      <c r="D14" s="27">
        <v>10513</v>
      </c>
      <c r="E14" s="27">
        <v>10516</v>
      </c>
      <c r="F14" s="25">
        <v>10496</v>
      </c>
      <c r="G14" s="25">
        <v>10496</v>
      </c>
      <c r="H14" s="25">
        <v>10470</v>
      </c>
      <c r="I14" s="25">
        <v>10441</v>
      </c>
      <c r="J14" s="25">
        <v>10447</v>
      </c>
      <c r="K14" s="24"/>
      <c r="L14" s="25"/>
      <c r="M14" s="25"/>
      <c r="N14" s="35"/>
    </row>
    <row r="15" spans="1:14" ht="17.25" customHeight="1">
      <c r="A15" s="158"/>
      <c r="B15" s="59" t="s">
        <v>2</v>
      </c>
      <c r="C15" s="27">
        <v>1162</v>
      </c>
      <c r="D15" s="27">
        <v>1164</v>
      </c>
      <c r="E15" s="27">
        <v>1167</v>
      </c>
      <c r="F15" s="25">
        <v>1173</v>
      </c>
      <c r="G15" s="25">
        <v>1182</v>
      </c>
      <c r="H15" s="25">
        <v>1183</v>
      </c>
      <c r="I15" s="25">
        <v>1184</v>
      </c>
      <c r="J15" s="25">
        <v>1185</v>
      </c>
      <c r="K15" s="24"/>
      <c r="L15" s="25"/>
      <c r="M15" s="25"/>
      <c r="N15" s="35"/>
    </row>
    <row r="16" spans="1:14" ht="17.25" customHeight="1">
      <c r="A16" s="160" t="s">
        <v>193</v>
      </c>
      <c r="B16" s="58" t="s">
        <v>213</v>
      </c>
      <c r="C16" s="22">
        <f>SUM(C17:C19)</f>
        <v>36568</v>
      </c>
      <c r="D16" s="22">
        <f>SUM(D17:D19)</f>
        <v>36529</v>
      </c>
      <c r="E16" s="22">
        <f aca="true" t="shared" si="6" ref="E16:N16">SUM(E17:E19)</f>
        <v>36544</v>
      </c>
      <c r="F16" s="22">
        <f t="shared" si="6"/>
        <v>36551</v>
      </c>
      <c r="G16" s="22">
        <f t="shared" si="6"/>
        <v>36547</v>
      </c>
      <c r="H16" s="22">
        <f t="shared" si="6"/>
        <v>36511</v>
      </c>
      <c r="I16" s="22">
        <f t="shared" si="6"/>
        <v>36537</v>
      </c>
      <c r="J16" s="22">
        <f t="shared" si="6"/>
        <v>36533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160"/>
      <c r="B17" s="59" t="s">
        <v>0</v>
      </c>
      <c r="C17" s="25">
        <v>229</v>
      </c>
      <c r="D17" s="25">
        <v>232</v>
      </c>
      <c r="E17" s="27">
        <v>237</v>
      </c>
      <c r="F17" s="25">
        <v>235</v>
      </c>
      <c r="G17" s="25">
        <v>233</v>
      </c>
      <c r="H17" s="25">
        <v>236</v>
      </c>
      <c r="I17" s="25">
        <v>241</v>
      </c>
      <c r="J17" s="25">
        <v>241</v>
      </c>
      <c r="K17" s="27"/>
      <c r="L17" s="25"/>
      <c r="M17" s="25"/>
      <c r="N17" s="35"/>
    </row>
    <row r="18" spans="1:14" ht="17.25" customHeight="1">
      <c r="A18" s="160"/>
      <c r="B18" s="59" t="s">
        <v>1</v>
      </c>
      <c r="C18" s="25">
        <v>31009</v>
      </c>
      <c r="D18" s="25">
        <v>30944</v>
      </c>
      <c r="E18" s="27">
        <v>30939</v>
      </c>
      <c r="F18" s="25">
        <v>30929</v>
      </c>
      <c r="G18" s="25">
        <v>30915</v>
      </c>
      <c r="H18" s="25">
        <v>30926</v>
      </c>
      <c r="I18" s="25">
        <v>30946</v>
      </c>
      <c r="J18" s="25">
        <v>30941</v>
      </c>
      <c r="K18" s="27"/>
      <c r="L18" s="25"/>
      <c r="M18" s="25"/>
      <c r="N18" s="35"/>
    </row>
    <row r="19" spans="1:14" ht="17.25" customHeight="1">
      <c r="A19" s="160"/>
      <c r="B19" s="59" t="s">
        <v>2</v>
      </c>
      <c r="C19" s="25">
        <v>5330</v>
      </c>
      <c r="D19" s="25">
        <v>5353</v>
      </c>
      <c r="E19" s="27">
        <v>5368</v>
      </c>
      <c r="F19" s="25">
        <v>5387</v>
      </c>
      <c r="G19" s="25">
        <v>5399</v>
      </c>
      <c r="H19" s="25">
        <v>5349</v>
      </c>
      <c r="I19" s="25">
        <v>5350</v>
      </c>
      <c r="J19" s="25">
        <v>5351</v>
      </c>
      <c r="K19" s="27"/>
      <c r="L19" s="25"/>
      <c r="M19" s="25"/>
      <c r="N19" s="35"/>
    </row>
    <row r="20" spans="1:14" ht="17.25" customHeight="1">
      <c r="A20" s="161" t="s">
        <v>114</v>
      </c>
      <c r="B20" s="58" t="s">
        <v>213</v>
      </c>
      <c r="C20" s="22">
        <f>SUM(C21:C23)</f>
        <v>1947</v>
      </c>
      <c r="D20" s="22">
        <f>SUM(D21:D23)</f>
        <v>1966</v>
      </c>
      <c r="E20" s="22">
        <f aca="true" t="shared" si="7" ref="E20:N20">SUM(E21:E23)</f>
        <v>1954</v>
      </c>
      <c r="F20" s="22">
        <f t="shared" si="7"/>
        <v>1974</v>
      </c>
      <c r="G20" s="22">
        <f t="shared" si="7"/>
        <v>1988</v>
      </c>
      <c r="H20" s="22">
        <f t="shared" si="7"/>
        <v>1986</v>
      </c>
      <c r="I20" s="22">
        <f t="shared" si="7"/>
        <v>1994</v>
      </c>
      <c r="J20" s="22">
        <f t="shared" si="7"/>
        <v>1984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162"/>
      <c r="B21" s="59" t="s">
        <v>0</v>
      </c>
      <c r="C21" s="25">
        <v>14</v>
      </c>
      <c r="D21" s="25">
        <v>14</v>
      </c>
      <c r="E21" s="27">
        <v>14</v>
      </c>
      <c r="F21" s="25">
        <v>14</v>
      </c>
      <c r="G21" s="25">
        <v>13</v>
      </c>
      <c r="H21" s="25">
        <v>13</v>
      </c>
      <c r="I21" s="25">
        <v>13</v>
      </c>
      <c r="J21" s="25">
        <v>13</v>
      </c>
      <c r="K21" s="27"/>
      <c r="L21" s="25"/>
      <c r="M21" s="25"/>
      <c r="N21" s="35"/>
    </row>
    <row r="22" spans="1:14" ht="17.25" customHeight="1">
      <c r="A22" s="162"/>
      <c r="B22" s="59" t="s">
        <v>1</v>
      </c>
      <c r="C22" s="25">
        <v>190</v>
      </c>
      <c r="D22" s="25">
        <v>203</v>
      </c>
      <c r="E22" s="27">
        <v>188</v>
      </c>
      <c r="F22" s="25">
        <v>200</v>
      </c>
      <c r="G22" s="25">
        <v>209</v>
      </c>
      <c r="H22" s="25">
        <v>207</v>
      </c>
      <c r="I22" s="25">
        <v>212</v>
      </c>
      <c r="J22" s="25">
        <v>204</v>
      </c>
      <c r="K22" s="27"/>
      <c r="L22" s="25"/>
      <c r="M22" s="25"/>
      <c r="N22" s="35"/>
    </row>
    <row r="23" spans="1:14" ht="17.25" customHeight="1" thickBot="1">
      <c r="A23" s="163"/>
      <c r="B23" s="60" t="s">
        <v>2</v>
      </c>
      <c r="C23" s="30">
        <v>1743</v>
      </c>
      <c r="D23" s="30">
        <v>1749</v>
      </c>
      <c r="E23" s="29">
        <v>1752</v>
      </c>
      <c r="F23" s="29">
        <v>1760</v>
      </c>
      <c r="G23" s="60">
        <v>1766</v>
      </c>
      <c r="H23" s="60">
        <v>1766</v>
      </c>
      <c r="I23" s="60">
        <v>1769</v>
      </c>
      <c r="J23" s="60">
        <v>1767</v>
      </c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164" t="s">
        <v>186</v>
      </c>
      <c r="B27" s="58" t="s">
        <v>213</v>
      </c>
      <c r="C27" s="28">
        <f>SUM(C28:C30)</f>
        <v>204471</v>
      </c>
      <c r="D27" s="22">
        <f>SUM(D28:D30)</f>
        <v>105882</v>
      </c>
      <c r="E27" s="32">
        <f>SUM(E28:E30)</f>
        <v>98589</v>
      </c>
      <c r="G27" s="167" t="s">
        <v>182</v>
      </c>
      <c r="H27" s="58" t="s">
        <v>214</v>
      </c>
      <c r="I27" s="22">
        <f>SUM(I28:I30)</f>
        <v>204223</v>
      </c>
      <c r="J27" s="22">
        <f>SUM(J28:J30)</f>
        <v>204471</v>
      </c>
      <c r="K27" s="23">
        <f>J27-I27</f>
        <v>248</v>
      </c>
      <c r="M27" s="13"/>
    </row>
    <row r="28" spans="1:11" ht="19.5" customHeight="1">
      <c r="A28" s="165"/>
      <c r="B28" s="59" t="s">
        <v>0</v>
      </c>
      <c r="C28" s="27">
        <f>D28+E28</f>
        <v>567</v>
      </c>
      <c r="D28" s="24">
        <f aca="true" t="shared" si="8" ref="D28:E30">SUM(D32+D36+D40+D44)</f>
        <v>293</v>
      </c>
      <c r="E28" s="33">
        <f t="shared" si="8"/>
        <v>274</v>
      </c>
      <c r="G28" s="168"/>
      <c r="H28" s="59" t="s">
        <v>215</v>
      </c>
      <c r="I28" s="25">
        <f>I32+I36+I40+I44</f>
        <v>567</v>
      </c>
      <c r="J28" s="25">
        <f>C28</f>
        <v>567</v>
      </c>
      <c r="K28" s="26">
        <f aca="true" t="shared" si="9" ref="K28:K46">J28-I28</f>
        <v>0</v>
      </c>
    </row>
    <row r="29" spans="1:11" ht="19.5" customHeight="1">
      <c r="A29" s="165"/>
      <c r="B29" s="59" t="s">
        <v>1</v>
      </c>
      <c r="C29" s="27">
        <f>D29+E29</f>
        <v>191596</v>
      </c>
      <c r="D29" s="24">
        <f t="shared" si="8"/>
        <v>96838</v>
      </c>
      <c r="E29" s="33">
        <f t="shared" si="8"/>
        <v>94758</v>
      </c>
      <c r="G29" s="168"/>
      <c r="H29" s="59" t="s">
        <v>216</v>
      </c>
      <c r="I29" s="25">
        <f>I33+I37+I41+I45</f>
        <v>191356</v>
      </c>
      <c r="J29" s="25">
        <f>C29</f>
        <v>191596</v>
      </c>
      <c r="K29" s="26">
        <f t="shared" si="9"/>
        <v>240</v>
      </c>
    </row>
    <row r="30" spans="1:11" ht="19.5" customHeight="1">
      <c r="A30" s="166"/>
      <c r="B30" s="59" t="s">
        <v>2</v>
      </c>
      <c r="C30" s="27">
        <f>D30+E30</f>
        <v>12308</v>
      </c>
      <c r="D30" s="24">
        <f t="shared" si="8"/>
        <v>8751</v>
      </c>
      <c r="E30" s="33">
        <f t="shared" si="8"/>
        <v>3557</v>
      </c>
      <c r="G30" s="169"/>
      <c r="H30" s="59" t="s">
        <v>217</v>
      </c>
      <c r="I30" s="25">
        <f>I34+I38+I42+I46</f>
        <v>12300</v>
      </c>
      <c r="J30" s="25">
        <f>C30</f>
        <v>12308</v>
      </c>
      <c r="K30" s="26">
        <f t="shared" si="9"/>
        <v>8</v>
      </c>
    </row>
    <row r="31" spans="1:11" ht="19.5" customHeight="1">
      <c r="A31" s="164" t="s">
        <v>187</v>
      </c>
      <c r="B31" s="58" t="s">
        <v>213</v>
      </c>
      <c r="C31" s="28">
        <f>SUM(C32:C34)</f>
        <v>154203</v>
      </c>
      <c r="D31" s="22">
        <f>SUM(D32:D34)</f>
        <v>77773</v>
      </c>
      <c r="E31" s="32">
        <f>SUM(E32:E34)</f>
        <v>76430</v>
      </c>
      <c r="G31" s="167" t="s">
        <v>183</v>
      </c>
      <c r="H31" s="58" t="s">
        <v>214</v>
      </c>
      <c r="I31" s="22">
        <f>SUM(I32:I34)</f>
        <v>153948</v>
      </c>
      <c r="J31" s="22">
        <f>SUM(J32:J34)</f>
        <v>154203</v>
      </c>
      <c r="K31" s="23">
        <f t="shared" si="9"/>
        <v>255</v>
      </c>
    </row>
    <row r="32" spans="1:11" ht="19.5" customHeight="1">
      <c r="A32" s="165"/>
      <c r="B32" s="59" t="s">
        <v>0</v>
      </c>
      <c r="C32" s="27">
        <f>D32+E32</f>
        <v>194</v>
      </c>
      <c r="D32" s="24">
        <f>포항시남구!F4</f>
        <v>87</v>
      </c>
      <c r="E32" s="33">
        <f>포항시북구!F4</f>
        <v>107</v>
      </c>
      <c r="G32" s="168"/>
      <c r="H32" s="59" t="s">
        <v>215</v>
      </c>
      <c r="I32" s="25">
        <v>194</v>
      </c>
      <c r="J32" s="25">
        <f>C32</f>
        <v>194</v>
      </c>
      <c r="K32" s="26">
        <f t="shared" si="9"/>
        <v>0</v>
      </c>
    </row>
    <row r="33" spans="1:11" ht="19.5" customHeight="1">
      <c r="A33" s="165"/>
      <c r="B33" s="59" t="s">
        <v>1</v>
      </c>
      <c r="C33" s="27">
        <f>D33+E33</f>
        <v>150004</v>
      </c>
      <c r="D33" s="24">
        <f>포항시남구!G4</f>
        <v>75659</v>
      </c>
      <c r="E33" s="33">
        <f>포항시북구!G4</f>
        <v>74345</v>
      </c>
      <c r="G33" s="168"/>
      <c r="H33" s="59" t="s">
        <v>216</v>
      </c>
      <c r="I33" s="25">
        <v>149757</v>
      </c>
      <c r="J33" s="25">
        <f>C33</f>
        <v>150004</v>
      </c>
      <c r="K33" s="26">
        <f t="shared" si="9"/>
        <v>247</v>
      </c>
    </row>
    <row r="34" spans="1:11" ht="19.5" customHeight="1">
      <c r="A34" s="166"/>
      <c r="B34" s="59" t="s">
        <v>2</v>
      </c>
      <c r="C34" s="27">
        <f>D34+E34</f>
        <v>4005</v>
      </c>
      <c r="D34" s="24">
        <f>포항시남구!H4</f>
        <v>2027</v>
      </c>
      <c r="E34" s="33">
        <f>포항시북구!H4</f>
        <v>1978</v>
      </c>
      <c r="G34" s="169"/>
      <c r="H34" s="59" t="s">
        <v>217</v>
      </c>
      <c r="I34" s="25">
        <v>3997</v>
      </c>
      <c r="J34" s="25">
        <f>C34</f>
        <v>4005</v>
      </c>
      <c r="K34" s="26">
        <f t="shared" si="9"/>
        <v>8</v>
      </c>
    </row>
    <row r="35" spans="1:11" ht="19.5" customHeight="1">
      <c r="A35" s="164" t="s">
        <v>188</v>
      </c>
      <c r="B35" s="58" t="s">
        <v>213</v>
      </c>
      <c r="C35" s="28">
        <f>SUM(C36:C38)</f>
        <v>11751</v>
      </c>
      <c r="D35" s="22">
        <f>SUM(D36:D38)</f>
        <v>5904</v>
      </c>
      <c r="E35" s="22">
        <f>SUM(E36:E38)</f>
        <v>5847</v>
      </c>
      <c r="G35" s="167" t="s">
        <v>184</v>
      </c>
      <c r="H35" s="58" t="s">
        <v>214</v>
      </c>
      <c r="I35" s="22">
        <f>SUM(I36:I38)</f>
        <v>11744</v>
      </c>
      <c r="J35" s="22">
        <f>SUM(J36:J38)</f>
        <v>11751</v>
      </c>
      <c r="K35" s="23">
        <f t="shared" si="9"/>
        <v>7</v>
      </c>
    </row>
    <row r="36" spans="1:11" ht="19.5" customHeight="1">
      <c r="A36" s="165"/>
      <c r="B36" s="59" t="s">
        <v>0</v>
      </c>
      <c r="C36" s="27">
        <f>D36+E36</f>
        <v>119</v>
      </c>
      <c r="D36" s="27">
        <f>포항시남구!F51</f>
        <v>47</v>
      </c>
      <c r="E36" s="33">
        <f>포항시북구!F51</f>
        <v>72</v>
      </c>
      <c r="G36" s="168"/>
      <c r="H36" s="59" t="s">
        <v>215</v>
      </c>
      <c r="I36" s="25">
        <v>119</v>
      </c>
      <c r="J36" s="25">
        <f>C36</f>
        <v>119</v>
      </c>
      <c r="K36" s="26">
        <f t="shared" si="9"/>
        <v>0</v>
      </c>
    </row>
    <row r="37" spans="1:11" ht="19.5" customHeight="1">
      <c r="A37" s="165"/>
      <c r="B37" s="59" t="s">
        <v>1</v>
      </c>
      <c r="C37" s="27">
        <f>D37+E37</f>
        <v>10447</v>
      </c>
      <c r="D37" s="27">
        <f>포항시남구!G51</f>
        <v>5205</v>
      </c>
      <c r="E37" s="33">
        <f>포항시북구!G51</f>
        <v>5242</v>
      </c>
      <c r="G37" s="168"/>
      <c r="H37" s="59" t="s">
        <v>216</v>
      </c>
      <c r="I37" s="25">
        <v>10441</v>
      </c>
      <c r="J37" s="25">
        <f>C37</f>
        <v>10447</v>
      </c>
      <c r="K37" s="26">
        <f t="shared" si="9"/>
        <v>6</v>
      </c>
    </row>
    <row r="38" spans="1:11" ht="19.5" customHeight="1">
      <c r="A38" s="166"/>
      <c r="B38" s="59" t="s">
        <v>2</v>
      </c>
      <c r="C38" s="27">
        <f>D38+E38</f>
        <v>1185</v>
      </c>
      <c r="D38" s="27">
        <f>포항시남구!H51</f>
        <v>652</v>
      </c>
      <c r="E38" s="33">
        <f>포항시북구!H51</f>
        <v>533</v>
      </c>
      <c r="G38" s="169"/>
      <c r="H38" s="59" t="s">
        <v>217</v>
      </c>
      <c r="I38" s="25">
        <v>1184</v>
      </c>
      <c r="J38" s="25">
        <f>C38</f>
        <v>1185</v>
      </c>
      <c r="K38" s="26">
        <f t="shared" si="9"/>
        <v>1</v>
      </c>
    </row>
    <row r="39" spans="1:11" ht="19.5" customHeight="1">
      <c r="A39" s="170" t="s">
        <v>189</v>
      </c>
      <c r="B39" s="58" t="s">
        <v>213</v>
      </c>
      <c r="C39" s="28">
        <f>SUM(C40:C42)</f>
        <v>36533</v>
      </c>
      <c r="D39" s="28">
        <f>SUM(D40:D42)</f>
        <v>20445</v>
      </c>
      <c r="E39" s="34">
        <f>SUM(E40:E42)</f>
        <v>16088</v>
      </c>
      <c r="G39" s="171" t="s">
        <v>185</v>
      </c>
      <c r="H39" s="58" t="s">
        <v>214</v>
      </c>
      <c r="I39" s="22">
        <f>SUM(I40:I42)</f>
        <v>36537</v>
      </c>
      <c r="J39" s="22">
        <f>SUM(J40:J42)</f>
        <v>36533</v>
      </c>
      <c r="K39" s="23">
        <f t="shared" si="9"/>
        <v>-4</v>
      </c>
    </row>
    <row r="40" spans="1:11" ht="19.5" customHeight="1">
      <c r="A40" s="170"/>
      <c r="B40" s="59" t="s">
        <v>0</v>
      </c>
      <c r="C40" s="27">
        <f>D40+E40</f>
        <v>241</v>
      </c>
      <c r="D40" s="27">
        <f>포항시남구!F71</f>
        <v>154</v>
      </c>
      <c r="E40" s="35">
        <f>포항시북구!F71</f>
        <v>87</v>
      </c>
      <c r="G40" s="171"/>
      <c r="H40" s="59" t="s">
        <v>215</v>
      </c>
      <c r="I40" s="25">
        <v>241</v>
      </c>
      <c r="J40" s="25">
        <f>C40</f>
        <v>241</v>
      </c>
      <c r="K40" s="26">
        <f t="shared" si="9"/>
        <v>0</v>
      </c>
    </row>
    <row r="41" spans="1:11" ht="19.5" customHeight="1">
      <c r="A41" s="170"/>
      <c r="B41" s="59" t="s">
        <v>1</v>
      </c>
      <c r="C41" s="27">
        <f>D41+E41</f>
        <v>30941</v>
      </c>
      <c r="D41" s="27">
        <f>포항시남구!G71</f>
        <v>15824</v>
      </c>
      <c r="E41" s="35">
        <f>포항시북구!G71</f>
        <v>15117</v>
      </c>
      <c r="F41" s="16"/>
      <c r="G41" s="171"/>
      <c r="H41" s="59" t="s">
        <v>216</v>
      </c>
      <c r="I41" s="25">
        <v>30946</v>
      </c>
      <c r="J41" s="25">
        <f>C41</f>
        <v>30941</v>
      </c>
      <c r="K41" s="26">
        <f t="shared" si="9"/>
        <v>-5</v>
      </c>
    </row>
    <row r="42" spans="1:11" ht="19.5" customHeight="1">
      <c r="A42" s="170"/>
      <c r="B42" s="59" t="s">
        <v>2</v>
      </c>
      <c r="C42" s="27">
        <f>D42+E42</f>
        <v>5351</v>
      </c>
      <c r="D42" s="27">
        <f>포항시남구!H71</f>
        <v>4467</v>
      </c>
      <c r="E42" s="35">
        <f>포항시북구!H71</f>
        <v>884</v>
      </c>
      <c r="G42" s="171"/>
      <c r="H42" s="59" t="s">
        <v>217</v>
      </c>
      <c r="I42" s="25">
        <v>5350</v>
      </c>
      <c r="J42" s="25">
        <f>C42</f>
        <v>5351</v>
      </c>
      <c r="K42" s="26">
        <f t="shared" si="9"/>
        <v>1</v>
      </c>
    </row>
    <row r="43" spans="1:11" ht="19.5" customHeight="1">
      <c r="A43" s="172" t="s">
        <v>114</v>
      </c>
      <c r="B43" s="58" t="s">
        <v>213</v>
      </c>
      <c r="C43" s="28">
        <f>SUM(C44:C46)</f>
        <v>1984</v>
      </c>
      <c r="D43" s="28">
        <f>SUM(D44:D46)</f>
        <v>1760</v>
      </c>
      <c r="E43" s="34">
        <f>SUM(E44:E46)</f>
        <v>224</v>
      </c>
      <c r="G43" s="171" t="s">
        <v>114</v>
      </c>
      <c r="H43" s="58" t="s">
        <v>214</v>
      </c>
      <c r="I43" s="22">
        <f>SUM(I44:I46)</f>
        <v>1994</v>
      </c>
      <c r="J43" s="22">
        <f>SUM(J44:J46)</f>
        <v>1984</v>
      </c>
      <c r="K43" s="23">
        <f t="shared" si="9"/>
        <v>-10</v>
      </c>
    </row>
    <row r="44" spans="1:11" ht="19.5" customHeight="1">
      <c r="A44" s="173"/>
      <c r="B44" s="59" t="s">
        <v>0</v>
      </c>
      <c r="C44" s="27">
        <f>D44+E44</f>
        <v>13</v>
      </c>
      <c r="D44" s="27">
        <f>포항시남구!F116</f>
        <v>5</v>
      </c>
      <c r="E44" s="35">
        <f>포항시북구!F116</f>
        <v>8</v>
      </c>
      <c r="G44" s="171"/>
      <c r="H44" s="59" t="s">
        <v>215</v>
      </c>
      <c r="I44" s="25">
        <v>13</v>
      </c>
      <c r="J44" s="25">
        <f>C44</f>
        <v>13</v>
      </c>
      <c r="K44" s="26">
        <f t="shared" si="9"/>
        <v>0</v>
      </c>
    </row>
    <row r="45" spans="1:11" ht="19.5" customHeight="1">
      <c r="A45" s="173"/>
      <c r="B45" s="59" t="s">
        <v>1</v>
      </c>
      <c r="C45" s="27">
        <f>D45+E45</f>
        <v>204</v>
      </c>
      <c r="D45" s="27">
        <f>포항시남구!G116</f>
        <v>150</v>
      </c>
      <c r="E45" s="35">
        <f>포항시북구!G116</f>
        <v>54</v>
      </c>
      <c r="G45" s="171"/>
      <c r="H45" s="59" t="s">
        <v>216</v>
      </c>
      <c r="I45" s="25">
        <v>212</v>
      </c>
      <c r="J45" s="25">
        <f>C45</f>
        <v>204</v>
      </c>
      <c r="K45" s="26">
        <f t="shared" si="9"/>
        <v>-8</v>
      </c>
    </row>
    <row r="46" spans="1:11" ht="19.5" customHeight="1" thickBot="1">
      <c r="A46" s="174"/>
      <c r="B46" s="60" t="s">
        <v>2</v>
      </c>
      <c r="C46" s="29">
        <f>D46+E46</f>
        <v>1767</v>
      </c>
      <c r="D46" s="29">
        <f>포항시남구!H116</f>
        <v>1605</v>
      </c>
      <c r="E46" s="36">
        <f>포항시북구!H116</f>
        <v>162</v>
      </c>
      <c r="G46" s="175"/>
      <c r="H46" s="60" t="s">
        <v>217</v>
      </c>
      <c r="I46" s="60">
        <v>1769</v>
      </c>
      <c r="J46" s="60">
        <f>C46</f>
        <v>1767</v>
      </c>
      <c r="K46" s="31">
        <f t="shared" si="9"/>
        <v>-2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" sqref="J16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76" t="s">
        <v>247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4:13" ht="45" customHeight="1" thickBot="1">
      <c r="D2" s="14"/>
      <c r="E2" s="14"/>
      <c r="K2" s="177" t="s">
        <v>115</v>
      </c>
      <c r="L2" s="177"/>
      <c r="M2" s="177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429986</v>
      </c>
      <c r="C4" s="50">
        <f aca="true" t="shared" si="0" ref="C4:M4">SUM(C5:C16)</f>
        <v>10405</v>
      </c>
      <c r="D4" s="50">
        <f t="shared" si="0"/>
        <v>46480</v>
      </c>
      <c r="E4" s="50">
        <f t="shared" si="0"/>
        <v>7232</v>
      </c>
      <c r="F4" s="50">
        <f t="shared" si="0"/>
        <v>318</v>
      </c>
      <c r="G4" s="103">
        <f t="shared" si="0"/>
        <v>7197</v>
      </c>
      <c r="H4" s="50">
        <f t="shared" si="0"/>
        <v>17030</v>
      </c>
      <c r="I4" s="50">
        <f t="shared" si="0"/>
        <v>153039</v>
      </c>
      <c r="J4" s="50">
        <f t="shared" si="0"/>
        <v>192</v>
      </c>
      <c r="K4" s="50">
        <f t="shared" si="0"/>
        <v>61476</v>
      </c>
      <c r="L4" s="50">
        <f t="shared" si="0"/>
        <v>120278</v>
      </c>
      <c r="M4" s="51">
        <f t="shared" si="0"/>
        <v>6339</v>
      </c>
    </row>
    <row r="5" spans="1:13" ht="24.75" customHeight="1">
      <c r="A5" s="38" t="s">
        <v>127</v>
      </c>
      <c r="B5" s="43">
        <f>SUM(C5:M5)</f>
        <v>46090</v>
      </c>
      <c r="C5" s="43">
        <v>1348</v>
      </c>
      <c r="D5" s="43">
        <v>8838</v>
      </c>
      <c r="E5" s="43">
        <v>810</v>
      </c>
      <c r="F5" s="43">
        <v>39</v>
      </c>
      <c r="G5" s="43">
        <v>776</v>
      </c>
      <c r="H5" s="43">
        <v>1887</v>
      </c>
      <c r="I5" s="43">
        <v>15102</v>
      </c>
      <c r="J5" s="43">
        <v>30</v>
      </c>
      <c r="K5" s="43">
        <v>5374</v>
      </c>
      <c r="L5" s="43">
        <v>11188</v>
      </c>
      <c r="M5" s="44">
        <v>698</v>
      </c>
    </row>
    <row r="6" spans="1:13" ht="24.75" customHeight="1">
      <c r="A6" s="38" t="s">
        <v>128</v>
      </c>
      <c r="B6" s="43">
        <f aca="true" t="shared" si="1" ref="B6:B16">SUM(C6:M6)</f>
        <v>51540</v>
      </c>
      <c r="C6" s="43">
        <v>999</v>
      </c>
      <c r="D6" s="43">
        <v>6076</v>
      </c>
      <c r="E6" s="43">
        <v>850</v>
      </c>
      <c r="F6" s="43">
        <v>42</v>
      </c>
      <c r="G6" s="43">
        <v>842</v>
      </c>
      <c r="H6" s="43">
        <v>2287</v>
      </c>
      <c r="I6" s="43">
        <v>19397</v>
      </c>
      <c r="J6" s="43">
        <v>21</v>
      </c>
      <c r="K6" s="43">
        <v>6700</v>
      </c>
      <c r="L6" s="43">
        <v>13574</v>
      </c>
      <c r="M6" s="44">
        <v>752</v>
      </c>
    </row>
    <row r="7" spans="1:13" ht="24.75" customHeight="1">
      <c r="A7" s="38" t="s">
        <v>129</v>
      </c>
      <c r="B7" s="43">
        <f t="shared" si="1"/>
        <v>51621</v>
      </c>
      <c r="C7" s="43">
        <v>1169</v>
      </c>
      <c r="D7" s="43">
        <v>5660</v>
      </c>
      <c r="E7" s="43">
        <v>948</v>
      </c>
      <c r="F7" s="43">
        <v>67</v>
      </c>
      <c r="G7" s="43">
        <v>875</v>
      </c>
      <c r="H7" s="43">
        <v>2151</v>
      </c>
      <c r="I7" s="43">
        <v>19665</v>
      </c>
      <c r="J7" s="43">
        <v>17</v>
      </c>
      <c r="K7" s="43">
        <v>7322</v>
      </c>
      <c r="L7" s="43">
        <v>12971</v>
      </c>
      <c r="M7" s="44">
        <v>776</v>
      </c>
    </row>
    <row r="8" spans="1:13" ht="24.75" customHeight="1">
      <c r="A8" s="38" t="s">
        <v>130</v>
      </c>
      <c r="B8" s="43">
        <f t="shared" si="1"/>
        <v>45463</v>
      </c>
      <c r="C8" s="43">
        <v>909</v>
      </c>
      <c r="D8" s="43">
        <v>5477</v>
      </c>
      <c r="E8" s="43">
        <v>905</v>
      </c>
      <c r="F8" s="43">
        <v>47</v>
      </c>
      <c r="G8" s="43">
        <v>730</v>
      </c>
      <c r="H8" s="43">
        <v>1775</v>
      </c>
      <c r="I8" s="43">
        <v>16764</v>
      </c>
      <c r="J8" s="43">
        <v>15</v>
      </c>
      <c r="K8" s="43">
        <v>6083</v>
      </c>
      <c r="L8" s="43">
        <v>11957</v>
      </c>
      <c r="M8" s="44">
        <v>801</v>
      </c>
    </row>
    <row r="9" spans="1:13" ht="24.75" customHeight="1">
      <c r="A9" s="38" t="s">
        <v>131</v>
      </c>
      <c r="B9" s="43">
        <f t="shared" si="1"/>
        <v>52186</v>
      </c>
      <c r="C9" s="43">
        <v>1694</v>
      </c>
      <c r="D9" s="43">
        <v>5108</v>
      </c>
      <c r="E9" s="43">
        <v>874</v>
      </c>
      <c r="F9" s="43">
        <v>22</v>
      </c>
      <c r="G9" s="43">
        <v>912</v>
      </c>
      <c r="H9" s="43">
        <v>2043</v>
      </c>
      <c r="I9" s="43">
        <v>16512</v>
      </c>
      <c r="J9" s="43">
        <v>21</v>
      </c>
      <c r="K9" s="43">
        <v>9190</v>
      </c>
      <c r="L9" s="43">
        <v>15065</v>
      </c>
      <c r="M9" s="44">
        <v>745</v>
      </c>
    </row>
    <row r="10" spans="1:13" ht="24.75" customHeight="1">
      <c r="A10" s="38" t="s">
        <v>132</v>
      </c>
      <c r="B10" s="43">
        <f t="shared" si="1"/>
        <v>61731</v>
      </c>
      <c r="C10" s="43">
        <v>1727</v>
      </c>
      <c r="D10" s="43">
        <v>5479</v>
      </c>
      <c r="E10" s="43">
        <v>948</v>
      </c>
      <c r="F10" s="43">
        <v>30</v>
      </c>
      <c r="G10" s="43">
        <v>1116</v>
      </c>
      <c r="H10" s="43">
        <v>2390</v>
      </c>
      <c r="I10" s="43">
        <v>20673</v>
      </c>
      <c r="J10" s="43">
        <v>34</v>
      </c>
      <c r="K10" s="43">
        <v>10128</v>
      </c>
      <c r="L10" s="43">
        <v>18242</v>
      </c>
      <c r="M10" s="44">
        <v>964</v>
      </c>
    </row>
    <row r="11" spans="1:13" ht="24.75" customHeight="1">
      <c r="A11" s="38" t="s">
        <v>133</v>
      </c>
      <c r="B11" s="43">
        <f t="shared" si="1"/>
        <v>69216</v>
      </c>
      <c r="C11" s="43">
        <v>1521</v>
      </c>
      <c r="D11" s="43">
        <v>5555</v>
      </c>
      <c r="E11" s="43">
        <v>1031</v>
      </c>
      <c r="F11" s="43">
        <v>58</v>
      </c>
      <c r="G11" s="43">
        <v>1081</v>
      </c>
      <c r="H11" s="43">
        <v>2440</v>
      </c>
      <c r="I11" s="43">
        <v>29016</v>
      </c>
      <c r="J11" s="43">
        <v>27</v>
      </c>
      <c r="K11" s="43">
        <v>9402</v>
      </c>
      <c r="L11" s="43">
        <v>18239</v>
      </c>
      <c r="M11" s="44">
        <v>846</v>
      </c>
    </row>
    <row r="12" spans="1:14" ht="24.75" customHeight="1">
      <c r="A12" s="38" t="s">
        <v>134</v>
      </c>
      <c r="B12" s="43">
        <f t="shared" si="1"/>
        <v>52139</v>
      </c>
      <c r="C12" s="43">
        <v>1038</v>
      </c>
      <c r="D12" s="43">
        <v>4287</v>
      </c>
      <c r="E12" s="43">
        <v>866</v>
      </c>
      <c r="F12" s="43">
        <v>13</v>
      </c>
      <c r="G12" s="43">
        <v>865</v>
      </c>
      <c r="H12" s="43">
        <v>2057</v>
      </c>
      <c r="I12" s="43">
        <v>15910</v>
      </c>
      <c r="J12" s="43">
        <v>27</v>
      </c>
      <c r="K12" s="43">
        <v>7277</v>
      </c>
      <c r="L12" s="43">
        <v>19042</v>
      </c>
      <c r="M12" s="44">
        <v>757</v>
      </c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78" t="s">
        <v>242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</row>
    <row r="20" spans="4:13" ht="20.25" customHeight="1" thickBot="1">
      <c r="D20" s="14"/>
      <c r="E20" s="14"/>
      <c r="J20" s="177" t="s">
        <v>136</v>
      </c>
      <c r="K20" s="177"/>
      <c r="L20" s="177"/>
      <c r="M20" s="177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2304.5</v>
      </c>
      <c r="C22" s="15">
        <f aca="true" t="shared" si="2" ref="C22:M22">AVERAGE(C5/20)</f>
        <v>67.4</v>
      </c>
      <c r="D22" s="15">
        <f t="shared" si="2"/>
        <v>441.9</v>
      </c>
      <c r="E22" s="15">
        <f t="shared" si="2"/>
        <v>40.5</v>
      </c>
      <c r="F22" s="15">
        <f t="shared" si="2"/>
        <v>1.95</v>
      </c>
      <c r="G22" s="15">
        <f t="shared" si="2"/>
        <v>38.8</v>
      </c>
      <c r="H22" s="15">
        <f t="shared" si="2"/>
        <v>94.35</v>
      </c>
      <c r="I22" s="15">
        <f t="shared" si="2"/>
        <v>755.1</v>
      </c>
      <c r="J22" s="15">
        <f t="shared" si="2"/>
        <v>1.5</v>
      </c>
      <c r="K22" s="15">
        <f t="shared" si="2"/>
        <v>268.7</v>
      </c>
      <c r="L22" s="15">
        <f t="shared" si="2"/>
        <v>559.4</v>
      </c>
      <c r="M22" s="20">
        <f t="shared" si="2"/>
        <v>34.9</v>
      </c>
    </row>
    <row r="23" spans="1:13" s="14" customFormat="1" ht="28.5" customHeight="1">
      <c r="A23" s="38" t="s">
        <v>151</v>
      </c>
      <c r="B23" s="15">
        <f aca="true" t="shared" si="3" ref="B23:M23">AVERAGE(B6/19)</f>
        <v>2712.6315789473683</v>
      </c>
      <c r="C23" s="15">
        <f t="shared" si="3"/>
        <v>52.578947368421055</v>
      </c>
      <c r="D23" s="15">
        <f t="shared" si="3"/>
        <v>319.7894736842105</v>
      </c>
      <c r="E23" s="15">
        <f t="shared" si="3"/>
        <v>44.73684210526316</v>
      </c>
      <c r="F23" s="15">
        <f t="shared" si="3"/>
        <v>2.210526315789474</v>
      </c>
      <c r="G23" s="15">
        <f t="shared" si="3"/>
        <v>44.31578947368421</v>
      </c>
      <c r="H23" s="15">
        <f t="shared" si="3"/>
        <v>120.36842105263158</v>
      </c>
      <c r="I23" s="15">
        <f t="shared" si="3"/>
        <v>1020.8947368421053</v>
      </c>
      <c r="J23" s="15">
        <f t="shared" si="3"/>
        <v>1.105263157894737</v>
      </c>
      <c r="K23" s="15">
        <f t="shared" si="3"/>
        <v>352.63157894736844</v>
      </c>
      <c r="L23" s="15">
        <f t="shared" si="3"/>
        <v>714.421052631579</v>
      </c>
      <c r="M23" s="20">
        <f t="shared" si="3"/>
        <v>39.578947368421055</v>
      </c>
    </row>
    <row r="24" spans="1:13" s="14" customFormat="1" ht="28.5" customHeight="1">
      <c r="A24" s="38" t="s">
        <v>152</v>
      </c>
      <c r="B24" s="15">
        <f aca="true" t="shared" si="4" ref="B24:B33">AVERAGE(B7/20)</f>
        <v>2581.05</v>
      </c>
      <c r="C24" s="15">
        <f aca="true" t="shared" si="5" ref="C24:M25">AVERAGE(C7/20)</f>
        <v>58.45</v>
      </c>
      <c r="D24" s="15">
        <f t="shared" si="5"/>
        <v>283</v>
      </c>
      <c r="E24" s="15">
        <f t="shared" si="5"/>
        <v>47.4</v>
      </c>
      <c r="F24" s="15">
        <f t="shared" si="5"/>
        <v>3.35</v>
      </c>
      <c r="G24" s="15">
        <f t="shared" si="5"/>
        <v>43.75</v>
      </c>
      <c r="H24" s="15">
        <f t="shared" si="5"/>
        <v>107.55</v>
      </c>
      <c r="I24" s="15">
        <f t="shared" si="5"/>
        <v>983.25</v>
      </c>
      <c r="J24" s="15">
        <f t="shared" si="5"/>
        <v>0.85</v>
      </c>
      <c r="K24" s="15">
        <f t="shared" si="5"/>
        <v>366.1</v>
      </c>
      <c r="L24" s="15">
        <f t="shared" si="5"/>
        <v>648.55</v>
      </c>
      <c r="M24" s="20">
        <f t="shared" si="5"/>
        <v>38.8</v>
      </c>
    </row>
    <row r="25" spans="1:13" s="14" customFormat="1" ht="28.5" customHeight="1">
      <c r="A25" s="38" t="s">
        <v>153</v>
      </c>
      <c r="B25" s="15">
        <f t="shared" si="4"/>
        <v>2273.15</v>
      </c>
      <c r="C25" s="15">
        <f>AVERAGE(C8/20)</f>
        <v>45.45</v>
      </c>
      <c r="D25" s="15">
        <f t="shared" si="5"/>
        <v>273.85</v>
      </c>
      <c r="E25" s="15">
        <f t="shared" si="5"/>
        <v>45.25</v>
      </c>
      <c r="F25" s="15">
        <f t="shared" si="5"/>
        <v>2.35</v>
      </c>
      <c r="G25" s="15">
        <f t="shared" si="5"/>
        <v>36.5</v>
      </c>
      <c r="H25" s="15">
        <f t="shared" si="5"/>
        <v>88.75</v>
      </c>
      <c r="I25" s="15">
        <f t="shared" si="5"/>
        <v>838.2</v>
      </c>
      <c r="J25" s="15">
        <f t="shared" si="5"/>
        <v>0.75</v>
      </c>
      <c r="K25" s="15">
        <f t="shared" si="5"/>
        <v>304.15</v>
      </c>
      <c r="L25" s="15">
        <f t="shared" si="5"/>
        <v>597.85</v>
      </c>
      <c r="M25" s="20">
        <f aca="true" t="shared" si="6" ref="M25:M32">AVERAGE(M8/20)</f>
        <v>40.05</v>
      </c>
    </row>
    <row r="26" spans="1:13" s="14" customFormat="1" ht="28.5" customHeight="1">
      <c r="A26" s="38" t="s">
        <v>154</v>
      </c>
      <c r="B26" s="15">
        <f t="shared" si="4"/>
        <v>2609.3</v>
      </c>
      <c r="C26" s="15">
        <f aca="true" t="shared" si="7" ref="C26:L29">AVERAGE(C9/20)</f>
        <v>84.7</v>
      </c>
      <c r="D26" s="15">
        <f t="shared" si="7"/>
        <v>255.4</v>
      </c>
      <c r="E26" s="15">
        <f t="shared" si="7"/>
        <v>43.7</v>
      </c>
      <c r="F26" s="15">
        <f t="shared" si="7"/>
        <v>1.1</v>
      </c>
      <c r="G26" s="15">
        <f t="shared" si="7"/>
        <v>45.6</v>
      </c>
      <c r="H26" s="15">
        <f t="shared" si="7"/>
        <v>102.15</v>
      </c>
      <c r="I26" s="15">
        <f t="shared" si="7"/>
        <v>825.6</v>
      </c>
      <c r="J26" s="15">
        <f t="shared" si="7"/>
        <v>1.05</v>
      </c>
      <c r="K26" s="15">
        <f t="shared" si="7"/>
        <v>459.5</v>
      </c>
      <c r="L26" s="15">
        <f t="shared" si="7"/>
        <v>753.25</v>
      </c>
      <c r="M26" s="20">
        <f t="shared" si="6"/>
        <v>37.25</v>
      </c>
    </row>
    <row r="27" spans="1:13" s="14" customFormat="1" ht="28.5" customHeight="1">
      <c r="A27" s="38" t="s">
        <v>155</v>
      </c>
      <c r="B27" s="15">
        <f t="shared" si="4"/>
        <v>3086.55</v>
      </c>
      <c r="C27" s="15">
        <f t="shared" si="7"/>
        <v>86.35</v>
      </c>
      <c r="D27" s="15">
        <f t="shared" si="7"/>
        <v>273.95</v>
      </c>
      <c r="E27" s="15">
        <f t="shared" si="7"/>
        <v>47.4</v>
      </c>
      <c r="F27" s="15">
        <f t="shared" si="7"/>
        <v>1.5</v>
      </c>
      <c r="G27" s="15">
        <f t="shared" si="7"/>
        <v>55.8</v>
      </c>
      <c r="H27" s="15">
        <f t="shared" si="7"/>
        <v>119.5</v>
      </c>
      <c r="I27" s="15">
        <f t="shared" si="7"/>
        <v>1033.65</v>
      </c>
      <c r="J27" s="15">
        <f t="shared" si="7"/>
        <v>1.7</v>
      </c>
      <c r="K27" s="15">
        <f t="shared" si="7"/>
        <v>506.4</v>
      </c>
      <c r="L27" s="15">
        <f t="shared" si="7"/>
        <v>912.1</v>
      </c>
      <c r="M27" s="20">
        <f t="shared" si="6"/>
        <v>48.2</v>
      </c>
    </row>
    <row r="28" spans="1:13" s="14" customFormat="1" ht="28.5" customHeight="1">
      <c r="A28" s="38" t="s">
        <v>156</v>
      </c>
      <c r="B28" s="15">
        <f t="shared" si="4"/>
        <v>3460.8</v>
      </c>
      <c r="C28" s="15">
        <f t="shared" si="7"/>
        <v>76.05</v>
      </c>
      <c r="D28" s="15">
        <f t="shared" si="7"/>
        <v>277.75</v>
      </c>
      <c r="E28" s="15">
        <f t="shared" si="7"/>
        <v>51.55</v>
      </c>
      <c r="F28" s="15">
        <f t="shared" si="7"/>
        <v>2.9</v>
      </c>
      <c r="G28" s="15">
        <f t="shared" si="7"/>
        <v>54.05</v>
      </c>
      <c r="H28" s="15">
        <f t="shared" si="7"/>
        <v>122</v>
      </c>
      <c r="I28" s="15">
        <f t="shared" si="7"/>
        <v>1450.8</v>
      </c>
      <c r="J28" s="15">
        <f t="shared" si="7"/>
        <v>1.35</v>
      </c>
      <c r="K28" s="15">
        <f t="shared" si="7"/>
        <v>470.1</v>
      </c>
      <c r="L28" s="15">
        <f t="shared" si="7"/>
        <v>911.95</v>
      </c>
      <c r="M28" s="20">
        <f t="shared" si="6"/>
        <v>42.3</v>
      </c>
    </row>
    <row r="29" spans="1:13" s="14" customFormat="1" ht="28.5" customHeight="1">
      <c r="A29" s="38" t="s">
        <v>157</v>
      </c>
      <c r="B29" s="15">
        <f t="shared" si="4"/>
        <v>2606.95</v>
      </c>
      <c r="C29" s="15">
        <f t="shared" si="7"/>
        <v>51.9</v>
      </c>
      <c r="D29" s="15">
        <f t="shared" si="7"/>
        <v>214.35</v>
      </c>
      <c r="E29" s="15">
        <f t="shared" si="7"/>
        <v>43.3</v>
      </c>
      <c r="F29" s="15">
        <f t="shared" si="7"/>
        <v>0.65</v>
      </c>
      <c r="G29" s="15">
        <f t="shared" si="7"/>
        <v>43.25</v>
      </c>
      <c r="H29" s="15">
        <f t="shared" si="7"/>
        <v>102.85</v>
      </c>
      <c r="I29" s="15">
        <f t="shared" si="7"/>
        <v>795.5</v>
      </c>
      <c r="J29" s="15">
        <f t="shared" si="7"/>
        <v>1.35</v>
      </c>
      <c r="K29" s="15">
        <f t="shared" si="7"/>
        <v>363.85</v>
      </c>
      <c r="L29" s="15">
        <f t="shared" si="7"/>
        <v>952.1</v>
      </c>
      <c r="M29" s="20">
        <f t="shared" si="6"/>
        <v>37.85</v>
      </c>
    </row>
    <row r="30" spans="1:13" s="14" customFormat="1" ht="28.5" customHeight="1">
      <c r="A30" s="38" t="s">
        <v>111</v>
      </c>
      <c r="B30" s="15">
        <f t="shared" si="4"/>
        <v>0</v>
      </c>
      <c r="C30" s="15">
        <f aca="true" t="shared" si="8" ref="C30:L30">AVERAGE(C13/20)</f>
        <v>0</v>
      </c>
      <c r="D30" s="15">
        <f t="shared" si="8"/>
        <v>0</v>
      </c>
      <c r="E30" s="15">
        <f t="shared" si="8"/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6"/>
        <v>0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aca="true" t="shared" si="9" ref="C31:L31">AVERAGE(C14/20)</f>
        <v>0</v>
      </c>
      <c r="D31" s="15">
        <f t="shared" si="9"/>
        <v>0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20">
        <f t="shared" si="6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aca="true" t="shared" si="10" ref="C32:L32">AVERAGE(C15/20)</f>
        <v>0</v>
      </c>
      <c r="D32" s="15">
        <f t="shared" si="10"/>
        <v>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20">
        <f t="shared" si="6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21">
        <f aca="true" t="shared" si="11" ref="C33:M33">AVERAGE(C16/20)</f>
        <v>0</v>
      </c>
      <c r="D33" s="21">
        <f t="shared" si="11"/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98">
        <f t="shared" si="11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C1">
      <selection activeCell="D4" sqref="D4:AQ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</row>
    <row r="2" spans="4:43" ht="11.25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4:43" ht="11.25" customHeight="1"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4:43" ht="30" customHeight="1">
      <c r="D4" s="216" t="s">
        <v>290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</row>
    <row r="5" ht="14.25" thickBot="1"/>
    <row r="6" spans="4:43" ht="27.75" customHeight="1">
      <c r="D6" s="233" t="s">
        <v>252</v>
      </c>
      <c r="E6" s="234"/>
      <c r="F6" s="234"/>
      <c r="G6" s="234"/>
      <c r="H6" s="235" t="s">
        <v>253</v>
      </c>
      <c r="I6" s="235"/>
      <c r="J6" s="235"/>
      <c r="K6" s="235"/>
      <c r="L6" s="235" t="s">
        <v>254</v>
      </c>
      <c r="M6" s="235"/>
      <c r="N6" s="235"/>
      <c r="O6" s="235"/>
      <c r="P6" s="236" t="s">
        <v>255</v>
      </c>
      <c r="Q6" s="236"/>
      <c r="R6" s="236"/>
      <c r="S6" s="236"/>
      <c r="T6" s="235" t="s">
        <v>256</v>
      </c>
      <c r="U6" s="235"/>
      <c r="V6" s="235"/>
      <c r="W6" s="235"/>
      <c r="X6" s="237" t="s">
        <v>257</v>
      </c>
      <c r="Y6" s="237"/>
      <c r="Z6" s="237"/>
      <c r="AA6" s="237"/>
      <c r="AB6" s="237" t="s">
        <v>258</v>
      </c>
      <c r="AC6" s="237"/>
      <c r="AD6" s="237"/>
      <c r="AE6" s="237"/>
      <c r="AF6" s="238" t="s">
        <v>259</v>
      </c>
      <c r="AG6" s="237"/>
      <c r="AH6" s="237"/>
      <c r="AI6" s="237"/>
      <c r="AJ6" s="237" t="s">
        <v>260</v>
      </c>
      <c r="AK6" s="237"/>
      <c r="AL6" s="237"/>
      <c r="AM6" s="203"/>
      <c r="AN6" s="203" t="s">
        <v>261</v>
      </c>
      <c r="AO6" s="204"/>
      <c r="AP6" s="204"/>
      <c r="AQ6" s="205"/>
    </row>
    <row r="7" spans="4:43" ht="27.75" customHeight="1">
      <c r="D7" s="231" t="s">
        <v>262</v>
      </c>
      <c r="E7" s="232"/>
      <c r="F7" s="232"/>
      <c r="G7" s="232"/>
      <c r="H7" s="226">
        <f>SUM(H8:K10)</f>
        <v>5728</v>
      </c>
      <c r="I7" s="226"/>
      <c r="J7" s="226"/>
      <c r="K7" s="226"/>
      <c r="L7" s="226">
        <f>L8+L9+L10</f>
        <v>1706</v>
      </c>
      <c r="M7" s="226"/>
      <c r="N7" s="226"/>
      <c r="O7" s="226"/>
      <c r="P7" s="226">
        <f>P8+P9+P10</f>
        <v>312</v>
      </c>
      <c r="Q7" s="226"/>
      <c r="R7" s="226"/>
      <c r="S7" s="226"/>
      <c r="T7" s="226">
        <f>T8+T9+T10</f>
        <v>1773</v>
      </c>
      <c r="U7" s="226"/>
      <c r="V7" s="226"/>
      <c r="W7" s="226"/>
      <c r="X7" s="226">
        <f>X8+X9+X10</f>
        <v>996</v>
      </c>
      <c r="Y7" s="226"/>
      <c r="Z7" s="226"/>
      <c r="AA7" s="226"/>
      <c r="AB7" s="226">
        <f>AB8+AB9+AB10</f>
        <v>208</v>
      </c>
      <c r="AC7" s="226"/>
      <c r="AD7" s="226"/>
      <c r="AE7" s="226"/>
      <c r="AF7" s="226">
        <f>AF8+AF9+AF10</f>
        <v>389</v>
      </c>
      <c r="AG7" s="226"/>
      <c r="AH7" s="226"/>
      <c r="AI7" s="226"/>
      <c r="AJ7" s="226">
        <f>AJ8+AJ9+AJ10</f>
        <v>344</v>
      </c>
      <c r="AK7" s="226"/>
      <c r="AL7" s="226"/>
      <c r="AM7" s="226"/>
      <c r="AN7" s="230"/>
      <c r="AO7" s="230"/>
      <c r="AP7" s="230"/>
      <c r="AQ7" s="230"/>
    </row>
    <row r="8" spans="4:43" ht="27.75" customHeight="1">
      <c r="D8" s="224" t="s">
        <v>263</v>
      </c>
      <c r="E8" s="225"/>
      <c r="F8" s="225"/>
      <c r="G8" s="225"/>
      <c r="H8" s="226">
        <f>SUM(L8:AJ8)</f>
        <v>22</v>
      </c>
      <c r="I8" s="226"/>
      <c r="J8" s="226"/>
      <c r="K8" s="226"/>
      <c r="L8" s="227">
        <v>6</v>
      </c>
      <c r="M8" s="227"/>
      <c r="N8" s="227"/>
      <c r="O8" s="227"/>
      <c r="P8" s="227">
        <v>2</v>
      </c>
      <c r="Q8" s="227"/>
      <c r="R8" s="227"/>
      <c r="S8" s="227"/>
      <c r="T8" s="227">
        <v>2</v>
      </c>
      <c r="U8" s="227"/>
      <c r="V8" s="227"/>
      <c r="W8" s="227"/>
      <c r="X8" s="228">
        <v>8</v>
      </c>
      <c r="Y8" s="228"/>
      <c r="Z8" s="228"/>
      <c r="AA8" s="228"/>
      <c r="AB8" s="228">
        <v>1</v>
      </c>
      <c r="AC8" s="228"/>
      <c r="AD8" s="228"/>
      <c r="AE8" s="228"/>
      <c r="AF8" s="228">
        <v>0</v>
      </c>
      <c r="AG8" s="228"/>
      <c r="AH8" s="228"/>
      <c r="AI8" s="228"/>
      <c r="AJ8" s="228">
        <v>3</v>
      </c>
      <c r="AK8" s="228"/>
      <c r="AL8" s="228"/>
      <c r="AM8" s="229"/>
      <c r="AN8" s="200"/>
      <c r="AO8" s="201"/>
      <c r="AP8" s="201"/>
      <c r="AQ8" s="202"/>
    </row>
    <row r="9" spans="4:43" ht="27.75" customHeight="1">
      <c r="D9" s="224" t="s">
        <v>250</v>
      </c>
      <c r="E9" s="225"/>
      <c r="F9" s="225"/>
      <c r="G9" s="225"/>
      <c r="H9" s="226">
        <f>SUM(L9:AJ9)</f>
        <v>1859</v>
      </c>
      <c r="I9" s="226"/>
      <c r="J9" s="226"/>
      <c r="K9" s="226"/>
      <c r="L9" s="227">
        <v>416</v>
      </c>
      <c r="M9" s="227"/>
      <c r="N9" s="227"/>
      <c r="O9" s="227"/>
      <c r="P9" s="227">
        <v>170</v>
      </c>
      <c r="Q9" s="227"/>
      <c r="R9" s="227"/>
      <c r="S9" s="227"/>
      <c r="T9" s="227">
        <v>1038</v>
      </c>
      <c r="U9" s="227"/>
      <c r="V9" s="227"/>
      <c r="W9" s="227"/>
      <c r="X9" s="228">
        <v>51</v>
      </c>
      <c r="Y9" s="228"/>
      <c r="Z9" s="228"/>
      <c r="AA9" s="228"/>
      <c r="AB9" s="228">
        <v>49</v>
      </c>
      <c r="AC9" s="228"/>
      <c r="AD9" s="228"/>
      <c r="AE9" s="228"/>
      <c r="AF9" s="228">
        <v>47</v>
      </c>
      <c r="AG9" s="228"/>
      <c r="AH9" s="228"/>
      <c r="AI9" s="228"/>
      <c r="AJ9" s="228">
        <v>88</v>
      </c>
      <c r="AK9" s="228"/>
      <c r="AL9" s="228"/>
      <c r="AM9" s="229"/>
      <c r="AN9" s="200"/>
      <c r="AO9" s="201"/>
      <c r="AP9" s="201"/>
      <c r="AQ9" s="202"/>
    </row>
    <row r="10" spans="4:43" ht="27.75" customHeight="1" thickBot="1">
      <c r="D10" s="218" t="s">
        <v>251</v>
      </c>
      <c r="E10" s="219"/>
      <c r="F10" s="219"/>
      <c r="G10" s="219"/>
      <c r="H10" s="220">
        <f>SUM(L10:AJ10)</f>
        <v>3847</v>
      </c>
      <c r="I10" s="220"/>
      <c r="J10" s="220"/>
      <c r="K10" s="220"/>
      <c r="L10" s="221">
        <v>1284</v>
      </c>
      <c r="M10" s="221"/>
      <c r="N10" s="221"/>
      <c r="O10" s="221"/>
      <c r="P10" s="221">
        <v>140</v>
      </c>
      <c r="Q10" s="221"/>
      <c r="R10" s="221"/>
      <c r="S10" s="221"/>
      <c r="T10" s="221">
        <v>733</v>
      </c>
      <c r="U10" s="221"/>
      <c r="V10" s="221"/>
      <c r="W10" s="221"/>
      <c r="X10" s="222">
        <v>937</v>
      </c>
      <c r="Y10" s="222"/>
      <c r="Z10" s="222"/>
      <c r="AA10" s="222"/>
      <c r="AB10" s="222">
        <v>158</v>
      </c>
      <c r="AC10" s="222"/>
      <c r="AD10" s="222"/>
      <c r="AE10" s="222"/>
      <c r="AF10" s="222">
        <v>342</v>
      </c>
      <c r="AG10" s="222"/>
      <c r="AH10" s="222"/>
      <c r="AI10" s="222"/>
      <c r="AJ10" s="222">
        <v>253</v>
      </c>
      <c r="AK10" s="222"/>
      <c r="AL10" s="222"/>
      <c r="AM10" s="223"/>
      <c r="AN10" s="213"/>
      <c r="AO10" s="214"/>
      <c r="AP10" s="214"/>
      <c r="AQ10" s="215"/>
    </row>
    <row r="11" spans="4:43" ht="27.75" customHeight="1">
      <c r="D11" s="108"/>
      <c r="E11" s="108"/>
      <c r="F11" s="108"/>
      <c r="G11" s="108"/>
      <c r="H11" s="109"/>
      <c r="I11" s="109"/>
      <c r="J11" s="109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2"/>
      <c r="AP11" s="112"/>
      <c r="AQ11" s="112"/>
    </row>
    <row r="13" spans="4:43" ht="35.25" customHeight="1">
      <c r="D13" s="216" t="s">
        <v>285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</row>
    <row r="14" ht="14.25" thickBot="1"/>
    <row r="15" spans="4:43" ht="30" customHeight="1">
      <c r="D15" s="217" t="s">
        <v>264</v>
      </c>
      <c r="E15" s="204"/>
      <c r="F15" s="204"/>
      <c r="G15" s="209"/>
      <c r="H15" s="203" t="s">
        <v>262</v>
      </c>
      <c r="I15" s="204"/>
      <c r="J15" s="209"/>
      <c r="K15" s="203" t="s">
        <v>265</v>
      </c>
      <c r="L15" s="204"/>
      <c r="M15" s="209"/>
      <c r="N15" s="203" t="s">
        <v>266</v>
      </c>
      <c r="O15" s="204"/>
      <c r="P15" s="209"/>
      <c r="Q15" s="203" t="s">
        <v>267</v>
      </c>
      <c r="R15" s="204"/>
      <c r="S15" s="209"/>
      <c r="T15" s="203" t="s">
        <v>268</v>
      </c>
      <c r="U15" s="204"/>
      <c r="V15" s="209"/>
      <c r="W15" s="203" t="s">
        <v>269</v>
      </c>
      <c r="X15" s="204"/>
      <c r="Y15" s="209"/>
      <c r="Z15" s="203" t="s">
        <v>270</v>
      </c>
      <c r="AA15" s="204"/>
      <c r="AB15" s="209"/>
      <c r="AC15" s="203" t="s">
        <v>271</v>
      </c>
      <c r="AD15" s="204"/>
      <c r="AE15" s="209"/>
      <c r="AF15" s="203" t="s">
        <v>272</v>
      </c>
      <c r="AG15" s="204"/>
      <c r="AH15" s="209"/>
      <c r="AI15" s="203" t="s">
        <v>273</v>
      </c>
      <c r="AJ15" s="204"/>
      <c r="AK15" s="209"/>
      <c r="AL15" s="210" t="s">
        <v>274</v>
      </c>
      <c r="AM15" s="211"/>
      <c r="AN15" s="212"/>
      <c r="AO15" s="203" t="s">
        <v>261</v>
      </c>
      <c r="AP15" s="204"/>
      <c r="AQ15" s="205"/>
    </row>
    <row r="16" spans="4:43" ht="30" customHeight="1">
      <c r="D16" s="206" t="s">
        <v>275</v>
      </c>
      <c r="E16" s="207"/>
      <c r="F16" s="207"/>
      <c r="G16" s="208"/>
      <c r="H16" s="197">
        <f>K16+N16+Q16+T16+W16+Z16+AC16+AF16+AI16+AL16</f>
        <v>52139</v>
      </c>
      <c r="I16" s="198"/>
      <c r="J16" s="199"/>
      <c r="K16" s="197">
        <v>1038</v>
      </c>
      <c r="L16" s="198"/>
      <c r="M16" s="199"/>
      <c r="N16" s="197">
        <v>4287</v>
      </c>
      <c r="O16" s="198"/>
      <c r="P16" s="199"/>
      <c r="Q16" s="197">
        <v>866</v>
      </c>
      <c r="R16" s="198"/>
      <c r="S16" s="199"/>
      <c r="T16" s="197">
        <v>13</v>
      </c>
      <c r="U16" s="198"/>
      <c r="V16" s="199"/>
      <c r="W16" s="197">
        <v>865</v>
      </c>
      <c r="X16" s="198"/>
      <c r="Y16" s="199"/>
      <c r="Z16" s="197">
        <v>2057</v>
      </c>
      <c r="AA16" s="198"/>
      <c r="AB16" s="199"/>
      <c r="AC16" s="197">
        <v>15910</v>
      </c>
      <c r="AD16" s="198"/>
      <c r="AE16" s="199"/>
      <c r="AF16" s="197">
        <v>7277</v>
      </c>
      <c r="AG16" s="198"/>
      <c r="AH16" s="199"/>
      <c r="AI16" s="197">
        <v>19042</v>
      </c>
      <c r="AJ16" s="198"/>
      <c r="AK16" s="199"/>
      <c r="AL16" s="197">
        <v>784</v>
      </c>
      <c r="AM16" s="198"/>
      <c r="AN16" s="199"/>
      <c r="AO16" s="200"/>
      <c r="AP16" s="201"/>
      <c r="AQ16" s="202"/>
    </row>
    <row r="17" spans="4:43" ht="30" customHeight="1" thickBot="1">
      <c r="D17" s="193" t="s">
        <v>276</v>
      </c>
      <c r="E17" s="185"/>
      <c r="F17" s="185"/>
      <c r="G17" s="185"/>
      <c r="H17" s="194">
        <f>K17+N17+Q17+T17+W17+Z17+AC17+AF17+AI17+AL17</f>
        <v>429986</v>
      </c>
      <c r="I17" s="195"/>
      <c r="J17" s="196"/>
      <c r="K17" s="192">
        <v>10405</v>
      </c>
      <c r="L17" s="192"/>
      <c r="M17" s="192"/>
      <c r="N17" s="192">
        <v>46480</v>
      </c>
      <c r="O17" s="192"/>
      <c r="P17" s="192"/>
      <c r="Q17" s="192">
        <v>7232</v>
      </c>
      <c r="R17" s="192"/>
      <c r="S17" s="192"/>
      <c r="T17" s="192">
        <v>318</v>
      </c>
      <c r="U17" s="192"/>
      <c r="V17" s="192"/>
      <c r="W17" s="192">
        <v>7197</v>
      </c>
      <c r="X17" s="192"/>
      <c r="Y17" s="192"/>
      <c r="Z17" s="192">
        <v>17030</v>
      </c>
      <c r="AA17" s="192"/>
      <c r="AB17" s="192"/>
      <c r="AC17" s="192">
        <v>153039</v>
      </c>
      <c r="AD17" s="192"/>
      <c r="AE17" s="192"/>
      <c r="AF17" s="192">
        <v>61476</v>
      </c>
      <c r="AG17" s="192"/>
      <c r="AH17" s="192"/>
      <c r="AI17" s="192">
        <v>120278</v>
      </c>
      <c r="AJ17" s="192"/>
      <c r="AK17" s="192"/>
      <c r="AL17" s="192">
        <v>6531</v>
      </c>
      <c r="AM17" s="185"/>
      <c r="AN17" s="185"/>
      <c r="AO17" s="184"/>
      <c r="AP17" s="185"/>
      <c r="AQ17" s="186"/>
    </row>
    <row r="21" spans="4:39" ht="25.5">
      <c r="D21" s="187" t="s">
        <v>286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</row>
    <row r="23" spans="7:15" ht="14.25" thickBot="1">
      <c r="G23" s="1"/>
      <c r="H23" s="1"/>
      <c r="I23" s="1"/>
      <c r="J23" s="1"/>
      <c r="K23" s="1"/>
      <c r="L23" s="1"/>
      <c r="M23" s="188"/>
      <c r="N23" s="188"/>
      <c r="O23" s="188"/>
    </row>
    <row r="24" spans="4:44" ht="34.5" customHeight="1">
      <c r="D24" s="189" t="s">
        <v>277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 t="s">
        <v>278</v>
      </c>
      <c r="O24" s="190"/>
      <c r="P24" s="190"/>
      <c r="Q24" s="190"/>
      <c r="R24" s="190"/>
      <c r="S24" s="190"/>
      <c r="T24" s="190"/>
      <c r="U24" s="190"/>
      <c r="V24" s="190"/>
      <c r="W24" s="190"/>
      <c r="X24" s="190" t="s">
        <v>279</v>
      </c>
      <c r="Y24" s="190"/>
      <c r="Z24" s="190"/>
      <c r="AA24" s="190"/>
      <c r="AB24" s="190"/>
      <c r="AC24" s="190"/>
      <c r="AD24" s="190"/>
      <c r="AE24" s="190"/>
      <c r="AF24" s="190"/>
      <c r="AG24" s="190"/>
      <c r="AH24" s="190" t="s">
        <v>280</v>
      </c>
      <c r="AI24" s="190"/>
      <c r="AJ24" s="190"/>
      <c r="AK24" s="190"/>
      <c r="AL24" s="190"/>
      <c r="AM24" s="190"/>
      <c r="AN24" s="190"/>
      <c r="AO24" s="190"/>
      <c r="AP24" s="190"/>
      <c r="AQ24" s="191"/>
      <c r="AR24" s="113"/>
    </row>
    <row r="25" spans="4:44" ht="34.5" customHeight="1" thickBot="1">
      <c r="D25" s="179" t="s">
        <v>287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 t="s">
        <v>289</v>
      </c>
      <c r="O25" s="180"/>
      <c r="P25" s="180"/>
      <c r="Q25" s="180"/>
      <c r="R25" s="180"/>
      <c r="S25" s="180"/>
      <c r="T25" s="180"/>
      <c r="U25" s="180"/>
      <c r="V25" s="180"/>
      <c r="W25" s="180"/>
      <c r="X25" s="181" t="s">
        <v>288</v>
      </c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182"/>
      <c r="AJ25" s="182"/>
      <c r="AK25" s="182"/>
      <c r="AL25" s="182"/>
      <c r="AM25" s="182"/>
      <c r="AN25" s="182"/>
      <c r="AO25" s="182"/>
      <c r="AP25" s="182"/>
      <c r="AQ25" s="183"/>
      <c r="AR25" s="114"/>
    </row>
    <row r="26" ht="34.5" customHeight="1"/>
    <row r="29" spans="12:14" ht="13.5">
      <c r="L29" s="115"/>
      <c r="N29" s="115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281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snoopy</cp:lastModifiedBy>
  <cp:lastPrinted>2009-07-04T04:34:54Z</cp:lastPrinted>
  <dcterms:created xsi:type="dcterms:W3CDTF">2001-05-02T02:04:31Z</dcterms:created>
  <dcterms:modified xsi:type="dcterms:W3CDTF">2009-09-03T03:47:25Z</dcterms:modified>
  <cp:category/>
  <cp:version/>
  <cp:contentType/>
  <cp:contentStatus/>
</cp:coreProperties>
</file>